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4110" windowWidth="20520" windowHeight="4155"/>
  </bookViews>
  <sheets>
    <sheet name="187" sheetId="30" r:id="rId1"/>
    <sheet name="188" sheetId="14" r:id="rId2"/>
    <sheet name="189" sheetId="7" r:id="rId3"/>
    <sheet name="190" sheetId="8" r:id="rId4"/>
    <sheet name="191" sheetId="15" r:id="rId5"/>
    <sheet name="192" sheetId="17" r:id="rId6"/>
    <sheet name="193" sheetId="18" r:id="rId7"/>
    <sheet name="194" sheetId="19" r:id="rId8"/>
    <sheet name="195" sheetId="4" r:id="rId9"/>
    <sheet name="196" sheetId="21" r:id="rId10"/>
    <sheet name="197" sheetId="22" r:id="rId11"/>
    <sheet name="198" sheetId="24" r:id="rId12"/>
    <sheet name="199" sheetId="23" r:id="rId13"/>
    <sheet name="200" sheetId="25" r:id="rId14"/>
    <sheet name="201" sheetId="26" r:id="rId15"/>
    <sheet name="202" sheetId="27" r:id="rId16"/>
    <sheet name="203" sheetId="28" r:id="rId17"/>
    <sheet name="204 " sheetId="49" r:id="rId18"/>
    <sheet name="205" sheetId="32" r:id="rId19"/>
    <sheet name="206" sheetId="33" r:id="rId20"/>
    <sheet name="207" sheetId="34" r:id="rId21"/>
    <sheet name="208" sheetId="35" r:id="rId22"/>
    <sheet name="209" sheetId="36" r:id="rId23"/>
    <sheet name="210" sheetId="37" r:id="rId24"/>
    <sheet name="211" sheetId="38" r:id="rId25"/>
    <sheet name="212" sheetId="39" r:id="rId26"/>
    <sheet name="213" sheetId="40" r:id="rId27"/>
    <sheet name="214" sheetId="41" r:id="rId28"/>
    <sheet name="215" sheetId="42" r:id="rId29"/>
    <sheet name="216" sheetId="43" r:id="rId30"/>
    <sheet name="217" sheetId="44" r:id="rId31"/>
    <sheet name="218" sheetId="45" r:id="rId32"/>
  </sheets>
  <externalReferences>
    <externalReference r:id="rId33"/>
  </externalReferences>
  <definedNames>
    <definedName name="_xlnm.Print_Area" localSheetId="0">'187'!$A$1:$BJ$69</definedName>
    <definedName name="_xlnm.Print_Area" localSheetId="1">'188'!$A$1:$BK$60</definedName>
    <definedName name="_xlnm.Print_Area" localSheetId="2">'189'!$A$1:$BK$67</definedName>
    <definedName name="_xlnm.Print_Area" localSheetId="3">'190'!$A$1:$BK$62</definedName>
    <definedName name="_xlnm.Print_Area" localSheetId="4">'191'!$A$1:$BK$68</definedName>
    <definedName name="_xlnm.Print_Area" localSheetId="5">'192'!$A$1:$BK$70</definedName>
    <definedName name="_xlnm.Print_Area" localSheetId="6">'193'!$A$1:$BK$50</definedName>
    <definedName name="_xlnm.Print_Area" localSheetId="7">'194'!$A$1:$BK$69</definedName>
    <definedName name="_xlnm.Print_Area" localSheetId="8">'195'!$A$1:$BK$67</definedName>
    <definedName name="_xlnm.Print_Area" localSheetId="9">'196'!$A$1:$BK$81</definedName>
    <definedName name="_xlnm.Print_Area" localSheetId="10">'197'!$A$1:$BK$76</definedName>
    <definedName name="_xlnm.Print_Area" localSheetId="11">'198'!$A$1:$BK$56</definedName>
    <definedName name="_xlnm.Print_Area" localSheetId="12">'199'!$A$1:$BK$78</definedName>
    <definedName name="_xlnm.Print_Area" localSheetId="13">'200'!$A$1:$BK$71</definedName>
    <definedName name="_xlnm.Print_Area" localSheetId="14">'201'!$A$1:$BK$67</definedName>
    <definedName name="_xlnm.Print_Area" localSheetId="15">'202'!$A$1:$BK$79</definedName>
    <definedName name="_xlnm.Print_Area" localSheetId="16">'203'!$A$1:$BK$76</definedName>
    <definedName name="_xlnm.Print_Area" localSheetId="17">'204 '!$A$1:$BK$69</definedName>
    <definedName name="_xlnm.Print_Area" localSheetId="18">'205'!$A$1:$BK$72</definedName>
    <definedName name="_xlnm.Print_Area" localSheetId="19">'206'!$A$1:$BK$82</definedName>
    <definedName name="_xlnm.Print_Area" localSheetId="20">'207'!$A$1:$BK$75</definedName>
    <definedName name="_xlnm.Print_Area" localSheetId="21">'208'!$A$1:$BK$68</definedName>
    <definedName name="_xlnm.Print_Area" localSheetId="22">'209'!$A$1:$BK$59</definedName>
    <definedName name="_xlnm.Print_Area" localSheetId="23">'210'!$A$1:$BK$68</definedName>
    <definedName name="_xlnm.Print_Area" localSheetId="24">'211'!$A$1:$BK$65</definedName>
    <definedName name="_xlnm.Print_Area" localSheetId="25">'212'!$A$1:$BK$60</definedName>
    <definedName name="_xlnm.Print_Area" localSheetId="26">'213'!$A$1:$BK$81</definedName>
    <definedName name="_xlnm.Print_Area" localSheetId="27">'214'!$A$1:$BK$81</definedName>
    <definedName name="_xlnm.Print_Area" localSheetId="28">'215'!$A$1:$BK$82</definedName>
    <definedName name="_xlnm.Print_Area" localSheetId="29">'216'!$A$1:$BK$77</definedName>
    <definedName name="_xlnm.Print_Area" localSheetId="30">'217'!$A$1:$BK$68</definedName>
    <definedName name="_xlnm.Print_Area" localSheetId="31">'218'!$A$1:$BK$66</definedName>
  </definedNames>
  <calcPr calcId="145621"/>
</workbook>
</file>

<file path=xl/calcChain.xml><?xml version="1.0" encoding="utf-8"?>
<calcChain xmlns="http://schemas.openxmlformats.org/spreadsheetml/2006/main">
  <c r="AQ25" i="45" l="1"/>
  <c r="AV15" i="45"/>
  <c r="U59" i="44"/>
  <c r="U57" i="44"/>
  <c r="U55" i="44"/>
  <c r="U53" i="44"/>
  <c r="U51" i="44"/>
  <c r="U49" i="44"/>
  <c r="U47" i="44"/>
  <c r="U45" i="44"/>
  <c r="U43" i="44"/>
  <c r="U41" i="44"/>
  <c r="U39" i="44"/>
  <c r="AG24" i="44"/>
  <c r="R24" i="44"/>
  <c r="AG22" i="44"/>
  <c r="R22" i="44"/>
  <c r="AG20" i="44"/>
  <c r="R20" i="44"/>
  <c r="AG18" i="44"/>
  <c r="R18" i="44"/>
  <c r="AG16" i="44"/>
  <c r="R16" i="44"/>
  <c r="AQ14" i="44"/>
  <c r="AL14" i="44"/>
  <c r="AG14" i="44"/>
  <c r="AB14" i="44"/>
  <c r="W14" i="44"/>
  <c r="R14" i="44"/>
  <c r="U74" i="43"/>
  <c r="U72" i="43"/>
  <c r="U70" i="43"/>
  <c r="U68" i="43"/>
  <c r="U66" i="43"/>
  <c r="U64" i="43"/>
  <c r="U62" i="43"/>
  <c r="U60" i="43"/>
  <c r="U58" i="43"/>
  <c r="U56" i="43"/>
  <c r="N42" i="42" l="1"/>
  <c r="N41" i="42"/>
  <c r="N40" i="42"/>
  <c r="N39" i="42"/>
  <c r="N38" i="42"/>
  <c r="N37" i="42"/>
  <c r="N28" i="42"/>
  <c r="N27" i="42"/>
  <c r="N26" i="42"/>
  <c r="N25" i="42"/>
  <c r="N24" i="42"/>
  <c r="N23" i="42"/>
  <c r="AM11" i="42"/>
  <c r="U11" i="42"/>
  <c r="AY9" i="42"/>
  <c r="AS9" i="42"/>
  <c r="AM9" i="42"/>
  <c r="AG9" i="42"/>
  <c r="AA9" i="42"/>
  <c r="U9" i="42"/>
  <c r="AM75" i="41"/>
  <c r="U75" i="41"/>
  <c r="AM74" i="41"/>
  <c r="U74" i="41"/>
  <c r="AM73" i="41"/>
  <c r="U73" i="41"/>
  <c r="AM72" i="41"/>
  <c r="U72" i="41"/>
  <c r="AM70" i="41"/>
  <c r="U70" i="41"/>
  <c r="AM69" i="41"/>
  <c r="U69" i="41"/>
  <c r="AM68" i="41"/>
  <c r="U68" i="41"/>
  <c r="AM67" i="41"/>
  <c r="U67" i="41"/>
  <c r="AM66" i="41"/>
  <c r="U66" i="41"/>
  <c r="AM64" i="41"/>
  <c r="U64" i="41"/>
  <c r="AM63" i="41"/>
  <c r="U63" i="41"/>
  <c r="AM62" i="41"/>
  <c r="U62" i="41"/>
  <c r="AM61" i="41"/>
  <c r="U61" i="41"/>
  <c r="AM60" i="41"/>
  <c r="U60" i="41"/>
  <c r="AM58" i="41"/>
  <c r="U58" i="41"/>
  <c r="AM57" i="41"/>
  <c r="U57" i="41"/>
  <c r="AM56" i="41"/>
  <c r="U56" i="41"/>
  <c r="AM55" i="41"/>
  <c r="U55" i="41"/>
  <c r="AM54" i="41"/>
  <c r="U54" i="41"/>
  <c r="AM52" i="41"/>
  <c r="U52" i="41"/>
  <c r="AM51" i="41"/>
  <c r="U51" i="41"/>
  <c r="AM50" i="41"/>
  <c r="U50" i="41"/>
  <c r="AM49" i="41"/>
  <c r="U49" i="41"/>
  <c r="AM48" i="41"/>
  <c r="U48" i="41"/>
  <c r="AM46" i="41"/>
  <c r="U46" i="41"/>
  <c r="AM45" i="41"/>
  <c r="U45" i="41"/>
  <c r="AM44" i="41"/>
  <c r="U44" i="41"/>
  <c r="AM43" i="41"/>
  <c r="U43" i="41"/>
  <c r="AM42" i="41"/>
  <c r="U42" i="41"/>
  <c r="AM40" i="41"/>
  <c r="U40" i="41"/>
  <c r="AM39" i="41"/>
  <c r="U39" i="41"/>
  <c r="AM38" i="41"/>
  <c r="U38" i="41"/>
  <c r="AM37" i="41"/>
  <c r="U37" i="41"/>
  <c r="AM36" i="41"/>
  <c r="U36" i="41"/>
  <c r="BE34" i="41"/>
  <c r="AY34" i="41"/>
  <c r="AS34" i="41"/>
  <c r="AM34" i="41"/>
  <c r="AG34" i="41"/>
  <c r="AA34" i="41"/>
  <c r="U34" i="41" s="1"/>
  <c r="N34" i="41"/>
  <c r="AM20" i="41"/>
  <c r="U20" i="41"/>
  <c r="AM19" i="41"/>
  <c r="U19" i="41"/>
  <c r="AM18" i="41"/>
  <c r="U18" i="41"/>
  <c r="AM17" i="41"/>
  <c r="U17" i="41"/>
  <c r="AM16" i="41"/>
  <c r="U16" i="41"/>
  <c r="AM14" i="41"/>
  <c r="U14" i="41"/>
  <c r="AM13" i="41"/>
  <c r="U13" i="41"/>
  <c r="AM12" i="41"/>
  <c r="U12" i="41"/>
  <c r="AM11" i="41"/>
  <c r="U11" i="41"/>
  <c r="AM10" i="41"/>
  <c r="U10" i="41"/>
  <c r="O35" i="39"/>
  <c r="BE35" i="39" s="1"/>
  <c r="AG20" i="39"/>
  <c r="AD21" i="38"/>
  <c r="BE20" i="38"/>
  <c r="BE19" i="38"/>
  <c r="AU9" i="34" l="1"/>
  <c r="AS1" i="26" l="1"/>
  <c r="R66" i="15" l="1"/>
  <c r="M66" i="15"/>
  <c r="W43" i="15"/>
  <c r="O43" i="15"/>
  <c r="O41" i="7"/>
  <c r="AC60" i="8" l="1"/>
  <c r="O45" i="8"/>
  <c r="AG30" i="8"/>
  <c r="AA30" i="8"/>
  <c r="O30" i="8" s="1"/>
  <c r="W16" i="8"/>
  <c r="O16" i="8"/>
  <c r="O28" i="18" l="1"/>
  <c r="AY14" i="18"/>
  <c r="AM14" i="18"/>
  <c r="AA14" i="18"/>
  <c r="O14" i="18"/>
  <c r="AY43" i="17"/>
  <c r="AM43" i="17"/>
  <c r="AA43" i="17"/>
  <c r="O43" i="17"/>
  <c r="BC66" i="25" l="1"/>
  <c r="AU66" i="25"/>
  <c r="O66" i="25"/>
  <c r="AM56" i="25"/>
  <c r="O56" i="25"/>
  <c r="Q31" i="25"/>
  <c r="AR16" i="25"/>
  <c r="AI16" i="25"/>
  <c r="Y16" i="25"/>
  <c r="AM66" i="25" l="1"/>
  <c r="AA43" i="38"/>
  <c r="BE58" i="38" l="1"/>
  <c r="N55" i="34" l="1"/>
  <c r="AU36" i="34"/>
  <c r="AE36" i="34"/>
  <c r="O36" i="34"/>
  <c r="AU35" i="34"/>
  <c r="AE35" i="34"/>
  <c r="O35" i="34"/>
  <c r="AU34" i="34"/>
  <c r="AE34" i="34"/>
  <c r="O34" i="34"/>
  <c r="AU33" i="34"/>
  <c r="AE33" i="34"/>
  <c r="O33" i="34"/>
  <c r="AU32" i="34"/>
  <c r="AE32" i="34"/>
  <c r="O32" i="34"/>
  <c r="AU30" i="34"/>
  <c r="AE30" i="34"/>
  <c r="O30" i="34"/>
  <c r="AU29" i="34"/>
  <c r="AE29" i="34"/>
  <c r="O29" i="34"/>
  <c r="AU28" i="34"/>
  <c r="AE28" i="34"/>
  <c r="O28" i="34"/>
  <c r="AU27" i="34"/>
  <c r="AE27" i="34"/>
  <c r="O27" i="34"/>
  <c r="AU26" i="34"/>
  <c r="AE26" i="34"/>
  <c r="O26" i="34"/>
  <c r="AU24" i="34"/>
  <c r="AE24" i="34"/>
  <c r="O24" i="34"/>
  <c r="AU23" i="34"/>
  <c r="AE23" i="34"/>
  <c r="O23" i="34"/>
  <c r="AU22" i="34"/>
  <c r="AE22" i="34"/>
  <c r="O22" i="34"/>
  <c r="AU21" i="34"/>
  <c r="AE21" i="34"/>
  <c r="O21" i="34"/>
  <c r="AU20" i="34"/>
  <c r="AE20" i="34"/>
  <c r="O20" i="34"/>
  <c r="AU18" i="34"/>
  <c r="AE18" i="34"/>
  <c r="O18" i="34"/>
  <c r="AU17" i="34"/>
  <c r="AE17" i="34"/>
  <c r="O17" i="34"/>
  <c r="AU16" i="34"/>
  <c r="AE16" i="34"/>
  <c r="O16" i="34"/>
  <c r="AU81" i="33"/>
  <c r="AE81" i="33"/>
  <c r="O81" i="33"/>
  <c r="AU80" i="33"/>
  <c r="AE80" i="33"/>
  <c r="O80" i="33"/>
  <c r="AU79" i="33"/>
  <c r="AE79" i="33"/>
  <c r="O79" i="33"/>
  <c r="AU78" i="33"/>
  <c r="AE78" i="33"/>
  <c r="O78" i="33"/>
  <c r="AU77" i="33"/>
  <c r="AE77" i="33"/>
  <c r="O77" i="33"/>
  <c r="AU75" i="33"/>
  <c r="AE75" i="33"/>
  <c r="O75" i="33"/>
  <c r="AU74" i="33"/>
  <c r="AE74" i="33"/>
  <c r="O74" i="33"/>
  <c r="AU73" i="33"/>
  <c r="AE73" i="33"/>
  <c r="O73" i="33"/>
  <c r="AU72" i="33"/>
  <c r="AE72" i="33"/>
  <c r="O72" i="33"/>
  <c r="AU71" i="33"/>
  <c r="AE71" i="33"/>
  <c r="O71" i="33"/>
  <c r="AU69" i="33"/>
  <c r="AE69" i="33"/>
  <c r="O69" i="33"/>
  <c r="AU68" i="33"/>
  <c r="AE68" i="33"/>
  <c r="O68" i="33"/>
  <c r="AU67" i="33"/>
  <c r="AE67" i="33"/>
  <c r="O67" i="33"/>
  <c r="AU66" i="33"/>
  <c r="AE66" i="33"/>
  <c r="O66" i="33"/>
  <c r="AU65" i="33"/>
  <c r="AE65" i="33"/>
  <c r="O65" i="33"/>
  <c r="AU63" i="33"/>
  <c r="AE63" i="33"/>
  <c r="O63" i="33"/>
  <c r="AU62" i="33"/>
  <c r="AE62" i="33"/>
  <c r="O62" i="33"/>
  <c r="AU61" i="33"/>
  <c r="AE61" i="33"/>
  <c r="O61" i="33"/>
  <c r="AU60" i="33"/>
  <c r="AE60" i="33"/>
  <c r="O60" i="33"/>
  <c r="AU59" i="33"/>
  <c r="AE59" i="33"/>
  <c r="O59" i="33"/>
  <c r="AU57" i="33"/>
  <c r="AE57" i="33"/>
  <c r="O57" i="33"/>
  <c r="AU56" i="33"/>
  <c r="AE56" i="33"/>
  <c r="O56" i="33"/>
  <c r="AE55" i="33"/>
  <c r="O55" i="33"/>
  <c r="AU54" i="33"/>
  <c r="AE54" i="33"/>
  <c r="O54" i="33"/>
  <c r="AU53" i="33"/>
  <c r="AE53" i="33"/>
  <c r="O53" i="33"/>
  <c r="AE51" i="33"/>
  <c r="O51" i="33"/>
  <c r="AU50" i="33"/>
  <c r="AE50" i="33"/>
  <c r="O50" i="33"/>
  <c r="AU49" i="33"/>
  <c r="AE49" i="33"/>
  <c r="O49" i="33"/>
  <c r="AU48" i="33"/>
  <c r="AE48" i="33"/>
  <c r="O48" i="33"/>
  <c r="AU47" i="33"/>
  <c r="AE47" i="33"/>
  <c r="O47" i="33"/>
  <c r="AU45" i="33"/>
  <c r="AE45" i="33"/>
  <c r="O45" i="33"/>
  <c r="AU44" i="33"/>
  <c r="AE44" i="33"/>
  <c r="O44" i="33"/>
  <c r="AU43" i="33"/>
  <c r="AE43" i="33"/>
  <c r="O43" i="33"/>
  <c r="AU42" i="33"/>
  <c r="AE42" i="33"/>
  <c r="O42" i="33"/>
  <c r="AU41" i="33"/>
  <c r="AE41" i="33"/>
  <c r="O41" i="33"/>
  <c r="AU39" i="33"/>
  <c r="AE39" i="33"/>
  <c r="O39" i="33"/>
  <c r="AE38" i="33"/>
  <c r="O38" i="33"/>
  <c r="AU37" i="33"/>
  <c r="AE37" i="33"/>
  <c r="O37" i="33"/>
  <c r="AU36" i="33"/>
  <c r="AE36" i="33"/>
  <c r="O36" i="33"/>
  <c r="AU35" i="33"/>
  <c r="AE35" i="33"/>
  <c r="O35" i="33"/>
  <c r="BF33" i="33"/>
  <c r="BA33" i="33"/>
  <c r="AU33" i="33"/>
  <c r="AP33" i="33"/>
  <c r="AK33" i="33"/>
  <c r="AE33" i="33"/>
  <c r="Z33" i="33"/>
  <c r="U33" i="33"/>
  <c r="O33" i="33"/>
  <c r="AU11" i="32"/>
  <c r="O11" i="32"/>
  <c r="AE11" i="32"/>
  <c r="AU20" i="33"/>
  <c r="AE20" i="33"/>
  <c r="O20" i="33"/>
  <c r="AU19" i="33"/>
  <c r="AE19" i="33"/>
  <c r="O19" i="33"/>
  <c r="AU18" i="33"/>
  <c r="AE18" i="33"/>
  <c r="O18" i="33"/>
  <c r="AU17" i="33"/>
  <c r="AE17" i="33"/>
  <c r="O17" i="33"/>
  <c r="AU16" i="33"/>
  <c r="AE16" i="33"/>
  <c r="O16" i="33"/>
  <c r="AU14" i="33"/>
  <c r="AE14" i="33"/>
  <c r="O14" i="33"/>
  <c r="AU13" i="33"/>
  <c r="AE13" i="33"/>
  <c r="O13" i="33"/>
  <c r="AU12" i="33"/>
  <c r="AE12" i="33"/>
  <c r="O12" i="33"/>
  <c r="AU11" i="33"/>
  <c r="AE11" i="33"/>
  <c r="O11" i="33"/>
  <c r="AU10" i="33"/>
  <c r="AE10" i="33"/>
  <c r="O10" i="33"/>
  <c r="AU71" i="32"/>
  <c r="AE71" i="32"/>
  <c r="O71" i="32"/>
  <c r="AU70" i="32"/>
  <c r="AE70" i="32"/>
  <c r="O70" i="32"/>
  <c r="AU69" i="32"/>
  <c r="AE69" i="32"/>
  <c r="O69" i="32"/>
  <c r="AU68" i="32"/>
  <c r="AE68" i="32"/>
  <c r="O68" i="32"/>
  <c r="AU67" i="32"/>
  <c r="AE67" i="32"/>
  <c r="O67" i="32"/>
  <c r="AU65" i="32"/>
  <c r="AE65" i="32"/>
  <c r="O65" i="32"/>
  <c r="AU64" i="32"/>
  <c r="AE64" i="32"/>
  <c r="O64" i="32"/>
  <c r="AU63" i="32"/>
  <c r="AE63" i="32"/>
  <c r="O63" i="32"/>
  <c r="AU62" i="32"/>
  <c r="AE62" i="32"/>
  <c r="O62" i="32"/>
  <c r="AU61" i="32"/>
  <c r="AE61" i="32"/>
  <c r="O61" i="32"/>
  <c r="AU59" i="32"/>
  <c r="AE59" i="32"/>
  <c r="O59" i="32"/>
  <c r="AU58" i="32"/>
  <c r="AE58" i="32"/>
  <c r="O58" i="32"/>
  <c r="AU57" i="32"/>
  <c r="AE57" i="32"/>
  <c r="O57" i="32"/>
  <c r="AU56" i="32"/>
  <c r="AE56" i="32"/>
  <c r="O56" i="32"/>
  <c r="AU55" i="32"/>
  <c r="AE55" i="32"/>
  <c r="O55" i="32"/>
  <c r="AU53" i="32"/>
  <c r="AE53" i="32"/>
  <c r="O53" i="32"/>
  <c r="AU52" i="32"/>
  <c r="AE52" i="32"/>
  <c r="O52" i="32"/>
  <c r="AU51" i="32"/>
  <c r="AE51" i="32"/>
  <c r="O51" i="32"/>
  <c r="AU50" i="32"/>
  <c r="AE50" i="32"/>
  <c r="O50" i="32"/>
  <c r="AU49" i="32"/>
  <c r="AE49" i="32"/>
  <c r="O49" i="32"/>
  <c r="AU47" i="32"/>
  <c r="AE47" i="32"/>
  <c r="O47" i="32"/>
  <c r="AU46" i="32"/>
  <c r="AE46" i="32"/>
  <c r="O46" i="32"/>
  <c r="AU45" i="32"/>
  <c r="AE45" i="32"/>
  <c r="O45" i="32"/>
  <c r="AU44" i="32"/>
  <c r="AE44" i="32"/>
  <c r="O44" i="32"/>
  <c r="AU43" i="32"/>
  <c r="AE43" i="32"/>
  <c r="O43" i="32"/>
  <c r="AU41" i="32"/>
  <c r="AE41" i="32"/>
  <c r="O41" i="32"/>
  <c r="AU40" i="32"/>
  <c r="AE40" i="32"/>
  <c r="O40" i="32"/>
  <c r="AU39" i="32"/>
  <c r="AE39" i="32"/>
  <c r="O39" i="32"/>
  <c r="AU38" i="32"/>
  <c r="AE38" i="32"/>
  <c r="O38" i="32"/>
  <c r="AU37" i="32"/>
  <c r="AE37" i="32"/>
  <c r="O37" i="32"/>
  <c r="AU35" i="32"/>
  <c r="AE35" i="32"/>
  <c r="O35" i="32"/>
  <c r="AU34" i="32"/>
  <c r="AE34" i="32"/>
  <c r="O34" i="32"/>
  <c r="AU33" i="32"/>
  <c r="AE33" i="32"/>
  <c r="O33" i="32"/>
  <c r="AU32" i="32"/>
  <c r="AE32" i="32"/>
  <c r="O32" i="32"/>
  <c r="AU31" i="32"/>
  <c r="AE31" i="32"/>
  <c r="O31" i="32"/>
  <c r="AU29" i="32"/>
  <c r="AE29" i="32"/>
  <c r="O29" i="32"/>
  <c r="AU28" i="32"/>
  <c r="AE28" i="32"/>
  <c r="O28" i="32"/>
  <c r="AU27" i="32"/>
  <c r="AE27" i="32"/>
  <c r="O27" i="32"/>
  <c r="AU26" i="32"/>
  <c r="AE26" i="32"/>
  <c r="O26" i="32"/>
  <c r="AU25" i="32"/>
  <c r="AE25" i="32"/>
  <c r="O25" i="32"/>
  <c r="AU23" i="32"/>
  <c r="AE23" i="32"/>
  <c r="O23" i="32"/>
  <c r="AU22" i="32"/>
  <c r="AE22" i="32"/>
  <c r="O22" i="32"/>
  <c r="AU21" i="32"/>
  <c r="AE21" i="32"/>
  <c r="O21" i="32"/>
  <c r="AU20" i="32"/>
  <c r="AE20" i="32"/>
  <c r="O20" i="32"/>
  <c r="AU19" i="32"/>
  <c r="AE19" i="32"/>
  <c r="O19" i="32"/>
  <c r="AU17" i="32"/>
  <c r="AE17" i="32"/>
  <c r="O17" i="32"/>
  <c r="AU16" i="32"/>
  <c r="AE16" i="32"/>
  <c r="O16" i="32"/>
  <c r="AU15" i="32"/>
  <c r="AE15" i="32"/>
  <c r="O15" i="32"/>
  <c r="AU14" i="32"/>
  <c r="AE14" i="32"/>
  <c r="O14" i="32"/>
  <c r="AU13" i="32"/>
  <c r="AE13" i="32"/>
  <c r="O13" i="32"/>
  <c r="AB51" i="28" l="1"/>
  <c r="U51" i="28"/>
  <c r="AM36" i="28"/>
  <c r="O36" i="28"/>
  <c r="AM27" i="28"/>
  <c r="O27" i="28"/>
  <c r="O76" i="27"/>
  <c r="T42" i="24"/>
  <c r="O42" i="24"/>
  <c r="O54" i="22"/>
  <c r="O42" i="22"/>
  <c r="BC61" i="21"/>
  <c r="AC61" i="21"/>
  <c r="BC47" i="21"/>
  <c r="AC47" i="21"/>
  <c r="BC32" i="21"/>
  <c r="AC32" i="21"/>
  <c r="AW16" i="21"/>
  <c r="AI16" i="21"/>
  <c r="BE57" i="38" l="1"/>
  <c r="BF35" i="37" l="1"/>
  <c r="BA35" i="37"/>
  <c r="BF27" i="37"/>
  <c r="BA27" i="37"/>
  <c r="BF21" i="37"/>
  <c r="BA21" i="37"/>
  <c r="W35" i="37" l="1"/>
  <c r="AB35" i="37"/>
  <c r="W27" i="37"/>
  <c r="AB27" i="37"/>
  <c r="AG27" i="37"/>
  <c r="BF12" i="37" l="1"/>
  <c r="AV25" i="37"/>
  <c r="AV39" i="37"/>
  <c r="AV33" i="37"/>
  <c r="AV37" i="37"/>
  <c r="AV36" i="37"/>
  <c r="AV35" i="37"/>
  <c r="AV29" i="37"/>
  <c r="AV28" i="37"/>
  <c r="AV27" i="37"/>
  <c r="AV23" i="37"/>
  <c r="AV22" i="37"/>
  <c r="AV21" i="37"/>
  <c r="AV18" i="37"/>
  <c r="AV16" i="37"/>
  <c r="AV19" i="37"/>
  <c r="AV17" i="37"/>
  <c r="AV13" i="37"/>
  <c r="AV14" i="37"/>
  <c r="AV11" i="37"/>
  <c r="R36" i="37"/>
  <c r="R35" i="37" s="1"/>
  <c r="R37" i="37"/>
  <c r="R39" i="37"/>
  <c r="R33" i="37"/>
  <c r="R28" i="37"/>
  <c r="R27" i="37" s="1"/>
  <c r="R29" i="37"/>
  <c r="R22" i="37"/>
  <c r="R23" i="37"/>
  <c r="R21" i="37"/>
  <c r="R25" i="37"/>
  <c r="R13" i="37"/>
  <c r="R14" i="37"/>
  <c r="AG17" i="37"/>
  <c r="AG18" i="37"/>
  <c r="AG19" i="37"/>
  <c r="AG16" i="37"/>
  <c r="R17" i="37"/>
  <c r="R18" i="37"/>
  <c r="R19" i="37"/>
  <c r="R16" i="37"/>
  <c r="AG35" i="37" l="1"/>
  <c r="AG36" i="37"/>
  <c r="AG37" i="37"/>
  <c r="AG25" i="37" l="1"/>
  <c r="AG23" i="37"/>
  <c r="AG22" i="37"/>
  <c r="AG21" i="37"/>
  <c r="AG14" i="37"/>
  <c r="AG13" i="37"/>
  <c r="BA12" i="37"/>
  <c r="AV12" i="37" s="1"/>
  <c r="AQ12" i="37"/>
  <c r="AL12" i="37"/>
  <c r="AB12" i="37"/>
  <c r="W12" i="37"/>
  <c r="N12" i="37"/>
  <c r="AG11" i="37"/>
  <c r="AG12" i="37" l="1"/>
  <c r="R12" i="37"/>
  <c r="AU15" i="34" l="1"/>
  <c r="AE15" i="34"/>
  <c r="O15" i="34"/>
  <c r="AU14" i="34"/>
  <c r="AE14" i="34"/>
  <c r="AU12" i="34"/>
  <c r="AE12" i="34"/>
  <c r="O12" i="34"/>
  <c r="AU11" i="34"/>
  <c r="AE11" i="34"/>
  <c r="O11" i="34"/>
  <c r="AU10" i="34"/>
  <c r="AE10" i="34"/>
  <c r="O10" i="34"/>
  <c r="AE9" i="34"/>
  <c r="O9" i="34"/>
  <c r="AU8" i="34"/>
  <c r="AE8" i="34"/>
  <c r="O8" i="34"/>
  <c r="A1" i="33" l="1"/>
  <c r="AS1" i="34" s="1"/>
  <c r="A1" i="35" s="1"/>
  <c r="AS1" i="36" s="1"/>
  <c r="A1" i="37" s="1"/>
  <c r="AS1" i="38" s="1"/>
  <c r="A1" i="39" s="1"/>
  <c r="A1" i="41" s="1"/>
  <c r="AS1" i="42" s="1"/>
  <c r="A1" i="43" s="1"/>
  <c r="AS1" i="44" s="1"/>
  <c r="A1" i="45" s="1"/>
  <c r="A1" i="14" l="1"/>
  <c r="AS1" i="7" l="1"/>
  <c r="A1" i="8" s="1"/>
  <c r="AS1" i="15" s="1"/>
  <c r="A1" i="17" s="1"/>
  <c r="AS1" i="18" s="1"/>
  <c r="A1" i="19" s="1"/>
  <c r="AS1" i="4" s="1"/>
  <c r="A1" i="21" s="1"/>
  <c r="AS1" i="22" s="1"/>
  <c r="A1" i="27" l="1"/>
  <c r="AS1" i="28" s="1"/>
</calcChain>
</file>

<file path=xl/sharedStrings.xml><?xml version="1.0" encoding="utf-8"?>
<sst xmlns="http://schemas.openxmlformats.org/spreadsheetml/2006/main" count="2294" uniqueCount="926">
  <si>
    <t>(1)　ホ ー ム ヘ ル パ ー 派 遣 対 象 世 帯 数 ・ 派 遣 延 回 数</t>
    <rPh sb="18" eb="19">
      <t>ハ</t>
    </rPh>
    <rPh sb="20" eb="21">
      <t>ケン</t>
    </rPh>
    <rPh sb="22" eb="23">
      <t>タイ</t>
    </rPh>
    <rPh sb="24" eb="25">
      <t>ゾウ</t>
    </rPh>
    <rPh sb="26" eb="27">
      <t>ヨ</t>
    </rPh>
    <rPh sb="28" eb="29">
      <t>オビ</t>
    </rPh>
    <rPh sb="30" eb="31">
      <t>スウ</t>
    </rPh>
    <rPh sb="34" eb="35">
      <t>ハ</t>
    </rPh>
    <rPh sb="36" eb="37">
      <t>ケン</t>
    </rPh>
    <rPh sb="38" eb="39">
      <t>ノベ</t>
    </rPh>
    <rPh sb="40" eb="41">
      <t>カイ</t>
    </rPh>
    <rPh sb="42" eb="43">
      <t>スウ</t>
    </rPh>
    <phoneticPr fontId="7"/>
  </si>
  <si>
    <t>年度</t>
    <rPh sb="0" eb="2">
      <t>ネンド</t>
    </rPh>
    <phoneticPr fontId="7"/>
  </si>
  <si>
    <t>高齢者</t>
    <rPh sb="0" eb="3">
      <t>コウレイシャ</t>
    </rPh>
    <phoneticPr fontId="7"/>
  </si>
  <si>
    <t>難病患者等</t>
    <rPh sb="0" eb="2">
      <t>ナンビョウ</t>
    </rPh>
    <rPh sb="2" eb="4">
      <t>カンジャ</t>
    </rPh>
    <rPh sb="4" eb="5">
      <t>トウ</t>
    </rPh>
    <phoneticPr fontId="7"/>
  </si>
  <si>
    <t>ひとり親</t>
    <rPh sb="3" eb="4">
      <t>オヤ</t>
    </rPh>
    <phoneticPr fontId="7"/>
  </si>
  <si>
    <t>世帯数</t>
    <rPh sb="0" eb="3">
      <t>セタイスウ</t>
    </rPh>
    <phoneticPr fontId="7"/>
  </si>
  <si>
    <t>延回数</t>
    <rPh sb="0" eb="1">
      <t>ノベ</t>
    </rPh>
    <rPh sb="1" eb="3">
      <t>カイスウ</t>
    </rPh>
    <phoneticPr fontId="7"/>
  </si>
  <si>
    <t>平成</t>
    <rPh sb="0" eb="2">
      <t>ヘイセイ</t>
    </rPh>
    <phoneticPr fontId="7"/>
  </si>
  <si>
    <t>注</t>
    <rPh sb="0" eb="1">
      <t>チュウ</t>
    </rPh>
    <phoneticPr fontId="7"/>
  </si>
  <si>
    <t>資料</t>
    <rPh sb="0" eb="2">
      <t>シリョウ</t>
    </rPh>
    <phoneticPr fontId="7"/>
  </si>
  <si>
    <t>：</t>
    <phoneticPr fontId="7"/>
  </si>
  <si>
    <t>(2)　障 害 者 (児) ホ ー ム ヘ ル パ ー 派 遣 延 人 員 数 ・ 派 遣 延 時 間 数</t>
    <rPh sb="4" eb="5">
      <t>ショウ</t>
    </rPh>
    <rPh sb="6" eb="7">
      <t>ガイ</t>
    </rPh>
    <rPh sb="8" eb="9">
      <t>シャ</t>
    </rPh>
    <rPh sb="11" eb="12">
      <t>ジ</t>
    </rPh>
    <rPh sb="28" eb="29">
      <t>ハ</t>
    </rPh>
    <rPh sb="30" eb="31">
      <t>ケン</t>
    </rPh>
    <rPh sb="32" eb="33">
      <t>ノベ</t>
    </rPh>
    <rPh sb="34" eb="35">
      <t>ニン</t>
    </rPh>
    <rPh sb="36" eb="37">
      <t>イン</t>
    </rPh>
    <rPh sb="38" eb="39">
      <t>スウ</t>
    </rPh>
    <rPh sb="42" eb="43">
      <t>ハ</t>
    </rPh>
    <rPh sb="44" eb="45">
      <t>ケン</t>
    </rPh>
    <rPh sb="46" eb="47">
      <t>ノベ</t>
    </rPh>
    <rPh sb="48" eb="49">
      <t>トキ</t>
    </rPh>
    <rPh sb="50" eb="51">
      <t>カン</t>
    </rPh>
    <rPh sb="52" eb="53">
      <t>スウ</t>
    </rPh>
    <phoneticPr fontId="7"/>
  </si>
  <si>
    <t>移動支援</t>
    <rPh sb="0" eb="2">
      <t>イドウ</t>
    </rPh>
    <rPh sb="2" eb="4">
      <t>シエン</t>
    </rPh>
    <phoneticPr fontId="7"/>
  </si>
  <si>
    <t>重度訪問介護</t>
    <rPh sb="0" eb="2">
      <t>ジュウド</t>
    </rPh>
    <rPh sb="2" eb="4">
      <t>ホウモン</t>
    </rPh>
    <rPh sb="4" eb="6">
      <t>カイゴ</t>
    </rPh>
    <phoneticPr fontId="7"/>
  </si>
  <si>
    <t>延人員</t>
    <rPh sb="0" eb="3">
      <t>ノベジンイン</t>
    </rPh>
    <phoneticPr fontId="7"/>
  </si>
  <si>
    <t>派遣延時間</t>
    <rPh sb="0" eb="2">
      <t>ハケン</t>
    </rPh>
    <rPh sb="2" eb="3">
      <t>ノベ</t>
    </rPh>
    <rPh sb="3" eb="5">
      <t>ジカン</t>
    </rPh>
    <phoneticPr fontId="7"/>
  </si>
  <si>
    <t>福祉部障害者サービス調整担当課</t>
    <rPh sb="0" eb="2">
      <t>フクシ</t>
    </rPh>
    <rPh sb="2" eb="3">
      <t>ブ</t>
    </rPh>
    <rPh sb="3" eb="6">
      <t>ショウガイシャ</t>
    </rPh>
    <rPh sb="10" eb="12">
      <t>チョウセイ</t>
    </rPh>
    <rPh sb="12" eb="14">
      <t>タントウ</t>
    </rPh>
    <rPh sb="14" eb="15">
      <t>カ</t>
    </rPh>
    <phoneticPr fontId="7"/>
  </si>
  <si>
    <t>(各年度末現在)</t>
    <rPh sb="1" eb="5">
      <t>カクネンドマツ</t>
    </rPh>
    <rPh sb="5" eb="7">
      <t>ゲンザイ</t>
    </rPh>
    <phoneticPr fontId="7"/>
  </si>
  <si>
    <t>総数</t>
    <rPh sb="0" eb="2">
      <t>ソウスウ</t>
    </rPh>
    <phoneticPr fontId="7"/>
  </si>
  <si>
    <t>視覚障害</t>
    <rPh sb="0" eb="2">
      <t>シカク</t>
    </rPh>
    <rPh sb="2" eb="4">
      <t>ショウガイ</t>
    </rPh>
    <phoneticPr fontId="7"/>
  </si>
  <si>
    <t>聴覚または平衡機能障害</t>
    <rPh sb="0" eb="2">
      <t>チョウカク</t>
    </rPh>
    <rPh sb="5" eb="7">
      <t>ヘイコウ</t>
    </rPh>
    <rPh sb="7" eb="9">
      <t>キノウ</t>
    </rPh>
    <rPh sb="9" eb="11">
      <t>ショウガイ</t>
    </rPh>
    <phoneticPr fontId="7"/>
  </si>
  <si>
    <t>18歳未満</t>
    <rPh sb="2" eb="3">
      <t>サイ</t>
    </rPh>
    <rPh sb="3" eb="5">
      <t>ミマン</t>
    </rPh>
    <phoneticPr fontId="7"/>
  </si>
  <si>
    <t>18歳以上</t>
    <rPh sb="2" eb="3">
      <t>サイ</t>
    </rPh>
    <rPh sb="3" eb="5">
      <t>イジョウ</t>
    </rPh>
    <phoneticPr fontId="7"/>
  </si>
  <si>
    <t>音声または言語機能障害</t>
    <rPh sb="0" eb="2">
      <t>オンセイ</t>
    </rPh>
    <rPh sb="5" eb="7">
      <t>ゲンゴ</t>
    </rPh>
    <rPh sb="7" eb="9">
      <t>キノウ</t>
    </rPh>
    <rPh sb="9" eb="11">
      <t>ショウガイ</t>
    </rPh>
    <phoneticPr fontId="7"/>
  </si>
  <si>
    <t>肢体不自由</t>
    <rPh sb="0" eb="2">
      <t>シタイ</t>
    </rPh>
    <rPh sb="2" eb="5">
      <t>フジユウ</t>
    </rPh>
    <phoneticPr fontId="7"/>
  </si>
  <si>
    <t>内部障害</t>
    <rPh sb="0" eb="2">
      <t>ナイブ</t>
    </rPh>
    <rPh sb="2" eb="4">
      <t>ショウガイ</t>
    </rPh>
    <phoneticPr fontId="7"/>
  </si>
  <si>
    <t>福祉部石神井総合福祉事務所</t>
    <rPh sb="0" eb="2">
      <t>フクシ</t>
    </rPh>
    <rPh sb="2" eb="3">
      <t>ブ</t>
    </rPh>
    <rPh sb="3" eb="6">
      <t>シャクジイ</t>
    </rPh>
    <rPh sb="6" eb="8">
      <t>ソウゴウ</t>
    </rPh>
    <rPh sb="8" eb="10">
      <t>フクシ</t>
    </rPh>
    <rPh sb="10" eb="12">
      <t>ジム</t>
    </rPh>
    <rPh sb="12" eb="13">
      <t>ショ</t>
    </rPh>
    <phoneticPr fontId="7"/>
  </si>
  <si>
    <t>最重度</t>
    <rPh sb="0" eb="1">
      <t>サイ</t>
    </rPh>
    <rPh sb="1" eb="3">
      <t>ジュウド</t>
    </rPh>
    <phoneticPr fontId="7"/>
  </si>
  <si>
    <t>重度</t>
    <rPh sb="0" eb="2">
      <t>ジュウド</t>
    </rPh>
    <phoneticPr fontId="7"/>
  </si>
  <si>
    <t>中度</t>
    <rPh sb="0" eb="2">
      <t>チュウド</t>
    </rPh>
    <phoneticPr fontId="7"/>
  </si>
  <si>
    <t>軽度</t>
    <rPh sb="0" eb="2">
      <t>ケイド</t>
    </rPh>
    <phoneticPr fontId="7"/>
  </si>
  <si>
    <t>集会室
(洋　室)</t>
    <rPh sb="0" eb="3">
      <t>シュウカイシツ</t>
    </rPh>
    <rPh sb="5" eb="6">
      <t>ヨウ</t>
    </rPh>
    <rPh sb="7" eb="8">
      <t>シツ</t>
    </rPh>
    <phoneticPr fontId="7"/>
  </si>
  <si>
    <t>集会室
(和　室)</t>
    <rPh sb="0" eb="3">
      <t>シュウカイシツ</t>
    </rPh>
    <rPh sb="5" eb="6">
      <t>ワ</t>
    </rPh>
    <rPh sb="7" eb="8">
      <t>シツ</t>
    </rPh>
    <phoneticPr fontId="7"/>
  </si>
  <si>
    <t>小和室</t>
    <rPh sb="0" eb="1">
      <t>ショウ</t>
    </rPh>
    <rPh sb="1" eb="3">
      <t>ワシツ</t>
    </rPh>
    <phoneticPr fontId="7"/>
  </si>
  <si>
    <t>視聴覚室</t>
    <rPh sb="0" eb="3">
      <t>シチョウカク</t>
    </rPh>
    <rPh sb="3" eb="4">
      <t>シツ</t>
    </rPh>
    <phoneticPr fontId="7"/>
  </si>
  <si>
    <t>調理室</t>
    <rPh sb="0" eb="3">
      <t>チョウリシツ</t>
    </rPh>
    <phoneticPr fontId="7"/>
  </si>
  <si>
    <t>印刷室</t>
    <rPh sb="0" eb="3">
      <t>インサツシツ</t>
    </rPh>
    <phoneticPr fontId="7"/>
  </si>
  <si>
    <t>入浴</t>
    <rPh sb="0" eb="2">
      <t>ニュウヨク</t>
    </rPh>
    <phoneticPr fontId="7"/>
  </si>
  <si>
    <t>総数は、入浴を除く。</t>
    <rPh sb="0" eb="2">
      <t>ソウスウ</t>
    </rPh>
    <rPh sb="4" eb="6">
      <t>ニュウヨク</t>
    </rPh>
    <rPh sb="7" eb="8">
      <t>ノゾ</t>
    </rPh>
    <phoneticPr fontId="7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</si>
  <si>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7"/>
  </si>
  <si>
    <t>電話相談件数</t>
    <rPh sb="0" eb="2">
      <t>デンワ</t>
    </rPh>
    <rPh sb="2" eb="4">
      <t>ソウダン</t>
    </rPh>
    <rPh sb="4" eb="6">
      <t>ケンスウ</t>
    </rPh>
    <phoneticPr fontId="7"/>
  </si>
  <si>
    <t>面接相談件数</t>
    <rPh sb="0" eb="2">
      <t>メンセツ</t>
    </rPh>
    <rPh sb="2" eb="4">
      <t>ソウダン</t>
    </rPh>
    <rPh sb="4" eb="6">
      <t>ケンスウ</t>
    </rPh>
    <phoneticPr fontId="7"/>
  </si>
  <si>
    <t>プログラム参加者数</t>
    <rPh sb="5" eb="8">
      <t>サンカシャ</t>
    </rPh>
    <rPh sb="8" eb="9">
      <t>スウ</t>
    </rPh>
    <phoneticPr fontId="7"/>
  </si>
  <si>
    <t>＊印は年度末日現在、無印は年度間の数値である。</t>
    <rPh sb="1" eb="2">
      <t>シルシ</t>
    </rPh>
    <rPh sb="3" eb="5">
      <t>ネンド</t>
    </rPh>
    <rPh sb="5" eb="7">
      <t>マツジツ</t>
    </rPh>
    <rPh sb="7" eb="9">
      <t>ゲンザイ</t>
    </rPh>
    <rPh sb="10" eb="12">
      <t>ムジルシ</t>
    </rPh>
    <rPh sb="13" eb="15">
      <t>ネンド</t>
    </rPh>
    <rPh sb="15" eb="16">
      <t>カン</t>
    </rPh>
    <rPh sb="17" eb="19">
      <t>スウチ</t>
    </rPh>
    <phoneticPr fontId="7"/>
  </si>
  <si>
    <t>「火災警報器」は平成22年度に貸与から給付に変更した。</t>
    <rPh sb="1" eb="3">
      <t>カサイ</t>
    </rPh>
    <rPh sb="3" eb="6">
      <t>ケイホウキ</t>
    </rPh>
    <rPh sb="8" eb="10">
      <t>ヘイセイ</t>
    </rPh>
    <rPh sb="12" eb="14">
      <t>ネンド</t>
    </rPh>
    <rPh sb="15" eb="17">
      <t>タイヨ</t>
    </rPh>
    <rPh sb="19" eb="21">
      <t>キュウフ</t>
    </rPh>
    <rPh sb="22" eb="24">
      <t>ヘンコウ</t>
    </rPh>
    <phoneticPr fontId="7"/>
  </si>
  <si>
    <t>(2)　高　齢　者　住　宅　対　策</t>
    <rPh sb="4" eb="5">
      <t>コウ</t>
    </rPh>
    <rPh sb="6" eb="7">
      <t>レイ</t>
    </rPh>
    <rPh sb="8" eb="9">
      <t>シャ</t>
    </rPh>
    <rPh sb="10" eb="11">
      <t>ジュウ</t>
    </rPh>
    <rPh sb="12" eb="13">
      <t>タク</t>
    </rPh>
    <rPh sb="14" eb="15">
      <t>タイ</t>
    </rPh>
    <rPh sb="16" eb="17">
      <t>サク</t>
    </rPh>
    <phoneticPr fontId="7"/>
  </si>
  <si>
    <t>集合住宅提供戸数</t>
    <rPh sb="0" eb="2">
      <t>シュウゴウ</t>
    </rPh>
    <rPh sb="2" eb="4">
      <t>ジュウタク</t>
    </rPh>
    <rPh sb="4" eb="6">
      <t>テイキョウ</t>
    </rPh>
    <rPh sb="6" eb="8">
      <t>コスウ</t>
    </rPh>
    <phoneticPr fontId="7"/>
  </si>
  <si>
    <t>(3)　要　介　護　高　齢　者　対　策</t>
    <rPh sb="4" eb="5">
      <t>ヨウ</t>
    </rPh>
    <rPh sb="6" eb="7">
      <t>カイ</t>
    </rPh>
    <rPh sb="8" eb="9">
      <t>マモル</t>
    </rPh>
    <rPh sb="10" eb="11">
      <t>コウ</t>
    </rPh>
    <rPh sb="12" eb="13">
      <t>レイ</t>
    </rPh>
    <rPh sb="14" eb="15">
      <t>シャ</t>
    </rPh>
    <rPh sb="16" eb="17">
      <t>タイ</t>
    </rPh>
    <rPh sb="18" eb="19">
      <t>サク</t>
    </rPh>
    <phoneticPr fontId="7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</si>
  <si>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7"/>
  </si>
  <si>
    <t>(4)　老　　人　　ク　　ラ　　ブ</t>
    <rPh sb="4" eb="5">
      <t>ロウ</t>
    </rPh>
    <rPh sb="7" eb="8">
      <t>ニン</t>
    </rPh>
    <phoneticPr fontId="7"/>
  </si>
  <si>
    <t>老人クラブ農園数</t>
    <rPh sb="0" eb="2">
      <t>ロウジン</t>
    </rPh>
    <rPh sb="5" eb="7">
      <t>ノウエン</t>
    </rPh>
    <rPh sb="7" eb="8">
      <t>スウ</t>
    </rPh>
    <phoneticPr fontId="7"/>
  </si>
  <si>
    <t>ゲートボール場数</t>
    <rPh sb="6" eb="7">
      <t>ジョウ</t>
    </rPh>
    <rPh sb="7" eb="8">
      <t>スウ</t>
    </rPh>
    <phoneticPr fontId="7"/>
  </si>
  <si>
    <t>資料</t>
    <rPh sb="0" eb="2">
      <t>シリョウ</t>
    </rPh>
    <phoneticPr fontId="10"/>
  </si>
  <si>
    <t>：</t>
    <phoneticPr fontId="10"/>
  </si>
  <si>
    <t>年度</t>
    <rPh sb="0" eb="2">
      <t>ネンド</t>
    </rPh>
    <phoneticPr fontId="10"/>
  </si>
  <si>
    <t>養護老人ホーム</t>
    <rPh sb="0" eb="2">
      <t>ヨウゴ</t>
    </rPh>
    <rPh sb="2" eb="4">
      <t>ロウジン</t>
    </rPh>
    <phoneticPr fontId="10"/>
  </si>
  <si>
    <t>軽費老人ホーム</t>
    <rPh sb="0" eb="2">
      <t>ケイヒ</t>
    </rPh>
    <rPh sb="2" eb="4">
      <t>ロウジン</t>
    </rPh>
    <phoneticPr fontId="10"/>
  </si>
  <si>
    <t>入所者</t>
    <rPh sb="0" eb="3">
      <t>ニュウショシャ</t>
    </rPh>
    <phoneticPr fontId="10"/>
  </si>
  <si>
    <t>退所者</t>
    <rPh sb="0" eb="2">
      <t>タイショ</t>
    </rPh>
    <rPh sb="2" eb="3">
      <t>シャ</t>
    </rPh>
    <phoneticPr fontId="10"/>
  </si>
  <si>
    <t>待機者</t>
    <rPh sb="0" eb="3">
      <t>タイキシャ</t>
    </rPh>
    <phoneticPr fontId="10"/>
  </si>
  <si>
    <t>在所者</t>
    <rPh sb="0" eb="2">
      <t>ザイショ</t>
    </rPh>
    <rPh sb="2" eb="3">
      <t>シャ</t>
    </rPh>
    <phoneticPr fontId="10"/>
  </si>
  <si>
    <t>平成</t>
    <rPh sb="0" eb="2">
      <t>ヘイセイ</t>
    </rPh>
    <phoneticPr fontId="10"/>
  </si>
  <si>
    <t>注</t>
    <rPh sb="0" eb="1">
      <t>チュウ</t>
    </rPh>
    <phoneticPr fontId="10"/>
  </si>
  <si>
    <t>(各年度末現在)</t>
    <rPh sb="1" eb="5">
      <t>カクネンドマツ</t>
    </rPh>
    <rPh sb="5" eb="7">
      <t>ゲンザイ</t>
    </rPh>
    <phoneticPr fontId="11"/>
  </si>
  <si>
    <t>年度</t>
    <rPh sb="0" eb="2">
      <t>ネンド</t>
    </rPh>
    <phoneticPr fontId="11"/>
  </si>
  <si>
    <t>福祉手当受給者数</t>
    <rPh sb="0" eb="2">
      <t>フクシ</t>
    </rPh>
    <rPh sb="2" eb="4">
      <t>テアテ</t>
    </rPh>
    <rPh sb="4" eb="7">
      <t>ジュキュウシャ</t>
    </rPh>
    <rPh sb="7" eb="8">
      <t>スウ</t>
    </rPh>
    <phoneticPr fontId="11"/>
  </si>
  <si>
    <t>平成</t>
    <rPh sb="0" eb="2">
      <t>ヘイセイ</t>
    </rPh>
    <phoneticPr fontId="11"/>
  </si>
  <si>
    <t>注</t>
    <rPh sb="0" eb="1">
      <t>チュウ</t>
    </rPh>
    <phoneticPr fontId="11"/>
  </si>
  <si>
    <t>資料</t>
    <rPh sb="0" eb="2">
      <t>シリョウ</t>
    </rPh>
    <phoneticPr fontId="11"/>
  </si>
  <si>
    <t>：</t>
    <phoneticPr fontId="11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</si>
  <si>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11"/>
  </si>
  <si>
    <t>(1)　就 労 継 続 支 援 Ｂ 型 事 業 実 施 施 設 通 所 者 数</t>
    <rPh sb="4" eb="5">
      <t>シュウ</t>
    </rPh>
    <rPh sb="6" eb="7">
      <t>ロウ</t>
    </rPh>
    <rPh sb="8" eb="9">
      <t>ツギ</t>
    </rPh>
    <rPh sb="10" eb="11">
      <t>ゾク</t>
    </rPh>
    <rPh sb="12" eb="13">
      <t>シ</t>
    </rPh>
    <rPh sb="14" eb="15">
      <t>エン</t>
    </rPh>
    <rPh sb="18" eb="19">
      <t>ガタ</t>
    </rPh>
    <rPh sb="20" eb="21">
      <t>ジ</t>
    </rPh>
    <rPh sb="22" eb="23">
      <t>ギョウ</t>
    </rPh>
    <rPh sb="24" eb="25">
      <t>ジツ</t>
    </rPh>
    <rPh sb="26" eb="27">
      <t>シ</t>
    </rPh>
    <rPh sb="28" eb="29">
      <t>シ</t>
    </rPh>
    <rPh sb="30" eb="31">
      <t>セツ</t>
    </rPh>
    <rPh sb="32" eb="33">
      <t>ツウ</t>
    </rPh>
    <rPh sb="34" eb="35">
      <t>ショ</t>
    </rPh>
    <rPh sb="36" eb="37">
      <t>シャ</t>
    </rPh>
    <rPh sb="38" eb="39">
      <t>スウ</t>
    </rPh>
    <phoneticPr fontId="11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</si>
  <si>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11"/>
  </si>
  <si>
    <t>年</t>
    <rPh sb="0" eb="1">
      <t>ネン</t>
    </rPh>
    <phoneticPr fontId="11"/>
  </si>
  <si>
    <t>白百合</t>
    <rPh sb="0" eb="3">
      <t>シラユリ</t>
    </rPh>
    <phoneticPr fontId="11"/>
  </si>
  <si>
    <t>かたくり</t>
    <phoneticPr fontId="11"/>
  </si>
  <si>
    <t>大泉</t>
    <rPh sb="0" eb="2">
      <t>オオイズミ</t>
    </rPh>
    <phoneticPr fontId="11"/>
  </si>
  <si>
    <t>北町</t>
    <rPh sb="0" eb="2">
      <t>キタマチ</t>
    </rPh>
    <phoneticPr fontId="11"/>
  </si>
  <si>
    <t>計</t>
    <rPh sb="0" eb="1">
      <t>ケイ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</si>
  <si>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</si>
  <si>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</si>
  <si>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福祉部障害者施策推進課</t>
    <rPh sb="0" eb="2">
      <t>フクシ</t>
    </rPh>
    <rPh sb="2" eb="3">
      <t>ブ</t>
    </rPh>
    <rPh sb="3" eb="6">
      <t>ショウガイシャ</t>
    </rPh>
    <rPh sb="6" eb="8">
      <t>シサク</t>
    </rPh>
    <rPh sb="8" eb="11">
      <t>スイシンカ</t>
    </rPh>
    <phoneticPr fontId="11"/>
  </si>
  <si>
    <t>(2)　就 労 継 続 支 援 Ｂ 型 事 業 実 施 施 設 工 賃 支 払 高</t>
    <rPh sb="4" eb="5">
      <t>シュウ</t>
    </rPh>
    <rPh sb="6" eb="7">
      <t>ロウ</t>
    </rPh>
    <rPh sb="8" eb="9">
      <t>ツギ</t>
    </rPh>
    <rPh sb="10" eb="11">
      <t>ゾク</t>
    </rPh>
    <rPh sb="12" eb="13">
      <t>シ</t>
    </rPh>
    <rPh sb="14" eb="15">
      <t>エン</t>
    </rPh>
    <rPh sb="18" eb="19">
      <t>ガタ</t>
    </rPh>
    <rPh sb="20" eb="21">
      <t>ジ</t>
    </rPh>
    <rPh sb="22" eb="23">
      <t>ギョウ</t>
    </rPh>
    <rPh sb="24" eb="25">
      <t>ジツ</t>
    </rPh>
    <rPh sb="26" eb="27">
      <t>シ</t>
    </rPh>
    <rPh sb="28" eb="29">
      <t>シ</t>
    </rPh>
    <rPh sb="30" eb="31">
      <t>セツ</t>
    </rPh>
    <rPh sb="32" eb="33">
      <t>コウ</t>
    </rPh>
    <rPh sb="34" eb="35">
      <t>チン</t>
    </rPh>
    <rPh sb="36" eb="37">
      <t>シ</t>
    </rPh>
    <rPh sb="38" eb="39">
      <t>バライ</t>
    </rPh>
    <rPh sb="40" eb="41">
      <t>ダカ</t>
    </rPh>
    <phoneticPr fontId="11"/>
  </si>
  <si>
    <t>総額</t>
    <rPh sb="0" eb="2">
      <t>ソウガク</t>
    </rPh>
    <phoneticPr fontId="11"/>
  </si>
  <si>
    <t>実働月延人数</t>
    <rPh sb="0" eb="2">
      <t>ジツドウ</t>
    </rPh>
    <rPh sb="2" eb="3">
      <t>ツキ</t>
    </rPh>
    <rPh sb="3" eb="4">
      <t>ノベ</t>
    </rPh>
    <rPh sb="4" eb="6">
      <t>ニンズ</t>
    </rPh>
    <phoneticPr fontId="11"/>
  </si>
  <si>
    <t>一人当り月額</t>
    <rPh sb="0" eb="2">
      <t>ヒトリ</t>
    </rPh>
    <rPh sb="2" eb="3">
      <t>アタ</t>
    </rPh>
    <rPh sb="4" eb="6">
      <t>ゲツガク</t>
    </rPh>
    <phoneticPr fontId="11"/>
  </si>
  <si>
    <t>円</t>
    <rPh sb="0" eb="1">
      <t>エン</t>
    </rPh>
    <phoneticPr fontId="11"/>
  </si>
  <si>
    <t>(3)　就　労　移　行　支　援　事　業　実　施　施　設　通　所　者　数</t>
    <rPh sb="4" eb="5">
      <t>シュウ</t>
    </rPh>
    <rPh sb="6" eb="7">
      <t>ロウ</t>
    </rPh>
    <rPh sb="8" eb="9">
      <t>ワタル</t>
    </rPh>
    <rPh sb="10" eb="11">
      <t>ギョウ</t>
    </rPh>
    <rPh sb="12" eb="13">
      <t>シ</t>
    </rPh>
    <rPh sb="14" eb="15">
      <t>エン</t>
    </rPh>
    <rPh sb="16" eb="17">
      <t>ジ</t>
    </rPh>
    <rPh sb="18" eb="19">
      <t>ギョウ</t>
    </rPh>
    <rPh sb="20" eb="21">
      <t>ジツ</t>
    </rPh>
    <rPh sb="22" eb="23">
      <t>シ</t>
    </rPh>
    <rPh sb="24" eb="25">
      <t>シ</t>
    </rPh>
    <rPh sb="26" eb="27">
      <t>セツ</t>
    </rPh>
    <rPh sb="28" eb="29">
      <t>ツウ</t>
    </rPh>
    <rPh sb="30" eb="31">
      <t>ショ</t>
    </rPh>
    <rPh sb="32" eb="33">
      <t>シャ</t>
    </rPh>
    <rPh sb="34" eb="35">
      <t>スウ</t>
    </rPh>
    <phoneticPr fontId="11"/>
  </si>
  <si>
    <t>貫井福祉工房</t>
    <rPh sb="0" eb="2">
      <t>ヌクイ</t>
    </rPh>
    <rPh sb="2" eb="4">
      <t>フクシ</t>
    </rPh>
    <rPh sb="4" eb="6">
      <t>コウボウ</t>
    </rPh>
    <phoneticPr fontId="11"/>
  </si>
  <si>
    <t>(1)　世　帯　数　お　よ　び　人　員</t>
    <rPh sb="4" eb="5">
      <t>ヨ</t>
    </rPh>
    <rPh sb="6" eb="7">
      <t>オビ</t>
    </rPh>
    <rPh sb="8" eb="9">
      <t>スウ</t>
    </rPh>
    <rPh sb="16" eb="17">
      <t>ニン</t>
    </rPh>
    <rPh sb="18" eb="19">
      <t>イン</t>
    </rPh>
    <phoneticPr fontId="12"/>
  </si>
  <si>
    <t>世帯数</t>
    <rPh sb="0" eb="3">
      <t>セタイスウ</t>
    </rPh>
    <phoneticPr fontId="12"/>
  </si>
  <si>
    <t>人員</t>
    <rPh sb="0" eb="2">
      <t>ジンイン</t>
    </rPh>
    <phoneticPr fontId="12"/>
  </si>
  <si>
    <t>年度</t>
    <rPh sb="0" eb="2">
      <t>ネンド</t>
    </rPh>
    <phoneticPr fontId="12"/>
  </si>
  <si>
    <t>平成</t>
    <rPh sb="0" eb="2">
      <t>ヘイセイ</t>
    </rPh>
    <phoneticPr fontId="12"/>
  </si>
  <si>
    <t>実数</t>
    <rPh sb="0" eb="2">
      <t>ジッスウ</t>
    </rPh>
    <phoneticPr fontId="12"/>
  </si>
  <si>
    <t>生活扶助</t>
    <rPh sb="0" eb="2">
      <t>セイカツ</t>
    </rPh>
    <rPh sb="2" eb="4">
      <t>フジョ</t>
    </rPh>
    <phoneticPr fontId="12"/>
  </si>
  <si>
    <t>住宅扶助</t>
    <rPh sb="0" eb="2">
      <t>ジュウタク</t>
    </rPh>
    <rPh sb="2" eb="4">
      <t>フジョ</t>
    </rPh>
    <phoneticPr fontId="12"/>
  </si>
  <si>
    <t>教育扶助</t>
    <rPh sb="0" eb="2">
      <t>キョウイク</t>
    </rPh>
    <rPh sb="2" eb="4">
      <t>フジョ</t>
    </rPh>
    <phoneticPr fontId="12"/>
  </si>
  <si>
    <t>介護扶助</t>
    <rPh sb="0" eb="2">
      <t>カイゴ</t>
    </rPh>
    <rPh sb="2" eb="4">
      <t>フジョ</t>
    </rPh>
    <phoneticPr fontId="12"/>
  </si>
  <si>
    <t>医療扶助</t>
    <rPh sb="0" eb="2">
      <t>イリョウ</t>
    </rPh>
    <rPh sb="2" eb="4">
      <t>フジョ</t>
    </rPh>
    <phoneticPr fontId="12"/>
  </si>
  <si>
    <t>出産扶助</t>
    <rPh sb="0" eb="2">
      <t>シュッサン</t>
    </rPh>
    <rPh sb="2" eb="4">
      <t>フジョ</t>
    </rPh>
    <phoneticPr fontId="12"/>
  </si>
  <si>
    <t>生業扶助</t>
    <rPh sb="0" eb="2">
      <t>セイギョウ</t>
    </rPh>
    <rPh sb="2" eb="4">
      <t>フジョ</t>
    </rPh>
    <phoneticPr fontId="12"/>
  </si>
  <si>
    <t>葬祭扶助</t>
    <rPh sb="0" eb="2">
      <t>ソウサイ</t>
    </rPh>
    <rPh sb="2" eb="4">
      <t>フジョ</t>
    </rPh>
    <phoneticPr fontId="12"/>
  </si>
  <si>
    <t>資料</t>
    <rPh sb="0" eb="2">
      <t>シリョウ</t>
    </rPh>
    <phoneticPr fontId="12"/>
  </si>
  <si>
    <t>：</t>
    <phoneticPr fontId="12"/>
  </si>
  <si>
    <t>福祉部練馬総合福祉事務所</t>
    <rPh sb="0" eb="2">
      <t>フクシ</t>
    </rPh>
    <rPh sb="2" eb="3">
      <t>ブ</t>
    </rPh>
    <rPh sb="3" eb="5">
      <t>ネリマ</t>
    </rPh>
    <rPh sb="5" eb="7">
      <t>ソウゴウ</t>
    </rPh>
    <rPh sb="7" eb="9">
      <t>フクシ</t>
    </rPh>
    <rPh sb="9" eb="11">
      <t>ジム</t>
    </rPh>
    <rPh sb="11" eb="12">
      <t>ショ</t>
    </rPh>
    <phoneticPr fontId="12"/>
  </si>
  <si>
    <t>(2)　保　護　費　支　出　状　況</t>
    <rPh sb="4" eb="5">
      <t>タモツ</t>
    </rPh>
    <rPh sb="6" eb="7">
      <t>マモル</t>
    </rPh>
    <rPh sb="8" eb="9">
      <t>ヒ</t>
    </rPh>
    <rPh sb="10" eb="11">
      <t>シ</t>
    </rPh>
    <rPh sb="12" eb="13">
      <t>デ</t>
    </rPh>
    <rPh sb="14" eb="15">
      <t>ジョウ</t>
    </rPh>
    <rPh sb="16" eb="17">
      <t>キョウ</t>
    </rPh>
    <phoneticPr fontId="12"/>
  </si>
  <si>
    <t>総額</t>
    <rPh sb="0" eb="2">
      <t>ソウガク</t>
    </rPh>
    <phoneticPr fontId="12"/>
  </si>
  <si>
    <t>保護施設委託費</t>
    <rPh sb="0" eb="2">
      <t>ホゴ</t>
    </rPh>
    <rPh sb="2" eb="4">
      <t>シセツ</t>
    </rPh>
    <rPh sb="4" eb="6">
      <t>イタク</t>
    </rPh>
    <rPh sb="6" eb="7">
      <t>ヒ</t>
    </rPh>
    <phoneticPr fontId="12"/>
  </si>
  <si>
    <t>(3)　保　護　の　開　始　・　廃　止　状　況</t>
    <rPh sb="4" eb="5">
      <t>タモツ</t>
    </rPh>
    <rPh sb="6" eb="7">
      <t>マモル</t>
    </rPh>
    <rPh sb="10" eb="11">
      <t>カイ</t>
    </rPh>
    <rPh sb="12" eb="13">
      <t>ハジメ</t>
    </rPh>
    <rPh sb="16" eb="17">
      <t>ハイ</t>
    </rPh>
    <rPh sb="18" eb="19">
      <t>トメ</t>
    </rPh>
    <rPh sb="20" eb="21">
      <t>ジョウ</t>
    </rPh>
    <rPh sb="22" eb="23">
      <t>キョウ</t>
    </rPh>
    <phoneticPr fontId="12"/>
  </si>
  <si>
    <t>申請受理
件　　数</t>
    <rPh sb="0" eb="2">
      <t>シンセイ</t>
    </rPh>
    <rPh sb="2" eb="4">
      <t>ジュリ</t>
    </rPh>
    <rPh sb="5" eb="6">
      <t>ケン</t>
    </rPh>
    <rPh sb="8" eb="9">
      <t>スウ</t>
    </rPh>
    <phoneticPr fontId="12"/>
  </si>
  <si>
    <t>取り下げ
件　　数</t>
    <rPh sb="0" eb="1">
      <t>ト</t>
    </rPh>
    <rPh sb="2" eb="3">
      <t>サ</t>
    </rPh>
    <rPh sb="5" eb="6">
      <t>ケン</t>
    </rPh>
    <rPh sb="8" eb="9">
      <t>スウ</t>
    </rPh>
    <phoneticPr fontId="12"/>
  </si>
  <si>
    <t>却下件数</t>
    <rPh sb="0" eb="2">
      <t>キャッカ</t>
    </rPh>
    <rPh sb="2" eb="4">
      <t>ケンスウ</t>
    </rPh>
    <phoneticPr fontId="12"/>
  </si>
  <si>
    <t>開始数</t>
    <rPh sb="0" eb="2">
      <t>カイシ</t>
    </rPh>
    <rPh sb="2" eb="3">
      <t>スウ</t>
    </rPh>
    <phoneticPr fontId="12"/>
  </si>
  <si>
    <t>廃止数</t>
    <rPh sb="0" eb="2">
      <t>ハイシ</t>
    </rPh>
    <rPh sb="2" eb="3">
      <t>スウ</t>
    </rPh>
    <phoneticPr fontId="12"/>
  </si>
  <si>
    <t>世帯</t>
    <rPh sb="0" eb="2">
      <t>セタイ</t>
    </rPh>
    <phoneticPr fontId="12"/>
  </si>
  <si>
    <t>千円</t>
    <rPh sb="0" eb="2">
      <t>センエン</t>
    </rPh>
    <phoneticPr fontId="12"/>
  </si>
  <si>
    <t>重度心身障害者</t>
    <rPh sb="0" eb="2">
      <t>ジュウド</t>
    </rPh>
    <rPh sb="2" eb="4">
      <t>シンシン</t>
    </rPh>
    <rPh sb="4" eb="7">
      <t>ショウガイシャ</t>
    </rPh>
    <phoneticPr fontId="11"/>
  </si>
  <si>
    <t>国の重度障害者
福 　祉 　手 　当</t>
    <rPh sb="0" eb="1">
      <t>クニ</t>
    </rPh>
    <rPh sb="2" eb="4">
      <t>ジュウド</t>
    </rPh>
    <rPh sb="4" eb="7">
      <t>ショウガイシャ</t>
    </rPh>
    <rPh sb="8" eb="9">
      <t>フク</t>
    </rPh>
    <rPh sb="11" eb="12">
      <t>シ</t>
    </rPh>
    <rPh sb="14" eb="15">
      <t>テ</t>
    </rPh>
    <rPh sb="17" eb="18">
      <t>トウ</t>
    </rPh>
    <phoneticPr fontId="11"/>
  </si>
  <si>
    <t>医療費助成</t>
    <rPh sb="0" eb="3">
      <t>イリョウヒ</t>
    </rPh>
    <rPh sb="3" eb="5">
      <t>ジョセイ</t>
    </rPh>
    <phoneticPr fontId="11"/>
  </si>
  <si>
    <t>：</t>
    <phoneticPr fontId="7"/>
  </si>
  <si>
    <t>：</t>
    <phoneticPr fontId="7"/>
  </si>
  <si>
    <t>かたくり福祉作業所は平成21年度、北町福祉作業所は平成23年度、大泉福祉作業所は平成24年度から就労移行支援事業を実施している。</t>
    <rPh sb="4" eb="6">
      <t>フクシ</t>
    </rPh>
    <rPh sb="6" eb="8">
      <t>サギョウ</t>
    </rPh>
    <rPh sb="8" eb="9">
      <t>ショ</t>
    </rPh>
    <rPh sb="10" eb="12">
      <t>ヘイセイ</t>
    </rPh>
    <rPh sb="14" eb="16">
      <t>ネンド</t>
    </rPh>
    <rPh sb="17" eb="19">
      <t>キタマチ</t>
    </rPh>
    <rPh sb="19" eb="21">
      <t>フクシ</t>
    </rPh>
    <rPh sb="21" eb="23">
      <t>サギョウ</t>
    </rPh>
    <rPh sb="23" eb="24">
      <t>ショ</t>
    </rPh>
    <rPh sb="25" eb="27">
      <t>ヘイセイ</t>
    </rPh>
    <rPh sb="29" eb="31">
      <t>ネンド</t>
    </rPh>
    <rPh sb="32" eb="34">
      <t>オオイズミ</t>
    </rPh>
    <rPh sb="34" eb="36">
      <t>フクシ</t>
    </rPh>
    <rPh sb="36" eb="38">
      <t>サギョウ</t>
    </rPh>
    <rPh sb="38" eb="39">
      <t>ショ</t>
    </rPh>
    <rPh sb="40" eb="42">
      <t>ヘイセイ</t>
    </rPh>
    <rPh sb="44" eb="46">
      <t>ネンド</t>
    </rPh>
    <rPh sb="48" eb="50">
      <t>シュウロウ</t>
    </rPh>
    <rPh sb="50" eb="52">
      <t>イコウ</t>
    </rPh>
    <rPh sb="52" eb="54">
      <t>シエン</t>
    </rPh>
    <rPh sb="54" eb="56">
      <t>ジギョウ</t>
    </rPh>
    <rPh sb="57" eb="59">
      <t>ジッシ</t>
    </rPh>
    <phoneticPr fontId="11"/>
  </si>
  <si>
    <t>練馬区</t>
    <rPh sb="0" eb="1">
      <t>ネリ</t>
    </rPh>
    <rPh sb="1" eb="2">
      <t>ウマ</t>
    </rPh>
    <rPh sb="2" eb="3">
      <t>ク</t>
    </rPh>
    <phoneticPr fontId="11"/>
  </si>
  <si>
    <t>心身障害者</t>
    <rPh sb="0" eb="1">
      <t>ココロ</t>
    </rPh>
    <rPh sb="1" eb="2">
      <t>ミ</t>
    </rPh>
    <rPh sb="2" eb="3">
      <t>ショウ</t>
    </rPh>
    <rPh sb="3" eb="4">
      <t>ガイ</t>
    </rPh>
    <rPh sb="4" eb="5">
      <t>シャ</t>
    </rPh>
    <phoneticPr fontId="11"/>
  </si>
  <si>
    <t>福祉手当</t>
    <rPh sb="0" eb="1">
      <t>フク</t>
    </rPh>
    <rPh sb="1" eb="2">
      <t>シ</t>
    </rPh>
    <rPh sb="2" eb="3">
      <t>テ</t>
    </rPh>
    <rPh sb="3" eb="4">
      <t>トウ</t>
    </rPh>
    <phoneticPr fontId="11"/>
  </si>
  <si>
    <t>東京都</t>
    <rPh sb="0" eb="1">
      <t>ヒガシ</t>
    </rPh>
    <rPh sb="1" eb="2">
      <t>キョウ</t>
    </rPh>
    <rPh sb="2" eb="3">
      <t>ト</t>
    </rPh>
    <phoneticPr fontId="11"/>
  </si>
  <si>
    <t>手当</t>
    <rPh sb="0" eb="1">
      <t>テ</t>
    </rPh>
    <rPh sb="1" eb="2">
      <t>トウ</t>
    </rPh>
    <phoneticPr fontId="11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</si>
  <si>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11"/>
  </si>
  <si>
    <t>所持者数</t>
    <rPh sb="0" eb="3">
      <t>ショジシャ</t>
    </rPh>
    <rPh sb="3" eb="4">
      <t>スウ</t>
    </rPh>
    <phoneticPr fontId="7"/>
  </si>
  <si>
    <t>等級別内訳</t>
    <rPh sb="0" eb="2">
      <t>トウキュウ</t>
    </rPh>
    <rPh sb="2" eb="3">
      <t>ベツ</t>
    </rPh>
    <rPh sb="3" eb="5">
      <t>ウチワケ</t>
    </rPh>
    <phoneticPr fontId="7"/>
  </si>
  <si>
    <t>１級</t>
    <rPh sb="1" eb="2">
      <t>キュウ</t>
    </rPh>
    <phoneticPr fontId="7"/>
  </si>
  <si>
    <t>２級</t>
    <rPh sb="1" eb="2">
      <t>キュウ</t>
    </rPh>
    <phoneticPr fontId="7"/>
  </si>
  <si>
    <t>３級</t>
    <rPh sb="1" eb="2">
      <t>キュウ</t>
    </rPh>
    <phoneticPr fontId="7"/>
  </si>
  <si>
    <t>：</t>
    <phoneticPr fontId="7"/>
  </si>
  <si>
    <t>健康部保健予防課</t>
    <rPh sb="0" eb="2">
      <t>ケンコウ</t>
    </rPh>
    <rPh sb="2" eb="3">
      <t>ブ</t>
    </rPh>
    <rPh sb="3" eb="5">
      <t>ホケン</t>
    </rPh>
    <rPh sb="5" eb="8">
      <t>ヨボウカ</t>
    </rPh>
    <phoneticPr fontId="7"/>
  </si>
  <si>
    <t>うち区立高齢者集合住宅</t>
    <rPh sb="2" eb="4">
      <t>クリツ</t>
    </rPh>
    <rPh sb="4" eb="7">
      <t>コウレイシャ</t>
    </rPh>
    <rPh sb="7" eb="9">
      <t>シュウゴウ</t>
    </rPh>
    <rPh sb="9" eb="11">
      <t>ジュウタク</t>
    </rPh>
    <phoneticPr fontId="16"/>
  </si>
  <si>
    <t>入浴証
交付人員</t>
    <rPh sb="0" eb="1">
      <t>ニュウ</t>
    </rPh>
    <rPh sb="1" eb="2">
      <t>ヨク</t>
    </rPh>
    <rPh sb="2" eb="3">
      <t>ショウ</t>
    </rPh>
    <rPh sb="4" eb="6">
      <t>コウフ</t>
    </rPh>
    <rPh sb="6" eb="8">
      <t>ジンイン</t>
    </rPh>
    <phoneticPr fontId="7"/>
  </si>
  <si>
    <t>火災警報器
給付数</t>
    <rPh sb="0" eb="2">
      <t>カサイ</t>
    </rPh>
    <rPh sb="2" eb="5">
      <t>ケイホウキ</t>
    </rPh>
    <rPh sb="6" eb="8">
      <t>キュウフ</t>
    </rPh>
    <rPh sb="8" eb="9">
      <t>スウ</t>
    </rPh>
    <phoneticPr fontId="7"/>
  </si>
  <si>
    <t>自動消火器
給付数</t>
    <rPh sb="0" eb="2">
      <t>ジドウ</t>
    </rPh>
    <rPh sb="2" eb="5">
      <t>ショウカキ</t>
    </rPh>
    <rPh sb="6" eb="8">
      <t>キュウフ</t>
    </rPh>
    <rPh sb="8" eb="9">
      <t>スウ</t>
    </rPh>
    <phoneticPr fontId="7"/>
  </si>
  <si>
    <t>：</t>
    <phoneticPr fontId="7"/>
  </si>
  <si>
    <t>出張調髪
利用者数</t>
    <rPh sb="0" eb="2">
      <t>シュッチョウ</t>
    </rPh>
    <rPh sb="2" eb="4">
      <t>チョウハツ</t>
    </rPh>
    <rPh sb="5" eb="8">
      <t>リヨウシャ</t>
    </rPh>
    <rPh sb="8" eb="9">
      <t>スウ</t>
    </rPh>
    <phoneticPr fontId="7"/>
  </si>
  <si>
    <t>布団乾燥
消毒件数</t>
    <rPh sb="0" eb="2">
      <t>フトン</t>
    </rPh>
    <rPh sb="2" eb="4">
      <t>カンソウ</t>
    </rPh>
    <rPh sb="5" eb="7">
      <t>ショウドク</t>
    </rPh>
    <rPh sb="7" eb="9">
      <t>ケンスウ</t>
    </rPh>
    <phoneticPr fontId="7"/>
  </si>
  <si>
    <t>布団薬品
消毒件数</t>
    <rPh sb="0" eb="2">
      <t>フトン</t>
    </rPh>
    <rPh sb="2" eb="4">
      <t>ヤクヒン</t>
    </rPh>
    <rPh sb="5" eb="7">
      <t>ショウドク</t>
    </rPh>
    <rPh sb="7" eb="9">
      <t>ケンスウ</t>
    </rPh>
    <phoneticPr fontId="7"/>
  </si>
  <si>
    <t>布団水洗い
件数</t>
    <rPh sb="0" eb="2">
      <t>フトン</t>
    </rPh>
    <rPh sb="2" eb="4">
      <t>ミズアラ</t>
    </rPh>
    <rPh sb="6" eb="8">
      <t>ケンスウ</t>
    </rPh>
    <phoneticPr fontId="7"/>
  </si>
  <si>
    <t>寝具クリー
ニング件数</t>
    <rPh sb="0" eb="2">
      <t>シング</t>
    </rPh>
    <rPh sb="9" eb="11">
      <t>ケンスウ</t>
    </rPh>
    <phoneticPr fontId="7"/>
  </si>
  <si>
    <t>紙おむつ等
支給者数</t>
    <rPh sb="0" eb="1">
      <t>カミ</t>
    </rPh>
    <rPh sb="4" eb="5">
      <t>トウ</t>
    </rPh>
    <rPh sb="6" eb="8">
      <t>シキュウ</t>
    </rPh>
    <rPh sb="8" eb="9">
      <t>シャ</t>
    </rPh>
    <rPh sb="9" eb="10">
      <t>スウ</t>
    </rPh>
    <phoneticPr fontId="7"/>
  </si>
  <si>
    <t>おむつ代
支給者数</t>
    <rPh sb="3" eb="4">
      <t>ダイ</t>
    </rPh>
    <rPh sb="5" eb="7">
      <t>シキュウ</t>
    </rPh>
    <rPh sb="7" eb="8">
      <t>シャ</t>
    </rPh>
    <rPh sb="8" eb="9">
      <t>スウ</t>
    </rPh>
    <phoneticPr fontId="7"/>
  </si>
  <si>
    <t>：</t>
    <phoneticPr fontId="7"/>
  </si>
  <si>
    <t>千円</t>
    <rPh sb="0" eb="2">
      <t>センエン</t>
    </rPh>
    <phoneticPr fontId="7"/>
  </si>
  <si>
    <t>区民部国保年金課</t>
    <rPh sb="0" eb="2">
      <t>クミン</t>
    </rPh>
    <rPh sb="2" eb="3">
      <t>ブ</t>
    </rPh>
    <rPh sb="3" eb="5">
      <t>コクホ</t>
    </rPh>
    <rPh sb="5" eb="7">
      <t>ネンキン</t>
    </rPh>
    <rPh sb="7" eb="8">
      <t>カ</t>
    </rPh>
    <phoneticPr fontId="7"/>
  </si>
  <si>
    <t>：</t>
    <phoneticPr fontId="7"/>
  </si>
  <si>
    <t>数値は現年度分である。</t>
    <rPh sb="0" eb="2">
      <t>スウチ</t>
    </rPh>
    <rPh sb="3" eb="4">
      <t>ゲン</t>
    </rPh>
    <rPh sb="4" eb="6">
      <t>ネンド</t>
    </rPh>
    <rPh sb="6" eb="7">
      <t>ブン</t>
    </rPh>
    <phoneticPr fontId="7"/>
  </si>
  <si>
    <t>年度</t>
    <rPh sb="0" eb="1">
      <t>トシ</t>
    </rPh>
    <rPh sb="1" eb="2">
      <t>ド</t>
    </rPh>
    <phoneticPr fontId="7"/>
  </si>
  <si>
    <t>平成</t>
    <rPh sb="0" eb="1">
      <t>ヒラ</t>
    </rPh>
    <rPh sb="1" eb="2">
      <t>シゲル</t>
    </rPh>
    <phoneticPr fontId="7"/>
  </si>
  <si>
    <t>円</t>
    <rPh sb="0" eb="1">
      <t>エン</t>
    </rPh>
    <phoneticPr fontId="7"/>
  </si>
  <si>
    <t>収納額</t>
    <rPh sb="0" eb="1">
      <t>オサム</t>
    </rPh>
    <rPh sb="1" eb="2">
      <t>オサム</t>
    </rPh>
    <rPh sb="2" eb="3">
      <t>ガク</t>
    </rPh>
    <phoneticPr fontId="7"/>
  </si>
  <si>
    <t>調定額</t>
    <rPh sb="0" eb="1">
      <t>チョウ</t>
    </rPh>
    <rPh sb="1" eb="2">
      <t>テイ</t>
    </rPh>
    <rPh sb="2" eb="3">
      <t>ガク</t>
    </rPh>
    <phoneticPr fontId="7"/>
  </si>
  <si>
    <t>１人当りの保険料</t>
    <rPh sb="1" eb="2">
      <t>ヒト</t>
    </rPh>
    <rPh sb="2" eb="3">
      <t>アタ</t>
    </rPh>
    <rPh sb="5" eb="6">
      <t>ホ</t>
    </rPh>
    <rPh sb="6" eb="7">
      <t>ケン</t>
    </rPh>
    <rPh sb="7" eb="8">
      <t>リョウ</t>
    </rPh>
    <phoneticPr fontId="7"/>
  </si>
  <si>
    <t>１世帯当りの保険料</t>
    <rPh sb="1" eb="2">
      <t>ヨ</t>
    </rPh>
    <rPh sb="2" eb="3">
      <t>オビ</t>
    </rPh>
    <rPh sb="3" eb="4">
      <t>アタ</t>
    </rPh>
    <rPh sb="6" eb="7">
      <t>ホ</t>
    </rPh>
    <rPh sb="7" eb="8">
      <t>ケン</t>
    </rPh>
    <rPh sb="8" eb="9">
      <t>リョウ</t>
    </rPh>
    <phoneticPr fontId="7"/>
  </si>
  <si>
    <t>(ア)　基　礎　賦　課　額　分</t>
    <rPh sb="4" eb="5">
      <t>モト</t>
    </rPh>
    <rPh sb="6" eb="7">
      <t>イシズエ</t>
    </rPh>
    <rPh sb="8" eb="9">
      <t>ミツギ</t>
    </rPh>
    <rPh sb="10" eb="11">
      <t>カ</t>
    </rPh>
    <rPh sb="12" eb="13">
      <t>ガク</t>
    </rPh>
    <rPh sb="14" eb="15">
      <t>ブン</t>
    </rPh>
    <phoneticPr fontId="7"/>
  </si>
  <si>
    <t>(3)　１　世　帯　、　１　人　当　り　の　保　険　料</t>
    <rPh sb="6" eb="7">
      <t>ヨ</t>
    </rPh>
    <rPh sb="8" eb="9">
      <t>オビ</t>
    </rPh>
    <rPh sb="14" eb="15">
      <t>ジン</t>
    </rPh>
    <rPh sb="16" eb="17">
      <t>トウ</t>
    </rPh>
    <rPh sb="22" eb="23">
      <t>ホ</t>
    </rPh>
    <rPh sb="24" eb="25">
      <t>ケン</t>
    </rPh>
    <rPh sb="26" eb="27">
      <t>リョウ</t>
    </rPh>
    <phoneticPr fontId="7"/>
  </si>
  <si>
    <t>：</t>
    <phoneticPr fontId="7"/>
  </si>
  <si>
    <t>％</t>
    <phoneticPr fontId="7"/>
  </si>
  <si>
    <t>％</t>
    <phoneticPr fontId="7"/>
  </si>
  <si>
    <t>収納率</t>
    <rPh sb="0" eb="1">
      <t>オサム</t>
    </rPh>
    <rPh sb="1" eb="2">
      <t>オサム</t>
    </rPh>
    <rPh sb="2" eb="3">
      <t>リツ</t>
    </rPh>
    <phoneticPr fontId="7"/>
  </si>
  <si>
    <t>収納</t>
    <rPh sb="0" eb="1">
      <t>オサム</t>
    </rPh>
    <rPh sb="1" eb="2">
      <t>オサム</t>
    </rPh>
    <phoneticPr fontId="7"/>
  </si>
  <si>
    <t>調定</t>
    <rPh sb="0" eb="1">
      <t>チョウ</t>
    </rPh>
    <rPh sb="1" eb="2">
      <t>テイ</t>
    </rPh>
    <phoneticPr fontId="7"/>
  </si>
  <si>
    <t>金額</t>
    <rPh sb="0" eb="1">
      <t>キン</t>
    </rPh>
    <rPh sb="1" eb="2">
      <t>ガク</t>
    </rPh>
    <phoneticPr fontId="7"/>
  </si>
  <si>
    <t>件数</t>
    <rPh sb="0" eb="1">
      <t>ケン</t>
    </rPh>
    <rPh sb="1" eb="2">
      <t>カズ</t>
    </rPh>
    <phoneticPr fontId="7"/>
  </si>
  <si>
    <t>(ウ)　後　期　高　齢　者　支　援　金　分</t>
    <rPh sb="4" eb="5">
      <t>ゴ</t>
    </rPh>
    <rPh sb="6" eb="7">
      <t>キ</t>
    </rPh>
    <rPh sb="8" eb="9">
      <t>タカ</t>
    </rPh>
    <rPh sb="10" eb="11">
      <t>ヨワイ</t>
    </rPh>
    <rPh sb="12" eb="13">
      <t>シャ</t>
    </rPh>
    <rPh sb="14" eb="15">
      <t>ササ</t>
    </rPh>
    <rPh sb="16" eb="17">
      <t>エン</t>
    </rPh>
    <rPh sb="18" eb="19">
      <t>カネ</t>
    </rPh>
    <rPh sb="20" eb="21">
      <t>ブン</t>
    </rPh>
    <phoneticPr fontId="7"/>
  </si>
  <si>
    <t>(イ)　介　　護　　分</t>
    <rPh sb="4" eb="5">
      <t>スケ</t>
    </rPh>
    <rPh sb="7" eb="8">
      <t>マモル</t>
    </rPh>
    <rPh sb="10" eb="11">
      <t>ブン</t>
    </rPh>
    <phoneticPr fontId="7"/>
  </si>
  <si>
    <t>(2)　保　険　料　の　調　定　お　よ　び　収　納　状　況　</t>
    <rPh sb="4" eb="5">
      <t>タモツ</t>
    </rPh>
    <rPh sb="6" eb="7">
      <t>ケン</t>
    </rPh>
    <rPh sb="8" eb="9">
      <t>リョウ</t>
    </rPh>
    <rPh sb="12" eb="13">
      <t>チョウ</t>
    </rPh>
    <rPh sb="14" eb="15">
      <t>サダム</t>
    </rPh>
    <rPh sb="22" eb="23">
      <t>オサム</t>
    </rPh>
    <rPh sb="24" eb="25">
      <t>オサム</t>
    </rPh>
    <rPh sb="26" eb="27">
      <t>ジョウ</t>
    </rPh>
    <rPh sb="28" eb="29">
      <t>イワン</t>
    </rPh>
    <phoneticPr fontId="7"/>
  </si>
  <si>
    <t>｢世帯数｣および｢人口｣は住民基本台帳による数値である。</t>
    <rPh sb="1" eb="4">
      <t>セタイスウ</t>
    </rPh>
    <rPh sb="9" eb="11">
      <t>ジンコウ</t>
    </rPh>
    <rPh sb="13" eb="15">
      <t>ジュウミン</t>
    </rPh>
    <rPh sb="15" eb="17">
      <t>キホン</t>
    </rPh>
    <rPh sb="17" eb="19">
      <t>ダイチョウ</t>
    </rPh>
    <rPh sb="22" eb="24">
      <t>スウチ</t>
    </rPh>
    <phoneticPr fontId="7"/>
  </si>
  <si>
    <t>加入率</t>
    <rPh sb="0" eb="1">
      <t>カ</t>
    </rPh>
    <rPh sb="1" eb="2">
      <t>イリ</t>
    </rPh>
    <rPh sb="2" eb="3">
      <t>リツ</t>
    </rPh>
    <phoneticPr fontId="7"/>
  </si>
  <si>
    <t>加入世帯数</t>
    <rPh sb="0" eb="2">
      <t>カニュウ</t>
    </rPh>
    <rPh sb="2" eb="5">
      <t>セタイスウ</t>
    </rPh>
    <phoneticPr fontId="7"/>
  </si>
  <si>
    <t>年 間 平 均
被保険者数</t>
    <rPh sb="0" eb="1">
      <t>トシ</t>
    </rPh>
    <rPh sb="2" eb="3">
      <t>カン</t>
    </rPh>
    <rPh sb="4" eb="5">
      <t>ヒラ</t>
    </rPh>
    <rPh sb="6" eb="7">
      <t>タモツ</t>
    </rPh>
    <rPh sb="8" eb="12">
      <t>ヒホケンシャ</t>
    </rPh>
    <rPh sb="12" eb="13">
      <t>スウ</t>
    </rPh>
    <phoneticPr fontId="7"/>
  </si>
  <si>
    <t>被保険者数</t>
    <rPh sb="0" eb="4">
      <t>ヒホケンシャ</t>
    </rPh>
    <rPh sb="4" eb="5">
      <t>スウ</t>
    </rPh>
    <phoneticPr fontId="7"/>
  </si>
  <si>
    <t>国民健康保険加入状況</t>
    <phoneticPr fontId="7"/>
  </si>
  <si>
    <t>人口</t>
    <rPh sb="0" eb="1">
      <t>ヒト</t>
    </rPh>
    <rPh sb="1" eb="2">
      <t>クチ</t>
    </rPh>
    <phoneticPr fontId="7"/>
  </si>
  <si>
    <t>世帯数</t>
    <rPh sb="0" eb="1">
      <t>ヨ</t>
    </rPh>
    <rPh sb="1" eb="2">
      <t>オビ</t>
    </rPh>
    <rPh sb="2" eb="3">
      <t>カズ</t>
    </rPh>
    <phoneticPr fontId="7"/>
  </si>
  <si>
    <t>(各年度末現在)</t>
  </si>
  <si>
    <t>(1)　加　　入　　状　　況　　　</t>
    <rPh sb="4" eb="5">
      <t>カ</t>
    </rPh>
    <rPh sb="7" eb="8">
      <t>イ</t>
    </rPh>
    <rPh sb="10" eb="11">
      <t>ジョウ</t>
    </rPh>
    <rPh sb="13" eb="14">
      <t>イワン</t>
    </rPh>
    <phoneticPr fontId="7"/>
  </si>
  <si>
    <t>上記の数値は、厚生労働省提出資料の様式によるため、決算の数値とは異なる場合がある。(以下の表についても同じ)</t>
    <rPh sb="0" eb="2">
      <t>ジョウキ</t>
    </rPh>
    <rPh sb="3" eb="5">
      <t>スウチ</t>
    </rPh>
    <rPh sb="7" eb="9">
      <t>コウセイ</t>
    </rPh>
    <rPh sb="9" eb="12">
      <t>ロウドウショウ</t>
    </rPh>
    <rPh sb="12" eb="14">
      <t>テイシュツ</t>
    </rPh>
    <rPh sb="14" eb="16">
      <t>シリョウ</t>
    </rPh>
    <rPh sb="17" eb="19">
      <t>ヨウシキ</t>
    </rPh>
    <rPh sb="25" eb="27">
      <t>ケッサン</t>
    </rPh>
    <rPh sb="28" eb="30">
      <t>スウチ</t>
    </rPh>
    <rPh sb="32" eb="33">
      <t>コト</t>
    </rPh>
    <rPh sb="35" eb="37">
      <t>バアイ</t>
    </rPh>
    <rPh sb="42" eb="43">
      <t>イ</t>
    </rPh>
    <rPh sb="51" eb="52">
      <t>オナ</t>
    </rPh>
    <phoneticPr fontId="7"/>
  </si>
  <si>
    <t>老人保健法による医療給付に係る分を除く。(以下の表についても同じ)</t>
    <rPh sb="0" eb="2">
      <t>ロウジン</t>
    </rPh>
    <rPh sb="2" eb="5">
      <t>ホケンホウ</t>
    </rPh>
    <rPh sb="8" eb="10">
      <t>イリョウ</t>
    </rPh>
    <rPh sb="10" eb="12">
      <t>キュウフ</t>
    </rPh>
    <rPh sb="13" eb="14">
      <t>カカ</t>
    </rPh>
    <rPh sb="15" eb="16">
      <t>ブン</t>
    </rPh>
    <rPh sb="17" eb="18">
      <t>ノゾ</t>
    </rPh>
    <rPh sb="21" eb="23">
      <t>イカ</t>
    </rPh>
    <rPh sb="24" eb="25">
      <t>ヒョウ</t>
    </rPh>
    <rPh sb="30" eb="31">
      <t>オナ</t>
    </rPh>
    <phoneticPr fontId="7"/>
  </si>
  <si>
    <t>受診件数</t>
    <rPh sb="0" eb="2">
      <t>ジュシン</t>
    </rPh>
    <rPh sb="2" eb="4">
      <t>ケンスウ</t>
    </rPh>
    <phoneticPr fontId="7"/>
  </si>
  <si>
    <t>(6)　療　養　諸　費　費　用　負　担　区　分</t>
    <rPh sb="4" eb="5">
      <t>リョウ</t>
    </rPh>
    <rPh sb="6" eb="7">
      <t>オサム</t>
    </rPh>
    <rPh sb="8" eb="9">
      <t>モロ</t>
    </rPh>
    <rPh sb="10" eb="11">
      <t>ヒ</t>
    </rPh>
    <rPh sb="12" eb="13">
      <t>ヒ</t>
    </rPh>
    <rPh sb="14" eb="15">
      <t>ヨウ</t>
    </rPh>
    <rPh sb="16" eb="17">
      <t>フ</t>
    </rPh>
    <rPh sb="18" eb="19">
      <t>タン</t>
    </rPh>
    <rPh sb="20" eb="21">
      <t>ク</t>
    </rPh>
    <rPh sb="22" eb="23">
      <t>ブン</t>
    </rPh>
    <phoneticPr fontId="7"/>
  </si>
  <si>
    <t>その他</t>
    <rPh sb="2" eb="3">
      <t>タ</t>
    </rPh>
    <phoneticPr fontId="7"/>
  </si>
  <si>
    <t>後期高齢者加入</t>
    <rPh sb="0" eb="2">
      <t>コウキ</t>
    </rPh>
    <rPh sb="2" eb="5">
      <t>コウレイシャ</t>
    </rPh>
    <rPh sb="5" eb="7">
      <t>カニュウ</t>
    </rPh>
    <phoneticPr fontId="7"/>
  </si>
  <si>
    <t>死亡</t>
    <rPh sb="0" eb="1">
      <t>シ</t>
    </rPh>
    <rPh sb="1" eb="2">
      <t>ボウ</t>
    </rPh>
    <phoneticPr fontId="7"/>
  </si>
  <si>
    <t>生活保護開始</t>
    <rPh sb="0" eb="2">
      <t>セイカツ</t>
    </rPh>
    <rPh sb="2" eb="4">
      <t>ホゴ</t>
    </rPh>
    <rPh sb="4" eb="6">
      <t>カイシ</t>
    </rPh>
    <phoneticPr fontId="7"/>
  </si>
  <si>
    <t>社会保険加入</t>
    <rPh sb="0" eb="2">
      <t>シャカイ</t>
    </rPh>
    <rPh sb="2" eb="4">
      <t>ホケン</t>
    </rPh>
    <rPh sb="4" eb="6">
      <t>カニュウ</t>
    </rPh>
    <phoneticPr fontId="7"/>
  </si>
  <si>
    <t>転出</t>
    <rPh sb="0" eb="1">
      <t>テン</t>
    </rPh>
    <rPh sb="1" eb="2">
      <t>デ</t>
    </rPh>
    <phoneticPr fontId="7"/>
  </si>
  <si>
    <t>総数</t>
    <rPh sb="0" eb="1">
      <t>フサ</t>
    </rPh>
    <rPh sb="1" eb="2">
      <t>カズ</t>
    </rPh>
    <phoneticPr fontId="7"/>
  </si>
  <si>
    <t>(5)　資　格　喪　失　事　由　別　被　保　険　者　数</t>
    <rPh sb="4" eb="5">
      <t>シ</t>
    </rPh>
    <rPh sb="6" eb="7">
      <t>カク</t>
    </rPh>
    <rPh sb="8" eb="9">
      <t>モ</t>
    </rPh>
    <rPh sb="10" eb="11">
      <t>シツ</t>
    </rPh>
    <rPh sb="12" eb="13">
      <t>コト</t>
    </rPh>
    <rPh sb="14" eb="15">
      <t>ヨシ</t>
    </rPh>
    <rPh sb="16" eb="17">
      <t>ベツ</t>
    </rPh>
    <rPh sb="18" eb="19">
      <t>ヒ</t>
    </rPh>
    <rPh sb="20" eb="21">
      <t>ホ</t>
    </rPh>
    <rPh sb="22" eb="23">
      <t>ケン</t>
    </rPh>
    <rPh sb="24" eb="25">
      <t>シャ</t>
    </rPh>
    <rPh sb="26" eb="27">
      <t>スウ</t>
    </rPh>
    <phoneticPr fontId="7"/>
  </si>
  <si>
    <t>後期高齢者離脱</t>
    <rPh sb="0" eb="2">
      <t>コウキ</t>
    </rPh>
    <rPh sb="2" eb="5">
      <t>コウレイシャ</t>
    </rPh>
    <rPh sb="5" eb="7">
      <t>リダツ</t>
    </rPh>
    <phoneticPr fontId="7"/>
  </si>
  <si>
    <t>出生</t>
    <rPh sb="0" eb="1">
      <t>デ</t>
    </rPh>
    <rPh sb="1" eb="2">
      <t>ショウ</t>
    </rPh>
    <phoneticPr fontId="7"/>
  </si>
  <si>
    <t>生活保護廃止</t>
    <rPh sb="0" eb="2">
      <t>セイカツ</t>
    </rPh>
    <rPh sb="2" eb="4">
      <t>ホゴ</t>
    </rPh>
    <rPh sb="4" eb="6">
      <t>ハイシ</t>
    </rPh>
    <phoneticPr fontId="7"/>
  </si>
  <si>
    <t>社会保険離脱</t>
    <rPh sb="0" eb="2">
      <t>シャカイ</t>
    </rPh>
    <rPh sb="2" eb="4">
      <t>ホケン</t>
    </rPh>
    <rPh sb="4" eb="6">
      <t>リダツ</t>
    </rPh>
    <phoneticPr fontId="7"/>
  </si>
  <si>
    <t>転入</t>
    <rPh sb="0" eb="1">
      <t>テン</t>
    </rPh>
    <rPh sb="1" eb="2">
      <t>イリ</t>
    </rPh>
    <phoneticPr fontId="7"/>
  </si>
  <si>
    <t>(4)　資　格　取　得　事　由　別　被　保　険　者　数</t>
    <rPh sb="4" eb="5">
      <t>シ</t>
    </rPh>
    <rPh sb="6" eb="7">
      <t>カク</t>
    </rPh>
    <rPh sb="8" eb="9">
      <t>トリ</t>
    </rPh>
    <rPh sb="10" eb="11">
      <t>トク</t>
    </rPh>
    <rPh sb="12" eb="13">
      <t>コト</t>
    </rPh>
    <rPh sb="14" eb="15">
      <t>ヨシ</t>
    </rPh>
    <rPh sb="16" eb="17">
      <t>ベツ</t>
    </rPh>
    <rPh sb="18" eb="19">
      <t>ヒ</t>
    </rPh>
    <rPh sb="20" eb="21">
      <t>ホ</t>
    </rPh>
    <rPh sb="22" eb="23">
      <t>ケン</t>
    </rPh>
    <rPh sb="24" eb="25">
      <t>シャ</t>
    </rPh>
    <rPh sb="26" eb="27">
      <t>スウ</t>
    </rPh>
    <phoneticPr fontId="7"/>
  </si>
  <si>
    <t>一世帯当りの保険料はシステム変更に伴い、20年度から算出できない。</t>
    <rPh sb="0" eb="3">
      <t>イッセタイ</t>
    </rPh>
    <rPh sb="3" eb="4">
      <t>アタ</t>
    </rPh>
    <rPh sb="6" eb="8">
      <t>ホケン</t>
    </rPh>
    <rPh sb="8" eb="9">
      <t>リョウ</t>
    </rPh>
    <rPh sb="14" eb="16">
      <t>ヘンコウ</t>
    </rPh>
    <rPh sb="17" eb="18">
      <t>トモナ</t>
    </rPh>
    <rPh sb="22" eb="24">
      <t>ネンド</t>
    </rPh>
    <rPh sb="26" eb="28">
      <t>サンシュツ</t>
    </rPh>
    <phoneticPr fontId="7"/>
  </si>
  <si>
    <t>１人当りの保険料</t>
    <rPh sb="1" eb="2">
      <t>ニン</t>
    </rPh>
    <rPh sb="2" eb="3">
      <t>アタ</t>
    </rPh>
    <rPh sb="5" eb="6">
      <t>ホ</t>
    </rPh>
    <rPh sb="6" eb="7">
      <t>ケン</t>
    </rPh>
    <rPh sb="7" eb="8">
      <t>リョウ</t>
    </rPh>
    <phoneticPr fontId="7"/>
  </si>
  <si>
    <t>(2) 平成24年版より、厚生労働省提出資料の様式および数値を使用している。</t>
    <rPh sb="4" eb="6">
      <t>ヘイセイ</t>
    </rPh>
    <rPh sb="8" eb="10">
      <t>ネンバン</t>
    </rPh>
    <rPh sb="9" eb="10">
      <t>バン</t>
    </rPh>
    <rPh sb="13" eb="15">
      <t>コウセイ</t>
    </rPh>
    <rPh sb="15" eb="18">
      <t>ロウドウショウ</t>
    </rPh>
    <rPh sb="18" eb="20">
      <t>テイシュツ</t>
    </rPh>
    <rPh sb="20" eb="22">
      <t>シリョウ</t>
    </rPh>
    <rPh sb="23" eb="25">
      <t>ヨウシキ</t>
    </rPh>
    <rPh sb="28" eb="30">
      <t>スウチ</t>
    </rPh>
    <rPh sb="31" eb="33">
      <t>シヨウ</t>
    </rPh>
    <phoneticPr fontId="7"/>
  </si>
  <si>
    <t>(1) ｢療養費｣とは被保険者証を使えなかった理由があるとき、その費用の一部を払い戻した場合をいう。</t>
    <rPh sb="5" eb="7">
      <t>リョウヨウ</t>
    </rPh>
    <rPh sb="7" eb="8">
      <t>ヒ</t>
    </rPh>
    <rPh sb="11" eb="15">
      <t>ヒホケンシャ</t>
    </rPh>
    <rPh sb="15" eb="16">
      <t>アカシ</t>
    </rPh>
    <rPh sb="17" eb="18">
      <t>ツカ</t>
    </rPh>
    <rPh sb="23" eb="25">
      <t>リユウ</t>
    </rPh>
    <rPh sb="33" eb="35">
      <t>ヒヨウ</t>
    </rPh>
    <rPh sb="36" eb="38">
      <t>イチブ</t>
    </rPh>
    <rPh sb="39" eb="40">
      <t>ハラ</t>
    </rPh>
    <rPh sb="41" eb="42">
      <t>モド</t>
    </rPh>
    <rPh sb="44" eb="46">
      <t>バアイ</t>
    </rPh>
    <phoneticPr fontId="7"/>
  </si>
  <si>
    <t>年 度</t>
    <rPh sb="0" eb="1">
      <t>トシ</t>
    </rPh>
    <rPh sb="2" eb="3">
      <t>ド</t>
    </rPh>
    <phoneticPr fontId="7"/>
  </si>
  <si>
    <t>平 成</t>
    <rPh sb="0" eb="1">
      <t>ヒラ</t>
    </rPh>
    <rPh sb="2" eb="3">
      <t>シゲル</t>
    </rPh>
    <phoneticPr fontId="7"/>
  </si>
  <si>
    <t>治療装具</t>
    <phoneticPr fontId="7"/>
  </si>
  <si>
    <t>マッサージ</t>
    <phoneticPr fontId="7"/>
  </si>
  <si>
    <t>柔道整復</t>
    <phoneticPr fontId="7"/>
  </si>
  <si>
    <t>移送費</t>
    <phoneticPr fontId="7"/>
  </si>
  <si>
    <t>食事療養・生活療養費</t>
    <rPh sb="0" eb="2">
      <t>ショクジ</t>
    </rPh>
    <rPh sb="2" eb="4">
      <t>リョウヨウ</t>
    </rPh>
    <rPh sb="5" eb="7">
      <t>セイカツ</t>
    </rPh>
    <rPh sb="7" eb="10">
      <t>リョウヨウヒ</t>
    </rPh>
    <phoneticPr fontId="7"/>
  </si>
  <si>
    <t>診療費</t>
    <rPh sb="0" eb="3">
      <t>シンリョウヒ</t>
    </rPh>
    <phoneticPr fontId="7"/>
  </si>
  <si>
    <t>総数</t>
    <phoneticPr fontId="7"/>
  </si>
  <si>
    <t>(8)　療　養　費　等　支　給　決　定　状　況</t>
    <rPh sb="4" eb="5">
      <t>リョウ</t>
    </rPh>
    <rPh sb="6" eb="7">
      <t>オサム</t>
    </rPh>
    <rPh sb="8" eb="9">
      <t>ヒ</t>
    </rPh>
    <rPh sb="10" eb="11">
      <t>ナド</t>
    </rPh>
    <rPh sb="12" eb="13">
      <t>ササ</t>
    </rPh>
    <rPh sb="14" eb="15">
      <t>キュウ</t>
    </rPh>
    <rPh sb="16" eb="17">
      <t>ケツ</t>
    </rPh>
    <rPh sb="18" eb="19">
      <t>サダム</t>
    </rPh>
    <rPh sb="20" eb="21">
      <t>ジョウ</t>
    </rPh>
    <rPh sb="22" eb="23">
      <t>キョウ</t>
    </rPh>
    <phoneticPr fontId="7"/>
  </si>
  <si>
    <t>｢療養の給付｣とは被保険者証を提出して療養取扱機関にかかった場合をいう。</t>
    <rPh sb="1" eb="3">
      <t>リョウヨウ</t>
    </rPh>
    <rPh sb="4" eb="6">
      <t>キュウフ</t>
    </rPh>
    <rPh sb="9" eb="13">
      <t>ヒホケンシャ</t>
    </rPh>
    <rPh sb="13" eb="14">
      <t>アカシ</t>
    </rPh>
    <rPh sb="15" eb="17">
      <t>テイシュツ</t>
    </rPh>
    <rPh sb="19" eb="21">
      <t>リョウヨウ</t>
    </rPh>
    <rPh sb="21" eb="23">
      <t>トリアツカイ</t>
    </rPh>
    <rPh sb="23" eb="25">
      <t>キカン</t>
    </rPh>
    <rPh sb="30" eb="32">
      <t>バアイ</t>
    </rPh>
    <phoneticPr fontId="7"/>
  </si>
  <si>
    <t>訪問看護療養費</t>
    <phoneticPr fontId="7"/>
  </si>
  <si>
    <t>薬剤</t>
    <phoneticPr fontId="7"/>
  </si>
  <si>
    <t>歯科</t>
    <phoneticPr fontId="7"/>
  </si>
  <si>
    <t>入院外</t>
    <phoneticPr fontId="7"/>
  </si>
  <si>
    <t>入院</t>
    <phoneticPr fontId="7"/>
  </si>
  <si>
    <t>診療費</t>
    <phoneticPr fontId="7"/>
  </si>
  <si>
    <t>(7)　療　養　の　給　付　等　費　用　額　の　状　況</t>
    <rPh sb="4" eb="5">
      <t>リョウ</t>
    </rPh>
    <rPh sb="6" eb="7">
      <t>オサム</t>
    </rPh>
    <rPh sb="10" eb="11">
      <t>キュウ</t>
    </rPh>
    <rPh sb="12" eb="13">
      <t>ヅケ</t>
    </rPh>
    <rPh sb="14" eb="15">
      <t>ナド</t>
    </rPh>
    <rPh sb="16" eb="17">
      <t>ヒ</t>
    </rPh>
    <rPh sb="18" eb="19">
      <t>ヨウ</t>
    </rPh>
    <rPh sb="20" eb="21">
      <t>ガク</t>
    </rPh>
    <rPh sb="24" eb="25">
      <t>ジョウ</t>
    </rPh>
    <rPh sb="26" eb="27">
      <t>キョウ</t>
    </rPh>
    <phoneticPr fontId="7"/>
  </si>
  <si>
    <t>収納額は収入済額から還付未済額を引いた額である。</t>
    <rPh sb="0" eb="2">
      <t>シュウノウ</t>
    </rPh>
    <rPh sb="2" eb="3">
      <t>ガク</t>
    </rPh>
    <rPh sb="4" eb="6">
      <t>シュウニュウ</t>
    </rPh>
    <rPh sb="6" eb="7">
      <t>ズ</t>
    </rPh>
    <rPh sb="7" eb="8">
      <t>ガク</t>
    </rPh>
    <rPh sb="10" eb="12">
      <t>カンプ</t>
    </rPh>
    <rPh sb="12" eb="14">
      <t>ミサイ</t>
    </rPh>
    <rPh sb="14" eb="15">
      <t>ガク</t>
    </rPh>
    <rPh sb="16" eb="17">
      <t>ヒ</t>
    </rPh>
    <rPh sb="19" eb="20">
      <t>ガク</t>
    </rPh>
    <phoneticPr fontId="7"/>
  </si>
  <si>
    <t>調定件数は、年度中に調定した人の延べ人数である。</t>
    <rPh sb="0" eb="2">
      <t>チョウテイ</t>
    </rPh>
    <rPh sb="2" eb="4">
      <t>ケンスウ</t>
    </rPh>
    <rPh sb="6" eb="9">
      <t>ネンドチュウ</t>
    </rPh>
    <rPh sb="10" eb="12">
      <t>チョウテイ</t>
    </rPh>
    <rPh sb="14" eb="15">
      <t>ヒト</t>
    </rPh>
    <rPh sb="16" eb="17">
      <t>ノ</t>
    </rPh>
    <rPh sb="18" eb="20">
      <t>ニンズウ</t>
    </rPh>
    <phoneticPr fontId="7"/>
  </si>
  <si>
    <t>普通徴収</t>
    <rPh sb="0" eb="2">
      <t>フツウ</t>
    </rPh>
    <rPh sb="2" eb="4">
      <t>チョウシュウ</t>
    </rPh>
    <phoneticPr fontId="7"/>
  </si>
  <si>
    <t>特別徴収</t>
    <rPh sb="0" eb="2">
      <t>トクベツ</t>
    </rPh>
    <rPh sb="2" eb="4">
      <t>チョウシュウ</t>
    </rPh>
    <phoneticPr fontId="7"/>
  </si>
  <si>
    <t>計</t>
    <rPh sb="0" eb="1">
      <t>ケイ</t>
    </rPh>
    <phoneticPr fontId="7"/>
  </si>
  <si>
    <t>収納率</t>
    <rPh sb="0" eb="2">
      <t>シュウノウ</t>
    </rPh>
    <rPh sb="2" eb="3">
      <t>リツ</t>
    </rPh>
    <phoneticPr fontId="7"/>
  </si>
  <si>
    <t>収納額</t>
    <rPh sb="0" eb="2">
      <t>シュウノウ</t>
    </rPh>
    <rPh sb="2" eb="3">
      <t>ガク</t>
    </rPh>
    <phoneticPr fontId="7"/>
  </si>
  <si>
    <t>調定額</t>
    <rPh sb="0" eb="3">
      <t>チョウテイガク</t>
    </rPh>
    <phoneticPr fontId="7"/>
  </si>
  <si>
    <t>調定件数</t>
    <rPh sb="0" eb="2">
      <t>チョウテイ</t>
    </rPh>
    <rPh sb="2" eb="4">
      <t>ケンスウ</t>
    </rPh>
    <phoneticPr fontId="7"/>
  </si>
  <si>
    <t>(3)　保　険　料　の　調　定　お　よ　び　収　納　状　況</t>
    <rPh sb="4" eb="5">
      <t>タモツ</t>
    </rPh>
    <rPh sb="6" eb="7">
      <t>ケン</t>
    </rPh>
    <rPh sb="8" eb="9">
      <t>リョウ</t>
    </rPh>
    <rPh sb="12" eb="13">
      <t>チョウ</t>
    </rPh>
    <rPh sb="14" eb="15">
      <t>サダム</t>
    </rPh>
    <rPh sb="22" eb="23">
      <t>オサム</t>
    </rPh>
    <rPh sb="24" eb="25">
      <t>オサム</t>
    </rPh>
    <rPh sb="26" eb="27">
      <t>ジョウ</t>
    </rPh>
    <rPh sb="28" eb="29">
      <t>キョウ</t>
    </rPh>
    <phoneticPr fontId="7"/>
  </si>
  <si>
    <t>総数には年度途中資格喪失者を含む。</t>
    <rPh sb="0" eb="2">
      <t>ソウスウ</t>
    </rPh>
    <rPh sb="4" eb="6">
      <t>ネンド</t>
    </rPh>
    <rPh sb="6" eb="8">
      <t>トチュウ</t>
    </rPh>
    <rPh sb="8" eb="10">
      <t>シカク</t>
    </rPh>
    <rPh sb="10" eb="13">
      <t>ソウシツシャ</t>
    </rPh>
    <rPh sb="14" eb="15">
      <t>フク</t>
    </rPh>
    <phoneticPr fontId="7"/>
  </si>
  <si>
    <t>第12段階</t>
    <rPh sb="0" eb="1">
      <t>ダイ</t>
    </rPh>
    <rPh sb="3" eb="5">
      <t>ダンカイ</t>
    </rPh>
    <phoneticPr fontId="7"/>
  </si>
  <si>
    <t>第11段階</t>
    <rPh sb="0" eb="1">
      <t>ダイ</t>
    </rPh>
    <rPh sb="3" eb="5">
      <t>ダンカイ</t>
    </rPh>
    <phoneticPr fontId="7"/>
  </si>
  <si>
    <t>第10段階</t>
    <rPh sb="0" eb="1">
      <t>ダイ</t>
    </rPh>
    <rPh sb="3" eb="5">
      <t>ダンカイ</t>
    </rPh>
    <phoneticPr fontId="7"/>
  </si>
  <si>
    <t>第９段階</t>
    <rPh sb="0" eb="1">
      <t>ダイ</t>
    </rPh>
    <rPh sb="2" eb="4">
      <t>ダンカイ</t>
    </rPh>
    <phoneticPr fontId="7"/>
  </si>
  <si>
    <t>第８段階</t>
    <rPh sb="0" eb="1">
      <t>ダイ</t>
    </rPh>
    <rPh sb="2" eb="4">
      <t>ダンカイ</t>
    </rPh>
    <phoneticPr fontId="7"/>
  </si>
  <si>
    <t>第７段階</t>
    <rPh sb="0" eb="1">
      <t>ダイ</t>
    </rPh>
    <rPh sb="2" eb="4">
      <t>ダンカイ</t>
    </rPh>
    <phoneticPr fontId="7"/>
  </si>
  <si>
    <t>第６段階</t>
    <rPh sb="0" eb="1">
      <t>ダイ</t>
    </rPh>
    <rPh sb="2" eb="4">
      <t>ダンカイ</t>
    </rPh>
    <phoneticPr fontId="7"/>
  </si>
  <si>
    <t>第５段階</t>
    <rPh sb="0" eb="1">
      <t>ダイ</t>
    </rPh>
    <rPh sb="2" eb="4">
      <t>ダンカイ</t>
    </rPh>
    <phoneticPr fontId="7"/>
  </si>
  <si>
    <t>第４段階</t>
    <rPh sb="0" eb="1">
      <t>ダイ</t>
    </rPh>
    <rPh sb="2" eb="4">
      <t>ダンカイ</t>
    </rPh>
    <phoneticPr fontId="7"/>
  </si>
  <si>
    <t>特４段階</t>
    <rPh sb="0" eb="1">
      <t>トク</t>
    </rPh>
    <rPh sb="2" eb="4">
      <t>ダンカイ</t>
    </rPh>
    <phoneticPr fontId="7"/>
  </si>
  <si>
    <t>第３段階</t>
    <rPh sb="0" eb="1">
      <t>ダイ</t>
    </rPh>
    <rPh sb="2" eb="4">
      <t>ダンカイ</t>
    </rPh>
    <phoneticPr fontId="7"/>
  </si>
  <si>
    <t>第２段階</t>
    <rPh sb="0" eb="1">
      <t>ダイ</t>
    </rPh>
    <rPh sb="2" eb="4">
      <t>ダンカイ</t>
    </rPh>
    <phoneticPr fontId="7"/>
  </si>
  <si>
    <t>第１段階</t>
    <rPh sb="0" eb="1">
      <t>ダイ</t>
    </rPh>
    <rPh sb="2" eb="4">
      <t>ダンカイ</t>
    </rPh>
    <phoneticPr fontId="7"/>
  </si>
  <si>
    <t>(2)　保　険　料　段　階　別　第　１　号　被　保　険　者　数</t>
    <rPh sb="4" eb="5">
      <t>タモツ</t>
    </rPh>
    <rPh sb="6" eb="7">
      <t>ケン</t>
    </rPh>
    <rPh sb="8" eb="9">
      <t>リョウ</t>
    </rPh>
    <rPh sb="10" eb="11">
      <t>ダン</t>
    </rPh>
    <rPh sb="12" eb="13">
      <t>カイ</t>
    </rPh>
    <rPh sb="14" eb="15">
      <t>ベツ</t>
    </rPh>
    <rPh sb="16" eb="17">
      <t>ダイ</t>
    </rPh>
    <rPh sb="20" eb="21">
      <t>ゴウ</t>
    </rPh>
    <rPh sb="22" eb="23">
      <t>ヒ</t>
    </rPh>
    <rPh sb="24" eb="25">
      <t>タモツ</t>
    </rPh>
    <rPh sb="26" eb="27">
      <t>ケン</t>
    </rPh>
    <rPh sb="28" eb="29">
      <t>シャ</t>
    </rPh>
    <rPh sb="30" eb="31">
      <t>スウ</t>
    </rPh>
    <phoneticPr fontId="7"/>
  </si>
  <si>
    <t>被保険者割合</t>
    <rPh sb="0" eb="4">
      <t>ヒホケンシャ</t>
    </rPh>
    <rPh sb="4" eb="6">
      <t>ワリアイ</t>
    </rPh>
    <phoneticPr fontId="7"/>
  </si>
  <si>
    <t>75歳以上</t>
    <rPh sb="2" eb="3">
      <t>サイ</t>
    </rPh>
    <rPh sb="3" eb="5">
      <t>イジョウ</t>
    </rPh>
    <phoneticPr fontId="7"/>
  </si>
  <si>
    <t>65歳～74歳</t>
    <rPh sb="2" eb="3">
      <t>サイ</t>
    </rPh>
    <rPh sb="6" eb="7">
      <t>サイ</t>
    </rPh>
    <phoneticPr fontId="7"/>
  </si>
  <si>
    <t>第１号被保険者</t>
    <rPh sb="0" eb="1">
      <t>ダイ</t>
    </rPh>
    <rPh sb="2" eb="3">
      <t>ゴウ</t>
    </rPh>
    <rPh sb="3" eb="7">
      <t>ヒホケンシャ</t>
    </rPh>
    <phoneticPr fontId="7"/>
  </si>
  <si>
    <t>人口</t>
    <rPh sb="0" eb="2">
      <t>ジンコウ</t>
    </rPh>
    <phoneticPr fontId="7"/>
  </si>
  <si>
    <t>介護療養型
医療施設</t>
    <rPh sb="0" eb="2">
      <t>カイゴ</t>
    </rPh>
    <rPh sb="2" eb="5">
      <t>リョウヨウガタ</t>
    </rPh>
    <rPh sb="6" eb="8">
      <t>イリョウ</t>
    </rPh>
    <rPh sb="8" eb="10">
      <t>シセツ</t>
    </rPh>
    <phoneticPr fontId="7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</si>
  <si>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7"/>
  </si>
  <si>
    <t>介護老人
福祉施設</t>
    <rPh sb="0" eb="2">
      <t>カイゴ</t>
    </rPh>
    <rPh sb="2" eb="4">
      <t>ロウジン</t>
    </rPh>
    <rPh sb="5" eb="7">
      <t>フクシ</t>
    </rPh>
    <rPh sb="7" eb="9">
      <t>シセツ</t>
    </rPh>
    <phoneticPr fontId="7"/>
  </si>
  <si>
    <t>住宅改修費</t>
    <rPh sb="0" eb="2">
      <t>ジュウタク</t>
    </rPh>
    <rPh sb="2" eb="4">
      <t>カイシュウ</t>
    </rPh>
    <rPh sb="4" eb="5">
      <t>ヒ</t>
    </rPh>
    <phoneticPr fontId="7"/>
  </si>
  <si>
    <t>福祉用具購入費</t>
    <rPh sb="0" eb="2">
      <t>フクシ</t>
    </rPh>
    <rPh sb="2" eb="4">
      <t>ヨウグ</t>
    </rPh>
    <rPh sb="4" eb="7">
      <t>コウニュウヒ</t>
    </rPh>
    <phoneticPr fontId="7"/>
  </si>
  <si>
    <t>施設サービス費</t>
    <rPh sb="0" eb="2">
      <t>シセツ</t>
    </rPh>
    <rPh sb="6" eb="7">
      <t>ヒ</t>
    </rPh>
    <phoneticPr fontId="7"/>
  </si>
  <si>
    <t>居宅・介護予防サービス費</t>
    <rPh sb="0" eb="2">
      <t>キョタク</t>
    </rPh>
    <rPh sb="3" eb="5">
      <t>カイゴ</t>
    </rPh>
    <rPh sb="5" eb="7">
      <t>ヨボウ</t>
    </rPh>
    <rPh sb="11" eb="12">
      <t>ヒ</t>
    </rPh>
    <phoneticPr fontId="7"/>
  </si>
  <si>
    <t>居宅介護支援・
介護予防支援</t>
    <rPh sb="0" eb="2">
      <t>キョタク</t>
    </rPh>
    <rPh sb="2" eb="4">
      <t>カイゴ</t>
    </rPh>
    <rPh sb="4" eb="6">
      <t>シエン</t>
    </rPh>
    <rPh sb="8" eb="10">
      <t>カイゴ</t>
    </rPh>
    <rPh sb="10" eb="12">
      <t>ヨボウ</t>
    </rPh>
    <rPh sb="12" eb="14">
      <t>シエン</t>
    </rPh>
    <phoneticPr fontId="7"/>
  </si>
  <si>
    <t>特定施設入居者
生　活　介　護</t>
    <rPh sb="0" eb="2">
      <t>トクテイ</t>
    </rPh>
    <rPh sb="2" eb="4">
      <t>シセツ</t>
    </rPh>
    <rPh sb="4" eb="7">
      <t>ニュウキョシャ</t>
    </rPh>
    <rPh sb="8" eb="9">
      <t>ナマ</t>
    </rPh>
    <rPh sb="10" eb="11">
      <t>カツ</t>
    </rPh>
    <rPh sb="12" eb="13">
      <t>カイ</t>
    </rPh>
    <rPh sb="14" eb="15">
      <t>マモル</t>
    </rPh>
    <phoneticPr fontId="7"/>
  </si>
  <si>
    <t>居宅療養
管理指導</t>
    <rPh sb="0" eb="2">
      <t>キョタク</t>
    </rPh>
    <rPh sb="2" eb="4">
      <t>リョウヨウ</t>
    </rPh>
    <rPh sb="5" eb="7">
      <t>カンリ</t>
    </rPh>
    <rPh sb="7" eb="9">
      <t>シドウ</t>
    </rPh>
    <phoneticPr fontId="7"/>
  </si>
  <si>
    <t>短期入所生活・
療　養　介　護</t>
    <rPh sb="0" eb="2">
      <t>タンキ</t>
    </rPh>
    <rPh sb="2" eb="4">
      <t>ニュウショ</t>
    </rPh>
    <rPh sb="4" eb="6">
      <t>セイカツ</t>
    </rPh>
    <rPh sb="8" eb="9">
      <t>イヤス</t>
    </rPh>
    <rPh sb="10" eb="11">
      <t>マモル</t>
    </rPh>
    <rPh sb="12" eb="13">
      <t>カイ</t>
    </rPh>
    <rPh sb="14" eb="15">
      <t>マモル</t>
    </rPh>
    <phoneticPr fontId="7"/>
  </si>
  <si>
    <t>福祉用具貸与</t>
    <rPh sb="0" eb="2">
      <t>フクシ</t>
    </rPh>
    <rPh sb="2" eb="4">
      <t>ヨウグ</t>
    </rPh>
    <rPh sb="4" eb="6">
      <t>タイヨ</t>
    </rPh>
    <phoneticPr fontId="7"/>
  </si>
  <si>
    <t>通　　　所
ﾘﾊﾋﾞﾘﾃｰｼｮﾝ</t>
    <phoneticPr fontId="7"/>
  </si>
  <si>
    <t>通所介護</t>
    <rPh sb="0" eb="4">
      <t>ツウショカイゴ</t>
    </rPh>
    <phoneticPr fontId="7"/>
  </si>
  <si>
    <t>訪　　　問
ﾘﾊﾋﾞﾘﾃｰｼｮﾝ</t>
    <phoneticPr fontId="7"/>
  </si>
  <si>
    <t>訪問看護</t>
    <rPh sb="0" eb="2">
      <t>ホウモン</t>
    </rPh>
    <rPh sb="2" eb="4">
      <t>カンゴ</t>
    </rPh>
    <phoneticPr fontId="7"/>
  </si>
  <si>
    <t>訪問入浴介護</t>
    <rPh sb="0" eb="2">
      <t>ホウモン</t>
    </rPh>
    <rPh sb="2" eb="4">
      <t>ニュウヨク</t>
    </rPh>
    <rPh sb="4" eb="6">
      <t>カイゴ</t>
    </rPh>
    <phoneticPr fontId="7"/>
  </si>
  <si>
    <t>訪問介護</t>
    <rPh sb="0" eb="2">
      <t>ホウモン</t>
    </rPh>
    <rPh sb="2" eb="4">
      <t>カイゴ</t>
    </rPh>
    <phoneticPr fontId="7"/>
  </si>
  <si>
    <t>(7)　サ　ー　ビ　ス　区　分　別　経　費</t>
    <rPh sb="12" eb="13">
      <t>ク</t>
    </rPh>
    <rPh sb="14" eb="15">
      <t>ブン</t>
    </rPh>
    <rPh sb="16" eb="17">
      <t>ベツ</t>
    </rPh>
    <rPh sb="18" eb="19">
      <t>ヘ</t>
    </rPh>
    <rPh sb="20" eb="21">
      <t>ヒ</t>
    </rPh>
    <phoneticPr fontId="7"/>
  </si>
  <si>
    <t>サービス受給者数は、各月の利用人数を合計したものである。</t>
    <rPh sb="4" eb="7">
      <t>ジュキュウシャ</t>
    </rPh>
    <rPh sb="7" eb="8">
      <t>スウ</t>
    </rPh>
    <rPh sb="10" eb="12">
      <t>カクツキ</t>
    </rPh>
    <rPh sb="13" eb="15">
      <t>リヨウ</t>
    </rPh>
    <rPh sb="15" eb="17">
      <t>ニンズウ</t>
    </rPh>
    <rPh sb="18" eb="20">
      <t>ゴウケイ</t>
    </rPh>
    <phoneticPr fontId="7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</si>
  <si>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</si>
  <si>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7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</si>
  <si>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7"/>
  </si>
  <si>
    <t>地域密着型サービス</t>
    <rPh sb="0" eb="2">
      <t>チイキ</t>
    </rPh>
    <rPh sb="2" eb="4">
      <t>ミッチャク</t>
    </rPh>
    <rPh sb="4" eb="5">
      <t>ガタ</t>
    </rPh>
    <phoneticPr fontId="7"/>
  </si>
  <si>
    <t>施設サービス</t>
    <rPh sb="0" eb="2">
      <t>シセツ</t>
    </rPh>
    <phoneticPr fontId="7"/>
  </si>
  <si>
    <t>居宅・介護予防
サ　ー　ビ　ス</t>
    <rPh sb="0" eb="2">
      <t>キョタク</t>
    </rPh>
    <rPh sb="3" eb="5">
      <t>カイゴ</t>
    </rPh>
    <rPh sb="5" eb="7">
      <t>ヨボウ</t>
    </rPh>
    <phoneticPr fontId="7"/>
  </si>
  <si>
    <t>(6)　サ　ー　ビ　ス　受　給　者　数</t>
    <rPh sb="12" eb="13">
      <t>ウケ</t>
    </rPh>
    <rPh sb="14" eb="15">
      <t>キュウ</t>
    </rPh>
    <rPh sb="16" eb="17">
      <t>シャ</t>
    </rPh>
    <rPh sb="18" eb="19">
      <t>スウ</t>
    </rPh>
    <phoneticPr fontId="7"/>
  </si>
  <si>
    <t>第２号</t>
    <rPh sb="0" eb="1">
      <t>ダイ</t>
    </rPh>
    <rPh sb="2" eb="3">
      <t>ゴウ</t>
    </rPh>
    <phoneticPr fontId="7"/>
  </si>
  <si>
    <t>第１号</t>
    <rPh sb="0" eb="1">
      <t>ダイ</t>
    </rPh>
    <rPh sb="2" eb="3">
      <t>ゴウ</t>
    </rPh>
    <phoneticPr fontId="7"/>
  </si>
  <si>
    <t>要介護５</t>
    <rPh sb="0" eb="1">
      <t>ヨウ</t>
    </rPh>
    <rPh sb="1" eb="3">
      <t>カイゴ</t>
    </rPh>
    <phoneticPr fontId="7"/>
  </si>
  <si>
    <t>要介護４</t>
    <rPh sb="0" eb="1">
      <t>ヨウ</t>
    </rPh>
    <rPh sb="1" eb="3">
      <t>カイゴ</t>
    </rPh>
    <phoneticPr fontId="7"/>
  </si>
  <si>
    <t>要介護３</t>
    <rPh sb="0" eb="1">
      <t>ヨウ</t>
    </rPh>
    <rPh sb="1" eb="3">
      <t>カイゴ</t>
    </rPh>
    <phoneticPr fontId="7"/>
  </si>
  <si>
    <t>要介護２</t>
    <rPh sb="0" eb="1">
      <t>ヨウ</t>
    </rPh>
    <rPh sb="1" eb="3">
      <t>カイゴ</t>
    </rPh>
    <phoneticPr fontId="7"/>
  </si>
  <si>
    <t>要介護１</t>
    <rPh sb="0" eb="1">
      <t>ヨウ</t>
    </rPh>
    <rPh sb="1" eb="3">
      <t>カイゴ</t>
    </rPh>
    <phoneticPr fontId="7"/>
  </si>
  <si>
    <t>要支援２</t>
    <rPh sb="0" eb="1">
      <t>ヨウ</t>
    </rPh>
    <rPh sb="1" eb="3">
      <t>シエン</t>
    </rPh>
    <phoneticPr fontId="7"/>
  </si>
  <si>
    <t>審査判定数</t>
    <rPh sb="0" eb="2">
      <t>シンサ</t>
    </rPh>
    <rPh sb="2" eb="4">
      <t>ハンテイ</t>
    </rPh>
    <rPh sb="4" eb="5">
      <t>スウ</t>
    </rPh>
    <phoneticPr fontId="7"/>
  </si>
  <si>
    <t>審査会開催数</t>
    <rPh sb="0" eb="3">
      <t>シンサカイ</t>
    </rPh>
    <rPh sb="3" eb="5">
      <t>カイサイ</t>
    </rPh>
    <rPh sb="5" eb="6">
      <t>スウ</t>
    </rPh>
    <phoneticPr fontId="7"/>
  </si>
  <si>
    <t>主治医意見書作成
件　　　　　　数</t>
    <rPh sb="0" eb="3">
      <t>シュジイ</t>
    </rPh>
    <rPh sb="3" eb="6">
      <t>イケンショ</t>
    </rPh>
    <rPh sb="6" eb="8">
      <t>サクセイ</t>
    </rPh>
    <rPh sb="9" eb="10">
      <t>ケン</t>
    </rPh>
    <rPh sb="16" eb="17">
      <t>スウ</t>
    </rPh>
    <phoneticPr fontId="7"/>
  </si>
  <si>
    <t>認　定　調　査
件　　　　　数</t>
    <rPh sb="0" eb="1">
      <t>シノブ</t>
    </rPh>
    <rPh sb="2" eb="3">
      <t>サダム</t>
    </rPh>
    <rPh sb="4" eb="5">
      <t>チョウ</t>
    </rPh>
    <rPh sb="6" eb="7">
      <t>サ</t>
    </rPh>
    <rPh sb="8" eb="9">
      <t>ケン</t>
    </rPh>
    <rPh sb="14" eb="15">
      <t>スウ</t>
    </rPh>
    <phoneticPr fontId="7"/>
  </si>
  <si>
    <t>申 請 書 受 理
件　　　　　数</t>
    <rPh sb="0" eb="1">
      <t>サル</t>
    </rPh>
    <rPh sb="2" eb="3">
      <t>ショウ</t>
    </rPh>
    <rPh sb="4" eb="5">
      <t>ショ</t>
    </rPh>
    <rPh sb="6" eb="7">
      <t>ウケ</t>
    </rPh>
    <rPh sb="8" eb="9">
      <t>リ</t>
    </rPh>
    <rPh sb="10" eb="11">
      <t>ケン</t>
    </rPh>
    <rPh sb="16" eb="17">
      <t>スウ</t>
    </rPh>
    <phoneticPr fontId="7"/>
  </si>
  <si>
    <t>(4)　要　介　護　認　定　申　請　お　よ　び　審　査　件　数</t>
    <rPh sb="4" eb="5">
      <t>ヨウ</t>
    </rPh>
    <rPh sb="6" eb="7">
      <t>カイ</t>
    </rPh>
    <rPh sb="8" eb="9">
      <t>マモル</t>
    </rPh>
    <rPh sb="10" eb="11">
      <t>シノブ</t>
    </rPh>
    <rPh sb="12" eb="13">
      <t>サダム</t>
    </rPh>
    <rPh sb="14" eb="15">
      <t>サル</t>
    </rPh>
    <rPh sb="16" eb="17">
      <t>ショウ</t>
    </rPh>
    <rPh sb="24" eb="25">
      <t>シン</t>
    </rPh>
    <rPh sb="26" eb="27">
      <t>サ</t>
    </rPh>
    <rPh sb="28" eb="29">
      <t>ケン</t>
    </rPh>
    <rPh sb="30" eb="31">
      <t>スウ</t>
    </rPh>
    <phoneticPr fontId="7"/>
  </si>
  <si>
    <t>遺族基礎</t>
    <phoneticPr fontId="7"/>
  </si>
  <si>
    <t>障害基礎</t>
    <phoneticPr fontId="7"/>
  </si>
  <si>
    <t>老齢福祉</t>
    <phoneticPr fontId="7"/>
  </si>
  <si>
    <t>遺族基礎</t>
    <phoneticPr fontId="7"/>
  </si>
  <si>
    <t>障害基礎</t>
    <phoneticPr fontId="7"/>
  </si>
  <si>
    <t>老齢福祉</t>
    <phoneticPr fontId="7"/>
  </si>
  <si>
    <t>全部支給停止</t>
    <phoneticPr fontId="7"/>
  </si>
  <si>
    <t>一部支給停止</t>
    <phoneticPr fontId="7"/>
  </si>
  <si>
    <t>遺族基礎</t>
    <phoneticPr fontId="7"/>
  </si>
  <si>
    <t>障害基礎</t>
    <phoneticPr fontId="7"/>
  </si>
  <si>
    <t>老齢福祉</t>
    <phoneticPr fontId="7"/>
  </si>
  <si>
    <t>全部支給</t>
    <phoneticPr fontId="7"/>
  </si>
  <si>
    <t>総数</t>
    <phoneticPr fontId="7"/>
  </si>
  <si>
    <t>(各年度末現在)</t>
    <rPh sb="1" eb="4">
      <t>カクネンド</t>
    </rPh>
    <rPh sb="4" eb="5">
      <t>マツ</t>
    </rPh>
    <rPh sb="5" eb="7">
      <t>ゲンザイ</t>
    </rPh>
    <phoneticPr fontId="7"/>
  </si>
  <si>
    <t>(3)　福　祉　年　金　受　給　権　者　状　況</t>
    <rPh sb="4" eb="5">
      <t>フク</t>
    </rPh>
    <rPh sb="6" eb="7">
      <t>シ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ケン</t>
    </rPh>
    <rPh sb="18" eb="19">
      <t>シャ</t>
    </rPh>
    <rPh sb="20" eb="21">
      <t>ジョウ</t>
    </rPh>
    <rPh sb="22" eb="23">
      <t>キョウ</t>
    </rPh>
    <phoneticPr fontId="7"/>
  </si>
  <si>
    <t>死亡一時金</t>
    <rPh sb="0" eb="2">
      <t>シボウ</t>
    </rPh>
    <rPh sb="2" eb="5">
      <t>イチジキン</t>
    </rPh>
    <phoneticPr fontId="7"/>
  </si>
  <si>
    <t>寡婦</t>
    <rPh sb="0" eb="2">
      <t>カフ</t>
    </rPh>
    <phoneticPr fontId="7"/>
  </si>
  <si>
    <t>遺族基礎</t>
    <rPh sb="0" eb="2">
      <t>イゾク</t>
    </rPh>
    <rPh sb="2" eb="4">
      <t>キソ</t>
    </rPh>
    <phoneticPr fontId="7"/>
  </si>
  <si>
    <t>障害基礎</t>
    <rPh sb="0" eb="2">
      <t>ショウガイ</t>
    </rPh>
    <rPh sb="2" eb="4">
      <t>キソ</t>
    </rPh>
    <phoneticPr fontId="7"/>
  </si>
  <si>
    <t>障害</t>
    <phoneticPr fontId="7"/>
  </si>
  <si>
    <t>老齢基礎</t>
    <phoneticPr fontId="7"/>
  </si>
  <si>
    <t>通算老齢</t>
    <phoneticPr fontId="7"/>
  </si>
  <si>
    <t>老齢</t>
    <phoneticPr fontId="7"/>
  </si>
  <si>
    <t>(2)　拠　出　年　金　受　給　権　者　状　況</t>
    <rPh sb="4" eb="5">
      <t>キョ</t>
    </rPh>
    <rPh sb="6" eb="7">
      <t>デ</t>
    </rPh>
    <rPh sb="8" eb="9">
      <t>トシ</t>
    </rPh>
    <rPh sb="10" eb="11">
      <t>キン</t>
    </rPh>
    <rPh sb="12" eb="13">
      <t>ウケ</t>
    </rPh>
    <rPh sb="14" eb="15">
      <t>キュウ</t>
    </rPh>
    <rPh sb="16" eb="17">
      <t>ケン</t>
    </rPh>
    <rPh sb="18" eb="19">
      <t>シャ</t>
    </rPh>
    <rPh sb="20" eb="21">
      <t>ジョウ</t>
    </rPh>
    <rPh sb="22" eb="23">
      <t>キョウ</t>
    </rPh>
    <phoneticPr fontId="7"/>
  </si>
  <si>
    <t>３号</t>
    <rPh sb="1" eb="2">
      <t>ゴウ</t>
    </rPh>
    <phoneticPr fontId="7"/>
  </si>
  <si>
    <t>１号(任意)</t>
    <rPh sb="1" eb="2">
      <t>ゴウ</t>
    </rPh>
    <rPh sb="3" eb="4">
      <t>ニン</t>
    </rPh>
    <rPh sb="4" eb="5">
      <t>イ</t>
    </rPh>
    <phoneticPr fontId="7"/>
  </si>
  <si>
    <t>１号(強制)</t>
    <rPh sb="1" eb="2">
      <t>ゴウ</t>
    </rPh>
    <rPh sb="3" eb="4">
      <t>ツヨシ</t>
    </rPh>
    <rPh sb="4" eb="5">
      <t>セイ</t>
    </rPh>
    <phoneticPr fontId="7"/>
  </si>
  <si>
    <t>被保険者数</t>
    <phoneticPr fontId="7"/>
  </si>
  <si>
    <t>(1)　拠　出　年　金　加　入　者　数</t>
    <rPh sb="4" eb="5">
      <t>キョ</t>
    </rPh>
    <rPh sb="6" eb="7">
      <t>デ</t>
    </rPh>
    <rPh sb="8" eb="9">
      <t>トシ</t>
    </rPh>
    <rPh sb="10" eb="11">
      <t>キン</t>
    </rPh>
    <rPh sb="12" eb="13">
      <t>カ</t>
    </rPh>
    <rPh sb="14" eb="15">
      <t>イリ</t>
    </rPh>
    <rPh sb="16" eb="17">
      <t>シャ</t>
    </rPh>
    <rPh sb="18" eb="19">
      <t>スウ</t>
    </rPh>
    <phoneticPr fontId="7"/>
  </si>
  <si>
    <t>特定入所者介護
サ ー ビ ス 費</t>
    <rPh sb="0" eb="2">
      <t>トクテイ</t>
    </rPh>
    <rPh sb="2" eb="5">
      <t>ニュウショシャ</t>
    </rPh>
    <rPh sb="5" eb="7">
      <t>カイゴ</t>
    </rPh>
    <rPh sb="16" eb="17">
      <t>ヒ</t>
    </rPh>
    <phoneticPr fontId="7"/>
  </si>
  <si>
    <t>審査支払手数料</t>
    <rPh sb="0" eb="2">
      <t>シンサ</t>
    </rPh>
    <rPh sb="2" eb="4">
      <t>シハライ</t>
    </rPh>
    <rPh sb="4" eb="7">
      <t>テスウリョウ</t>
    </rPh>
    <phoneticPr fontId="7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</si>
  <si>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1">
      <t>ニュウキョ</t>
    </rPh>
    <rPh sb="11" eb="12">
      <t>シャ</t>
    </rPh>
    <rPh sb="12" eb="14">
      <t>セイカツ</t>
    </rPh>
    <rPh sb="14" eb="16">
      <t>カイゴ</t>
    </rPh>
    <phoneticPr fontId="14"/>
  </si>
  <si>
    <t>地域密着型サービス費</t>
    <rPh sb="0" eb="2">
      <t>チイキ</t>
    </rPh>
    <rPh sb="2" eb="5">
      <t>ミッチャクガタ</t>
    </rPh>
    <rPh sb="9" eb="10">
      <t>ヒ</t>
    </rPh>
    <phoneticPr fontId="7"/>
  </si>
  <si>
    <t>認知症対応型
共同生活介護</t>
    <rPh sb="0" eb="3">
      <t>ニンチショウ</t>
    </rPh>
    <rPh sb="3" eb="6">
      <t>タイオウガタ</t>
    </rPh>
    <rPh sb="7" eb="9">
      <t>キョウドウ</t>
    </rPh>
    <rPh sb="9" eb="11">
      <t>セイカツ</t>
    </rPh>
    <rPh sb="11" eb="13">
      <t>カイゴ</t>
    </rPh>
    <phoneticPr fontId="7"/>
  </si>
  <si>
    <t>小規模多機能型
居　宅　介　護</t>
    <rPh sb="0" eb="3">
      <t>ショウキボ</t>
    </rPh>
    <rPh sb="3" eb="7">
      <t>タキノウガタ</t>
    </rPh>
    <rPh sb="8" eb="9">
      <t>イ</t>
    </rPh>
    <rPh sb="10" eb="11">
      <t>タク</t>
    </rPh>
    <rPh sb="12" eb="13">
      <t>カイ</t>
    </rPh>
    <rPh sb="14" eb="15">
      <t>マモル</t>
    </rPh>
    <phoneticPr fontId="7"/>
  </si>
  <si>
    <t>認知症対応型
通 所 介 護</t>
    <rPh sb="0" eb="3">
      <t>ニンチショウ</t>
    </rPh>
    <rPh sb="3" eb="6">
      <t>タイオウガタ</t>
    </rPh>
    <rPh sb="7" eb="8">
      <t>ツウ</t>
    </rPh>
    <rPh sb="9" eb="10">
      <t>ショ</t>
    </rPh>
    <rPh sb="11" eb="12">
      <t>カイ</t>
    </rPh>
    <rPh sb="13" eb="14">
      <t>マモル</t>
    </rPh>
    <phoneticPr fontId="7"/>
  </si>
  <si>
    <t>夜 間 対 応 型
訪　問　介　護</t>
    <rPh sb="0" eb="1">
      <t>ヨル</t>
    </rPh>
    <rPh sb="2" eb="3">
      <t>カン</t>
    </rPh>
    <rPh sb="4" eb="5">
      <t>タイ</t>
    </rPh>
    <rPh sb="6" eb="7">
      <t>オウ</t>
    </rPh>
    <rPh sb="8" eb="9">
      <t>カタ</t>
    </rPh>
    <rPh sb="10" eb="11">
      <t>ホウ</t>
    </rPh>
    <rPh sb="12" eb="13">
      <t>トイ</t>
    </rPh>
    <rPh sb="14" eb="15">
      <t>カイ</t>
    </rPh>
    <rPh sb="16" eb="17">
      <t>マモル</t>
    </rPh>
    <phoneticPr fontId="7"/>
  </si>
  <si>
    <t>食事費用</t>
    <rPh sb="0" eb="2">
      <t>ショクジ</t>
    </rPh>
    <rPh sb="2" eb="4">
      <t>ヒヨウ</t>
    </rPh>
    <phoneticPr fontId="7"/>
  </si>
  <si>
    <t>｢食事療養費｣の｢件数｣は｢医科入院｣、｢歯科｣の再掲である。</t>
    <rPh sb="1" eb="3">
      <t>ショクジ</t>
    </rPh>
    <rPh sb="3" eb="5">
      <t>リョウヨウ</t>
    </rPh>
    <rPh sb="5" eb="6">
      <t>ヒ</t>
    </rPh>
    <rPh sb="9" eb="11">
      <t>ケンスウ</t>
    </rPh>
    <rPh sb="14" eb="16">
      <t>イカ</t>
    </rPh>
    <rPh sb="16" eb="18">
      <t>ニュウイン</t>
    </rPh>
    <rPh sb="21" eb="23">
      <t>シカ</t>
    </rPh>
    <rPh sb="25" eb="27">
      <t>サイケイ</t>
    </rPh>
    <phoneticPr fontId="7"/>
  </si>
  <si>
    <t>医療費総額(｢総数｣の｢費用額｣)は、戻入差引前の数値である。</t>
    <rPh sb="0" eb="3">
      <t>イリョウヒ</t>
    </rPh>
    <rPh sb="3" eb="5">
      <t>ソウガク</t>
    </rPh>
    <rPh sb="7" eb="9">
      <t>ソウスウ</t>
    </rPh>
    <rPh sb="12" eb="14">
      <t>ヒヨウ</t>
    </rPh>
    <rPh sb="14" eb="15">
      <t>ガク</t>
    </rPh>
    <rPh sb="19" eb="21">
      <t>レイニュウ</t>
    </rPh>
    <rPh sb="21" eb="22">
      <t>サ</t>
    </rPh>
    <rPh sb="22" eb="23">
      <t>ビ</t>
    </rPh>
    <rPh sb="23" eb="24">
      <t>マエ</t>
    </rPh>
    <rPh sb="25" eb="27">
      <t>スウチ</t>
    </rPh>
    <phoneticPr fontId="7"/>
  </si>
  <si>
    <t>｢件数｣および「費用額」は、東京都後期高齢者医療広域連合の給付状況から、練馬区の被保険者分を抽出したものである。</t>
    <rPh sb="8" eb="10">
      <t>ヒヨウ</t>
    </rPh>
    <rPh sb="10" eb="11">
      <t>ガク</t>
    </rPh>
    <rPh sb="14" eb="16">
      <t>トウキョウ</t>
    </rPh>
    <rPh sb="16" eb="17">
      <t>ト</t>
    </rPh>
    <rPh sb="17" eb="19">
      <t>コウキ</t>
    </rPh>
    <rPh sb="19" eb="22">
      <t>コウレイシャ</t>
    </rPh>
    <rPh sb="22" eb="24">
      <t>イリョウ</t>
    </rPh>
    <rPh sb="24" eb="26">
      <t>コウイキ</t>
    </rPh>
    <rPh sb="26" eb="28">
      <t>レンゴウ</t>
    </rPh>
    <rPh sb="29" eb="31">
      <t>キュウフ</t>
    </rPh>
    <rPh sb="31" eb="33">
      <t>ジョウキョウ</t>
    </rPh>
    <rPh sb="36" eb="39">
      <t>ネリマク</t>
    </rPh>
    <rPh sb="40" eb="44">
      <t>ヒホケンシャ</t>
    </rPh>
    <rPh sb="44" eb="45">
      <t>ブン</t>
    </rPh>
    <rPh sb="46" eb="48">
      <t>チュウシュツ</t>
    </rPh>
    <phoneticPr fontId="7"/>
  </si>
  <si>
    <t>費用額</t>
    <rPh sb="0" eb="1">
      <t>ヒ</t>
    </rPh>
    <rPh sb="1" eb="2">
      <t>ヨウ</t>
    </rPh>
    <rPh sb="2" eb="3">
      <t>ガク</t>
    </rPh>
    <phoneticPr fontId="7"/>
  </si>
  <si>
    <t>医療費支給費</t>
    <rPh sb="0" eb="1">
      <t>イ</t>
    </rPh>
    <rPh sb="1" eb="2">
      <t>リョウ</t>
    </rPh>
    <rPh sb="2" eb="3">
      <t>ヒ</t>
    </rPh>
    <rPh sb="3" eb="4">
      <t>ササ</t>
    </rPh>
    <rPh sb="4" eb="5">
      <t>キュウ</t>
    </rPh>
    <rPh sb="5" eb="6">
      <t>ヒ</t>
    </rPh>
    <phoneticPr fontId="7"/>
  </si>
  <si>
    <t>訪問看護療養費</t>
    <rPh sb="0" eb="1">
      <t>オトズ</t>
    </rPh>
    <rPh sb="1" eb="2">
      <t>トイ</t>
    </rPh>
    <rPh sb="2" eb="3">
      <t>ミ</t>
    </rPh>
    <rPh sb="3" eb="4">
      <t>ユズル</t>
    </rPh>
    <rPh sb="4" eb="5">
      <t>リョウ</t>
    </rPh>
    <rPh sb="5" eb="6">
      <t>オサム</t>
    </rPh>
    <rPh sb="6" eb="7">
      <t>ヒ</t>
    </rPh>
    <phoneticPr fontId="7"/>
  </si>
  <si>
    <t>歯科(歯科入院含む)</t>
    <phoneticPr fontId="7"/>
  </si>
  <si>
    <t>食事療養費</t>
    <rPh sb="0" eb="1">
      <t>ショク</t>
    </rPh>
    <rPh sb="1" eb="2">
      <t>コト</t>
    </rPh>
    <rPh sb="2" eb="3">
      <t>リョウ</t>
    </rPh>
    <rPh sb="3" eb="4">
      <t>オサム</t>
    </rPh>
    <rPh sb="4" eb="5">
      <t>ヒ</t>
    </rPh>
    <phoneticPr fontId="7"/>
  </si>
  <si>
    <t>調剤</t>
    <rPh sb="0" eb="1">
      <t>チョウ</t>
    </rPh>
    <rPh sb="1" eb="2">
      <t>ザイ</t>
    </rPh>
    <phoneticPr fontId="7"/>
  </si>
  <si>
    <t>費用額</t>
    <phoneticPr fontId="7"/>
  </si>
  <si>
    <t>件数</t>
    <phoneticPr fontId="7"/>
  </si>
  <si>
    <t>医科入院外</t>
    <phoneticPr fontId="7"/>
  </si>
  <si>
    <t>医科入院</t>
    <phoneticPr fontId="7"/>
  </si>
  <si>
    <t>対象者数</t>
    <phoneticPr fontId="7"/>
  </si>
  <si>
    <t>(5)　要　介　護　認　定　者　数</t>
    <rPh sb="4" eb="5">
      <t>ヨウ</t>
    </rPh>
    <rPh sb="6" eb="7">
      <t>カイ</t>
    </rPh>
    <rPh sb="8" eb="9">
      <t>マモル</t>
    </rPh>
    <rPh sb="10" eb="11">
      <t>シノブ</t>
    </rPh>
    <rPh sb="12" eb="13">
      <t>テイ</t>
    </rPh>
    <rPh sb="14" eb="15">
      <t>モノ</t>
    </rPh>
    <rPh sb="16" eb="17">
      <t>スウ</t>
    </rPh>
    <phoneticPr fontId="7"/>
  </si>
  <si>
    <t>特３段階</t>
    <rPh sb="0" eb="1">
      <t>トク</t>
    </rPh>
    <rPh sb="2" eb="4">
      <t>ダンカイ</t>
    </rPh>
    <phoneticPr fontId="7"/>
  </si>
  <si>
    <t>(1)　第　１　号　被　保　険　者　数</t>
    <rPh sb="4" eb="5">
      <t>ダイ</t>
    </rPh>
    <rPh sb="8" eb="9">
      <t>ゴウ</t>
    </rPh>
    <rPh sb="10" eb="11">
      <t>ヒ</t>
    </rPh>
    <rPh sb="12" eb="13">
      <t>タモツ</t>
    </rPh>
    <rPh sb="14" eb="15">
      <t>ケン</t>
    </rPh>
    <rPh sb="16" eb="17">
      <t>モノ</t>
    </rPh>
    <rPh sb="18" eb="19">
      <t>スウ</t>
    </rPh>
    <phoneticPr fontId="7"/>
  </si>
  <si>
    <t>(1)　応　急　小　口　資　金</t>
    <rPh sb="4" eb="5">
      <t>オウ</t>
    </rPh>
    <rPh sb="6" eb="7">
      <t>キュウ</t>
    </rPh>
    <rPh sb="8" eb="9">
      <t>ショウ</t>
    </rPh>
    <rPh sb="10" eb="11">
      <t>クチ</t>
    </rPh>
    <rPh sb="12" eb="13">
      <t>シ</t>
    </rPh>
    <rPh sb="14" eb="15">
      <t>キン</t>
    </rPh>
    <phoneticPr fontId="7"/>
  </si>
  <si>
    <t>一般貸付</t>
    <rPh sb="0" eb="2">
      <t>イッパン</t>
    </rPh>
    <rPh sb="2" eb="4">
      <t>カシツケ</t>
    </rPh>
    <phoneticPr fontId="7"/>
  </si>
  <si>
    <t>特別貸付</t>
    <rPh sb="0" eb="2">
      <t>トクベツ</t>
    </rPh>
    <rPh sb="2" eb="4">
      <t>カシツケ</t>
    </rPh>
    <phoneticPr fontId="7"/>
  </si>
  <si>
    <t>件数</t>
    <rPh sb="0" eb="2">
      <t>ケンスウ</t>
    </rPh>
    <phoneticPr fontId="7"/>
  </si>
  <si>
    <t>金額</t>
    <rPh sb="0" eb="2">
      <t>キンガク</t>
    </rPh>
    <phoneticPr fontId="7"/>
  </si>
  <si>
    <t>：</t>
    <phoneticPr fontId="7"/>
  </si>
  <si>
    <t>貸付金の種類別件数</t>
    <rPh sb="0" eb="2">
      <t>カシツケ</t>
    </rPh>
    <rPh sb="2" eb="3">
      <t>キン</t>
    </rPh>
    <rPh sb="4" eb="6">
      <t>シュルイ</t>
    </rPh>
    <rPh sb="6" eb="7">
      <t>ベツ</t>
    </rPh>
    <rPh sb="7" eb="9">
      <t>ケンスウ</t>
    </rPh>
    <phoneticPr fontId="7"/>
  </si>
  <si>
    <t>修学</t>
    <rPh sb="0" eb="2">
      <t>シュウガク</t>
    </rPh>
    <phoneticPr fontId="7"/>
  </si>
  <si>
    <t>就学支度</t>
    <rPh sb="0" eb="2">
      <t>シュウガク</t>
    </rPh>
    <rPh sb="2" eb="4">
      <t>シタク</t>
    </rPh>
    <phoneticPr fontId="7"/>
  </si>
  <si>
    <t>技能習得</t>
    <rPh sb="0" eb="2">
      <t>ギノウ</t>
    </rPh>
    <rPh sb="2" eb="4">
      <t>シュウトク</t>
    </rPh>
    <phoneticPr fontId="7"/>
  </si>
  <si>
    <t>生活</t>
    <rPh sb="0" eb="2">
      <t>セイカツ</t>
    </rPh>
    <phoneticPr fontId="7"/>
  </si>
  <si>
    <t>転宅</t>
    <rPh sb="0" eb="2">
      <t>テンタク</t>
    </rPh>
    <phoneticPr fontId="7"/>
  </si>
  <si>
    <t>(3)　女　性　福　祉　資　金</t>
    <rPh sb="4" eb="5">
      <t>オンナ</t>
    </rPh>
    <rPh sb="6" eb="7">
      <t>セイ</t>
    </rPh>
    <rPh sb="8" eb="9">
      <t>フク</t>
    </rPh>
    <rPh sb="10" eb="11">
      <t>シ</t>
    </rPh>
    <rPh sb="12" eb="13">
      <t>シ</t>
    </rPh>
    <rPh sb="14" eb="15">
      <t>キン</t>
    </rPh>
    <phoneticPr fontId="7"/>
  </si>
  <si>
    <t>(4)　高等学校進学準備資金・高齢者および障害者入院資金</t>
    <rPh sb="4" eb="6">
      <t>コウトウ</t>
    </rPh>
    <rPh sb="6" eb="8">
      <t>ガッコウ</t>
    </rPh>
    <rPh sb="8" eb="10">
      <t>シンガク</t>
    </rPh>
    <rPh sb="10" eb="12">
      <t>ジュンビ</t>
    </rPh>
    <rPh sb="12" eb="14">
      <t>シキン</t>
    </rPh>
    <rPh sb="15" eb="18">
      <t>コウレイシャ</t>
    </rPh>
    <rPh sb="21" eb="24">
      <t>ショウガイシャ</t>
    </rPh>
    <rPh sb="24" eb="26">
      <t>ニュウイン</t>
    </rPh>
    <rPh sb="26" eb="28">
      <t>シキン</t>
    </rPh>
    <phoneticPr fontId="7"/>
  </si>
  <si>
    <t>高等学校進学準備資金</t>
    <rPh sb="0" eb="2">
      <t>コウトウ</t>
    </rPh>
    <rPh sb="2" eb="4">
      <t>ガッコウ</t>
    </rPh>
    <rPh sb="4" eb="6">
      <t>シンガク</t>
    </rPh>
    <rPh sb="6" eb="8">
      <t>ジュンビ</t>
    </rPh>
    <rPh sb="8" eb="10">
      <t>シキン</t>
    </rPh>
    <phoneticPr fontId="7"/>
  </si>
  <si>
    <t>高齢者および障害者入院資金</t>
    <rPh sb="0" eb="3">
      <t>コウレイシャ</t>
    </rPh>
    <rPh sb="6" eb="9">
      <t>ショウガイシャ</t>
    </rPh>
    <rPh sb="9" eb="11">
      <t>ニュウイン</t>
    </rPh>
    <rPh sb="11" eb="13">
      <t>シキン</t>
    </rPh>
    <phoneticPr fontId="7"/>
  </si>
  <si>
    <t>障害者</t>
    <rPh sb="0" eb="3">
      <t>ショウガイシャ</t>
    </rPh>
    <phoneticPr fontId="7"/>
  </si>
  <si>
    <t>：</t>
    <phoneticPr fontId="7"/>
  </si>
  <si>
    <t>１人当り
件数</t>
    <rPh sb="1" eb="2">
      <t>ニン</t>
    </rPh>
    <rPh sb="2" eb="3">
      <t>アタ</t>
    </rPh>
    <rPh sb="5" eb="7">
      <t>ケンスウ</t>
    </rPh>
    <phoneticPr fontId="7"/>
  </si>
  <si>
    <t>費用額</t>
    <rPh sb="0" eb="2">
      <t>ヒヨウ</t>
    </rPh>
    <rPh sb="2" eb="3">
      <t>ガク</t>
    </rPh>
    <phoneticPr fontId="7"/>
  </si>
  <si>
    <t>保険者
負担分</t>
    <rPh sb="0" eb="3">
      <t>ホケンシャ</t>
    </rPh>
    <rPh sb="4" eb="7">
      <t>フタンブン</t>
    </rPh>
    <phoneticPr fontId="7"/>
  </si>
  <si>
    <t>一部負担金</t>
    <rPh sb="0" eb="2">
      <t>イチブ</t>
    </rPh>
    <rPh sb="2" eb="5">
      <t>フタンキン</t>
    </rPh>
    <phoneticPr fontId="7"/>
  </si>
  <si>
    <t>その他の
負担額</t>
    <rPh sb="2" eb="3">
      <t>タ</t>
    </rPh>
    <rPh sb="5" eb="7">
      <t>フタン</t>
    </rPh>
    <rPh sb="7" eb="8">
      <t>ガク</t>
    </rPh>
    <phoneticPr fontId="7"/>
  </si>
  <si>
    <t>１人当り
費用額</t>
    <rPh sb="1" eb="2">
      <t>ニン</t>
    </rPh>
    <rPh sb="2" eb="3">
      <t>アタ</t>
    </rPh>
    <rPh sb="5" eb="7">
      <t>ヒヨウ</t>
    </rPh>
    <rPh sb="7" eb="8">
      <t>ガク</t>
    </rPh>
    <phoneticPr fontId="7"/>
  </si>
  <si>
    <t>:</t>
    <phoneticPr fontId="7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</si>
  <si>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カタ</t>
    </rPh>
    <rPh sb="10" eb="12">
      <t>ホウモン</t>
    </rPh>
    <rPh sb="12" eb="14">
      <t>カイゴ</t>
    </rPh>
    <rPh sb="14" eb="16">
      <t>カンゴ</t>
    </rPh>
    <phoneticPr fontId="7"/>
  </si>
  <si>
    <t>高齢者福祉電話
(電話訪問世帯数)</t>
    <rPh sb="0" eb="3">
      <t>コウレイシャ</t>
    </rPh>
    <rPh sb="3" eb="5">
      <t>フクシ</t>
    </rPh>
    <rPh sb="5" eb="7">
      <t>デンワ</t>
    </rPh>
    <rPh sb="9" eb="11">
      <t>デンワ</t>
    </rPh>
    <rPh sb="11" eb="13">
      <t>ホウモン</t>
    </rPh>
    <rPh sb="13" eb="16">
      <t>セタイスウ</t>
    </rPh>
    <phoneticPr fontId="7"/>
  </si>
  <si>
    <t>＊</t>
    <phoneticPr fontId="7"/>
  </si>
  <si>
    <t>家族介護者教室
参加者数</t>
    <rPh sb="0" eb="2">
      <t>カゾク</t>
    </rPh>
    <rPh sb="2" eb="4">
      <t>カイゴ</t>
    </rPh>
    <rPh sb="4" eb="5">
      <t>シャ</t>
    </rPh>
    <rPh sb="5" eb="7">
      <t>キョウシツ</t>
    </rPh>
    <rPh sb="8" eb="10">
      <t>サンカ</t>
    </rPh>
    <rPh sb="10" eb="11">
      <t>シャ</t>
    </rPh>
    <rPh sb="11" eb="12">
      <t>スウ</t>
    </rPh>
    <phoneticPr fontId="7"/>
  </si>
  <si>
    <t>利用者数</t>
    <rPh sb="0" eb="3">
      <t>リヨウシャ</t>
    </rPh>
    <rPh sb="3" eb="4">
      <t>スウ</t>
    </rPh>
    <phoneticPr fontId="7"/>
  </si>
  <si>
    <t>延食数</t>
    <rPh sb="0" eb="1">
      <t>ノ</t>
    </rPh>
    <rPh sb="1" eb="2">
      <t>ショク</t>
    </rPh>
    <rPh sb="2" eb="3">
      <t>スウ</t>
    </rPh>
    <phoneticPr fontId="7"/>
  </si>
  <si>
    <t>＊</t>
    <phoneticPr fontId="7"/>
  </si>
  <si>
    <t>居宅介護</t>
    <rPh sb="0" eb="2">
      <t>キョタク</t>
    </rPh>
    <rPh sb="2" eb="4">
      <t>カイゴ</t>
    </rPh>
    <phoneticPr fontId="7"/>
  </si>
  <si>
    <t>：</t>
    <phoneticPr fontId="7"/>
  </si>
  <si>
    <t>障害者地域生活支援センターは現在、豊玉（平成15年12月開設）、光が丘（平成19年11月開設）、石神井（平成21年５月開設）、</t>
    <rPh sb="0" eb="3">
      <t>ショウガイシャ</t>
    </rPh>
    <rPh sb="3" eb="5">
      <t>チイキ</t>
    </rPh>
    <rPh sb="5" eb="7">
      <t>セイカツ</t>
    </rPh>
    <rPh sb="7" eb="9">
      <t>シエン</t>
    </rPh>
    <rPh sb="14" eb="16">
      <t>ゲンザイ</t>
    </rPh>
    <rPh sb="17" eb="19">
      <t>トヨタマ</t>
    </rPh>
    <rPh sb="20" eb="22">
      <t>ヘイセイ</t>
    </rPh>
    <rPh sb="24" eb="25">
      <t>ネン</t>
    </rPh>
    <rPh sb="27" eb="28">
      <t>ガツ</t>
    </rPh>
    <rPh sb="28" eb="30">
      <t>カイセツ</t>
    </rPh>
    <rPh sb="32" eb="33">
      <t>ヒカリ</t>
    </rPh>
    <rPh sb="34" eb="35">
      <t>オカ</t>
    </rPh>
    <rPh sb="48" eb="51">
      <t>シャクジイ</t>
    </rPh>
    <rPh sb="59" eb="61">
      <t>カイセツ</t>
    </rPh>
    <phoneticPr fontId="14"/>
  </si>
  <si>
    <t>大泉（平成22年５月開設）の４か所で運営している。</t>
    <rPh sb="9" eb="10">
      <t>ガツ</t>
    </rPh>
    <rPh sb="10" eb="12">
      <t>カイセツ</t>
    </rPh>
    <rPh sb="16" eb="17">
      <t>ショ</t>
    </rPh>
    <rPh sb="18" eb="20">
      <t>ウンエイ</t>
    </rPh>
    <phoneticPr fontId="14"/>
  </si>
  <si>
    <t>施設数</t>
    <rPh sb="0" eb="2">
      <t>シセツ</t>
    </rPh>
    <rPh sb="2" eb="3">
      <t>スウ</t>
    </rPh>
    <phoneticPr fontId="7"/>
  </si>
  <si>
    <t>定員</t>
    <rPh sb="0" eb="2">
      <t>テイイン</t>
    </rPh>
    <phoneticPr fontId="7"/>
  </si>
  <si>
    <t>年</t>
    <rPh sb="0" eb="1">
      <t>トシ</t>
    </rPh>
    <phoneticPr fontId="7"/>
  </si>
  <si>
    <t>：</t>
    <phoneticPr fontId="7"/>
  </si>
  <si>
    <t>年</t>
    <rPh sb="0" eb="1">
      <t>トシ</t>
    </rPh>
    <phoneticPr fontId="11"/>
  </si>
  <si>
    <t>高齢者福祉、障害者福祉、生活保護、社会保障、保育、学校に関する数値など</t>
    <rPh sb="0" eb="3">
      <t>コウレイシャ</t>
    </rPh>
    <rPh sb="3" eb="5">
      <t>フクシ</t>
    </rPh>
    <rPh sb="6" eb="9">
      <t>ショウガイシャ</t>
    </rPh>
    <rPh sb="9" eb="11">
      <t>フクシ</t>
    </rPh>
    <rPh sb="12" eb="14">
      <t>セイカツ</t>
    </rPh>
    <rPh sb="14" eb="16">
      <t>ホゴ</t>
    </rPh>
    <rPh sb="17" eb="19">
      <t>シャカイ</t>
    </rPh>
    <rPh sb="19" eb="21">
      <t>ホショウ</t>
    </rPh>
    <rPh sb="22" eb="24">
      <t>ホイク</t>
    </rPh>
    <rPh sb="25" eb="27">
      <t>ガッコウ</t>
    </rPh>
    <rPh sb="28" eb="29">
      <t>カン</t>
    </rPh>
    <rPh sb="31" eb="33">
      <t>スウチ</t>
    </rPh>
    <phoneticPr fontId="7"/>
  </si>
  <si>
    <t>年</t>
    <rPh sb="0" eb="1">
      <t>ネン</t>
    </rPh>
    <phoneticPr fontId="7"/>
  </si>
  <si>
    <t>「入所者」と「退所者」は各年度の合計数、「在所者」と「待機者」は各年度末現在の数値である。</t>
    <rPh sb="1" eb="4">
      <t>ニュウショシャ</t>
    </rPh>
    <rPh sb="7" eb="9">
      <t>タイショ</t>
    </rPh>
    <rPh sb="9" eb="10">
      <t>シャ</t>
    </rPh>
    <rPh sb="12" eb="15">
      <t>カクネンド</t>
    </rPh>
    <rPh sb="16" eb="19">
      <t>ゴウケイスウ</t>
    </rPh>
    <rPh sb="21" eb="23">
      <t>ザイショ</t>
    </rPh>
    <rPh sb="23" eb="24">
      <t>シャ</t>
    </rPh>
    <rPh sb="27" eb="30">
      <t>タイキシャ</t>
    </rPh>
    <rPh sb="32" eb="35">
      <t>カクネンド</t>
    </rPh>
    <rPh sb="35" eb="36">
      <t>マツ</t>
    </rPh>
    <rPh sb="36" eb="38">
      <t>ゲンザイ</t>
    </rPh>
    <rPh sb="39" eb="41">
      <t>スウチ</t>
    </rPh>
    <phoneticPr fontId="10"/>
  </si>
  <si>
    <t>高齢者見守り
訪問利用者数</t>
    <rPh sb="0" eb="3">
      <t>コウレイシャ</t>
    </rPh>
    <rPh sb="3" eb="5">
      <t>ミマモ</t>
    </rPh>
    <rPh sb="7" eb="9">
      <t>ホウモン</t>
    </rPh>
    <rPh sb="9" eb="11">
      <t>リヨウ</t>
    </rPh>
    <rPh sb="11" eb="12">
      <t>シャ</t>
    </rPh>
    <rPh sb="12" eb="13">
      <t>スウ</t>
    </rPh>
    <phoneticPr fontId="7"/>
  </si>
  <si>
    <t>食事サービス</t>
    <rPh sb="0" eb="2">
      <t>ショクジ</t>
    </rPh>
    <phoneticPr fontId="7"/>
  </si>
  <si>
    <t>配食</t>
    <phoneticPr fontId="16"/>
  </si>
  <si>
    <t>会食</t>
    <phoneticPr fontId="16"/>
  </si>
  <si>
    <t>福祉・教育・社会保障</t>
    <phoneticPr fontId="27"/>
  </si>
  <si>
    <t>10</t>
    <phoneticPr fontId="27"/>
  </si>
  <si>
    <t>(各年４月１日現在)</t>
    <rPh sb="1" eb="3">
      <t>カクネン</t>
    </rPh>
    <rPh sb="4" eb="5">
      <t>ガツ</t>
    </rPh>
    <rPh sb="6" eb="9">
      <t>ニチゲンザイ</t>
    </rPh>
    <rPh sb="7" eb="9">
      <t>ゲンザイ</t>
    </rPh>
    <phoneticPr fontId="7"/>
  </si>
  <si>
    <t>｢対象者数｣は、各年度末日(３月31日)現在の数値である。</t>
    <rPh sb="1" eb="4">
      <t>タイショウシャ</t>
    </rPh>
    <rPh sb="4" eb="5">
      <t>スウ</t>
    </rPh>
    <rPh sb="8" eb="9">
      <t>カク</t>
    </rPh>
    <rPh sb="9" eb="10">
      <t>ネン</t>
    </rPh>
    <rPh sb="10" eb="11">
      <t>ド</t>
    </rPh>
    <rPh sb="11" eb="12">
      <t>マツ</t>
    </rPh>
    <rPh sb="12" eb="13">
      <t>ニチ</t>
    </rPh>
    <rPh sb="15" eb="16">
      <t>ガツ</t>
    </rPh>
    <rPh sb="18" eb="19">
      <t>ニチ</t>
    </rPh>
    <rPh sb="20" eb="22">
      <t>ゲンザイ</t>
    </rPh>
    <rPh sb="23" eb="25">
      <t>スウチ</t>
    </rPh>
    <phoneticPr fontId="7"/>
  </si>
  <si>
    <t>世帯数、被保険者数は年度ごとに算出した年間平均である。</t>
    <rPh sb="0" eb="3">
      <t>セタイスウ</t>
    </rPh>
    <rPh sb="4" eb="8">
      <t>ヒホケンシャ</t>
    </rPh>
    <rPh sb="8" eb="9">
      <t>スウ</t>
    </rPh>
    <rPh sb="10" eb="12">
      <t>ネンド</t>
    </rPh>
    <rPh sb="15" eb="17">
      <t>サンシュツ</t>
    </rPh>
    <rPh sb="19" eb="21">
      <t>ネンカン</t>
    </rPh>
    <rPh sb="21" eb="23">
      <t>ヘイキン</t>
    </rPh>
    <phoneticPr fontId="7"/>
  </si>
  <si>
    <r>
      <t>出産扶助</t>
    </r>
    <r>
      <rPr>
        <sz val="6"/>
        <color theme="1"/>
        <rFont val="ＭＳ 明朝"/>
        <family val="1"/>
        <charset val="128"/>
      </rPr>
      <t/>
    </r>
    <rPh sb="0" eb="2">
      <t>シュッサン</t>
    </rPh>
    <rPh sb="2" eb="4">
      <t>フジョ</t>
    </rPh>
    <phoneticPr fontId="12"/>
  </si>
  <si>
    <r>
      <t>生業扶助</t>
    </r>
    <r>
      <rPr>
        <sz val="6"/>
        <color theme="1"/>
        <rFont val="ＭＳ 明朝"/>
        <family val="1"/>
        <charset val="128"/>
      </rPr>
      <t/>
    </r>
    <rPh sb="0" eb="2">
      <t>セイギョウ</t>
    </rPh>
    <rPh sb="2" eb="4">
      <t>フジョ</t>
    </rPh>
    <phoneticPr fontId="12"/>
  </si>
  <si>
    <r>
      <t>葬祭扶助</t>
    </r>
    <r>
      <rPr>
        <sz val="6"/>
        <color theme="1"/>
        <rFont val="ＭＳ 明朝"/>
        <family val="1"/>
        <charset val="128"/>
      </rPr>
      <t/>
    </r>
    <rPh sb="0" eb="2">
      <t>ソウサイ</t>
    </rPh>
    <rPh sb="2" eb="4">
      <t>フジョ</t>
    </rPh>
    <phoneticPr fontId="12"/>
  </si>
  <si>
    <t>生活扶助、住宅扶助、教育扶助、介護扶助、医療扶助は、各年度３月現在の数値である。</t>
    <rPh sb="0" eb="2">
      <t>セイカツ</t>
    </rPh>
    <rPh sb="2" eb="4">
      <t>フジョ</t>
    </rPh>
    <rPh sb="5" eb="7">
      <t>ジュウタク</t>
    </rPh>
    <rPh sb="7" eb="9">
      <t>フジョ</t>
    </rPh>
    <rPh sb="10" eb="12">
      <t>キョウイク</t>
    </rPh>
    <rPh sb="12" eb="14">
      <t>フジョ</t>
    </rPh>
    <rPh sb="15" eb="17">
      <t>カイゴ</t>
    </rPh>
    <rPh sb="17" eb="19">
      <t>フジョ</t>
    </rPh>
    <rPh sb="20" eb="22">
      <t>イリョウ</t>
    </rPh>
    <rPh sb="22" eb="24">
      <t>フジョ</t>
    </rPh>
    <rPh sb="26" eb="29">
      <t>カクネンド</t>
    </rPh>
    <rPh sb="30" eb="31">
      <t>ガツ</t>
    </rPh>
    <rPh sb="31" eb="33">
      <t>ゲンザイ</t>
    </rPh>
    <rPh sb="34" eb="36">
      <t>スウチ</t>
    </rPh>
    <phoneticPr fontId="7"/>
  </si>
  <si>
    <t>出産扶助、生業扶助、葬祭扶助は、各年度の累計値である。</t>
    <rPh sb="0" eb="2">
      <t>シュッサン</t>
    </rPh>
    <rPh sb="2" eb="4">
      <t>フジョ</t>
    </rPh>
    <rPh sb="5" eb="7">
      <t>セイギョウ</t>
    </rPh>
    <rPh sb="7" eb="9">
      <t>フジョ</t>
    </rPh>
    <rPh sb="10" eb="12">
      <t>ソウサイ</t>
    </rPh>
    <rPh sb="12" eb="14">
      <t>フジョ</t>
    </rPh>
    <rPh sb="16" eb="19">
      <t>カクネンド</t>
    </rPh>
    <rPh sb="20" eb="22">
      <t>ルイケイ</t>
    </rPh>
    <rPh sb="22" eb="23">
      <t>チ</t>
    </rPh>
    <phoneticPr fontId="7"/>
  </si>
  <si>
    <t>(1)　ひ　と　り　ぐ　ら　し　等　高　齢　者　対　策</t>
    <rPh sb="16" eb="17">
      <t>ナド</t>
    </rPh>
    <rPh sb="18" eb="19">
      <t>コウ</t>
    </rPh>
    <rPh sb="20" eb="21">
      <t>レイ</t>
    </rPh>
    <rPh sb="22" eb="23">
      <t>シャ</t>
    </rPh>
    <rPh sb="24" eb="25">
      <t>タイ</t>
    </rPh>
    <rPh sb="26" eb="27">
      <t>サク</t>
    </rPh>
    <phoneticPr fontId="7"/>
  </si>
  <si>
    <t>要支援１</t>
    <rPh sb="0" eb="1">
      <t>ヨウ</t>
    </rPh>
    <rPh sb="1" eb="3">
      <t>シエン</t>
    </rPh>
    <phoneticPr fontId="7"/>
  </si>
  <si>
    <t>高 額 介 護 等
サ ー ビ ス 費</t>
    <rPh sb="0" eb="1">
      <t>コウ</t>
    </rPh>
    <rPh sb="2" eb="3">
      <t>ガク</t>
    </rPh>
    <rPh sb="4" eb="5">
      <t>カイ</t>
    </rPh>
    <rPh sb="6" eb="7">
      <t>マモル</t>
    </rPh>
    <rPh sb="8" eb="9">
      <t>トウ</t>
    </rPh>
    <rPh sb="18" eb="19">
      <t>ヒ</t>
    </rPh>
    <phoneticPr fontId="7"/>
  </si>
  <si>
    <t>（各年度末現在）</t>
    <rPh sb="1" eb="5">
      <t>カクネンドマツ</t>
    </rPh>
    <rPh sb="5" eb="7">
      <t>ゲンザイ</t>
    </rPh>
    <phoneticPr fontId="12"/>
  </si>
  <si>
    <t>こども家庭部子育て支援課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phoneticPr fontId="7"/>
  </si>
  <si>
    <t>学童クラブ数の（　）内の数値は、委託園の数で内数である。</t>
    <rPh sb="0" eb="2">
      <t>ガクドウ</t>
    </rPh>
    <rPh sb="5" eb="6">
      <t>スウ</t>
    </rPh>
    <rPh sb="10" eb="11">
      <t>ナイ</t>
    </rPh>
    <rPh sb="12" eb="14">
      <t>スウチ</t>
    </rPh>
    <rPh sb="16" eb="18">
      <t>イタク</t>
    </rPh>
    <rPh sb="18" eb="19">
      <t>エン</t>
    </rPh>
    <rPh sb="20" eb="21">
      <t>カズ</t>
    </rPh>
    <rPh sb="22" eb="23">
      <t>ナイ</t>
    </rPh>
    <rPh sb="23" eb="24">
      <t>スウ</t>
    </rPh>
    <phoneticPr fontId="7"/>
  </si>
  <si>
    <t>入会率</t>
    <rPh sb="0" eb="2">
      <t>ニュウカイ</t>
    </rPh>
    <rPh sb="2" eb="3">
      <t>リツ</t>
    </rPh>
    <phoneticPr fontId="7"/>
  </si>
  <si>
    <t>入会児童数</t>
    <rPh sb="0" eb="2">
      <t>ニュウカイ</t>
    </rPh>
    <rPh sb="2" eb="4">
      <t>ジドウ</t>
    </rPh>
    <rPh sb="4" eb="5">
      <t>スウ</t>
    </rPh>
    <phoneticPr fontId="7"/>
  </si>
  <si>
    <t>留守家庭児童数</t>
    <rPh sb="0" eb="2">
      <t>ルス</t>
    </rPh>
    <rPh sb="2" eb="4">
      <t>カテイ</t>
    </rPh>
    <rPh sb="4" eb="6">
      <t>ジドウ</t>
    </rPh>
    <rPh sb="6" eb="7">
      <t>スウ</t>
    </rPh>
    <phoneticPr fontId="7"/>
  </si>
  <si>
    <t>職員数</t>
    <rPh sb="0" eb="3">
      <t>ショクインスウ</t>
    </rPh>
    <phoneticPr fontId="7"/>
  </si>
  <si>
    <t>学童クラブ数</t>
    <rPh sb="0" eb="2">
      <t>ガクドウ</t>
    </rPh>
    <rPh sb="5" eb="6">
      <t>スウ</t>
    </rPh>
    <phoneticPr fontId="7"/>
  </si>
  <si>
    <t>(各年10月31日現在)</t>
    <rPh sb="1" eb="2">
      <t>カク</t>
    </rPh>
    <rPh sb="2" eb="3">
      <t>トシ</t>
    </rPh>
    <rPh sb="5" eb="6">
      <t>ガツ</t>
    </rPh>
    <rPh sb="8" eb="9">
      <t>ニチ</t>
    </rPh>
    <rPh sb="9" eb="11">
      <t>ゲンザイ</t>
    </rPh>
    <phoneticPr fontId="7"/>
  </si>
  <si>
    <t>児童数</t>
    <rPh sb="0" eb="2">
      <t>ジドウ</t>
    </rPh>
    <rPh sb="2" eb="3">
      <t>スウ</t>
    </rPh>
    <phoneticPr fontId="7"/>
  </si>
  <si>
    <t>障害手当</t>
    <rPh sb="0" eb="2">
      <t>ショウガイ</t>
    </rPh>
    <rPh sb="2" eb="4">
      <t>テアテ</t>
    </rPh>
    <phoneticPr fontId="7"/>
  </si>
  <si>
    <t>育成手当</t>
    <rPh sb="0" eb="2">
      <t>イクセイ</t>
    </rPh>
    <rPh sb="2" eb="4">
      <t>テアテ</t>
    </rPh>
    <phoneticPr fontId="7"/>
  </si>
  <si>
    <t>(3)　児　童　育　成　手　当　</t>
    <rPh sb="4" eb="5">
      <t>ジ</t>
    </rPh>
    <rPh sb="6" eb="7">
      <t>ワラベ</t>
    </rPh>
    <rPh sb="8" eb="9">
      <t>イク</t>
    </rPh>
    <rPh sb="10" eb="11">
      <t>シゲル</t>
    </rPh>
    <rPh sb="12" eb="13">
      <t>テ</t>
    </rPh>
    <rPh sb="14" eb="15">
      <t>トウ</t>
    </rPh>
    <phoneticPr fontId="7"/>
  </si>
  <si>
    <t>：</t>
    <phoneticPr fontId="7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</si>
  <si>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7"/>
  </si>
  <si>
    <t>児童扶養手当</t>
    <rPh sb="0" eb="2">
      <t>ジドウ</t>
    </rPh>
    <rPh sb="2" eb="4">
      <t>フヨウ</t>
    </rPh>
    <rPh sb="4" eb="6">
      <t>テアテ</t>
    </rPh>
    <phoneticPr fontId="7"/>
  </si>
  <si>
    <t>(2)　児 童 扶 養 手 当 お よ び 特 別 児 童 扶 養 手 当</t>
    <rPh sb="4" eb="5">
      <t>ジ</t>
    </rPh>
    <rPh sb="6" eb="7">
      <t>ワラベ</t>
    </rPh>
    <rPh sb="8" eb="9">
      <t>タモツ</t>
    </rPh>
    <rPh sb="10" eb="11">
      <t>マモル</t>
    </rPh>
    <rPh sb="12" eb="13">
      <t>テ</t>
    </rPh>
    <rPh sb="14" eb="15">
      <t>トウ</t>
    </rPh>
    <rPh sb="22" eb="23">
      <t>トク</t>
    </rPh>
    <rPh sb="24" eb="25">
      <t>ベツ</t>
    </rPh>
    <rPh sb="26" eb="27">
      <t>ジ</t>
    </rPh>
    <rPh sb="28" eb="29">
      <t>ワラベ</t>
    </rPh>
    <rPh sb="30" eb="31">
      <t>タモツ</t>
    </rPh>
    <rPh sb="32" eb="33">
      <t>マモル</t>
    </rPh>
    <rPh sb="34" eb="35">
      <t>テ</t>
    </rPh>
    <rPh sb="36" eb="37">
      <t>トウ</t>
    </rPh>
    <phoneticPr fontId="7"/>
  </si>
  <si>
    <t>支給金額</t>
    <rPh sb="0" eb="2">
      <t>シキュウ</t>
    </rPh>
    <rPh sb="2" eb="4">
      <t>キンガク</t>
    </rPh>
    <phoneticPr fontId="7"/>
  </si>
  <si>
    <t>児童手当</t>
    <rPh sb="0" eb="2">
      <t>ジドウ</t>
    </rPh>
    <rPh sb="2" eb="4">
      <t>テアテ</t>
    </rPh>
    <phoneticPr fontId="7"/>
  </si>
  <si>
    <t>下石神井第三</t>
  </si>
  <si>
    <t>高野台</t>
  </si>
  <si>
    <t>＊</t>
    <phoneticPr fontId="7"/>
  </si>
  <si>
    <t>石神井町さくら</t>
  </si>
  <si>
    <t>石神井町つつじ</t>
  </si>
  <si>
    <t>石神井台第二</t>
  </si>
  <si>
    <t>石神井台</t>
  </si>
  <si>
    <t>上石神井第三</t>
  </si>
  <si>
    <t>上石神井第二</t>
  </si>
  <si>
    <t>上石神井</t>
  </si>
  <si>
    <t>南田中第二</t>
  </si>
  <si>
    <t>南田中</t>
  </si>
  <si>
    <t>富士見台こぶし</t>
  </si>
  <si>
    <t>谷原</t>
  </si>
  <si>
    <t>土支田</t>
  </si>
  <si>
    <t>高松</t>
  </si>
  <si>
    <t>旭町第二</t>
  </si>
  <si>
    <t>旭町</t>
  </si>
  <si>
    <t>光が丘第十一</t>
  </si>
  <si>
    <t>光が丘第十</t>
  </si>
  <si>
    <t>光が丘第九</t>
  </si>
  <si>
    <t>光が丘第八</t>
  </si>
  <si>
    <t>光が丘第七</t>
  </si>
  <si>
    <t>光が丘第六</t>
  </si>
  <si>
    <t>光が丘第五</t>
  </si>
  <si>
    <t>光が丘第四</t>
  </si>
  <si>
    <t>光が丘第三</t>
  </si>
  <si>
    <t>光が丘第二</t>
  </si>
  <si>
    <t>光が丘</t>
  </si>
  <si>
    <t>田柄第二</t>
  </si>
  <si>
    <t>田柄</t>
  </si>
  <si>
    <t>貫井第二</t>
  </si>
  <si>
    <t>貫井</t>
  </si>
  <si>
    <t>早宮</t>
  </si>
  <si>
    <t>春日町第三</t>
  </si>
  <si>
    <t>春日町第二</t>
  </si>
  <si>
    <t>春日町</t>
  </si>
  <si>
    <t>向山</t>
  </si>
  <si>
    <t>北町第二</t>
  </si>
  <si>
    <t>北町</t>
  </si>
  <si>
    <t>氷川台第二</t>
  </si>
  <si>
    <t>氷川台</t>
  </si>
  <si>
    <t>平和台</t>
  </si>
  <si>
    <t>栄町</t>
  </si>
  <si>
    <t>桜台第二</t>
  </si>
  <si>
    <t>桜台</t>
  </si>
  <si>
    <t>練馬</t>
  </si>
  <si>
    <t>豊玉第四</t>
  </si>
  <si>
    <t>豊玉第三</t>
  </si>
  <si>
    <t>豊玉第二</t>
  </si>
  <si>
    <t>豊玉</t>
  </si>
  <si>
    <t>保育士</t>
    <rPh sb="0" eb="3">
      <t>ホイクシ</t>
    </rPh>
    <phoneticPr fontId="7"/>
  </si>
  <si>
    <t>幼児</t>
    <rPh sb="0" eb="2">
      <t>ヨウジ</t>
    </rPh>
    <phoneticPr fontId="7"/>
  </si>
  <si>
    <t>乳児</t>
    <rPh sb="0" eb="2">
      <t>ニュウジ</t>
    </rPh>
    <phoneticPr fontId="7"/>
  </si>
  <si>
    <t>在籍児数</t>
    <rPh sb="0" eb="2">
      <t>ザイセキ</t>
    </rPh>
    <rPh sb="2" eb="3">
      <t>ジ</t>
    </rPh>
    <rPh sb="3" eb="4">
      <t>スウ</t>
    </rPh>
    <phoneticPr fontId="7"/>
  </si>
  <si>
    <t>保育園名</t>
    <rPh sb="0" eb="3">
      <t>ホイクエン</t>
    </rPh>
    <rPh sb="3" eb="4">
      <t>メイ</t>
    </rPh>
    <phoneticPr fontId="7"/>
  </si>
  <si>
    <t>(1)　区　　立　　保　　育　　園</t>
    <rPh sb="4" eb="5">
      <t>ク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</si>
  <si>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こども家庭部保育課</t>
    <rPh sb="3" eb="5">
      <t>カテイ</t>
    </rPh>
    <rPh sb="5" eb="6">
      <t>ブ</t>
    </rPh>
    <rPh sb="6" eb="8">
      <t>ホイク</t>
    </rPh>
    <rPh sb="8" eb="9">
      <t>カ</t>
    </rPh>
    <phoneticPr fontId="7"/>
  </si>
  <si>
    <t>「乳児」とは０～２歳児、「幼児」とは３～５歳児をいう。</t>
    <rPh sb="1" eb="3">
      <t>ニュウジ</t>
    </rPh>
    <rPh sb="9" eb="11">
      <t>サイジ</t>
    </rPh>
    <rPh sb="13" eb="15">
      <t>ヨウジ</t>
    </rPh>
    <rPh sb="21" eb="23">
      <t>サイジ</t>
    </rPh>
    <phoneticPr fontId="7"/>
  </si>
  <si>
    <t>「在籍児数」は、他区市町村からの受託児童を含む。</t>
    <rPh sb="1" eb="3">
      <t>ザイセキ</t>
    </rPh>
    <rPh sb="3" eb="4">
      <t>ジ</t>
    </rPh>
    <rPh sb="4" eb="5">
      <t>スウ</t>
    </rPh>
    <rPh sb="8" eb="9">
      <t>タ</t>
    </rPh>
    <rPh sb="9" eb="13">
      <t>クシチョウソン</t>
    </rPh>
    <rPh sb="16" eb="18">
      <t>ジュタク</t>
    </rPh>
    <rPh sb="18" eb="20">
      <t>ジドウ</t>
    </rPh>
    <rPh sb="21" eb="22">
      <t>フク</t>
    </rPh>
    <phoneticPr fontId="7"/>
  </si>
  <si>
    <t>そあ季の花保育園</t>
    <phoneticPr fontId="7"/>
  </si>
  <si>
    <t>にじいろ保育園新桜台</t>
    <phoneticPr fontId="7"/>
  </si>
  <si>
    <t>風の子保育園</t>
    <phoneticPr fontId="7"/>
  </si>
  <si>
    <t>愛里武蔵関保育園</t>
    <phoneticPr fontId="7"/>
  </si>
  <si>
    <t>春アンミッコ</t>
    <rPh sb="0" eb="1">
      <t>ハル</t>
    </rPh>
    <phoneticPr fontId="7"/>
  </si>
  <si>
    <t>茶々おおいずみ</t>
    <rPh sb="0" eb="2">
      <t>チャチャ</t>
    </rPh>
    <phoneticPr fontId="7"/>
  </si>
  <si>
    <t>南大泉にじのいろ</t>
    <rPh sb="0" eb="3">
      <t>ミナミオオイズミ</t>
    </rPh>
    <phoneticPr fontId="7"/>
  </si>
  <si>
    <t>ピジョンランド上石神井</t>
    <rPh sb="7" eb="11">
      <t>カミシャクジイ</t>
    </rPh>
    <phoneticPr fontId="7"/>
  </si>
  <si>
    <t>にじいろ保育園上石神井</t>
    <rPh sb="4" eb="7">
      <t>ホイクエン</t>
    </rPh>
    <rPh sb="7" eb="11">
      <t>カミシャクジイ</t>
    </rPh>
    <phoneticPr fontId="7"/>
  </si>
  <si>
    <t>Ｎｉｃｏｔ富士見台</t>
    <rPh sb="5" eb="9">
      <t>フジミダイ</t>
    </rPh>
    <phoneticPr fontId="7"/>
  </si>
  <si>
    <t>にじいろ保育園大泉学園</t>
    <rPh sb="4" eb="7">
      <t>ホイクエン</t>
    </rPh>
    <rPh sb="7" eb="9">
      <t>オオイズミ</t>
    </rPh>
    <rPh sb="9" eb="11">
      <t>ガクエン</t>
    </rPh>
    <phoneticPr fontId="7"/>
  </si>
  <si>
    <t>にじいろ保育園練馬中村</t>
    <rPh sb="4" eb="7">
      <t>ホイクエン</t>
    </rPh>
    <rPh sb="7" eb="9">
      <t>ネリマ</t>
    </rPh>
    <rPh sb="9" eb="11">
      <t>ナカムラ</t>
    </rPh>
    <phoneticPr fontId="7"/>
  </si>
  <si>
    <t>アンジェリカ桜台</t>
    <rPh sb="6" eb="8">
      <t>サクラダイ</t>
    </rPh>
    <phoneticPr fontId="7"/>
  </si>
  <si>
    <t>アスク豊玉中</t>
    <rPh sb="3" eb="5">
      <t>トヨタマ</t>
    </rPh>
    <rPh sb="5" eb="6">
      <t>ナカ</t>
    </rPh>
    <phoneticPr fontId="7"/>
  </si>
  <si>
    <t>アスク石神井まち</t>
    <phoneticPr fontId="7"/>
  </si>
  <si>
    <t>アスク石神井台</t>
  </si>
  <si>
    <t>エンゼルベア石神井</t>
  </si>
  <si>
    <t>なんこう</t>
  </si>
  <si>
    <t>アスク関町北</t>
  </si>
  <si>
    <t>どんぐり山</t>
  </si>
  <si>
    <t>大泉にじのいろ分園</t>
  </si>
  <si>
    <t>大泉にじのいろ</t>
  </si>
  <si>
    <t>道灌山</t>
  </si>
  <si>
    <t>マーガレット分園</t>
  </si>
  <si>
    <t>マーガレット</t>
  </si>
  <si>
    <t>妙福寺</t>
  </si>
  <si>
    <t>大泉</t>
  </si>
  <si>
    <t>くりのみ</t>
  </si>
  <si>
    <t>石神井</t>
  </si>
  <si>
    <t>青い鳥</t>
  </si>
  <si>
    <t>エンゼル</t>
  </si>
  <si>
    <t>最勝寺みのり</t>
  </si>
  <si>
    <t>平和</t>
  </si>
  <si>
    <t>練馬仲町</t>
  </si>
  <si>
    <t>神の教会分園</t>
  </si>
  <si>
    <t>神の教会</t>
  </si>
  <si>
    <t>練馬和光</t>
  </si>
  <si>
    <t>練馬二葉</t>
  </si>
  <si>
    <t>(2)　私　　立　　保　　育　　園</t>
    <rPh sb="4" eb="5">
      <t>ワタシ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</si>
  <si>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：</t>
    <phoneticPr fontId="7"/>
  </si>
  <si>
    <t>＊印の保育園は、運営業務を社会福祉法人等に委託している。</t>
    <rPh sb="1" eb="2">
      <t>シルシ</t>
    </rPh>
    <rPh sb="3" eb="6">
      <t>ホイクエン</t>
    </rPh>
    <rPh sb="8" eb="10">
      <t>ウンエイ</t>
    </rPh>
    <rPh sb="10" eb="12">
      <t>ギョウム</t>
    </rPh>
    <rPh sb="13" eb="15">
      <t>シャカイ</t>
    </rPh>
    <rPh sb="15" eb="17">
      <t>フクシ</t>
    </rPh>
    <rPh sb="17" eb="19">
      <t>ホウジン</t>
    </rPh>
    <rPh sb="19" eb="20">
      <t>トウ</t>
    </rPh>
    <rPh sb="21" eb="23">
      <t>イタク</t>
    </rPh>
    <phoneticPr fontId="7"/>
  </si>
  <si>
    <t>大泉学園</t>
  </si>
  <si>
    <t>北大泉</t>
  </si>
  <si>
    <t>南大泉</t>
  </si>
  <si>
    <t>西大泉</t>
  </si>
  <si>
    <t>東大泉第三</t>
  </si>
  <si>
    <t>＊</t>
    <phoneticPr fontId="7"/>
  </si>
  <si>
    <t>東大泉第二</t>
  </si>
  <si>
    <t>東大泉</t>
  </si>
  <si>
    <t>関町第三</t>
  </si>
  <si>
    <t>関町第二</t>
  </si>
  <si>
    <t>関町</t>
  </si>
  <si>
    <t>(1)　区　　立　　保　　育　　園　　(つ　　づ　　き)</t>
    <rPh sb="4" eb="5">
      <t>ク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</si>
  <si>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施設数、定員は各年度４月１日現在の数値である。受託児数は年度毎の延べ数であるため、最新年度は未計上である。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ジュタク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7"/>
  </si>
  <si>
    <t>「受託児数」は他区市町村からの受託児童を含む。</t>
    <rPh sb="1" eb="3">
      <t>ジュタク</t>
    </rPh>
    <rPh sb="3" eb="4">
      <t>ジ</t>
    </rPh>
    <rPh sb="4" eb="5">
      <t>スウ</t>
    </rPh>
    <rPh sb="7" eb="8">
      <t>タ</t>
    </rPh>
    <rPh sb="8" eb="12">
      <t>クシチョウソン</t>
    </rPh>
    <rPh sb="15" eb="17">
      <t>ジュタク</t>
    </rPh>
    <rPh sb="17" eb="19">
      <t>ジドウ</t>
    </rPh>
    <rPh sb="20" eb="21">
      <t>フク</t>
    </rPh>
    <phoneticPr fontId="7"/>
  </si>
  <si>
    <t xml:space="preserve">… </t>
  </si>
  <si>
    <t>４歳以上</t>
    <rPh sb="1" eb="2">
      <t>サイ</t>
    </rPh>
    <rPh sb="2" eb="4">
      <t>イジョウ</t>
    </rPh>
    <phoneticPr fontId="7"/>
  </si>
  <si>
    <t>３歳</t>
    <rPh sb="1" eb="2">
      <t>サイ</t>
    </rPh>
    <phoneticPr fontId="7"/>
  </si>
  <si>
    <t>２歳</t>
    <rPh sb="1" eb="2">
      <t>サイ</t>
    </rPh>
    <phoneticPr fontId="7"/>
  </si>
  <si>
    <t>１歳</t>
    <rPh sb="1" eb="2">
      <t>サイ</t>
    </rPh>
    <phoneticPr fontId="7"/>
  </si>
  <si>
    <t>０歳</t>
    <rPh sb="1" eb="2">
      <t>サイ</t>
    </rPh>
    <phoneticPr fontId="7"/>
  </si>
  <si>
    <t>受託児数</t>
    <rPh sb="0" eb="2">
      <t>ジュタク</t>
    </rPh>
    <rPh sb="2" eb="3">
      <t>ジ</t>
    </rPh>
    <rPh sb="3" eb="4">
      <t>スウ</t>
    </rPh>
    <phoneticPr fontId="7"/>
  </si>
  <si>
    <t>施設数、定員は各年度４月１日現在の数値である。在籍児数は年度毎の延べ数であるため、最新年度は未計上である。</t>
    <rPh sb="0" eb="2">
      <t>シセツ</t>
    </rPh>
    <rPh sb="2" eb="3">
      <t>スウ</t>
    </rPh>
    <rPh sb="4" eb="6">
      <t>テイイン</t>
    </rPh>
    <rPh sb="7" eb="10">
      <t>カクネンド</t>
    </rPh>
    <rPh sb="11" eb="12">
      <t>ガツ</t>
    </rPh>
    <rPh sb="13" eb="14">
      <t>ニチ</t>
    </rPh>
    <rPh sb="14" eb="16">
      <t>ゲンザイ</t>
    </rPh>
    <rPh sb="17" eb="19">
      <t>スウチ</t>
    </rPh>
    <rPh sb="23" eb="25">
      <t>ザイセキ</t>
    </rPh>
    <rPh sb="25" eb="26">
      <t>ジ</t>
    </rPh>
    <rPh sb="26" eb="27">
      <t>カズ</t>
    </rPh>
    <rPh sb="28" eb="30">
      <t>ネンド</t>
    </rPh>
    <rPh sb="30" eb="31">
      <t>ゴト</t>
    </rPh>
    <rPh sb="32" eb="33">
      <t>ノ</t>
    </rPh>
    <rPh sb="34" eb="35">
      <t>スウ</t>
    </rPh>
    <rPh sb="41" eb="43">
      <t>サイシン</t>
    </rPh>
    <rPh sb="43" eb="45">
      <t>ネンド</t>
    </rPh>
    <rPh sb="46" eb="49">
      <t>ミケイジョウ</t>
    </rPh>
    <phoneticPr fontId="7"/>
  </si>
  <si>
    <t>「在籍児数」は平成23年度までは他区市町村からの受託児童を含む。</t>
    <rPh sb="1" eb="3">
      <t>ザイセキ</t>
    </rPh>
    <rPh sb="3" eb="4">
      <t>ジ</t>
    </rPh>
    <rPh sb="4" eb="5">
      <t>スウ</t>
    </rPh>
    <rPh sb="7" eb="9">
      <t>ヘイセイ</t>
    </rPh>
    <rPh sb="11" eb="13">
      <t>ネンド</t>
    </rPh>
    <rPh sb="16" eb="17">
      <t>タ</t>
    </rPh>
    <rPh sb="17" eb="21">
      <t>クシチョウソン</t>
    </rPh>
    <rPh sb="24" eb="26">
      <t>ジュタク</t>
    </rPh>
    <rPh sb="26" eb="28">
      <t>ジドウ</t>
    </rPh>
    <rPh sb="29" eb="30">
      <t>フク</t>
    </rPh>
    <phoneticPr fontId="7"/>
  </si>
  <si>
    <t>私立保育園の一部で３～５歳ごとの定員を定めていないため、合算の数値を表示した。</t>
    <rPh sb="0" eb="2">
      <t>シリツ</t>
    </rPh>
    <rPh sb="2" eb="5">
      <t>ホイクエン</t>
    </rPh>
    <rPh sb="6" eb="8">
      <t>イチブ</t>
    </rPh>
    <rPh sb="12" eb="13">
      <t>サイ</t>
    </rPh>
    <rPh sb="16" eb="18">
      <t>テイイン</t>
    </rPh>
    <rPh sb="19" eb="20">
      <t>サダ</t>
    </rPh>
    <rPh sb="28" eb="30">
      <t>ガッサン</t>
    </rPh>
    <rPh sb="31" eb="33">
      <t>スウチ</t>
    </rPh>
    <rPh sb="34" eb="36">
      <t>ヒョウジ</t>
    </rPh>
    <phoneticPr fontId="7"/>
  </si>
  <si>
    <t>５</t>
    <phoneticPr fontId="7"/>
  </si>
  <si>
    <t>４</t>
    <phoneticPr fontId="7"/>
  </si>
  <si>
    <t>３</t>
    <phoneticPr fontId="7"/>
  </si>
  <si>
    <t>２</t>
    <phoneticPr fontId="7"/>
  </si>
  <si>
    <t>１</t>
    <phoneticPr fontId="7"/>
  </si>
  <si>
    <t>歳</t>
    <rPh sb="0" eb="1">
      <t>サイ</t>
    </rPh>
    <phoneticPr fontId="7"/>
  </si>
  <si>
    <t>０</t>
    <phoneticPr fontId="7"/>
  </si>
  <si>
    <t>私立</t>
    <rPh sb="0" eb="2">
      <t>シリツ</t>
    </rPh>
    <phoneticPr fontId="7"/>
  </si>
  <si>
    <t>区立</t>
    <rPh sb="0" eb="2">
      <t>クリツ</t>
    </rPh>
    <phoneticPr fontId="7"/>
  </si>
  <si>
    <t>待機児数</t>
    <rPh sb="0" eb="2">
      <t>タイキ</t>
    </rPh>
    <rPh sb="2" eb="3">
      <t>ジ</t>
    </rPh>
    <rPh sb="3" eb="4">
      <t>スウ</t>
    </rPh>
    <phoneticPr fontId="7"/>
  </si>
  <si>
    <t>年および年齢</t>
    <rPh sb="0" eb="1">
      <t>トシ</t>
    </rPh>
    <rPh sb="4" eb="6">
      <t>ネンレイ</t>
    </rPh>
    <phoneticPr fontId="7"/>
  </si>
  <si>
    <t>(各年４月１日現在)</t>
    <rPh sb="1" eb="2">
      <t>カク</t>
    </rPh>
    <rPh sb="2" eb="3">
      <t>トシ</t>
    </rPh>
    <rPh sb="3" eb="4">
      <t>ヘイネン</t>
    </rPh>
    <rPh sb="4" eb="5">
      <t>ガツ</t>
    </rPh>
    <rPh sb="6" eb="7">
      <t>ニチ</t>
    </rPh>
    <rPh sb="7" eb="9">
      <t>ゲンザイ</t>
    </rPh>
    <phoneticPr fontId="7"/>
  </si>
  <si>
    <t>受託児数は、年度毎の延べ数であるため、最新年度については未計上である。</t>
    <rPh sb="0" eb="2">
      <t>ジュタク</t>
    </rPh>
    <rPh sb="2" eb="3">
      <t>ジ</t>
    </rPh>
    <rPh sb="3" eb="4">
      <t>スウ</t>
    </rPh>
    <rPh sb="6" eb="8">
      <t>ネンド</t>
    </rPh>
    <rPh sb="8" eb="9">
      <t>ゴト</t>
    </rPh>
    <rPh sb="10" eb="11">
      <t>ノ</t>
    </rPh>
    <rPh sb="12" eb="13">
      <t>スウ</t>
    </rPh>
    <rPh sb="19" eb="21">
      <t>サイシン</t>
    </rPh>
    <rPh sb="21" eb="23">
      <t>ネンド</t>
    </rPh>
    <rPh sb="28" eb="31">
      <t>ミケイジョウ</t>
    </rPh>
    <phoneticPr fontId="7"/>
  </si>
  <si>
    <t xml:space="preserve">… </t>
    <phoneticPr fontId="7"/>
  </si>
  <si>
    <t>福祉員数</t>
    <rPh sb="0" eb="2">
      <t>フクシ</t>
    </rPh>
    <rPh sb="2" eb="3">
      <t>イン</t>
    </rPh>
    <rPh sb="3" eb="4">
      <t>スウ</t>
    </rPh>
    <phoneticPr fontId="7"/>
  </si>
  <si>
    <t>東京都総務局統計部人口統計課「学校基本調査報告」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ガッコウ</t>
    </rPh>
    <rPh sb="17" eb="19">
      <t>キホン</t>
    </rPh>
    <rPh sb="19" eb="21">
      <t>チョウサ</t>
    </rPh>
    <rPh sb="21" eb="23">
      <t>ホウコク</t>
    </rPh>
    <phoneticPr fontId="7"/>
  </si>
  <si>
    <t>教員は本務者のみであり、教育補助員は含まない。</t>
    <rPh sb="0" eb="2">
      <t>キョウイン</t>
    </rPh>
    <rPh sb="3" eb="4">
      <t>ホン</t>
    </rPh>
    <rPh sb="4" eb="5">
      <t>ム</t>
    </rPh>
    <rPh sb="5" eb="6">
      <t>シャ</t>
    </rPh>
    <rPh sb="12" eb="14">
      <t>キョウイク</t>
    </rPh>
    <rPh sb="14" eb="17">
      <t>ホジョイン</t>
    </rPh>
    <rPh sb="18" eb="19">
      <t>フク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</si>
  <si>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</si>
  <si>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</si>
  <si>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公立</t>
    <rPh sb="0" eb="2">
      <t>コウリツ</t>
    </rPh>
    <phoneticPr fontId="7"/>
  </si>
  <si>
    <t>教　　員
１人当り
園 児 数</t>
    <rPh sb="0" eb="1">
      <t>キョウ</t>
    </rPh>
    <rPh sb="3" eb="4">
      <t>イン</t>
    </rPh>
    <rPh sb="6" eb="7">
      <t>ニン</t>
    </rPh>
    <rPh sb="7" eb="8">
      <t>アタ</t>
    </rPh>
    <rPh sb="10" eb="11">
      <t>エン</t>
    </rPh>
    <rPh sb="12" eb="13">
      <t>ジ</t>
    </rPh>
    <rPh sb="14" eb="15">
      <t>スウ</t>
    </rPh>
    <phoneticPr fontId="7"/>
  </si>
  <si>
    <t>５歳児</t>
    <rPh sb="1" eb="2">
      <t>サイ</t>
    </rPh>
    <rPh sb="2" eb="3">
      <t>ジ</t>
    </rPh>
    <phoneticPr fontId="7"/>
  </si>
  <si>
    <t>４歳児</t>
    <rPh sb="1" eb="2">
      <t>サイ</t>
    </rPh>
    <rPh sb="2" eb="3">
      <t>ジ</t>
    </rPh>
    <phoneticPr fontId="7"/>
  </si>
  <si>
    <t>３歳児</t>
    <rPh sb="1" eb="2">
      <t>サイ</t>
    </rPh>
    <rPh sb="2" eb="3">
      <t>ジ</t>
    </rPh>
    <phoneticPr fontId="7"/>
  </si>
  <si>
    <t>在園者数</t>
    <rPh sb="0" eb="2">
      <t>ザイエン</t>
    </rPh>
    <rPh sb="2" eb="3">
      <t>シャ</t>
    </rPh>
    <rPh sb="3" eb="4">
      <t>スウ</t>
    </rPh>
    <phoneticPr fontId="7"/>
  </si>
  <si>
    <t>教員数</t>
    <rPh sb="0" eb="2">
      <t>キョウイン</t>
    </rPh>
    <rPh sb="2" eb="3">
      <t>スウ</t>
    </rPh>
    <phoneticPr fontId="7"/>
  </si>
  <si>
    <t>学級数</t>
    <rPh sb="0" eb="2">
      <t>ガッキュウ</t>
    </rPh>
    <rPh sb="2" eb="3">
      <t>スウ</t>
    </rPh>
    <phoneticPr fontId="7"/>
  </si>
  <si>
    <t>園数</t>
    <rPh sb="0" eb="1">
      <t>エン</t>
    </rPh>
    <rPh sb="1" eb="2">
      <t>スウ</t>
    </rPh>
    <phoneticPr fontId="7"/>
  </si>
  <si>
    <t>(各年５月１日現在)</t>
    <rPh sb="1" eb="3">
      <t>カクネン</t>
    </rPh>
    <rPh sb="4" eb="5">
      <t>ガツ</t>
    </rPh>
    <rPh sb="6" eb="7">
      <t>ニチ</t>
    </rPh>
    <rPh sb="7" eb="9">
      <t>ゲンザイ</t>
    </rPh>
    <phoneticPr fontId="7"/>
  </si>
  <si>
    <t>大学の数値は大学院を含む。</t>
    <rPh sb="0" eb="2">
      <t>ダイガク</t>
    </rPh>
    <rPh sb="3" eb="5">
      <t>スウチ</t>
    </rPh>
    <rPh sb="6" eb="9">
      <t>ダイガクイン</t>
    </rPh>
    <rPh sb="10" eb="11">
      <t>フク</t>
    </rPh>
    <phoneticPr fontId="7"/>
  </si>
  <si>
    <t>大学の学校数、学生数、教員数(本務者・兼務者)は大学本部が所在する地域に計上した。</t>
    <rPh sb="0" eb="2">
      <t>ダイガク</t>
    </rPh>
    <rPh sb="3" eb="5">
      <t>ガッコウ</t>
    </rPh>
    <rPh sb="5" eb="6">
      <t>スウ</t>
    </rPh>
    <rPh sb="7" eb="10">
      <t>ガクセイスウ</t>
    </rPh>
    <rPh sb="11" eb="13">
      <t>キョウイン</t>
    </rPh>
    <rPh sb="13" eb="14">
      <t>スウ</t>
    </rPh>
    <rPh sb="15" eb="16">
      <t>ホン</t>
    </rPh>
    <rPh sb="16" eb="17">
      <t>ム</t>
    </rPh>
    <rPh sb="17" eb="18">
      <t>シャ</t>
    </rPh>
    <rPh sb="19" eb="21">
      <t>ケンム</t>
    </rPh>
    <rPh sb="21" eb="22">
      <t>シャ</t>
    </rPh>
    <rPh sb="24" eb="26">
      <t>ダイガク</t>
    </rPh>
    <rPh sb="26" eb="28">
      <t>ホンブ</t>
    </rPh>
    <rPh sb="29" eb="31">
      <t>ショザイ</t>
    </rPh>
    <rPh sb="33" eb="35">
      <t>チイキ</t>
    </rPh>
    <rPh sb="36" eb="38">
      <t>ケイジョウ</t>
    </rPh>
    <phoneticPr fontId="7"/>
  </si>
  <si>
    <t>高等学校の生徒数は定時制を含む。</t>
    <rPh sb="0" eb="2">
      <t>コウトウ</t>
    </rPh>
    <rPh sb="2" eb="4">
      <t>ガッコウ</t>
    </rPh>
    <rPh sb="5" eb="8">
      <t>セイトスウ</t>
    </rPh>
    <rPh sb="9" eb="12">
      <t>テイジセイ</t>
    </rPh>
    <rPh sb="13" eb="14">
      <t>フク</t>
    </rPh>
    <phoneticPr fontId="7"/>
  </si>
  <si>
    <t>各種学校</t>
    <rPh sb="0" eb="2">
      <t>カクシュ</t>
    </rPh>
    <rPh sb="2" eb="4">
      <t>ガッコウ</t>
    </rPh>
    <phoneticPr fontId="7"/>
  </si>
  <si>
    <t xml:space="preserve">… </t>
    <phoneticPr fontId="7"/>
  </si>
  <si>
    <t>専修学校</t>
    <rPh sb="0" eb="2">
      <t>センシュウ</t>
    </rPh>
    <rPh sb="2" eb="4">
      <t>ガッコウ</t>
    </rPh>
    <phoneticPr fontId="7"/>
  </si>
  <si>
    <t>幼稚園</t>
    <rPh sb="0" eb="3">
      <t>ヨウチエン</t>
    </rPh>
    <phoneticPr fontId="7"/>
  </si>
  <si>
    <t>大学</t>
    <rPh sb="0" eb="2">
      <t>ダイガク</t>
    </rPh>
    <phoneticPr fontId="7"/>
  </si>
  <si>
    <t>短期大学</t>
    <rPh sb="0" eb="2">
      <t>タンキ</t>
    </rPh>
    <rPh sb="2" eb="4">
      <t>ダイガク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</si>
  <si>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</si>
  <si>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国立</t>
    <rPh sb="0" eb="2">
      <t>コクリツ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</si>
  <si>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</si>
  <si>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高等学校</t>
    <rPh sb="0" eb="2">
      <t>コウトウ</t>
    </rPh>
    <rPh sb="2" eb="4">
      <t>ガッコウ</t>
    </rPh>
    <phoneticPr fontId="7"/>
  </si>
  <si>
    <t>中学校</t>
    <rPh sb="0" eb="3">
      <t>チュウガッコウ</t>
    </rPh>
    <phoneticPr fontId="7"/>
  </si>
  <si>
    <t>小学校</t>
    <rPh sb="0" eb="3">
      <t>ショウガッコウ</t>
    </rPh>
    <phoneticPr fontId="7"/>
  </si>
  <si>
    <t>兼務者</t>
    <rPh sb="0" eb="2">
      <t>ケンム</t>
    </rPh>
    <rPh sb="2" eb="3">
      <t>シャ</t>
    </rPh>
    <phoneticPr fontId="7"/>
  </si>
  <si>
    <t>本務者</t>
    <rPh sb="0" eb="1">
      <t>ホン</t>
    </rPh>
    <rPh sb="1" eb="2">
      <t>ム</t>
    </rPh>
    <rPh sb="2" eb="3">
      <t>シャ</t>
    </rPh>
    <phoneticPr fontId="7"/>
  </si>
  <si>
    <t>在学者数</t>
    <rPh sb="0" eb="2">
      <t>ザイガク</t>
    </rPh>
    <rPh sb="2" eb="3">
      <t>シャ</t>
    </rPh>
    <rPh sb="3" eb="4">
      <t>スウ</t>
    </rPh>
    <phoneticPr fontId="7"/>
  </si>
  <si>
    <t>学校数</t>
    <rPh sb="0" eb="2">
      <t>ガッコウ</t>
    </rPh>
    <rPh sb="2" eb="3">
      <t>スウ</t>
    </rPh>
    <phoneticPr fontId="7"/>
  </si>
  <si>
    <t>区分</t>
    <rPh sb="0" eb="2">
      <t>クブン</t>
    </rPh>
    <phoneticPr fontId="7"/>
  </si>
  <si>
    <t>小中一貫教育校を含む。</t>
    <rPh sb="0" eb="1">
      <t>ショウ</t>
    </rPh>
    <rPh sb="1" eb="2">
      <t>チュウ</t>
    </rPh>
    <rPh sb="2" eb="4">
      <t>イッカン</t>
    </rPh>
    <rPh sb="4" eb="6">
      <t>キョウイク</t>
    </rPh>
    <rPh sb="6" eb="7">
      <t>コウ</t>
    </rPh>
    <rPh sb="8" eb="9">
      <t>フク</t>
    </rPh>
    <phoneticPr fontId="7"/>
  </si>
  <si>
    <t>３学年</t>
    <rPh sb="1" eb="3">
      <t>ガクネン</t>
    </rPh>
    <phoneticPr fontId="7"/>
  </si>
  <si>
    <t>２学年</t>
    <rPh sb="1" eb="3">
      <t>ガクネン</t>
    </rPh>
    <phoneticPr fontId="7"/>
  </si>
  <si>
    <t>１学年</t>
    <rPh sb="1" eb="3">
      <t>ガクネン</t>
    </rPh>
    <phoneticPr fontId="7"/>
  </si>
  <si>
    <t>教 員 １ 人
当り生徒数</t>
    <rPh sb="0" eb="1">
      <t>キョウ</t>
    </rPh>
    <rPh sb="2" eb="3">
      <t>イン</t>
    </rPh>
    <rPh sb="4" eb="6">
      <t>ヒトリ</t>
    </rPh>
    <rPh sb="6" eb="7">
      <t>ニン</t>
    </rPh>
    <rPh sb="8" eb="9">
      <t>アタ</t>
    </rPh>
    <rPh sb="10" eb="13">
      <t>セイトスウ</t>
    </rPh>
    <phoneticPr fontId="7"/>
  </si>
  <si>
    <t>生徒数</t>
    <rPh sb="0" eb="3">
      <t>セイトスウ</t>
    </rPh>
    <phoneticPr fontId="7"/>
  </si>
  <si>
    <t>平成22年４月に光が丘地区の小学校８校を４校に統合・再編した。</t>
    <rPh sb="0" eb="2">
      <t>ヘイセイ</t>
    </rPh>
    <rPh sb="4" eb="5">
      <t>ネン</t>
    </rPh>
    <rPh sb="6" eb="7">
      <t>ガツ</t>
    </rPh>
    <rPh sb="8" eb="9">
      <t>ヒカリ</t>
    </rPh>
    <rPh sb="10" eb="11">
      <t>オカ</t>
    </rPh>
    <rPh sb="11" eb="13">
      <t>チク</t>
    </rPh>
    <rPh sb="14" eb="17">
      <t>ショウガッコウ</t>
    </rPh>
    <rPh sb="18" eb="19">
      <t>コウ</t>
    </rPh>
    <rPh sb="21" eb="22">
      <t>コウ</t>
    </rPh>
    <rPh sb="23" eb="25">
      <t>トウゴウ</t>
    </rPh>
    <rPh sb="26" eb="28">
      <t>サイヘン</t>
    </rPh>
    <phoneticPr fontId="7"/>
  </si>
  <si>
    <t>６学年</t>
    <rPh sb="1" eb="3">
      <t>ガクネン</t>
    </rPh>
    <phoneticPr fontId="7"/>
  </si>
  <si>
    <t>５学年</t>
    <rPh sb="1" eb="3">
      <t>ガクネン</t>
    </rPh>
    <phoneticPr fontId="7"/>
  </si>
  <si>
    <t>４学年</t>
    <rPh sb="1" eb="3">
      <t>ガクネン</t>
    </rPh>
    <phoneticPr fontId="7"/>
  </si>
  <si>
    <t>教 員 １ 人
当り児童数</t>
    <rPh sb="0" eb="1">
      <t>キョウ</t>
    </rPh>
    <rPh sb="2" eb="3">
      <t>イン</t>
    </rPh>
    <rPh sb="4" eb="6">
      <t>ヒトリ</t>
    </rPh>
    <rPh sb="6" eb="7">
      <t>ニン</t>
    </rPh>
    <rPh sb="8" eb="9">
      <t>アタ</t>
    </rPh>
    <rPh sb="10" eb="12">
      <t>ジドウ</t>
    </rPh>
    <rPh sb="12" eb="13">
      <t>スウ</t>
    </rPh>
    <phoneticPr fontId="7"/>
  </si>
  <si>
    <t>大泉南</t>
    <rPh sb="0" eb="2">
      <t>オオイズミ</t>
    </rPh>
    <rPh sb="2" eb="3">
      <t>ミナミ</t>
    </rPh>
    <phoneticPr fontId="7"/>
  </si>
  <si>
    <t>大泉西</t>
    <rPh sb="0" eb="2">
      <t>オオイズミ</t>
    </rPh>
    <rPh sb="2" eb="3">
      <t>ニシ</t>
    </rPh>
    <phoneticPr fontId="7"/>
  </si>
  <si>
    <t>大泉東</t>
    <rPh sb="0" eb="2">
      <t>オオイズミ</t>
    </rPh>
    <rPh sb="2" eb="3">
      <t>ヒガシ</t>
    </rPh>
    <phoneticPr fontId="7"/>
  </si>
  <si>
    <t>大泉第六</t>
    <rPh sb="0" eb="2">
      <t>オオイズミ</t>
    </rPh>
    <rPh sb="2" eb="3">
      <t>ダイ</t>
    </rPh>
    <rPh sb="3" eb="4">
      <t>ロク</t>
    </rPh>
    <phoneticPr fontId="7"/>
  </si>
  <si>
    <t>大泉第四</t>
    <rPh sb="0" eb="2">
      <t>オオイズミ</t>
    </rPh>
    <rPh sb="2" eb="3">
      <t>ダイ</t>
    </rPh>
    <rPh sb="3" eb="4">
      <t>ヨン</t>
    </rPh>
    <phoneticPr fontId="7"/>
  </si>
  <si>
    <t>大泉第三</t>
    <rPh sb="0" eb="2">
      <t>オオイズミ</t>
    </rPh>
    <rPh sb="2" eb="3">
      <t>ダイ</t>
    </rPh>
    <rPh sb="3" eb="4">
      <t>サン</t>
    </rPh>
    <phoneticPr fontId="7"/>
  </si>
  <si>
    <t>大泉第二</t>
    <rPh sb="0" eb="2">
      <t>オオイズミ</t>
    </rPh>
    <rPh sb="2" eb="4">
      <t>ダイニ</t>
    </rPh>
    <phoneticPr fontId="7"/>
  </si>
  <si>
    <t>大泉第一</t>
    <rPh sb="0" eb="2">
      <t>オオイズミ</t>
    </rPh>
    <rPh sb="2" eb="4">
      <t>ダイイチ</t>
    </rPh>
    <phoneticPr fontId="7"/>
  </si>
  <si>
    <t>大泉</t>
    <rPh sb="0" eb="2">
      <t>オオイズミ</t>
    </rPh>
    <phoneticPr fontId="7"/>
  </si>
  <si>
    <t>関町北</t>
    <rPh sb="0" eb="3">
      <t>セキマチキタ</t>
    </rPh>
    <phoneticPr fontId="7"/>
  </si>
  <si>
    <t>関町</t>
    <rPh sb="0" eb="1">
      <t>セキ</t>
    </rPh>
    <rPh sb="1" eb="2">
      <t>マチ</t>
    </rPh>
    <phoneticPr fontId="7"/>
  </si>
  <si>
    <t>立野</t>
    <rPh sb="0" eb="2">
      <t>タテノ</t>
    </rPh>
    <phoneticPr fontId="7"/>
  </si>
  <si>
    <t>北原</t>
    <rPh sb="0" eb="1">
      <t>キタ</t>
    </rPh>
    <rPh sb="1" eb="2">
      <t>ハラ</t>
    </rPh>
    <phoneticPr fontId="7"/>
  </si>
  <si>
    <t>谷原</t>
    <rPh sb="0" eb="2">
      <t>ヤハラ</t>
    </rPh>
    <phoneticPr fontId="7"/>
  </si>
  <si>
    <t>光和</t>
    <rPh sb="0" eb="1">
      <t>ヒカリ</t>
    </rPh>
    <rPh sb="1" eb="2">
      <t>ワ</t>
    </rPh>
    <phoneticPr fontId="7"/>
  </si>
  <si>
    <t>下石神井</t>
    <rPh sb="0" eb="4">
      <t>シモシャクジイ</t>
    </rPh>
    <phoneticPr fontId="7"/>
  </si>
  <si>
    <t>上石神井北</t>
    <rPh sb="0" eb="4">
      <t>カミシャクジイ</t>
    </rPh>
    <rPh sb="4" eb="5">
      <t>キタ</t>
    </rPh>
    <phoneticPr fontId="7"/>
  </si>
  <si>
    <t>上石神井</t>
    <rPh sb="0" eb="4">
      <t>カミシャクジイ</t>
    </rPh>
    <phoneticPr fontId="7"/>
  </si>
  <si>
    <t>石神井台</t>
    <rPh sb="0" eb="3">
      <t>シャクジイ</t>
    </rPh>
    <rPh sb="3" eb="4">
      <t>ダイ</t>
    </rPh>
    <phoneticPr fontId="7"/>
  </si>
  <si>
    <t>石神井西</t>
    <rPh sb="0" eb="3">
      <t>シャクジイ</t>
    </rPh>
    <rPh sb="3" eb="4">
      <t>ニシ</t>
    </rPh>
    <phoneticPr fontId="7"/>
  </si>
  <si>
    <t>石神井東</t>
    <rPh sb="0" eb="3">
      <t>シャクジイ</t>
    </rPh>
    <rPh sb="3" eb="4">
      <t>ヒガシ</t>
    </rPh>
    <phoneticPr fontId="7"/>
  </si>
  <si>
    <t>石神井</t>
    <rPh sb="0" eb="3">
      <t>シャクジイ</t>
    </rPh>
    <phoneticPr fontId="7"/>
  </si>
  <si>
    <t>光が丘第八</t>
    <rPh sb="0" eb="1">
      <t>ヒカリ</t>
    </rPh>
    <rPh sb="2" eb="3">
      <t>オカ</t>
    </rPh>
    <rPh sb="3" eb="4">
      <t>ダイ</t>
    </rPh>
    <rPh sb="4" eb="5">
      <t>ハチ</t>
    </rPh>
    <phoneticPr fontId="7"/>
  </si>
  <si>
    <t>光が丘秋の陽</t>
    <rPh sb="0" eb="1">
      <t>ヒカリ</t>
    </rPh>
    <rPh sb="2" eb="3">
      <t>オカ</t>
    </rPh>
    <rPh sb="3" eb="4">
      <t>アキ</t>
    </rPh>
    <rPh sb="5" eb="6">
      <t>ヒ</t>
    </rPh>
    <phoneticPr fontId="7"/>
  </si>
  <si>
    <t>光が丘夏の雲</t>
    <rPh sb="0" eb="1">
      <t>ヒカリ</t>
    </rPh>
    <rPh sb="2" eb="3">
      <t>オカ</t>
    </rPh>
    <rPh sb="3" eb="4">
      <t>ナツ</t>
    </rPh>
    <rPh sb="5" eb="6">
      <t>クモ</t>
    </rPh>
    <phoneticPr fontId="7"/>
  </si>
  <si>
    <t>光が丘春の風</t>
    <rPh sb="0" eb="1">
      <t>ヒカリ</t>
    </rPh>
    <rPh sb="2" eb="3">
      <t>オカ</t>
    </rPh>
    <rPh sb="3" eb="4">
      <t>ハル</t>
    </rPh>
    <rPh sb="5" eb="6">
      <t>カゼ</t>
    </rPh>
    <phoneticPr fontId="7"/>
  </si>
  <si>
    <t>光が丘四季の香</t>
    <rPh sb="0" eb="1">
      <t>ヒカリ</t>
    </rPh>
    <rPh sb="2" eb="3">
      <t>オカ</t>
    </rPh>
    <rPh sb="3" eb="5">
      <t>シキ</t>
    </rPh>
    <rPh sb="6" eb="7">
      <t>カオリ</t>
    </rPh>
    <phoneticPr fontId="7"/>
  </si>
  <si>
    <t>春日</t>
    <rPh sb="0" eb="2">
      <t>カスガ</t>
    </rPh>
    <phoneticPr fontId="7"/>
  </si>
  <si>
    <t>高松</t>
    <rPh sb="0" eb="2">
      <t>タカマツ</t>
    </rPh>
    <phoneticPr fontId="7"/>
  </si>
  <si>
    <t>旭町</t>
    <rPh sb="0" eb="1">
      <t>アサヒ</t>
    </rPh>
    <rPh sb="1" eb="2">
      <t>マチ</t>
    </rPh>
    <phoneticPr fontId="7"/>
  </si>
  <si>
    <t>豊溪</t>
    <rPh sb="0" eb="1">
      <t>ユタカ</t>
    </rPh>
    <rPh sb="1" eb="2">
      <t>ケイ</t>
    </rPh>
    <phoneticPr fontId="7"/>
  </si>
  <si>
    <t>向山</t>
    <rPh sb="0" eb="2">
      <t>コウヤマ</t>
    </rPh>
    <phoneticPr fontId="7"/>
  </si>
  <si>
    <t>田柄第二</t>
    <rPh sb="0" eb="2">
      <t>タガラ</t>
    </rPh>
    <rPh sb="2" eb="4">
      <t>ダイニ</t>
    </rPh>
    <phoneticPr fontId="7"/>
  </si>
  <si>
    <t>田柄</t>
    <rPh sb="0" eb="2">
      <t>タガラ</t>
    </rPh>
    <phoneticPr fontId="7"/>
  </si>
  <si>
    <t>練馬東</t>
    <rPh sb="0" eb="2">
      <t>ネリマ</t>
    </rPh>
    <rPh sb="2" eb="3">
      <t>ヒガシ</t>
    </rPh>
    <phoneticPr fontId="7"/>
  </si>
  <si>
    <t>練馬第三</t>
    <rPh sb="0" eb="2">
      <t>ネリマ</t>
    </rPh>
    <rPh sb="2" eb="3">
      <t>ダイ</t>
    </rPh>
    <rPh sb="3" eb="4">
      <t>サン</t>
    </rPh>
    <phoneticPr fontId="7"/>
  </si>
  <si>
    <t>練馬第二</t>
    <rPh sb="0" eb="2">
      <t>ネリマ</t>
    </rPh>
    <rPh sb="2" eb="4">
      <t>ダイニ</t>
    </rPh>
    <phoneticPr fontId="7"/>
  </si>
  <si>
    <t>練馬</t>
    <rPh sb="0" eb="2">
      <t>ネリマ</t>
    </rPh>
    <phoneticPr fontId="7"/>
  </si>
  <si>
    <t>北町西</t>
    <rPh sb="0" eb="2">
      <t>キタマチ</t>
    </rPh>
    <rPh sb="2" eb="3">
      <t>ニシ</t>
    </rPh>
    <phoneticPr fontId="7"/>
  </si>
  <si>
    <t>北町</t>
    <rPh sb="0" eb="2">
      <t>キタマチ</t>
    </rPh>
    <phoneticPr fontId="7"/>
  </si>
  <si>
    <t>南町</t>
    <rPh sb="0" eb="2">
      <t>ミナミマチ</t>
    </rPh>
    <phoneticPr fontId="7"/>
  </si>
  <si>
    <t>仲町</t>
    <rPh sb="0" eb="2">
      <t>ナカマチ</t>
    </rPh>
    <phoneticPr fontId="7"/>
  </si>
  <si>
    <t>開進第四</t>
    <rPh sb="0" eb="1">
      <t>カイ</t>
    </rPh>
    <rPh sb="1" eb="2">
      <t>シン</t>
    </rPh>
    <rPh sb="2" eb="4">
      <t>ダイシ</t>
    </rPh>
    <phoneticPr fontId="7"/>
  </si>
  <si>
    <t>開進第三</t>
    <rPh sb="0" eb="1">
      <t>カイ</t>
    </rPh>
    <rPh sb="1" eb="2">
      <t>シン</t>
    </rPh>
    <rPh sb="2" eb="4">
      <t>ダイサン</t>
    </rPh>
    <phoneticPr fontId="7"/>
  </si>
  <si>
    <t>開進第二</t>
    <rPh sb="0" eb="1">
      <t>カイ</t>
    </rPh>
    <rPh sb="1" eb="2">
      <t>シン</t>
    </rPh>
    <rPh sb="2" eb="4">
      <t>ダイニ</t>
    </rPh>
    <phoneticPr fontId="7"/>
  </si>
  <si>
    <t>開進第一</t>
    <rPh sb="0" eb="2">
      <t>カイシン</t>
    </rPh>
    <rPh sb="2" eb="4">
      <t>ダイイチ</t>
    </rPh>
    <phoneticPr fontId="7"/>
  </si>
  <si>
    <t>早宮</t>
    <rPh sb="0" eb="2">
      <t>ハヤミヤ</t>
    </rPh>
    <phoneticPr fontId="7"/>
  </si>
  <si>
    <t>中村西</t>
    <rPh sb="0" eb="2">
      <t>ナカムラ</t>
    </rPh>
    <rPh sb="2" eb="3">
      <t>ニシ</t>
    </rPh>
    <phoneticPr fontId="7"/>
  </si>
  <si>
    <t>中村</t>
    <rPh sb="0" eb="2">
      <t>ナカムラ</t>
    </rPh>
    <phoneticPr fontId="7"/>
  </si>
  <si>
    <t>豊玉南</t>
    <rPh sb="0" eb="2">
      <t>トヨタマ</t>
    </rPh>
    <rPh sb="2" eb="3">
      <t>ミナミ</t>
    </rPh>
    <phoneticPr fontId="7"/>
  </si>
  <si>
    <t>豊玉東</t>
    <rPh sb="0" eb="2">
      <t>トヨタマ</t>
    </rPh>
    <rPh sb="2" eb="3">
      <t>ヒガシ</t>
    </rPh>
    <phoneticPr fontId="7"/>
  </si>
  <si>
    <t>豊玉第二</t>
    <rPh sb="0" eb="2">
      <t>トヨタマ</t>
    </rPh>
    <rPh sb="2" eb="4">
      <t>ダイニ</t>
    </rPh>
    <phoneticPr fontId="7"/>
  </si>
  <si>
    <t>豊玉</t>
    <rPh sb="0" eb="2">
      <t>トヨタマ</t>
    </rPh>
    <phoneticPr fontId="7"/>
  </si>
  <si>
    <t>小竹</t>
    <rPh sb="0" eb="2">
      <t>コタケ</t>
    </rPh>
    <phoneticPr fontId="7"/>
  </si>
  <si>
    <t>旭丘</t>
    <rPh sb="0" eb="2">
      <t>アサヒガオカ</t>
    </rPh>
    <phoneticPr fontId="7"/>
  </si>
  <si>
    <t xml:space="preserve">㎡ </t>
    <phoneticPr fontId="7"/>
  </si>
  <si>
    <t>校地面積</t>
    <rPh sb="0" eb="2">
      <t>コウチ</t>
    </rPh>
    <rPh sb="2" eb="4">
      <t>メンセキ</t>
    </rPh>
    <phoneticPr fontId="7"/>
  </si>
  <si>
    <t>学校名</t>
    <rPh sb="0" eb="2">
      <t>ガッコウ</t>
    </rPh>
    <rPh sb="2" eb="3">
      <t>メイ</t>
    </rPh>
    <phoneticPr fontId="7"/>
  </si>
  <si>
    <t>(1)　区　立　小　学　校</t>
    <rPh sb="4" eb="5">
      <t>ク</t>
    </rPh>
    <rPh sb="6" eb="7">
      <t>タテ</t>
    </rPh>
    <rPh sb="8" eb="9">
      <t>ショウ</t>
    </rPh>
    <rPh sb="10" eb="11">
      <t>ガク</t>
    </rPh>
    <rPh sb="12" eb="13">
      <t>コウ</t>
    </rPh>
    <phoneticPr fontId="7"/>
  </si>
  <si>
    <t>生徒数は、特別支援学級(固定学級)の在学者数を含む。</t>
    <rPh sb="0" eb="3">
      <t>セイトスウ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0">
      <t>ザイガク</t>
    </rPh>
    <rPh sb="20" eb="21">
      <t>シャ</t>
    </rPh>
    <rPh sb="21" eb="22">
      <t>スウ</t>
    </rPh>
    <rPh sb="23" eb="24">
      <t>フク</t>
    </rPh>
    <phoneticPr fontId="7"/>
  </si>
  <si>
    <t>(　)内は、特別支援学級数(通級を含む)で、外数である。</t>
    <rPh sb="3" eb="4">
      <t>ナイ</t>
    </rPh>
    <rPh sb="6" eb="8">
      <t>トクベツ</t>
    </rPh>
    <rPh sb="8" eb="10">
      <t>シエン</t>
    </rPh>
    <rPh sb="10" eb="12">
      <t>ガッキュウ</t>
    </rPh>
    <rPh sb="12" eb="13">
      <t>スウ</t>
    </rPh>
    <rPh sb="14" eb="16">
      <t>ツウキュウ</t>
    </rPh>
    <rPh sb="17" eb="18">
      <t>フク</t>
    </rPh>
    <rPh sb="22" eb="23">
      <t>ソト</t>
    </rPh>
    <rPh sb="23" eb="24">
      <t>スウ</t>
    </rPh>
    <phoneticPr fontId="7"/>
  </si>
  <si>
    <t>八坂</t>
    <rPh sb="0" eb="2">
      <t>ヤサカ</t>
    </rPh>
    <phoneticPr fontId="7"/>
  </si>
  <si>
    <t>関</t>
    <rPh sb="0" eb="1">
      <t>セキ</t>
    </rPh>
    <phoneticPr fontId="7"/>
  </si>
  <si>
    <t>大泉学園桜</t>
    <rPh sb="0" eb="2">
      <t>オオイズミ</t>
    </rPh>
    <rPh sb="2" eb="4">
      <t>ガクエン</t>
    </rPh>
    <rPh sb="4" eb="5">
      <t>サクラ</t>
    </rPh>
    <phoneticPr fontId="7"/>
  </si>
  <si>
    <t>大泉学園</t>
    <rPh sb="0" eb="2">
      <t>オオイズミ</t>
    </rPh>
    <rPh sb="2" eb="4">
      <t>ガクエン</t>
    </rPh>
    <phoneticPr fontId="7"/>
  </si>
  <si>
    <t>大泉北</t>
    <rPh sb="0" eb="2">
      <t>オオイズミ</t>
    </rPh>
    <rPh sb="2" eb="3">
      <t>キタ</t>
    </rPh>
    <phoneticPr fontId="7"/>
  </si>
  <si>
    <t>三原台</t>
    <rPh sb="0" eb="3">
      <t>ミハラダイ</t>
    </rPh>
    <phoneticPr fontId="7"/>
  </si>
  <si>
    <t>南が丘</t>
    <rPh sb="0" eb="1">
      <t>ミナミ</t>
    </rPh>
    <rPh sb="2" eb="3">
      <t>オカ</t>
    </rPh>
    <phoneticPr fontId="7"/>
  </si>
  <si>
    <t>石神井南</t>
    <rPh sb="0" eb="3">
      <t>シャクジイ</t>
    </rPh>
    <rPh sb="3" eb="4">
      <t>ミナミ</t>
    </rPh>
    <phoneticPr fontId="7"/>
  </si>
  <si>
    <t>光が丘第四</t>
    <rPh sb="0" eb="1">
      <t>ヒカリ</t>
    </rPh>
    <rPh sb="2" eb="3">
      <t>オカ</t>
    </rPh>
    <rPh sb="3" eb="4">
      <t>ダイ</t>
    </rPh>
    <rPh sb="4" eb="5">
      <t>ヨン</t>
    </rPh>
    <phoneticPr fontId="7"/>
  </si>
  <si>
    <t>光が丘第三</t>
    <rPh sb="0" eb="1">
      <t>ヒカリ</t>
    </rPh>
    <rPh sb="2" eb="3">
      <t>オカ</t>
    </rPh>
    <rPh sb="3" eb="4">
      <t>ダイ</t>
    </rPh>
    <rPh sb="4" eb="5">
      <t>サン</t>
    </rPh>
    <phoneticPr fontId="7"/>
  </si>
  <si>
    <t>光が丘第二</t>
    <rPh sb="0" eb="1">
      <t>ヒカリ</t>
    </rPh>
    <rPh sb="2" eb="3">
      <t>オカ</t>
    </rPh>
    <rPh sb="3" eb="5">
      <t>ダイニ</t>
    </rPh>
    <phoneticPr fontId="7"/>
  </si>
  <si>
    <t>光が丘第一</t>
    <rPh sb="0" eb="1">
      <t>ヒカリ</t>
    </rPh>
    <rPh sb="2" eb="3">
      <t>オカ</t>
    </rPh>
    <rPh sb="3" eb="5">
      <t>ダイイチ</t>
    </rPh>
    <phoneticPr fontId="7"/>
  </si>
  <si>
    <t>貫井</t>
    <rPh sb="0" eb="2">
      <t>ヌクイ</t>
    </rPh>
    <phoneticPr fontId="7"/>
  </si>
  <si>
    <t>開進第四</t>
    <rPh sb="0" eb="1">
      <t>カイ</t>
    </rPh>
    <rPh sb="1" eb="2">
      <t>シン</t>
    </rPh>
    <rPh sb="2" eb="3">
      <t>ダイ</t>
    </rPh>
    <rPh sb="3" eb="4">
      <t>ヨン</t>
    </rPh>
    <phoneticPr fontId="7"/>
  </si>
  <si>
    <t>開進第三</t>
    <rPh sb="0" eb="1">
      <t>カイ</t>
    </rPh>
    <rPh sb="1" eb="2">
      <t>シン</t>
    </rPh>
    <rPh sb="2" eb="4">
      <t>ダイゾウ</t>
    </rPh>
    <phoneticPr fontId="7"/>
  </si>
  <si>
    <t>開進第一</t>
    <rPh sb="0" eb="1">
      <t>カイ</t>
    </rPh>
    <rPh sb="1" eb="2">
      <t>シン</t>
    </rPh>
    <rPh sb="2" eb="4">
      <t>ダイイチ</t>
    </rPh>
    <phoneticPr fontId="7"/>
  </si>
  <si>
    <t>(2)　区　立　中　学　校</t>
    <rPh sb="4" eb="5">
      <t>ク</t>
    </rPh>
    <rPh sb="6" eb="7">
      <t>タテ</t>
    </rPh>
    <rPh sb="8" eb="9">
      <t>ナカ</t>
    </rPh>
    <rPh sb="10" eb="11">
      <t>ガク</t>
    </rPh>
    <rPh sb="12" eb="13">
      <t>コウ</t>
    </rPh>
    <phoneticPr fontId="7"/>
  </si>
  <si>
    <t>児童数は、特別支援学級(固定学級)の在籍者数を含む。</t>
    <rPh sb="0" eb="2">
      <t>ジドウ</t>
    </rPh>
    <rPh sb="2" eb="3">
      <t>スウ</t>
    </rPh>
    <rPh sb="5" eb="7">
      <t>トクベツ</t>
    </rPh>
    <rPh sb="7" eb="9">
      <t>シエン</t>
    </rPh>
    <rPh sb="9" eb="11">
      <t>ガッキュウ</t>
    </rPh>
    <rPh sb="12" eb="14">
      <t>コテイ</t>
    </rPh>
    <rPh sb="14" eb="16">
      <t>ガッキュウ</t>
    </rPh>
    <rPh sb="18" eb="21">
      <t>ザイセキシャ</t>
    </rPh>
    <rPh sb="21" eb="22">
      <t>スウ</t>
    </rPh>
    <rPh sb="23" eb="24">
      <t>フク</t>
    </rPh>
    <phoneticPr fontId="7"/>
  </si>
  <si>
    <t>富士見台</t>
    <rPh sb="0" eb="4">
      <t>フジミダイ</t>
    </rPh>
    <phoneticPr fontId="7"/>
  </si>
  <si>
    <t>南田中</t>
    <rPh sb="0" eb="3">
      <t>ミナミタナカ</t>
    </rPh>
    <phoneticPr fontId="7"/>
  </si>
  <si>
    <t>橋戸</t>
    <rPh sb="0" eb="2">
      <t>ハシド</t>
    </rPh>
    <phoneticPr fontId="7"/>
  </si>
  <si>
    <t>泉新</t>
    <rPh sb="0" eb="1">
      <t>イズミ</t>
    </rPh>
    <rPh sb="1" eb="2">
      <t>シン</t>
    </rPh>
    <phoneticPr fontId="7"/>
  </si>
  <si>
    <t>大泉学園緑</t>
    <rPh sb="0" eb="2">
      <t>オオイズミ</t>
    </rPh>
    <rPh sb="2" eb="4">
      <t>ガクエン</t>
    </rPh>
    <rPh sb="4" eb="5">
      <t>ミドリ</t>
    </rPh>
    <phoneticPr fontId="7"/>
  </si>
  <si>
    <t>(1)　区　立　小　学　校　(つ　づ　き)</t>
    <rPh sb="4" eb="5">
      <t>ク</t>
    </rPh>
    <rPh sb="6" eb="7">
      <t>タテ</t>
    </rPh>
    <rPh sb="8" eb="9">
      <t>ショウ</t>
    </rPh>
    <rPh sb="10" eb="11">
      <t>ガク</t>
    </rPh>
    <rPh sb="12" eb="13">
      <t>コウ</t>
    </rPh>
    <phoneticPr fontId="7"/>
  </si>
  <si>
    <t>:</t>
    <phoneticPr fontId="7"/>
  </si>
  <si>
    <t>数値は小学校および中学校の再掲で、大泉学園桜小学校、大泉学園桜中学校の合計である。</t>
    <rPh sb="0" eb="2">
      <t>スウチ</t>
    </rPh>
    <rPh sb="3" eb="6">
      <t>ショウガッコウ</t>
    </rPh>
    <rPh sb="9" eb="12">
      <t>チュウガッコウ</t>
    </rPh>
    <rPh sb="13" eb="15">
      <t>サイケイ</t>
    </rPh>
    <rPh sb="17" eb="19">
      <t>オオイズミ</t>
    </rPh>
    <rPh sb="19" eb="21">
      <t>ガクエン</t>
    </rPh>
    <rPh sb="21" eb="22">
      <t>サクラ</t>
    </rPh>
    <rPh sb="22" eb="25">
      <t>ショウガッコウ</t>
    </rPh>
    <rPh sb="26" eb="28">
      <t>オオイズミ</t>
    </rPh>
    <rPh sb="28" eb="30">
      <t>ガクエン</t>
    </rPh>
    <rPh sb="30" eb="31">
      <t>サクラ</t>
    </rPh>
    <rPh sb="31" eb="34">
      <t>チュウガッコウ</t>
    </rPh>
    <rPh sb="35" eb="37">
      <t>ゴウケイ</t>
    </rPh>
    <phoneticPr fontId="7"/>
  </si>
  <si>
    <t>体育館</t>
    <rPh sb="0" eb="3">
      <t>タイイクカン</t>
    </rPh>
    <phoneticPr fontId="7"/>
  </si>
  <si>
    <t>運動場</t>
    <rPh sb="0" eb="3">
      <t>ウンドウジョウ</t>
    </rPh>
    <phoneticPr fontId="7"/>
  </si>
  <si>
    <t>校舎</t>
    <rPh sb="0" eb="2">
      <t>コウシャ</t>
    </rPh>
    <phoneticPr fontId="7"/>
  </si>
  <si>
    <t>校地</t>
    <rPh sb="0" eb="2">
      <t>コウチ</t>
    </rPh>
    <phoneticPr fontId="7"/>
  </si>
  <si>
    <t>(3)　区　立　小　中　一　貫　教　育　校</t>
    <rPh sb="4" eb="5">
      <t>ク</t>
    </rPh>
    <rPh sb="6" eb="7">
      <t>タテ</t>
    </rPh>
    <rPh sb="8" eb="9">
      <t>ショウ</t>
    </rPh>
    <rPh sb="10" eb="11">
      <t>チュウ</t>
    </rPh>
    <rPh sb="12" eb="13">
      <t>イチ</t>
    </rPh>
    <rPh sb="14" eb="15">
      <t>ヌキ</t>
    </rPh>
    <rPh sb="16" eb="17">
      <t>キョウ</t>
    </rPh>
    <rPh sb="18" eb="19">
      <t>イク</t>
    </rPh>
    <rPh sb="20" eb="21">
      <t>コウ</t>
    </rPh>
    <phoneticPr fontId="7"/>
  </si>
  <si>
    <t>:</t>
    <phoneticPr fontId="7"/>
  </si>
  <si>
    <t>大泉桜学園は、平成23年４月に開校した。</t>
    <rPh sb="0" eb="2">
      <t>オオイズミ</t>
    </rPh>
    <rPh sb="2" eb="3">
      <t>サクラ</t>
    </rPh>
    <rPh sb="3" eb="5">
      <t>ガクエン</t>
    </rPh>
    <rPh sb="7" eb="9">
      <t>ヘイセイ</t>
    </rPh>
    <rPh sb="11" eb="12">
      <t>ネン</t>
    </rPh>
    <rPh sb="13" eb="14">
      <t>ガツ</t>
    </rPh>
    <rPh sb="15" eb="17">
      <t>カイコウ</t>
    </rPh>
    <phoneticPr fontId="7"/>
  </si>
  <si>
    <t>数値は、小学校および中学校の再掲で、大泉学園桜小学校、大泉学園桜中学校の合計である。</t>
    <rPh sb="0" eb="2">
      <t>スウチ</t>
    </rPh>
    <rPh sb="4" eb="7">
      <t>ショウガッコウ</t>
    </rPh>
    <rPh sb="10" eb="13">
      <t>チュウガッコウ</t>
    </rPh>
    <rPh sb="14" eb="16">
      <t>サイケイ</t>
    </rPh>
    <rPh sb="18" eb="20">
      <t>オオイズミ</t>
    </rPh>
    <rPh sb="20" eb="22">
      <t>ガクエン</t>
    </rPh>
    <rPh sb="22" eb="23">
      <t>サクラ</t>
    </rPh>
    <rPh sb="23" eb="26">
      <t>ショウガッコウ</t>
    </rPh>
    <rPh sb="27" eb="29">
      <t>オオイズミ</t>
    </rPh>
    <rPh sb="29" eb="31">
      <t>ガクエン</t>
    </rPh>
    <rPh sb="31" eb="32">
      <t>サクラ</t>
    </rPh>
    <rPh sb="32" eb="35">
      <t>チュウガッコウ</t>
    </rPh>
    <rPh sb="36" eb="38">
      <t>ゴウケイ</t>
    </rPh>
    <phoneticPr fontId="7"/>
  </si>
  <si>
    <t>大泉桜学園</t>
    <rPh sb="0" eb="2">
      <t>オオイズミ</t>
    </rPh>
    <rPh sb="2" eb="3">
      <t>サクラ</t>
    </rPh>
    <rPh sb="3" eb="5">
      <t>ガクエン</t>
    </rPh>
    <phoneticPr fontId="7"/>
  </si>
  <si>
    <t xml:space="preserve">㎡ </t>
    <phoneticPr fontId="7"/>
  </si>
  <si>
    <t>：</t>
    <phoneticPr fontId="7"/>
  </si>
  <si>
    <t>死亡・不詳</t>
    <rPh sb="0" eb="2">
      <t>シボウ</t>
    </rPh>
    <rPh sb="3" eb="5">
      <t>フショウ</t>
    </rPh>
    <phoneticPr fontId="7"/>
  </si>
  <si>
    <t>上記以外の者</t>
    <rPh sb="0" eb="2">
      <t>ジョウキ</t>
    </rPh>
    <rPh sb="2" eb="4">
      <t>イガイ</t>
    </rPh>
    <rPh sb="5" eb="6">
      <t>モノ</t>
    </rPh>
    <phoneticPr fontId="7"/>
  </si>
  <si>
    <t>就職者</t>
    <rPh sb="0" eb="2">
      <t>シュウショク</t>
    </rPh>
    <rPh sb="2" eb="3">
      <t>シャ</t>
    </rPh>
    <phoneticPr fontId="7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</si>
  <si>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3">
      <t>ニュウガク</t>
    </rPh>
    <rPh sb="13" eb="14">
      <t>シャ</t>
    </rPh>
    <phoneticPr fontId="7"/>
  </si>
  <si>
    <t>専修学校(一般課程)等入学者</t>
    <rPh sb="0" eb="2">
      <t>センシュウ</t>
    </rPh>
    <rPh sb="2" eb="4">
      <t>ガッコウ</t>
    </rPh>
    <rPh sb="5" eb="7">
      <t>イッパン</t>
    </rPh>
    <rPh sb="7" eb="9">
      <t>カテイ</t>
    </rPh>
    <rPh sb="10" eb="11">
      <t>トウ</t>
    </rPh>
    <rPh sb="11" eb="13">
      <t>ニュウガク</t>
    </rPh>
    <rPh sb="13" eb="14">
      <t>シャ</t>
    </rPh>
    <phoneticPr fontId="7"/>
  </si>
  <si>
    <t>専修学校(高等課程)進学者</t>
    <rPh sb="0" eb="2">
      <t>センシュウ</t>
    </rPh>
    <rPh sb="2" eb="4">
      <t>ガッコウ</t>
    </rPh>
    <rPh sb="5" eb="7">
      <t>コウトウ</t>
    </rPh>
    <rPh sb="7" eb="9">
      <t>カテイ</t>
    </rPh>
    <rPh sb="10" eb="12">
      <t>シンガク</t>
    </rPh>
    <rPh sb="12" eb="13">
      <t>シャ</t>
    </rPh>
    <phoneticPr fontId="7"/>
  </si>
  <si>
    <t>高等学校(本科)全日制</t>
    <rPh sb="0" eb="2">
      <t>コウトウ</t>
    </rPh>
    <rPh sb="2" eb="4">
      <t>ガッコウ</t>
    </rPh>
    <rPh sb="5" eb="7">
      <t>ホンカ</t>
    </rPh>
    <rPh sb="8" eb="11">
      <t>ゼンニチセイ</t>
    </rPh>
    <phoneticPr fontId="7"/>
  </si>
  <si>
    <t>高等学校等進学者</t>
    <rPh sb="0" eb="2">
      <t>コウトウ</t>
    </rPh>
    <rPh sb="2" eb="4">
      <t>ガッコウ</t>
    </rPh>
    <rPh sb="4" eb="5">
      <t>トウ</t>
    </rPh>
    <rPh sb="5" eb="7">
      <t>シンガク</t>
    </rPh>
    <rPh sb="7" eb="8">
      <t>シャ</t>
    </rPh>
    <phoneticPr fontId="7"/>
  </si>
  <si>
    <t>卒業者総数</t>
    <rPh sb="0" eb="3">
      <t>ソツギョウシャ</t>
    </rPh>
    <rPh sb="3" eb="5">
      <t>ソウスウ</t>
    </rPh>
    <phoneticPr fontId="7"/>
  </si>
  <si>
    <t>私立中学校</t>
    <rPh sb="0" eb="2">
      <t>シリツ</t>
    </rPh>
    <rPh sb="2" eb="5">
      <t>チュウガッコウ</t>
    </rPh>
    <phoneticPr fontId="7"/>
  </si>
  <si>
    <t>区立中学校</t>
    <rPh sb="0" eb="2">
      <t>クリツ</t>
    </rPh>
    <rPh sb="2" eb="5">
      <t>チュウガッコウ</t>
    </rPh>
    <phoneticPr fontId="7"/>
  </si>
  <si>
    <t>学校別</t>
    <rPh sb="0" eb="2">
      <t>ガッコウ</t>
    </rPh>
    <rPh sb="2" eb="3">
      <t>ベツ</t>
    </rPh>
    <phoneticPr fontId="7"/>
  </si>
  <si>
    <t>座高</t>
    <rPh sb="0" eb="2">
      <t>ザコウ</t>
    </rPh>
    <phoneticPr fontId="7"/>
  </si>
  <si>
    <t>体重</t>
    <rPh sb="0" eb="2">
      <t>タイジュウ</t>
    </rPh>
    <phoneticPr fontId="7"/>
  </si>
  <si>
    <t>身長</t>
    <rPh sb="0" eb="2">
      <t>シンチョウ</t>
    </rPh>
    <phoneticPr fontId="7"/>
  </si>
  <si>
    <t>：</t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</si>
  <si>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</si>
  <si>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専修学校(専門課程)進学者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シャ</t>
    </rPh>
    <phoneticPr fontId="7"/>
  </si>
  <si>
    <t>大学・短大の通信教育部および放送大学</t>
    <rPh sb="0" eb="2">
      <t>ダイガク</t>
    </rPh>
    <rPh sb="3" eb="5">
      <t>タンダイ</t>
    </rPh>
    <rPh sb="6" eb="8">
      <t>ツウシン</t>
    </rPh>
    <rPh sb="8" eb="10">
      <t>キョウイク</t>
    </rPh>
    <rPh sb="10" eb="11">
      <t>ブ</t>
    </rPh>
    <rPh sb="14" eb="16">
      <t>ホウソウ</t>
    </rPh>
    <rPh sb="16" eb="18">
      <t>ダイガク</t>
    </rPh>
    <phoneticPr fontId="7"/>
  </si>
  <si>
    <t>大学・短大本科・その他</t>
    <rPh sb="0" eb="2">
      <t>ダイガク</t>
    </rPh>
    <rPh sb="3" eb="5">
      <t>タンダイ</t>
    </rPh>
    <rPh sb="5" eb="7">
      <t>ホンカ</t>
    </rPh>
    <rPh sb="10" eb="11">
      <t>タ</t>
    </rPh>
    <phoneticPr fontId="7"/>
  </si>
  <si>
    <t>大学等進学者</t>
    <rPh sb="0" eb="2">
      <t>ダイガク</t>
    </rPh>
    <rPh sb="2" eb="3">
      <t>トウ</t>
    </rPh>
    <rPh sb="3" eb="5">
      <t>シンガク</t>
    </rPh>
    <rPh sb="5" eb="6">
      <t>シャ</t>
    </rPh>
    <phoneticPr fontId="7"/>
  </si>
  <si>
    <t>卒業者総数</t>
    <rPh sb="0" eb="3">
      <t>ソツギョウシャ</t>
    </rPh>
    <rPh sb="3" eb="4">
      <t>ソウ</t>
    </rPh>
    <rPh sb="4" eb="5">
      <t>スウ</t>
    </rPh>
    <phoneticPr fontId="7"/>
  </si>
  <si>
    <t>私立高等学校</t>
    <rPh sb="0" eb="2">
      <t>シリツ</t>
    </rPh>
    <rPh sb="2" eb="4">
      <t>コウトウ</t>
    </rPh>
    <rPh sb="4" eb="6">
      <t>ガッコウ</t>
    </rPh>
    <phoneticPr fontId="7"/>
  </si>
  <si>
    <t>都立高等学校</t>
    <rPh sb="0" eb="2">
      <t>トリツ</t>
    </rPh>
    <rPh sb="2" eb="4">
      <t>コウトウ</t>
    </rPh>
    <rPh sb="4" eb="6">
      <t>ガッコウ</t>
    </rPh>
    <phoneticPr fontId="7"/>
  </si>
  <si>
    <t>私立学校の学級数は調査されていない。</t>
    <rPh sb="0" eb="2">
      <t>シリツ</t>
    </rPh>
    <rPh sb="2" eb="4">
      <t>ガッコウ</t>
    </rPh>
    <rPh sb="5" eb="7">
      <t>ガッキュウ</t>
    </rPh>
    <rPh sb="7" eb="8">
      <t>スウ</t>
    </rPh>
    <rPh sb="9" eb="11">
      <t>チョウサ</t>
    </rPh>
    <phoneticPr fontId="7"/>
  </si>
  <si>
    <t>「全日制」と「定時制」ではそれぞれ１校としてカウントしている。</t>
    <rPh sb="1" eb="4">
      <t>ゼンニチセイ</t>
    </rPh>
    <rPh sb="7" eb="10">
      <t>テイジセイ</t>
    </rPh>
    <rPh sb="18" eb="19">
      <t>コウ</t>
    </rPh>
    <phoneticPr fontId="7"/>
  </si>
  <si>
    <t>全日制と定時制を併置している学校（私立）が１校ある。「学校数」の数値においては、「総数」では１校としてカウントする一方、</t>
    <rPh sb="0" eb="3">
      <t>ゼンニチセイ</t>
    </rPh>
    <rPh sb="4" eb="7">
      <t>テイジセイ</t>
    </rPh>
    <rPh sb="8" eb="10">
      <t>ヘイチ</t>
    </rPh>
    <rPh sb="14" eb="16">
      <t>ガッコウ</t>
    </rPh>
    <rPh sb="17" eb="19">
      <t>シリツ</t>
    </rPh>
    <rPh sb="22" eb="23">
      <t>コウ</t>
    </rPh>
    <rPh sb="27" eb="29">
      <t>ガッコウ</t>
    </rPh>
    <rPh sb="29" eb="30">
      <t>スウ</t>
    </rPh>
    <rPh sb="32" eb="34">
      <t>スウチ</t>
    </rPh>
    <rPh sb="41" eb="43">
      <t>ソウスウ</t>
    </rPh>
    <rPh sb="47" eb="48">
      <t>コウ</t>
    </rPh>
    <rPh sb="57" eb="59">
      <t>イッポウ</t>
    </rPh>
    <phoneticPr fontId="7"/>
  </si>
  <si>
    <t>学年</t>
    <rPh sb="0" eb="2">
      <t>ガクネン</t>
    </rPh>
    <phoneticPr fontId="7"/>
  </si>
  <si>
    <t>３</t>
    <phoneticPr fontId="7"/>
  </si>
  <si>
    <t>２</t>
    <phoneticPr fontId="7"/>
  </si>
  <si>
    <t>１</t>
    <phoneticPr fontId="7"/>
  </si>
  <si>
    <t>学年別</t>
    <rPh sb="0" eb="3">
      <t>ガクネンベツ</t>
    </rPh>
    <phoneticPr fontId="7"/>
  </si>
  <si>
    <t>都立</t>
    <rPh sb="0" eb="2">
      <t>トリツ</t>
    </rPh>
    <phoneticPr fontId="7"/>
  </si>
  <si>
    <t>定時制</t>
    <rPh sb="0" eb="3">
      <t>テイジセイ</t>
    </rPh>
    <phoneticPr fontId="7"/>
  </si>
  <si>
    <t>全日制</t>
    <rPh sb="0" eb="3">
      <t>ゼンニチセイ</t>
    </rPh>
    <phoneticPr fontId="7"/>
  </si>
  <si>
    <t>地域文化部スポーツ振興課</t>
    <rPh sb="0" eb="2">
      <t>チイキ</t>
    </rPh>
    <rPh sb="2" eb="4">
      <t>ブンカ</t>
    </rPh>
    <rPh sb="4" eb="5">
      <t>ブ</t>
    </rPh>
    <rPh sb="9" eb="12">
      <t>シンコウカ</t>
    </rPh>
    <phoneticPr fontId="7"/>
  </si>
  <si>
    <t>ス ポ ー ツ
リーダー数</t>
    <rPh sb="12" eb="13">
      <t>スウ</t>
    </rPh>
    <phoneticPr fontId="7"/>
  </si>
  <si>
    <t>生涯学習団体
(人　　　数)</t>
    <rPh sb="0" eb="2">
      <t>ショウガイ</t>
    </rPh>
    <rPh sb="2" eb="4">
      <t>ガクシュウ</t>
    </rPh>
    <rPh sb="4" eb="6">
      <t>ダンタイ</t>
    </rPh>
    <rPh sb="8" eb="9">
      <t>ヒト</t>
    </rPh>
    <rPh sb="12" eb="13">
      <t>スウ</t>
    </rPh>
    <phoneticPr fontId="7"/>
  </si>
  <si>
    <t>生涯学習団体
(届　出　数)</t>
    <rPh sb="0" eb="2">
      <t>ショウガイ</t>
    </rPh>
    <rPh sb="2" eb="4">
      <t>ガクシュウ</t>
    </rPh>
    <rPh sb="4" eb="6">
      <t>ダンタイ</t>
    </rPh>
    <rPh sb="8" eb="9">
      <t>トドケ</t>
    </rPh>
    <rPh sb="10" eb="11">
      <t>デ</t>
    </rPh>
    <rPh sb="12" eb="13">
      <t>カズ</t>
    </rPh>
    <phoneticPr fontId="7"/>
  </si>
  <si>
    <t>スポーツ
教 室 他</t>
    <rPh sb="5" eb="6">
      <t>キョウ</t>
    </rPh>
    <rPh sb="7" eb="8">
      <t>シツ</t>
    </rPh>
    <rPh sb="9" eb="10">
      <t>ホカ</t>
    </rPh>
    <phoneticPr fontId="7"/>
  </si>
  <si>
    <t>わんぱく
キャンプ</t>
    <phoneticPr fontId="7"/>
  </si>
  <si>
    <t>城北地区
対抗競技</t>
    <rPh sb="0" eb="2">
      <t>ジョウホク</t>
    </rPh>
    <rPh sb="2" eb="4">
      <t>チク</t>
    </rPh>
    <rPh sb="5" eb="7">
      <t>タイコウ</t>
    </rPh>
    <rPh sb="7" eb="9">
      <t>キョウギ</t>
    </rPh>
    <phoneticPr fontId="7"/>
  </si>
  <si>
    <t>区民体育大会</t>
    <rPh sb="0" eb="2">
      <t>クミン</t>
    </rPh>
    <rPh sb="2" eb="4">
      <t>タイイク</t>
    </rPh>
    <rPh sb="4" eb="6">
      <t>タイカイ</t>
    </rPh>
    <phoneticPr fontId="7"/>
  </si>
  <si>
    <t>こども家庭部子育て支援課、地域文化部スポーツ振興課</t>
    <rPh sb="3" eb="5">
      <t>カテイ</t>
    </rPh>
    <rPh sb="5" eb="6">
      <t>ブ</t>
    </rPh>
    <rPh sb="6" eb="8">
      <t>コソダ</t>
    </rPh>
    <rPh sb="9" eb="11">
      <t>シエン</t>
    </rPh>
    <rPh sb="11" eb="12">
      <t>カ</t>
    </rPh>
    <rPh sb="13" eb="15">
      <t>チイキ</t>
    </rPh>
    <rPh sb="15" eb="17">
      <t>ブンカ</t>
    </rPh>
    <rPh sb="17" eb="18">
      <t>ブ</t>
    </rPh>
    <rPh sb="22" eb="25">
      <t>シンコウカ</t>
    </rPh>
    <phoneticPr fontId="7"/>
  </si>
  <si>
    <t>利用人数</t>
    <rPh sb="0" eb="2">
      <t>リヨウ</t>
    </rPh>
    <rPh sb="2" eb="4">
      <t>ニンズウ</t>
    </rPh>
    <phoneticPr fontId="7"/>
  </si>
  <si>
    <t>開放学校数</t>
    <rPh sb="0" eb="2">
      <t>カイホウ</t>
    </rPh>
    <rPh sb="2" eb="4">
      <t>ガッコウ</t>
    </rPh>
    <rPh sb="4" eb="5">
      <t>スウ</t>
    </rPh>
    <phoneticPr fontId="7"/>
  </si>
  <si>
    <t>学校プール開放</t>
    <rPh sb="0" eb="2">
      <t>ガッコウ</t>
    </rPh>
    <rPh sb="5" eb="7">
      <t>カイホウ</t>
    </rPh>
    <phoneticPr fontId="7"/>
  </si>
  <si>
    <t>個人</t>
    <rPh sb="0" eb="2">
      <t>コジン</t>
    </rPh>
    <phoneticPr fontId="7"/>
  </si>
  <si>
    <t>団体</t>
    <rPh sb="0" eb="2">
      <t>ダンタイ</t>
    </rPh>
    <phoneticPr fontId="7"/>
  </si>
  <si>
    <t>利用件数</t>
    <rPh sb="0" eb="2">
      <t>リヨウ</t>
    </rPh>
    <rPh sb="2" eb="4">
      <t>ケンスウ</t>
    </rPh>
    <phoneticPr fontId="7"/>
  </si>
  <si>
    <t>開　　放
小学校数</t>
    <rPh sb="0" eb="1">
      <t>カイ</t>
    </rPh>
    <rPh sb="3" eb="4">
      <t>ホウ</t>
    </rPh>
    <rPh sb="5" eb="8">
      <t>ショウガッコウ</t>
    </rPh>
    <rPh sb="8" eb="9">
      <t>スウ</t>
    </rPh>
    <phoneticPr fontId="7"/>
  </si>
  <si>
    <t>学校体育館開放</t>
    <rPh sb="0" eb="2">
      <t>ガッコウ</t>
    </rPh>
    <rPh sb="2" eb="4">
      <t>タイイク</t>
    </rPh>
    <rPh sb="4" eb="5">
      <t>カン</t>
    </rPh>
    <rPh sb="5" eb="7">
      <t>カイホウ</t>
    </rPh>
    <phoneticPr fontId="7"/>
  </si>
  <si>
    <t>教室開放</t>
    <rPh sb="0" eb="2">
      <t>キョウシツ</t>
    </rPh>
    <rPh sb="2" eb="4">
      <t>カイホウ</t>
    </rPh>
    <phoneticPr fontId="7"/>
  </si>
  <si>
    <t>延　　べ
開放日数</t>
    <rPh sb="0" eb="1">
      <t>ノ</t>
    </rPh>
    <rPh sb="5" eb="7">
      <t>カイホウ</t>
    </rPh>
    <rPh sb="7" eb="9">
      <t>ニッスウ</t>
    </rPh>
    <phoneticPr fontId="7"/>
  </si>
  <si>
    <t>貸出冊数</t>
    <rPh sb="0" eb="2">
      <t>カシダシ</t>
    </rPh>
    <rPh sb="2" eb="4">
      <t>サツスウ</t>
    </rPh>
    <phoneticPr fontId="7"/>
  </si>
  <si>
    <t>蔵書冊数</t>
    <rPh sb="0" eb="2">
      <t>ゾウショ</t>
    </rPh>
    <rPh sb="2" eb="4">
      <t>サツスウ</t>
    </rPh>
    <phoneticPr fontId="7"/>
  </si>
  <si>
    <t>校庭開放</t>
    <rPh sb="0" eb="2">
      <t>コウテイ</t>
    </rPh>
    <rPh sb="2" eb="4">
      <t>カイホウ</t>
    </rPh>
    <phoneticPr fontId="7"/>
  </si>
  <si>
    <t>学校図書館開放</t>
    <rPh sb="0" eb="2">
      <t>ガッコウ</t>
    </rPh>
    <rPh sb="2" eb="5">
      <t>トショカン</t>
    </rPh>
    <rPh sb="5" eb="7">
      <t>カイホウ</t>
    </rPh>
    <phoneticPr fontId="7"/>
  </si>
  <si>
    <t>民間緊急通報　　　システム
設置数</t>
    <rPh sb="0" eb="2">
      <t>ミンカン</t>
    </rPh>
    <rPh sb="2" eb="4">
      <t>キンキュウ</t>
    </rPh>
    <rPh sb="4" eb="6">
      <t>ツウホウ</t>
    </rPh>
    <rPh sb="14" eb="17">
      <t>セッチスウ</t>
    </rPh>
    <phoneticPr fontId="7"/>
  </si>
  <si>
    <t>区の独自事業としての難病患者等ホームヘルパー派遣事業は、当該事業が自立支援給付対象となったため、平成24年度末に廃止した。</t>
    <rPh sb="0" eb="1">
      <t>ク</t>
    </rPh>
    <rPh sb="2" eb="4">
      <t>ドクジ</t>
    </rPh>
    <rPh sb="4" eb="6">
      <t>ジギョウ</t>
    </rPh>
    <rPh sb="10" eb="12">
      <t>ナンビョウ</t>
    </rPh>
    <rPh sb="12" eb="14">
      <t>カンジャ</t>
    </rPh>
    <rPh sb="14" eb="15">
      <t>トウ</t>
    </rPh>
    <rPh sb="22" eb="24">
      <t>ハケン</t>
    </rPh>
    <rPh sb="24" eb="26">
      <t>ジギョウ</t>
    </rPh>
    <rPh sb="28" eb="30">
      <t>トウガイ</t>
    </rPh>
    <rPh sb="30" eb="32">
      <t>ジギョウ</t>
    </rPh>
    <rPh sb="48" eb="50">
      <t>ヘイセイ</t>
    </rPh>
    <rPh sb="52" eb="53">
      <t>ネン</t>
    </rPh>
    <rPh sb="53" eb="54">
      <t>ド</t>
    </rPh>
    <rPh sb="54" eb="55">
      <t>マツ</t>
    </rPh>
    <rPh sb="56" eb="58">
      <t>ハイシ</t>
    </rPh>
    <phoneticPr fontId="10"/>
  </si>
  <si>
    <t>区立学校適正配置第一次実施計画に基づき、平成22年４月に光が丘地区の小学校８校を４校に統合・再編した。</t>
    <rPh sb="0" eb="2">
      <t>クリツ</t>
    </rPh>
    <rPh sb="2" eb="4">
      <t>ガッコウ</t>
    </rPh>
    <rPh sb="4" eb="6">
      <t>テキセイ</t>
    </rPh>
    <rPh sb="6" eb="8">
      <t>ハイチ</t>
    </rPh>
    <rPh sb="8" eb="9">
      <t>ダイ</t>
    </rPh>
    <rPh sb="9" eb="11">
      <t>イチジ</t>
    </rPh>
    <rPh sb="11" eb="13">
      <t>ジッシ</t>
    </rPh>
    <rPh sb="13" eb="15">
      <t>ケイカク</t>
    </rPh>
    <rPh sb="16" eb="17">
      <t>モト</t>
    </rPh>
    <rPh sb="20" eb="22">
      <t>ヘイセイ</t>
    </rPh>
    <rPh sb="24" eb="25">
      <t>ネン</t>
    </rPh>
    <rPh sb="26" eb="27">
      <t>ガツ</t>
    </rPh>
    <rPh sb="28" eb="29">
      <t>ヒカリ</t>
    </rPh>
    <rPh sb="30" eb="31">
      <t>オカ</t>
    </rPh>
    <rPh sb="31" eb="33">
      <t>チク</t>
    </rPh>
    <rPh sb="34" eb="37">
      <t>ショウガッコウ</t>
    </rPh>
    <rPh sb="38" eb="39">
      <t>コウ</t>
    </rPh>
    <rPh sb="41" eb="42">
      <t>コウ</t>
    </rPh>
    <rPh sb="43" eb="45">
      <t>トウゴウ</t>
    </rPh>
    <rPh sb="46" eb="48">
      <t>サイヘン</t>
    </rPh>
    <phoneticPr fontId="27"/>
  </si>
  <si>
    <t>校地面積は、区立小中学校に含む。</t>
    <rPh sb="0" eb="1">
      <t>コウ</t>
    </rPh>
    <rPh sb="1" eb="2">
      <t>チ</t>
    </rPh>
    <rPh sb="2" eb="4">
      <t>メンセキ</t>
    </rPh>
    <rPh sb="6" eb="8">
      <t>クリツ</t>
    </rPh>
    <rPh sb="8" eb="12">
      <t>ショウチュウガッコウ</t>
    </rPh>
    <rPh sb="13" eb="14">
      <t>フク</t>
    </rPh>
    <phoneticPr fontId="27"/>
  </si>
  <si>
    <t>＊</t>
  </si>
  <si>
    <t>ベネッセ中村橋</t>
    <rPh sb="4" eb="6">
      <t>ナカムラ</t>
    </rPh>
    <rPh sb="6" eb="7">
      <t>バシ</t>
    </rPh>
    <phoneticPr fontId="7"/>
  </si>
  <si>
    <t>Nicot石神井公園</t>
    <rPh sb="5" eb="10">
      <t>シャクジイコウエン</t>
    </rPh>
    <phoneticPr fontId="7"/>
  </si>
  <si>
    <t>コビープリスクールせきまち</t>
    <phoneticPr fontId="7"/>
  </si>
  <si>
    <t>グローバルキッズ大泉</t>
    <rPh sb="8" eb="10">
      <t>オオイズミ</t>
    </rPh>
    <phoneticPr fontId="7"/>
  </si>
  <si>
    <t>グローバルキッズ光が丘</t>
    <rPh sb="8" eb="9">
      <t>ヒカリ</t>
    </rPh>
    <rPh sb="10" eb="11">
      <t>オカ</t>
    </rPh>
    <phoneticPr fontId="7"/>
  </si>
  <si>
    <t>にじいろ氷川台</t>
    <rPh sb="4" eb="7">
      <t>ヒカワダイ</t>
    </rPh>
    <phoneticPr fontId="7"/>
  </si>
  <si>
    <t>にじいろ早宮</t>
    <rPh sb="4" eb="6">
      <t>ハヤミヤ</t>
    </rPh>
    <phoneticPr fontId="7"/>
  </si>
  <si>
    <t>施設数</t>
    <rPh sb="0" eb="2">
      <t>シセツ</t>
    </rPh>
    <rPh sb="2" eb="3">
      <t>スウ</t>
    </rPh>
    <phoneticPr fontId="27"/>
  </si>
  <si>
    <t>家庭的</t>
    <rPh sb="0" eb="3">
      <t>カテイテキ</t>
    </rPh>
    <phoneticPr fontId="27"/>
  </si>
  <si>
    <t>保育者数</t>
    <rPh sb="0" eb="2">
      <t>ホイク</t>
    </rPh>
    <rPh sb="2" eb="3">
      <t>シャ</t>
    </rPh>
    <rPh sb="3" eb="4">
      <t>スウ</t>
    </rPh>
    <phoneticPr fontId="27"/>
  </si>
  <si>
    <t>(2)　私　　立　　保　　育　　園　　(つ　　づ　　き)</t>
    <rPh sb="4" eb="5">
      <t>ワタクシ</t>
    </rPh>
    <rPh sb="7" eb="8">
      <t>タテ</t>
    </rPh>
    <rPh sb="10" eb="11">
      <t>タモツ</t>
    </rPh>
    <rPh sb="13" eb="14">
      <t>イク</t>
    </rPh>
    <rPh sb="16" eb="17">
      <t>エン</t>
    </rPh>
    <phoneticPr fontId="7"/>
  </si>
  <si>
    <t>男　　女　　別</t>
    <rPh sb="0" eb="1">
      <t>オトコ</t>
    </rPh>
    <rPh sb="3" eb="4">
      <t>オンナ</t>
    </rPh>
    <rPh sb="6" eb="7">
      <t>ベツ</t>
    </rPh>
    <phoneticPr fontId="7"/>
  </si>
  <si>
    <t>女</t>
    <rPh sb="0" eb="1">
      <t>オンナ</t>
    </rPh>
    <phoneticPr fontId="27"/>
  </si>
  <si>
    <t>学　　校　　別</t>
    <rPh sb="0" eb="1">
      <t>ガク</t>
    </rPh>
    <rPh sb="3" eb="4">
      <t>コウ</t>
    </rPh>
    <rPh sb="6" eb="7">
      <t>ベツ</t>
    </rPh>
    <phoneticPr fontId="7"/>
  </si>
  <si>
    <t>男女別</t>
    <rPh sb="0" eb="2">
      <t>ダンジョ</t>
    </rPh>
    <rPh sb="2" eb="3">
      <t>ベツ</t>
    </rPh>
    <phoneticPr fontId="7"/>
  </si>
  <si>
    <t>男</t>
    <rPh sb="0" eb="1">
      <t>オトコ</t>
    </rPh>
    <phoneticPr fontId="27"/>
  </si>
  <si>
    <t>男　　　女　　　別</t>
    <rPh sb="0" eb="1">
      <t>オトコ</t>
    </rPh>
    <rPh sb="4" eb="5">
      <t>オンナ</t>
    </rPh>
    <rPh sb="8" eb="9">
      <t>ベツ</t>
    </rPh>
    <phoneticPr fontId="7"/>
  </si>
  <si>
    <t>特別養護老人ホーム</t>
    <rPh sb="0" eb="2">
      <t>トクベツ</t>
    </rPh>
    <rPh sb="2" eb="4">
      <t>ヨウゴ</t>
    </rPh>
    <rPh sb="4" eb="6">
      <t>ロウジン</t>
    </rPh>
    <phoneticPr fontId="27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</si>
  <si>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7"/>
  </si>
  <si>
    <t>特別養護老人ホームのうち、区の助成により整備されたものには、このほか「東京武蔵野ホーム」（板橋区、定員30人）がある。</t>
    <rPh sb="0" eb="2">
      <t>トクベツ</t>
    </rPh>
    <rPh sb="2" eb="4">
      <t>ヨウゴ</t>
    </rPh>
    <rPh sb="4" eb="6">
      <t>ロウジン</t>
    </rPh>
    <rPh sb="13" eb="14">
      <t>ク</t>
    </rPh>
    <rPh sb="15" eb="17">
      <t>ジョセイ</t>
    </rPh>
    <rPh sb="20" eb="22">
      <t>セイビ</t>
    </rPh>
    <rPh sb="35" eb="37">
      <t>トウキョウ</t>
    </rPh>
    <rPh sb="37" eb="40">
      <t>ムサシノ</t>
    </rPh>
    <rPh sb="45" eb="48">
      <t>イタバシク</t>
    </rPh>
    <rPh sb="49" eb="51">
      <t>テイイン</t>
    </rPh>
    <rPh sb="53" eb="54">
      <t>ニン</t>
    </rPh>
    <phoneticPr fontId="7"/>
  </si>
  <si>
    <t>軽費老人ホーム</t>
    <rPh sb="0" eb="2">
      <t>ケイヒ</t>
    </rPh>
    <rPh sb="2" eb="4">
      <t>ロウジン</t>
    </rPh>
    <phoneticPr fontId="27"/>
  </si>
  <si>
    <t>都市型軽費老人ホーム</t>
    <rPh sb="0" eb="3">
      <t>トシガタ</t>
    </rPh>
    <rPh sb="3" eb="5">
      <t>ケイヒ</t>
    </rPh>
    <rPh sb="5" eb="7">
      <t>ロウジン</t>
    </rPh>
    <phoneticPr fontId="27"/>
  </si>
  <si>
    <t>認知症高齢者グループホーム</t>
    <rPh sb="0" eb="3">
      <t>ニンチショウ</t>
    </rPh>
    <rPh sb="3" eb="6">
      <t>コウレイシャ</t>
    </rPh>
    <phoneticPr fontId="27"/>
  </si>
  <si>
    <t>「軽費老人ホーム」には都市型軽費老人ホームを含む。</t>
    <rPh sb="1" eb="3">
      <t>ケイヒ</t>
    </rPh>
    <rPh sb="3" eb="5">
      <t>ロウジン</t>
    </rPh>
    <rPh sb="11" eb="14">
      <t>トシガタ</t>
    </rPh>
    <rPh sb="14" eb="16">
      <t>ケイヒ</t>
    </rPh>
    <rPh sb="16" eb="18">
      <t>ロウジン</t>
    </rPh>
    <rPh sb="22" eb="23">
      <t>フク</t>
    </rPh>
    <phoneticPr fontId="7"/>
  </si>
  <si>
    <t>教育振興部学務課、教育指導課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キョウイク</t>
    </rPh>
    <rPh sb="11" eb="13">
      <t>シドウ</t>
    </rPh>
    <rPh sb="13" eb="14">
      <t>カ</t>
    </rPh>
    <phoneticPr fontId="7"/>
  </si>
  <si>
    <t>教育振興部学務課、施設給食課、教育指導課</t>
    <rPh sb="0" eb="2">
      <t>キョウイク</t>
    </rPh>
    <rPh sb="2" eb="4">
      <t>シンコウ</t>
    </rPh>
    <rPh sb="4" eb="5">
      <t>ブ</t>
    </rPh>
    <rPh sb="5" eb="8">
      <t>ガクムカ</t>
    </rPh>
    <rPh sb="9" eb="11">
      <t>シセツ</t>
    </rPh>
    <rPh sb="11" eb="13">
      <t>キュウショク</t>
    </rPh>
    <rPh sb="13" eb="14">
      <t>カ</t>
    </rPh>
    <rPh sb="15" eb="17">
      <t>キョウイク</t>
    </rPh>
    <rPh sb="17" eb="19">
      <t>シドウ</t>
    </rPh>
    <rPh sb="19" eb="20">
      <t>カ</t>
    </rPh>
    <phoneticPr fontId="7"/>
  </si>
  <si>
    <t>教育振興部施設給食課</t>
    <rPh sb="0" eb="2">
      <t>キョウイク</t>
    </rPh>
    <rPh sb="2" eb="4">
      <t>シンコウ</t>
    </rPh>
    <rPh sb="4" eb="5">
      <t>ブ</t>
    </rPh>
    <rPh sb="5" eb="7">
      <t>シセツ</t>
    </rPh>
    <rPh sb="7" eb="9">
      <t>キュウショク</t>
    </rPh>
    <rPh sb="9" eb="10">
      <t>カ</t>
    </rPh>
    <phoneticPr fontId="7"/>
  </si>
  <si>
    <t>教育振興部学務課</t>
    <rPh sb="0" eb="2">
      <t>キョウイク</t>
    </rPh>
    <rPh sb="2" eb="4">
      <t>シンコウ</t>
    </rPh>
    <rPh sb="4" eb="5">
      <t>ブ</t>
    </rPh>
    <rPh sb="5" eb="8">
      <t>ガクムカ</t>
    </rPh>
    <phoneticPr fontId="7"/>
  </si>
  <si>
    <t>教育振興部教育総務課</t>
    <rPh sb="0" eb="2">
      <t>キョウイク</t>
    </rPh>
    <rPh sb="2" eb="4">
      <t>シンコウ</t>
    </rPh>
    <rPh sb="4" eb="5">
      <t>ブ</t>
    </rPh>
    <rPh sb="5" eb="7">
      <t>キョウイク</t>
    </rPh>
    <rPh sb="7" eb="10">
      <t>ソウムカ</t>
    </rPh>
    <phoneticPr fontId="7"/>
  </si>
  <si>
    <t>施設数、家庭的保育者数、定員は、各年度４月１日現在の数値である。</t>
    <rPh sb="0" eb="2">
      <t>シセツ</t>
    </rPh>
    <rPh sb="2" eb="3">
      <t>スウ</t>
    </rPh>
    <rPh sb="4" eb="7">
      <t>カテイテキ</t>
    </rPh>
    <rPh sb="7" eb="9">
      <t>ホイク</t>
    </rPh>
    <rPh sb="9" eb="10">
      <t>シャ</t>
    </rPh>
    <rPh sb="10" eb="11">
      <t>スウ</t>
    </rPh>
    <rPh sb="12" eb="14">
      <t>テイイン</t>
    </rPh>
    <rPh sb="16" eb="19">
      <t>カクネンド</t>
    </rPh>
    <rPh sb="20" eb="21">
      <t>ガツ</t>
    </rPh>
    <rPh sb="22" eb="23">
      <t>ニチ</t>
    </rPh>
    <rPh sb="23" eb="25">
      <t>ゲンザイ</t>
    </rPh>
    <rPh sb="26" eb="28">
      <t>スウチ</t>
    </rPh>
    <phoneticPr fontId="7"/>
  </si>
  <si>
    <t>施設数、定員は、各年度４月１日現在の数値である。</t>
    <rPh sb="0" eb="2">
      <t>シセツ</t>
    </rPh>
    <rPh sb="2" eb="3">
      <t>スウ</t>
    </rPh>
    <rPh sb="4" eb="6">
      <t>テイイン</t>
    </rPh>
    <rPh sb="8" eb="11">
      <t>カクネンド</t>
    </rPh>
    <rPh sb="12" eb="13">
      <t>ガツ</t>
    </rPh>
    <rPh sb="14" eb="15">
      <t>ニチ</t>
    </rPh>
    <rPh sb="15" eb="17">
      <t>ゲンザイ</t>
    </rPh>
    <rPh sb="18" eb="20">
      <t>スウチ</t>
    </rPh>
    <phoneticPr fontId="7"/>
  </si>
  <si>
    <t>(1)　児 童 手 当 お よ び 子 ど も 手 当</t>
    <rPh sb="4" eb="5">
      <t>ジ</t>
    </rPh>
    <rPh sb="6" eb="7">
      <t>ワラベ</t>
    </rPh>
    <rPh sb="8" eb="9">
      <t>テ</t>
    </rPh>
    <rPh sb="10" eb="11">
      <t>トウ</t>
    </rPh>
    <rPh sb="18" eb="19">
      <t>コ</t>
    </rPh>
    <rPh sb="24" eb="25">
      <t>テ</t>
    </rPh>
    <rPh sb="26" eb="27">
      <t>トウ</t>
    </rPh>
    <phoneticPr fontId="7"/>
  </si>
  <si>
    <t>子ども手当</t>
    <rPh sb="0" eb="1">
      <t>コ</t>
    </rPh>
    <rPh sb="3" eb="5">
      <t>テアテ</t>
    </rPh>
    <phoneticPr fontId="7"/>
  </si>
  <si>
    <t>延べ児童数</t>
    <rPh sb="0" eb="1">
      <t>ノ</t>
    </rPh>
    <rPh sb="2" eb="4">
      <t>ジドウ</t>
    </rPh>
    <rPh sb="4" eb="5">
      <t>スウ</t>
    </rPh>
    <phoneticPr fontId="7"/>
  </si>
  <si>
    <t>受給者数</t>
    <rPh sb="0" eb="3">
      <t>ジュキュウシャ</t>
    </rPh>
    <rPh sb="3" eb="4">
      <t>スウ</t>
    </rPh>
    <phoneticPr fontId="7"/>
  </si>
  <si>
    <t>：</t>
    <phoneticPr fontId="7"/>
  </si>
  <si>
    <t>：</t>
    <phoneticPr fontId="7"/>
  </si>
  <si>
    <t>特別児童扶養手当の認定・支給事務は東京都が行っている。</t>
    <rPh sb="0" eb="2">
      <t>トクベツ</t>
    </rPh>
    <rPh sb="2" eb="4">
      <t>ジドウ</t>
    </rPh>
    <rPh sb="4" eb="6">
      <t>フヨウ</t>
    </rPh>
    <rPh sb="6" eb="8">
      <t>テアテ</t>
    </rPh>
    <rPh sb="9" eb="11">
      <t>ニンテイ</t>
    </rPh>
    <rPh sb="12" eb="14">
      <t>シキュウ</t>
    </rPh>
    <rPh sb="14" eb="16">
      <t>ジム</t>
    </rPh>
    <rPh sb="17" eb="19">
      <t>トウキョウ</t>
    </rPh>
    <rPh sb="19" eb="20">
      <t>ト</t>
    </rPh>
    <rPh sb="21" eb="22">
      <t>オコナ</t>
    </rPh>
    <phoneticPr fontId="7"/>
  </si>
  <si>
    <t>％</t>
    <phoneticPr fontId="7"/>
  </si>
  <si>
    <t>老人クラブ数</t>
    <phoneticPr fontId="16"/>
  </si>
  <si>
    <t>総額</t>
    <phoneticPr fontId="16"/>
  </si>
  <si>
    <t>(平成27年４月１日現在)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</si>
  <si>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はやみやさくらさく</t>
    <phoneticPr fontId="7"/>
  </si>
  <si>
    <t>にじいろ平和台</t>
    <rPh sb="4" eb="7">
      <t>ヘイワダイ</t>
    </rPh>
    <phoneticPr fontId="7"/>
  </si>
  <si>
    <t>にじのいるか氷川台</t>
    <rPh sb="6" eb="9">
      <t>ヒカワダイ</t>
    </rPh>
    <phoneticPr fontId="7"/>
  </si>
  <si>
    <t>太陽の子豊玉北</t>
    <rPh sb="0" eb="2">
      <t>タイヨウ</t>
    </rPh>
    <rPh sb="3" eb="4">
      <t>コ</t>
    </rPh>
    <rPh sb="4" eb="7">
      <t>トヨタマキタ</t>
    </rPh>
    <phoneticPr fontId="7"/>
  </si>
  <si>
    <t>あい高野台</t>
    <rPh sb="2" eb="5">
      <t>タカノダイ</t>
    </rPh>
    <phoneticPr fontId="7"/>
  </si>
  <si>
    <t>わらべうた練馬高野台</t>
    <rPh sb="5" eb="10">
      <t>ネリマタカノダイ</t>
    </rPh>
    <phoneticPr fontId="7"/>
  </si>
  <si>
    <t>茶々むさしせき</t>
    <rPh sb="0" eb="2">
      <t>チャチャ</t>
    </rPh>
    <phoneticPr fontId="7"/>
  </si>
  <si>
    <t>太陽の子東大泉</t>
    <rPh sb="0" eb="2">
      <t>タイヨウ</t>
    </rPh>
    <rPh sb="3" eb="4">
      <t>コ</t>
    </rPh>
    <rPh sb="4" eb="7">
      <t>ヒガシオオイズミ</t>
    </rPh>
    <phoneticPr fontId="7"/>
  </si>
  <si>
    <t>にじいろ大泉学園南</t>
    <rPh sb="4" eb="6">
      <t>オオイズミ</t>
    </rPh>
    <rPh sb="6" eb="8">
      <t>ガクエン</t>
    </rPh>
    <rPh sb="8" eb="9">
      <t>ミナミ</t>
    </rPh>
    <phoneticPr fontId="7"/>
  </si>
  <si>
    <t>ｺﾋﾞｰﾌﾟﾘｽｸｰﾙみなみおおいずみ</t>
    <phoneticPr fontId="7"/>
  </si>
  <si>
    <t>あかねの森</t>
    <rPh sb="4" eb="5">
      <t>モリ</t>
    </rPh>
    <phoneticPr fontId="7"/>
  </si>
  <si>
    <t>アンジェリカ田柄</t>
    <rPh sb="6" eb="8">
      <t>タガラ</t>
    </rPh>
    <phoneticPr fontId="7"/>
  </si>
  <si>
    <t>にじいろ練馬高松</t>
    <rPh sb="4" eb="6">
      <t>ネリマ</t>
    </rPh>
    <rPh sb="6" eb="8">
      <t>タカマツ</t>
    </rPh>
    <phoneticPr fontId="7"/>
  </si>
  <si>
    <t>アンジェリカ北町</t>
    <rPh sb="6" eb="8">
      <t>キタマチ</t>
    </rPh>
    <phoneticPr fontId="7"/>
  </si>
  <si>
    <t>まちの保育園小竹向原</t>
    <rPh sb="3" eb="6">
      <t>ホイクエン</t>
    </rPh>
    <rPh sb="6" eb="10">
      <t>コタケムカイハラ</t>
    </rPh>
    <phoneticPr fontId="7"/>
  </si>
  <si>
    <t>ﾍﾞﾋﾞｰｽﾃｰｼｮﾝ石神井公園</t>
    <rPh sb="11" eb="16">
      <t>シャクジイコウエン</t>
    </rPh>
    <phoneticPr fontId="7"/>
  </si>
  <si>
    <t>きららっこ石神井公園</t>
    <rPh sb="5" eb="10">
      <t>シャクジイコウエン</t>
    </rPh>
    <phoneticPr fontId="7"/>
  </si>
  <si>
    <t>平成26年度末で事業を終了した。</t>
    <rPh sb="0" eb="2">
      <t>ヘイセイ</t>
    </rPh>
    <rPh sb="4" eb="5">
      <t>ネン</t>
    </rPh>
    <rPh sb="5" eb="6">
      <t>ド</t>
    </rPh>
    <rPh sb="6" eb="7">
      <t>マツ</t>
    </rPh>
    <rPh sb="8" eb="10">
      <t>ジギョウ</t>
    </rPh>
    <rPh sb="11" eb="13">
      <t>シュウリョウ</t>
    </rPh>
    <phoneticPr fontId="7"/>
  </si>
  <si>
    <t>：</t>
    <phoneticPr fontId="7"/>
  </si>
  <si>
    <t>平成27年４月に事業を開始した。</t>
    <rPh sb="0" eb="2">
      <t>ヘイセイ</t>
    </rPh>
    <rPh sb="4" eb="5">
      <t>ネン</t>
    </rPh>
    <rPh sb="6" eb="7">
      <t>ガツ</t>
    </rPh>
    <rPh sb="8" eb="10">
      <t>ジギョウ</t>
    </rPh>
    <rPh sb="11" eb="13">
      <t>カイシ</t>
    </rPh>
    <phoneticPr fontId="7"/>
  </si>
  <si>
    <t xml:space="preserve">… </t>
    <phoneticPr fontId="27"/>
  </si>
  <si>
    <t>(94)</t>
  </si>
  <si>
    <t>(40)</t>
  </si>
  <si>
    <t>高齢施策担当部介護保険課</t>
    <rPh sb="7" eb="9">
      <t>カイゴ</t>
    </rPh>
    <rPh sb="9" eb="11">
      <t>ホケン</t>
    </rPh>
    <rPh sb="11" eb="12">
      <t>カ</t>
    </rPh>
    <phoneticPr fontId="7"/>
  </si>
  <si>
    <t>地域密着型介護老人福祉施設入所者生活介護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7"/>
  </si>
  <si>
    <t>表114　生　　活　　保　　護</t>
    <rPh sb="0" eb="1">
      <t>ヒョウ</t>
    </rPh>
    <rPh sb="5" eb="6">
      <t>セイ</t>
    </rPh>
    <rPh sb="8" eb="9">
      <t>カツ</t>
    </rPh>
    <rPh sb="11" eb="12">
      <t>タモツ</t>
    </rPh>
    <rPh sb="14" eb="15">
      <t>マモル</t>
    </rPh>
    <phoneticPr fontId="12"/>
  </si>
  <si>
    <t>表115　資　金　貸　付　状　況</t>
    <rPh sb="5" eb="6">
      <t>シ</t>
    </rPh>
    <rPh sb="7" eb="8">
      <t>キン</t>
    </rPh>
    <rPh sb="9" eb="10">
      <t>カシ</t>
    </rPh>
    <rPh sb="11" eb="12">
      <t>ツキ</t>
    </rPh>
    <rPh sb="13" eb="14">
      <t>ジョウ</t>
    </rPh>
    <rPh sb="15" eb="16">
      <t>キョウ</t>
    </rPh>
    <phoneticPr fontId="7"/>
  </si>
  <si>
    <t>表116　居　宅　生　活　支　援</t>
    <rPh sb="5" eb="6">
      <t>キョ</t>
    </rPh>
    <rPh sb="7" eb="8">
      <t>タク</t>
    </rPh>
    <rPh sb="9" eb="10">
      <t>セイ</t>
    </rPh>
    <rPh sb="11" eb="12">
      <t>カツ</t>
    </rPh>
    <rPh sb="13" eb="14">
      <t>シ</t>
    </rPh>
    <rPh sb="15" eb="16">
      <t>エン</t>
    </rPh>
    <phoneticPr fontId="7"/>
  </si>
  <si>
    <t>表117　身　体　障　害　者　名　簿　登　載　者　数</t>
    <rPh sb="5" eb="6">
      <t>ミ</t>
    </rPh>
    <rPh sb="7" eb="8">
      <t>カラダ</t>
    </rPh>
    <rPh sb="9" eb="10">
      <t>ショウ</t>
    </rPh>
    <rPh sb="11" eb="12">
      <t>ガイ</t>
    </rPh>
    <rPh sb="13" eb="14">
      <t>シャ</t>
    </rPh>
    <rPh sb="15" eb="16">
      <t>メイ</t>
    </rPh>
    <rPh sb="17" eb="18">
      <t>ボ</t>
    </rPh>
    <rPh sb="19" eb="20">
      <t>ノボル</t>
    </rPh>
    <rPh sb="21" eb="22">
      <t>ミツル</t>
    </rPh>
    <rPh sb="23" eb="24">
      <t>シャ</t>
    </rPh>
    <rPh sb="25" eb="26">
      <t>スウ</t>
    </rPh>
    <phoneticPr fontId="7"/>
  </si>
  <si>
    <t>表118　知　的　障　害　者　名　簿　登　載　者　数</t>
    <rPh sb="5" eb="6">
      <t>チ</t>
    </rPh>
    <rPh sb="7" eb="8">
      <t>マト</t>
    </rPh>
    <rPh sb="9" eb="10">
      <t>ショウ</t>
    </rPh>
    <rPh sb="11" eb="12">
      <t>ガイ</t>
    </rPh>
    <rPh sb="13" eb="14">
      <t>シャ</t>
    </rPh>
    <rPh sb="15" eb="16">
      <t>メイ</t>
    </rPh>
    <rPh sb="17" eb="18">
      <t>ボ</t>
    </rPh>
    <rPh sb="19" eb="20">
      <t>ノボル</t>
    </rPh>
    <rPh sb="21" eb="22">
      <t>ミツル</t>
    </rPh>
    <rPh sb="23" eb="24">
      <t>シャ</t>
    </rPh>
    <rPh sb="25" eb="26">
      <t>スウ</t>
    </rPh>
    <phoneticPr fontId="7"/>
  </si>
  <si>
    <t>表119　精神障害者保健福祉手帳所持者数</t>
    <rPh sb="0" eb="1">
      <t>ヒョウ</t>
    </rPh>
    <rPh sb="5" eb="7">
      <t>セイシン</t>
    </rPh>
    <rPh sb="7" eb="10">
      <t>ショウガイシャ</t>
    </rPh>
    <rPh sb="10" eb="12">
      <t>ホケン</t>
    </rPh>
    <rPh sb="12" eb="14">
      <t>フクシ</t>
    </rPh>
    <rPh sb="14" eb="16">
      <t>テチョウ</t>
    </rPh>
    <rPh sb="16" eb="19">
      <t>ショジシャ</t>
    </rPh>
    <rPh sb="19" eb="20">
      <t>スウ</t>
    </rPh>
    <phoneticPr fontId="7"/>
  </si>
  <si>
    <t>表120　心身障害者福祉手当および医療費助成状況</t>
    <rPh sb="5" eb="7">
      <t>シンシン</t>
    </rPh>
    <rPh sb="7" eb="10">
      <t>ショウガイシャ</t>
    </rPh>
    <rPh sb="10" eb="12">
      <t>フクシ</t>
    </rPh>
    <rPh sb="12" eb="14">
      <t>テアテ</t>
    </rPh>
    <rPh sb="17" eb="20">
      <t>イリョウヒ</t>
    </rPh>
    <rPh sb="20" eb="22">
      <t>ジョセイ</t>
    </rPh>
    <rPh sb="22" eb="24">
      <t>ジョウキョウ</t>
    </rPh>
    <phoneticPr fontId="11"/>
  </si>
  <si>
    <t>表121　福祉作業所通所者数および工賃支払高</t>
    <rPh sb="5" eb="7">
      <t>フクシ</t>
    </rPh>
    <rPh sb="7" eb="9">
      <t>サギョウ</t>
    </rPh>
    <rPh sb="9" eb="10">
      <t>ジョ</t>
    </rPh>
    <rPh sb="10" eb="12">
      <t>ツウショ</t>
    </rPh>
    <rPh sb="12" eb="13">
      <t>シャ</t>
    </rPh>
    <rPh sb="13" eb="14">
      <t>スウ</t>
    </rPh>
    <rPh sb="17" eb="19">
      <t>コウチン</t>
    </rPh>
    <rPh sb="19" eb="21">
      <t>シハライ</t>
    </rPh>
    <rPh sb="21" eb="22">
      <t>ダカ</t>
    </rPh>
    <phoneticPr fontId="11"/>
  </si>
  <si>
    <t>表122　心 身 障 害 者 福 祉 集 会 所 利 用 件 数</t>
    <rPh sb="0" eb="1">
      <t>ヒョウ</t>
    </rPh>
    <rPh sb="5" eb="6">
      <t>ココロ</t>
    </rPh>
    <rPh sb="7" eb="8">
      <t>ミ</t>
    </rPh>
    <rPh sb="9" eb="10">
      <t>ショウ</t>
    </rPh>
    <rPh sb="11" eb="12">
      <t>ガイ</t>
    </rPh>
    <rPh sb="13" eb="14">
      <t>シャ</t>
    </rPh>
    <rPh sb="15" eb="16">
      <t>フク</t>
    </rPh>
    <rPh sb="17" eb="18">
      <t>シ</t>
    </rPh>
    <rPh sb="19" eb="20">
      <t>シュウ</t>
    </rPh>
    <rPh sb="21" eb="22">
      <t>カイ</t>
    </rPh>
    <rPh sb="23" eb="24">
      <t>ショ</t>
    </rPh>
    <rPh sb="25" eb="26">
      <t>リ</t>
    </rPh>
    <rPh sb="27" eb="28">
      <t>ヨウ</t>
    </rPh>
    <rPh sb="29" eb="30">
      <t>ケン</t>
    </rPh>
    <rPh sb="31" eb="32">
      <t>スウ</t>
    </rPh>
    <phoneticPr fontId="7"/>
  </si>
  <si>
    <t>表123　障 害 者 地 域 生 活 支 援 セ ン タ ー 利 用 件 数</t>
    <rPh sb="5" eb="6">
      <t>ショウ</t>
    </rPh>
    <rPh sb="7" eb="8">
      <t>ガイ</t>
    </rPh>
    <rPh sb="9" eb="10">
      <t>シャ</t>
    </rPh>
    <rPh sb="11" eb="12">
      <t>チ</t>
    </rPh>
    <rPh sb="13" eb="14">
      <t>イキ</t>
    </rPh>
    <rPh sb="15" eb="16">
      <t>セイ</t>
    </rPh>
    <rPh sb="17" eb="18">
      <t>カツ</t>
    </rPh>
    <rPh sb="19" eb="20">
      <t>シ</t>
    </rPh>
    <rPh sb="21" eb="22">
      <t>エン</t>
    </rPh>
    <rPh sb="31" eb="32">
      <t>リ</t>
    </rPh>
    <rPh sb="33" eb="34">
      <t>ヨウ</t>
    </rPh>
    <rPh sb="35" eb="36">
      <t>ケン</t>
    </rPh>
    <rPh sb="37" eb="38">
      <t>スウ</t>
    </rPh>
    <phoneticPr fontId="7"/>
  </si>
  <si>
    <t>表124　高　齢　者　福　祉　サ　ー　ビ　ス　状　況</t>
    <rPh sb="5" eb="6">
      <t>コウ</t>
    </rPh>
    <rPh sb="7" eb="8">
      <t>レイ</t>
    </rPh>
    <rPh sb="9" eb="10">
      <t>シャ</t>
    </rPh>
    <rPh sb="11" eb="12">
      <t>フク</t>
    </rPh>
    <rPh sb="13" eb="14">
      <t>シ</t>
    </rPh>
    <rPh sb="23" eb="24">
      <t>ジョウ</t>
    </rPh>
    <rPh sb="25" eb="26">
      <t>キョウ</t>
    </rPh>
    <phoneticPr fontId="7"/>
  </si>
  <si>
    <t>表125　高 齢 者 福 祉 施 設 等 の 定 員</t>
    <rPh sb="5" eb="6">
      <t>コウ</t>
    </rPh>
    <rPh sb="7" eb="8">
      <t>トシ</t>
    </rPh>
    <rPh sb="9" eb="10">
      <t>モノ</t>
    </rPh>
    <rPh sb="11" eb="12">
      <t>フク</t>
    </rPh>
    <rPh sb="13" eb="14">
      <t>シ</t>
    </rPh>
    <rPh sb="15" eb="16">
      <t>シ</t>
    </rPh>
    <rPh sb="17" eb="18">
      <t>セツ</t>
    </rPh>
    <rPh sb="19" eb="20">
      <t>トウ</t>
    </rPh>
    <rPh sb="23" eb="24">
      <t>テイ</t>
    </rPh>
    <rPh sb="25" eb="26">
      <t>イン</t>
    </rPh>
    <phoneticPr fontId="10"/>
  </si>
  <si>
    <t>表126　老　人　ホ　ー　ム　措　置　・　入　所　状　況</t>
    <rPh sb="5" eb="6">
      <t>ロウ</t>
    </rPh>
    <rPh sb="7" eb="8">
      <t>ニン</t>
    </rPh>
    <rPh sb="15" eb="16">
      <t>ソ</t>
    </rPh>
    <rPh sb="17" eb="18">
      <t>チ</t>
    </rPh>
    <rPh sb="21" eb="22">
      <t>イ</t>
    </rPh>
    <rPh sb="23" eb="24">
      <t>ショ</t>
    </rPh>
    <rPh sb="25" eb="26">
      <t>ジョウ</t>
    </rPh>
    <rPh sb="27" eb="28">
      <t>キョウ</t>
    </rPh>
    <phoneticPr fontId="10"/>
  </si>
  <si>
    <t>表127　国　　民　　健　　康　　保　　険</t>
    <rPh sb="5" eb="6">
      <t>クニ</t>
    </rPh>
    <rPh sb="8" eb="9">
      <t>タミ</t>
    </rPh>
    <rPh sb="11" eb="12">
      <t>ケン</t>
    </rPh>
    <rPh sb="14" eb="15">
      <t>ヤスシ</t>
    </rPh>
    <rPh sb="17" eb="18">
      <t>タモツ</t>
    </rPh>
    <rPh sb="20" eb="21">
      <t>ケン</t>
    </rPh>
    <phoneticPr fontId="7"/>
  </si>
  <si>
    <t>表128　介　　護　　保　　険</t>
    <rPh sb="5" eb="6">
      <t>カイ</t>
    </rPh>
    <rPh sb="8" eb="9">
      <t>マモル</t>
    </rPh>
    <rPh sb="11" eb="12">
      <t>タモツ</t>
    </rPh>
    <rPh sb="14" eb="15">
      <t>ケン</t>
    </rPh>
    <phoneticPr fontId="7"/>
  </si>
  <si>
    <t>表129　国　　民　　年　　金</t>
    <rPh sb="0" eb="1">
      <t>ヒョウ</t>
    </rPh>
    <rPh sb="5" eb="6">
      <t>クニ</t>
    </rPh>
    <rPh sb="8" eb="9">
      <t>タミ</t>
    </rPh>
    <rPh sb="11" eb="12">
      <t>トシ</t>
    </rPh>
    <rPh sb="14" eb="15">
      <t>キン</t>
    </rPh>
    <phoneticPr fontId="7"/>
  </si>
  <si>
    <t>表130　後期高齢者医療制度に基づく医療給付状況</t>
    <rPh sb="5" eb="7">
      <t>コウキ</t>
    </rPh>
    <rPh sb="7" eb="10">
      <t>コウレイシャ</t>
    </rPh>
    <rPh sb="10" eb="12">
      <t>イリョウ</t>
    </rPh>
    <rPh sb="12" eb="14">
      <t>セイド</t>
    </rPh>
    <rPh sb="15" eb="16">
      <t>モト</t>
    </rPh>
    <rPh sb="18" eb="20">
      <t>イリョウ</t>
    </rPh>
    <rPh sb="20" eb="22">
      <t>キュウフ</t>
    </rPh>
    <rPh sb="22" eb="24">
      <t>ジョウキョウ</t>
    </rPh>
    <phoneticPr fontId="7"/>
  </si>
  <si>
    <t>表131　児　童　手　当　等　支　給　状　況</t>
    <rPh sb="5" eb="6">
      <t>ジ</t>
    </rPh>
    <rPh sb="7" eb="8">
      <t>ワラベ</t>
    </rPh>
    <rPh sb="9" eb="10">
      <t>テ</t>
    </rPh>
    <rPh sb="11" eb="12">
      <t>トウ</t>
    </rPh>
    <rPh sb="13" eb="14">
      <t>トウ</t>
    </rPh>
    <rPh sb="15" eb="16">
      <t>シ</t>
    </rPh>
    <rPh sb="17" eb="18">
      <t>キュウ</t>
    </rPh>
    <rPh sb="19" eb="20">
      <t>ジョウ</t>
    </rPh>
    <rPh sb="21" eb="22">
      <t>キョウ</t>
    </rPh>
    <phoneticPr fontId="7"/>
  </si>
  <si>
    <t>表132　学　童　ク　ラ　ブ　状　況</t>
    <rPh sb="5" eb="6">
      <t>ガク</t>
    </rPh>
    <rPh sb="7" eb="8">
      <t>ワラベ</t>
    </rPh>
    <rPh sb="15" eb="16">
      <t>ジョウ</t>
    </rPh>
    <rPh sb="17" eb="18">
      <t>キョウ</t>
    </rPh>
    <phoneticPr fontId="7"/>
  </si>
  <si>
    <t>表133　保育所別定員、在籍児数および職員数</t>
    <rPh sb="5" eb="7">
      <t>ホイク</t>
    </rPh>
    <rPh sb="7" eb="8">
      <t>ジョ</t>
    </rPh>
    <rPh sb="8" eb="9">
      <t>ベツ</t>
    </rPh>
    <rPh sb="9" eb="11">
      <t>テイイン</t>
    </rPh>
    <rPh sb="12" eb="14">
      <t>ザイセキ</t>
    </rPh>
    <rPh sb="14" eb="15">
      <t>ジ</t>
    </rPh>
    <rPh sb="15" eb="16">
      <t>スウ</t>
    </rPh>
    <rPh sb="19" eb="22">
      <t>ショクインスウ</t>
    </rPh>
    <phoneticPr fontId="7"/>
  </si>
  <si>
    <t>表134　児童年齢別保育所定員、在籍児数および待機児数</t>
    <rPh sb="5" eb="7">
      <t>ジドウ</t>
    </rPh>
    <rPh sb="7" eb="9">
      <t>ネンレイ</t>
    </rPh>
    <rPh sb="9" eb="10">
      <t>ベツ</t>
    </rPh>
    <rPh sb="10" eb="12">
      <t>ホイク</t>
    </rPh>
    <rPh sb="12" eb="13">
      <t>ジョ</t>
    </rPh>
    <rPh sb="13" eb="15">
      <t>テイイン</t>
    </rPh>
    <rPh sb="16" eb="18">
      <t>ザイセキ</t>
    </rPh>
    <rPh sb="18" eb="19">
      <t>ジ</t>
    </rPh>
    <rPh sb="19" eb="20">
      <t>スウ</t>
    </rPh>
    <rPh sb="23" eb="25">
      <t>タイキ</t>
    </rPh>
    <rPh sb="25" eb="26">
      <t>ジ</t>
    </rPh>
    <rPh sb="26" eb="27">
      <t>スウ</t>
    </rPh>
    <phoneticPr fontId="7"/>
  </si>
  <si>
    <t>表135　保育室施設数、定員および年齢別在籍児数</t>
    <rPh sb="5" eb="8">
      <t>ホイクシツ</t>
    </rPh>
    <rPh sb="8" eb="10">
      <t>シセツ</t>
    </rPh>
    <rPh sb="10" eb="11">
      <t>スウ</t>
    </rPh>
    <rPh sb="12" eb="14">
      <t>テイイン</t>
    </rPh>
    <rPh sb="17" eb="19">
      <t>ネンレイ</t>
    </rPh>
    <rPh sb="19" eb="20">
      <t>ベツ</t>
    </rPh>
    <rPh sb="20" eb="22">
      <t>ザイセキ</t>
    </rPh>
    <rPh sb="22" eb="23">
      <t>ジ</t>
    </rPh>
    <rPh sb="23" eb="24">
      <t>スウ</t>
    </rPh>
    <phoneticPr fontId="7"/>
  </si>
  <si>
    <t>表136　認証保育所数、定員および年齢別受託児数</t>
    <rPh sb="5" eb="7">
      <t>ニンショウ</t>
    </rPh>
    <rPh sb="7" eb="9">
      <t>ホイク</t>
    </rPh>
    <rPh sb="9" eb="10">
      <t>ジョ</t>
    </rPh>
    <rPh sb="10" eb="11">
      <t>スウ</t>
    </rPh>
    <rPh sb="12" eb="14">
      <t>テイイン</t>
    </rPh>
    <rPh sb="17" eb="19">
      <t>ネンレイ</t>
    </rPh>
    <rPh sb="19" eb="20">
      <t>ベツ</t>
    </rPh>
    <rPh sb="20" eb="22">
      <t>ジュタク</t>
    </rPh>
    <rPh sb="22" eb="23">
      <t>ジ</t>
    </rPh>
    <rPh sb="23" eb="24">
      <t>スウ</t>
    </rPh>
    <phoneticPr fontId="7"/>
  </si>
  <si>
    <t>表138　駅型グループ保育室数、定員および年齢別受託児数</t>
    <rPh sb="5" eb="7">
      <t>エキガタ</t>
    </rPh>
    <rPh sb="11" eb="14">
      <t>ホイクシツ</t>
    </rPh>
    <rPh sb="14" eb="15">
      <t>スウ</t>
    </rPh>
    <rPh sb="16" eb="18">
      <t>テイイン</t>
    </rPh>
    <rPh sb="21" eb="23">
      <t>ネンレイ</t>
    </rPh>
    <rPh sb="23" eb="24">
      <t>ベツ</t>
    </rPh>
    <rPh sb="24" eb="26">
      <t>ジュタク</t>
    </rPh>
    <rPh sb="26" eb="27">
      <t>ジ</t>
    </rPh>
    <rPh sb="27" eb="28">
      <t>スウ</t>
    </rPh>
    <phoneticPr fontId="7"/>
  </si>
  <si>
    <t>表141　事業所内保育事業施設数、定員および年齢別受託児数</t>
    <rPh sb="5" eb="8">
      <t>ジギョウショ</t>
    </rPh>
    <rPh sb="8" eb="9">
      <t>ナイ</t>
    </rPh>
    <rPh sb="9" eb="11">
      <t>ホイク</t>
    </rPh>
    <rPh sb="11" eb="13">
      <t>ジギョウ</t>
    </rPh>
    <rPh sb="13" eb="15">
      <t>シセツ</t>
    </rPh>
    <rPh sb="15" eb="16">
      <t>スウ</t>
    </rPh>
    <rPh sb="17" eb="19">
      <t>テイイン</t>
    </rPh>
    <rPh sb="22" eb="24">
      <t>ネンレイ</t>
    </rPh>
    <rPh sb="24" eb="25">
      <t>ベツ</t>
    </rPh>
    <rPh sb="25" eb="27">
      <t>ジュタク</t>
    </rPh>
    <rPh sb="27" eb="28">
      <t>ジ</t>
    </rPh>
    <rPh sb="28" eb="29">
      <t>スウ</t>
    </rPh>
    <phoneticPr fontId="7"/>
  </si>
  <si>
    <t>表142　学 校 数 、 教 員 数 お よ び 在 学 者 数</t>
    <rPh sb="5" eb="6">
      <t>ガク</t>
    </rPh>
    <rPh sb="7" eb="8">
      <t>コウ</t>
    </rPh>
    <rPh sb="9" eb="10">
      <t>スウ</t>
    </rPh>
    <rPh sb="13" eb="14">
      <t>キョウ</t>
    </rPh>
    <rPh sb="15" eb="16">
      <t>イン</t>
    </rPh>
    <rPh sb="17" eb="18">
      <t>スウ</t>
    </rPh>
    <rPh sb="25" eb="26">
      <t>ザイ</t>
    </rPh>
    <rPh sb="27" eb="28">
      <t>ガク</t>
    </rPh>
    <rPh sb="29" eb="30">
      <t>シャ</t>
    </rPh>
    <rPh sb="31" eb="32">
      <t>スウ</t>
    </rPh>
    <phoneticPr fontId="7"/>
  </si>
  <si>
    <t>表143　幼稚園数、学級数、教員数および在園者数の推移</t>
    <rPh sb="5" eb="8">
      <t>ヨウチエン</t>
    </rPh>
    <rPh sb="8" eb="9">
      <t>スウ</t>
    </rPh>
    <rPh sb="10" eb="12">
      <t>ガッキュウ</t>
    </rPh>
    <rPh sb="12" eb="13">
      <t>スウ</t>
    </rPh>
    <rPh sb="14" eb="16">
      <t>キョウイン</t>
    </rPh>
    <rPh sb="16" eb="17">
      <t>スウ</t>
    </rPh>
    <rPh sb="20" eb="22">
      <t>ザイエン</t>
    </rPh>
    <rPh sb="22" eb="23">
      <t>シャ</t>
    </rPh>
    <rPh sb="23" eb="24">
      <t>スウ</t>
    </rPh>
    <rPh sb="25" eb="27">
      <t>スイイ</t>
    </rPh>
    <phoneticPr fontId="7"/>
  </si>
  <si>
    <t>表144　区立小学校数、学級数、教員数および児童数の推移</t>
    <rPh sb="5" eb="7">
      <t>クリツ</t>
    </rPh>
    <rPh sb="7" eb="10">
      <t>ショウガッコウ</t>
    </rPh>
    <rPh sb="10" eb="11">
      <t>スウ</t>
    </rPh>
    <rPh sb="12" eb="14">
      <t>ガッキュウ</t>
    </rPh>
    <rPh sb="14" eb="15">
      <t>スウ</t>
    </rPh>
    <rPh sb="16" eb="18">
      <t>キョウイン</t>
    </rPh>
    <rPh sb="18" eb="19">
      <t>スウ</t>
    </rPh>
    <rPh sb="22" eb="24">
      <t>ジドウ</t>
    </rPh>
    <rPh sb="24" eb="25">
      <t>スウ</t>
    </rPh>
    <rPh sb="26" eb="28">
      <t>スイイ</t>
    </rPh>
    <phoneticPr fontId="7"/>
  </si>
  <si>
    <t>表145　区立中学校数、学級数、教員数および生徒数の推移</t>
    <rPh sb="5" eb="7">
      <t>クリツ</t>
    </rPh>
    <rPh sb="7" eb="10">
      <t>チュウガッコウ</t>
    </rPh>
    <rPh sb="10" eb="11">
      <t>スウ</t>
    </rPh>
    <rPh sb="12" eb="14">
      <t>ガッキュウ</t>
    </rPh>
    <rPh sb="14" eb="15">
      <t>スウ</t>
    </rPh>
    <rPh sb="16" eb="18">
      <t>キョウイン</t>
    </rPh>
    <rPh sb="18" eb="19">
      <t>スウ</t>
    </rPh>
    <rPh sb="22" eb="25">
      <t>セイトスウ</t>
    </rPh>
    <rPh sb="26" eb="28">
      <t>スイイ</t>
    </rPh>
    <phoneticPr fontId="7"/>
  </si>
  <si>
    <t>表146　学校別学級数、教員数、在学者数および校地面積</t>
    <rPh sb="5" eb="7">
      <t>ガッコウ</t>
    </rPh>
    <rPh sb="7" eb="8">
      <t>ベツ</t>
    </rPh>
    <rPh sb="8" eb="10">
      <t>ガッキュウ</t>
    </rPh>
    <rPh sb="10" eb="11">
      <t>スウ</t>
    </rPh>
    <rPh sb="12" eb="14">
      <t>キョウイン</t>
    </rPh>
    <rPh sb="14" eb="15">
      <t>スウ</t>
    </rPh>
    <rPh sb="16" eb="18">
      <t>ザイガク</t>
    </rPh>
    <rPh sb="18" eb="19">
      <t>シャ</t>
    </rPh>
    <rPh sb="19" eb="20">
      <t>スウ</t>
    </rPh>
    <rPh sb="23" eb="25">
      <t>コウチ</t>
    </rPh>
    <rPh sb="25" eb="27">
      <t>メンセキ</t>
    </rPh>
    <phoneticPr fontId="7"/>
  </si>
  <si>
    <t>表147　予　測　児　童　・　生　徒　数</t>
    <rPh sb="5" eb="6">
      <t>ヨ</t>
    </rPh>
    <rPh sb="7" eb="8">
      <t>ハカリ</t>
    </rPh>
    <rPh sb="9" eb="10">
      <t>ジ</t>
    </rPh>
    <rPh sb="11" eb="12">
      <t>ワラベ</t>
    </rPh>
    <rPh sb="15" eb="16">
      <t>セイ</t>
    </rPh>
    <rPh sb="17" eb="18">
      <t>ト</t>
    </rPh>
    <rPh sb="19" eb="20">
      <t>スウ</t>
    </rPh>
    <phoneticPr fontId="7"/>
  </si>
  <si>
    <t>表148　学　　校　　施　　設　　面　　積</t>
    <rPh sb="5" eb="6">
      <t>ガク</t>
    </rPh>
    <rPh sb="8" eb="9">
      <t>コウ</t>
    </rPh>
    <rPh sb="11" eb="12">
      <t>シ</t>
    </rPh>
    <rPh sb="14" eb="15">
      <t>セツ</t>
    </rPh>
    <rPh sb="17" eb="18">
      <t>メン</t>
    </rPh>
    <rPh sb="20" eb="21">
      <t>セキ</t>
    </rPh>
    <phoneticPr fontId="7"/>
  </si>
  <si>
    <t>表149　児　童　・　生　徒　の　平　均　体　格</t>
    <rPh sb="5" eb="6">
      <t>ジ</t>
    </rPh>
    <rPh sb="7" eb="8">
      <t>ワラベ</t>
    </rPh>
    <rPh sb="11" eb="12">
      <t>セイ</t>
    </rPh>
    <rPh sb="13" eb="14">
      <t>ト</t>
    </rPh>
    <rPh sb="17" eb="18">
      <t>ヒラ</t>
    </rPh>
    <rPh sb="19" eb="20">
      <t>ヒトシ</t>
    </rPh>
    <rPh sb="21" eb="22">
      <t>カラダ</t>
    </rPh>
    <rPh sb="23" eb="24">
      <t>カク</t>
    </rPh>
    <phoneticPr fontId="7"/>
  </si>
  <si>
    <t>表150　中　学　校　卒　業　後　の　進　路　状　況</t>
    <rPh sb="5" eb="6">
      <t>ナカ</t>
    </rPh>
    <rPh sb="7" eb="8">
      <t>ガク</t>
    </rPh>
    <rPh sb="9" eb="10">
      <t>コウ</t>
    </rPh>
    <rPh sb="11" eb="12">
      <t>ソツ</t>
    </rPh>
    <rPh sb="13" eb="14">
      <t>ギョウ</t>
    </rPh>
    <rPh sb="15" eb="16">
      <t>アト</t>
    </rPh>
    <rPh sb="19" eb="20">
      <t>ススム</t>
    </rPh>
    <rPh sb="21" eb="22">
      <t>ロ</t>
    </rPh>
    <rPh sb="23" eb="24">
      <t>ジョウ</t>
    </rPh>
    <rPh sb="25" eb="26">
      <t>キョウ</t>
    </rPh>
    <phoneticPr fontId="7"/>
  </si>
  <si>
    <t>表151　高 等 学 校 数 、 学 級 数 お よ び 生 徒 数</t>
    <rPh sb="5" eb="6">
      <t>コウ</t>
    </rPh>
    <rPh sb="7" eb="8">
      <t>トウ</t>
    </rPh>
    <rPh sb="9" eb="10">
      <t>ガク</t>
    </rPh>
    <rPh sb="11" eb="12">
      <t>コウ</t>
    </rPh>
    <rPh sb="13" eb="14">
      <t>スウ</t>
    </rPh>
    <rPh sb="17" eb="18">
      <t>ガク</t>
    </rPh>
    <rPh sb="19" eb="20">
      <t>キュウ</t>
    </rPh>
    <rPh sb="21" eb="22">
      <t>スウ</t>
    </rPh>
    <rPh sb="29" eb="30">
      <t>セイ</t>
    </rPh>
    <rPh sb="31" eb="32">
      <t>ト</t>
    </rPh>
    <rPh sb="33" eb="34">
      <t>スウ</t>
    </rPh>
    <phoneticPr fontId="7"/>
  </si>
  <si>
    <t>表152　高　等　学　校　卒　業　後　の　進　路　状　況</t>
    <rPh sb="5" eb="6">
      <t>コウ</t>
    </rPh>
    <rPh sb="7" eb="8">
      <t>トウ</t>
    </rPh>
    <rPh sb="9" eb="10">
      <t>ガク</t>
    </rPh>
    <rPh sb="11" eb="12">
      <t>コウ</t>
    </rPh>
    <rPh sb="13" eb="14">
      <t>ソツ</t>
    </rPh>
    <rPh sb="15" eb="16">
      <t>ギョウ</t>
    </rPh>
    <rPh sb="17" eb="18">
      <t>アト</t>
    </rPh>
    <rPh sb="21" eb="22">
      <t>シン</t>
    </rPh>
    <rPh sb="23" eb="24">
      <t>ロ</t>
    </rPh>
    <rPh sb="25" eb="26">
      <t>ジョウ</t>
    </rPh>
    <rPh sb="27" eb="28">
      <t>キョウ</t>
    </rPh>
    <phoneticPr fontId="7"/>
  </si>
  <si>
    <t>表153　学　　校　　開　　放　　状　　況</t>
    <rPh sb="5" eb="6">
      <t>ガク</t>
    </rPh>
    <rPh sb="8" eb="9">
      <t>コウ</t>
    </rPh>
    <rPh sb="11" eb="12">
      <t>カイ</t>
    </rPh>
    <rPh sb="14" eb="15">
      <t>ホウ</t>
    </rPh>
    <rPh sb="17" eb="18">
      <t>ジョウ</t>
    </rPh>
    <rPh sb="20" eb="21">
      <t>キョウ</t>
    </rPh>
    <phoneticPr fontId="7"/>
  </si>
  <si>
    <t>表154　各　種　ス　ポ　ー　ツ　事　業　参　加　人　数</t>
    <rPh sb="5" eb="6">
      <t>カク</t>
    </rPh>
    <rPh sb="7" eb="8">
      <t>シュ</t>
    </rPh>
    <rPh sb="17" eb="18">
      <t>ジ</t>
    </rPh>
    <rPh sb="19" eb="20">
      <t>ギョウ</t>
    </rPh>
    <rPh sb="21" eb="22">
      <t>サン</t>
    </rPh>
    <rPh sb="23" eb="24">
      <t>カ</t>
    </rPh>
    <rPh sb="25" eb="26">
      <t>ニン</t>
    </rPh>
    <rPh sb="27" eb="28">
      <t>スウ</t>
    </rPh>
    <phoneticPr fontId="7"/>
  </si>
  <si>
    <t>37（10）</t>
    <phoneticPr fontId="7"/>
  </si>
  <si>
    <t>「その他」は、平成26年度までは保育室、家庭福祉員、駅型グループ保育室、グループ型家庭的保育事業の合計値である。</t>
    <rPh sb="3" eb="4">
      <t>タ</t>
    </rPh>
    <rPh sb="7" eb="9">
      <t>ヘイセイ</t>
    </rPh>
    <rPh sb="11" eb="12">
      <t>ネン</t>
    </rPh>
    <rPh sb="12" eb="13">
      <t>ド</t>
    </rPh>
    <rPh sb="16" eb="19">
      <t>ホイクシツ</t>
    </rPh>
    <rPh sb="20" eb="22">
      <t>カテイ</t>
    </rPh>
    <rPh sb="22" eb="24">
      <t>フクシ</t>
    </rPh>
    <rPh sb="24" eb="25">
      <t>イン</t>
    </rPh>
    <rPh sb="26" eb="27">
      <t>エキ</t>
    </rPh>
    <rPh sb="27" eb="28">
      <t>カタ</t>
    </rPh>
    <rPh sb="32" eb="35">
      <t>ホイクシツ</t>
    </rPh>
    <rPh sb="40" eb="41">
      <t>ガタ</t>
    </rPh>
    <rPh sb="41" eb="44">
      <t>カテイテキ</t>
    </rPh>
    <rPh sb="44" eb="46">
      <t>ホイク</t>
    </rPh>
    <rPh sb="46" eb="48">
      <t>ジギョウ</t>
    </rPh>
    <rPh sb="49" eb="51">
      <t>ゴウケイ</t>
    </rPh>
    <rPh sb="51" eb="52">
      <t>チ</t>
    </rPh>
    <phoneticPr fontId="27"/>
  </si>
  <si>
    <t>図34　高齢者福祉施設等の定員の推移 【表125関連】</t>
    <rPh sb="0" eb="1">
      <t>ズ</t>
    </rPh>
    <rPh sb="4" eb="5">
      <t>コウ</t>
    </rPh>
    <rPh sb="5" eb="6">
      <t>トシ</t>
    </rPh>
    <rPh sb="6" eb="7">
      <t>モノ</t>
    </rPh>
    <rPh sb="7" eb="8">
      <t>フク</t>
    </rPh>
    <rPh sb="8" eb="9">
      <t>シ</t>
    </rPh>
    <rPh sb="9" eb="10">
      <t>シ</t>
    </rPh>
    <rPh sb="10" eb="11">
      <t>セツ</t>
    </rPh>
    <rPh sb="11" eb="12">
      <t>トウ</t>
    </rPh>
    <rPh sb="13" eb="14">
      <t>テイ</t>
    </rPh>
    <rPh sb="14" eb="15">
      <t>イン</t>
    </rPh>
    <rPh sb="16" eb="17">
      <t>スイ</t>
    </rPh>
    <rPh sb="17" eb="18">
      <t>ワタル</t>
    </rPh>
    <rPh sb="20" eb="21">
      <t>ヒョウ</t>
    </rPh>
    <rPh sb="24" eb="26">
      <t>カンレン</t>
    </rPh>
    <phoneticPr fontId="10"/>
  </si>
  <si>
    <t>図35　国 民 健 康 保 険 被 保 険 者 数、 加 入 率 の 推 移 【表127関連】</t>
    <rPh sb="0" eb="1">
      <t>ズ</t>
    </rPh>
    <rPh sb="4" eb="5">
      <t>クニ</t>
    </rPh>
    <rPh sb="6" eb="7">
      <t>タミ</t>
    </rPh>
    <rPh sb="8" eb="9">
      <t>ケン</t>
    </rPh>
    <rPh sb="10" eb="11">
      <t>ヤスシ</t>
    </rPh>
    <rPh sb="12" eb="13">
      <t>タモツ</t>
    </rPh>
    <rPh sb="14" eb="15">
      <t>ケン</t>
    </rPh>
    <rPh sb="16" eb="17">
      <t>ヒ</t>
    </rPh>
    <rPh sb="18" eb="19">
      <t>ホ</t>
    </rPh>
    <rPh sb="20" eb="21">
      <t>ケン</t>
    </rPh>
    <rPh sb="22" eb="23">
      <t>モノ</t>
    </rPh>
    <rPh sb="24" eb="25">
      <t>スウ</t>
    </rPh>
    <rPh sb="27" eb="28">
      <t>カ</t>
    </rPh>
    <rPh sb="29" eb="30">
      <t>ニュウ</t>
    </rPh>
    <rPh sb="31" eb="32">
      <t>リツ</t>
    </rPh>
    <rPh sb="35" eb="36">
      <t>スイ</t>
    </rPh>
    <rPh sb="37" eb="38">
      <t>ワタル</t>
    </rPh>
    <rPh sb="40" eb="41">
      <t>ヒョウ</t>
    </rPh>
    <rPh sb="44" eb="46">
      <t>カンレン</t>
    </rPh>
    <phoneticPr fontId="7"/>
  </si>
  <si>
    <t>図36　介 護 保 険 　要 介 護 認 定 者 数 の 推 移  【表128関連】</t>
    <rPh sb="0" eb="1">
      <t>ズ</t>
    </rPh>
    <rPh sb="4" eb="5">
      <t>カイ</t>
    </rPh>
    <rPh sb="6" eb="7">
      <t>マモル</t>
    </rPh>
    <rPh sb="8" eb="9">
      <t>ホ</t>
    </rPh>
    <rPh sb="10" eb="11">
      <t>ケン</t>
    </rPh>
    <rPh sb="13" eb="14">
      <t>ヨウ</t>
    </rPh>
    <rPh sb="15" eb="16">
      <t>カイ</t>
    </rPh>
    <rPh sb="17" eb="18">
      <t>マモル</t>
    </rPh>
    <rPh sb="19" eb="20">
      <t>シノブ</t>
    </rPh>
    <rPh sb="21" eb="22">
      <t>テイ</t>
    </rPh>
    <rPh sb="23" eb="24">
      <t>シャ</t>
    </rPh>
    <rPh sb="25" eb="26">
      <t>スウ</t>
    </rPh>
    <rPh sb="29" eb="30">
      <t>スイ</t>
    </rPh>
    <rPh sb="31" eb="32">
      <t>ワタル</t>
    </rPh>
    <rPh sb="35" eb="36">
      <t>ヒョウ</t>
    </rPh>
    <rPh sb="39" eb="41">
      <t>カンレン</t>
    </rPh>
    <phoneticPr fontId="7"/>
  </si>
  <si>
    <t>図37　保育所定員と待機児数の推移【表133～141関連】</t>
    <rPh sb="0" eb="1">
      <t>ズ</t>
    </rPh>
    <rPh sb="4" eb="6">
      <t>ホイク</t>
    </rPh>
    <rPh sb="6" eb="7">
      <t>ショ</t>
    </rPh>
    <rPh sb="7" eb="9">
      <t>テイイン</t>
    </rPh>
    <rPh sb="10" eb="12">
      <t>タイキ</t>
    </rPh>
    <rPh sb="12" eb="13">
      <t>ジ</t>
    </rPh>
    <rPh sb="13" eb="14">
      <t>スウ</t>
    </rPh>
    <rPh sb="15" eb="17">
      <t>スイイ</t>
    </rPh>
    <rPh sb="18" eb="19">
      <t>ヒョウ</t>
    </rPh>
    <rPh sb="26" eb="28">
      <t>カンレン</t>
    </rPh>
    <phoneticPr fontId="7"/>
  </si>
  <si>
    <t>図38　区立小学校児童数、中学校生徒数の推移【表144、145関連】</t>
    <rPh sb="0" eb="1">
      <t>ズ</t>
    </rPh>
    <rPh sb="4" eb="6">
      <t>クリツ</t>
    </rPh>
    <rPh sb="6" eb="9">
      <t>ショウガッコウ</t>
    </rPh>
    <rPh sb="9" eb="11">
      <t>ジドウ</t>
    </rPh>
    <rPh sb="11" eb="12">
      <t>スウ</t>
    </rPh>
    <rPh sb="13" eb="16">
      <t>チュウガッコウ</t>
    </rPh>
    <rPh sb="16" eb="19">
      <t>セイトスウ</t>
    </rPh>
    <rPh sb="20" eb="22">
      <t>スイイ</t>
    </rPh>
    <rPh sb="23" eb="24">
      <t>ヒョウ</t>
    </rPh>
    <rPh sb="31" eb="33">
      <t>カンレン</t>
    </rPh>
    <phoneticPr fontId="7"/>
  </si>
  <si>
    <t>平成25年度までは「母子福祉資金」の値である。</t>
    <rPh sb="0" eb="2">
      <t>ヘイセイ</t>
    </rPh>
    <rPh sb="4" eb="5">
      <t>ネン</t>
    </rPh>
    <rPh sb="5" eb="6">
      <t>ド</t>
    </rPh>
    <rPh sb="10" eb="12">
      <t>ボシ</t>
    </rPh>
    <rPh sb="12" eb="14">
      <t>フクシ</t>
    </rPh>
    <rPh sb="14" eb="16">
      <t>シキン</t>
    </rPh>
    <rPh sb="18" eb="19">
      <t>アタイ</t>
    </rPh>
    <phoneticPr fontId="12"/>
  </si>
  <si>
    <t>平成27年の数値は実数であり、特別支援学級の児童の数値は含まない。</t>
    <rPh sb="0" eb="2">
      <t>ヘイセイ</t>
    </rPh>
    <rPh sb="4" eb="5">
      <t>ネン</t>
    </rPh>
    <rPh sb="6" eb="8">
      <t>スウチ</t>
    </rPh>
    <rPh sb="9" eb="11">
      <t>ジッスウ</t>
    </rPh>
    <rPh sb="15" eb="17">
      <t>トクベツ</t>
    </rPh>
    <rPh sb="17" eb="19">
      <t>シエン</t>
    </rPh>
    <rPh sb="19" eb="21">
      <t>ガッキュウ</t>
    </rPh>
    <rPh sb="22" eb="24">
      <t>ジドウ</t>
    </rPh>
    <rPh sb="25" eb="27">
      <t>スウチ</t>
    </rPh>
    <rPh sb="28" eb="29">
      <t>フク</t>
    </rPh>
    <phoneticPr fontId="7"/>
  </si>
  <si>
    <t>高齢施策担当部介護保険課</t>
    <rPh sb="0" eb="2">
      <t>コウレイ</t>
    </rPh>
    <rPh sb="2" eb="4">
      <t>シサク</t>
    </rPh>
    <rPh sb="4" eb="7">
      <t>タントウブ</t>
    </rPh>
    <rPh sb="7" eb="9">
      <t>カイゴ</t>
    </rPh>
    <rPh sb="9" eb="11">
      <t>ホケン</t>
    </rPh>
    <rPh sb="11" eb="12">
      <t>カ</t>
    </rPh>
    <phoneticPr fontId="7"/>
  </si>
  <si>
    <t>(平成27年５月１日現在)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</si>
  <si>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ベネッセ
大泉学園</t>
    <phoneticPr fontId="27"/>
  </si>
  <si>
    <t>ベネッセ氷川台</t>
    <rPh sb="4" eb="7">
      <t>ヒカワダイ</t>
    </rPh>
    <phoneticPr fontId="7"/>
  </si>
  <si>
    <t>ベネッセ
石神井公園</t>
    <rPh sb="5" eb="10">
      <t>シャクジイコウエン</t>
    </rPh>
    <phoneticPr fontId="7"/>
  </si>
  <si>
    <t>「その他」は、平成27年度からは保育室、家庭的保育者、小規模保育事業A型・B型・C型、事業所内保育事業の合計値である。</t>
    <rPh sb="3" eb="4">
      <t>タ</t>
    </rPh>
    <rPh sb="7" eb="9">
      <t>ヘイセイ</t>
    </rPh>
    <rPh sb="11" eb="12">
      <t>ネン</t>
    </rPh>
    <rPh sb="12" eb="13">
      <t>ド</t>
    </rPh>
    <rPh sb="16" eb="19">
      <t>ホイクシツ</t>
    </rPh>
    <rPh sb="20" eb="23">
      <t>カテイテキ</t>
    </rPh>
    <rPh sb="23" eb="25">
      <t>ホイク</t>
    </rPh>
    <rPh sb="25" eb="26">
      <t>シャ</t>
    </rPh>
    <rPh sb="27" eb="30">
      <t>ショウキボ</t>
    </rPh>
    <rPh sb="30" eb="32">
      <t>ホイク</t>
    </rPh>
    <rPh sb="32" eb="34">
      <t>ジギョウ</t>
    </rPh>
    <rPh sb="35" eb="36">
      <t>ガタ</t>
    </rPh>
    <rPh sb="38" eb="39">
      <t>ガタ</t>
    </rPh>
    <rPh sb="41" eb="42">
      <t>ガタ</t>
    </rPh>
    <rPh sb="52" eb="54">
      <t>ゴウケイ</t>
    </rPh>
    <rPh sb="54" eb="55">
      <t>チ</t>
    </rPh>
    <phoneticPr fontId="27"/>
  </si>
  <si>
    <t>目的外利用分の件数については、168ページの「表82(2)光が丘区民センター」に掲載している。</t>
    <rPh sb="0" eb="2">
      <t>モクテキ</t>
    </rPh>
    <rPh sb="2" eb="3">
      <t>ガイ</t>
    </rPh>
    <rPh sb="3" eb="5">
      <t>リヨウ</t>
    </rPh>
    <rPh sb="5" eb="6">
      <t>ブン</t>
    </rPh>
    <rPh sb="7" eb="9">
      <t>ケンスウ</t>
    </rPh>
    <rPh sb="40" eb="42">
      <t>ケイサイ</t>
    </rPh>
    <phoneticPr fontId="7"/>
  </si>
  <si>
    <t>平成26年度までは家庭福祉員として実施し、平成27年度より区の認可事業である家庭的保育事業に移行した。</t>
    <rPh sb="0" eb="2">
      <t>ヘイセイ</t>
    </rPh>
    <rPh sb="4" eb="5">
      <t>ネン</t>
    </rPh>
    <rPh sb="5" eb="6">
      <t>ド</t>
    </rPh>
    <rPh sb="9" eb="11">
      <t>カテイ</t>
    </rPh>
    <rPh sb="11" eb="13">
      <t>フクシ</t>
    </rPh>
    <rPh sb="13" eb="14">
      <t>イン</t>
    </rPh>
    <rPh sb="17" eb="19">
      <t>ジッシ</t>
    </rPh>
    <rPh sb="21" eb="23">
      <t>ヘイセイ</t>
    </rPh>
    <rPh sb="25" eb="27">
      <t>ネンド</t>
    </rPh>
    <rPh sb="29" eb="30">
      <t>ク</t>
    </rPh>
    <rPh sb="31" eb="33">
      <t>ニンカ</t>
    </rPh>
    <rPh sb="33" eb="35">
      <t>ジギョウ</t>
    </rPh>
    <rPh sb="38" eb="41">
      <t>カテイテキ</t>
    </rPh>
    <rPh sb="41" eb="43">
      <t>ホイク</t>
    </rPh>
    <rPh sb="43" eb="45">
      <t>ジギョウ</t>
    </rPh>
    <rPh sb="46" eb="48">
      <t>イコウ</t>
    </rPh>
    <phoneticPr fontId="7"/>
  </si>
  <si>
    <t>家庭的保育者数
（福祉員数）</t>
    <rPh sb="0" eb="3">
      <t>カテイテキ</t>
    </rPh>
    <rPh sb="3" eb="6">
      <t>ホイクシャ</t>
    </rPh>
    <rPh sb="6" eb="7">
      <t>スウ</t>
    </rPh>
    <rPh sb="9" eb="11">
      <t>フクシ</t>
    </rPh>
    <rPh sb="11" eb="12">
      <t>イン</t>
    </rPh>
    <rPh sb="12" eb="13">
      <t>スウ</t>
    </rPh>
    <phoneticPr fontId="7"/>
  </si>
  <si>
    <t>図33　生 活 保 護 受 給 世 帯 数 の 推 移 【表114関連】</t>
    <rPh sb="0" eb="1">
      <t>ズ</t>
    </rPh>
    <rPh sb="4" eb="5">
      <t>セイ</t>
    </rPh>
    <rPh sb="6" eb="7">
      <t>カツ</t>
    </rPh>
    <rPh sb="8" eb="9">
      <t>タモツ</t>
    </rPh>
    <rPh sb="10" eb="11">
      <t>マモル</t>
    </rPh>
    <rPh sb="12" eb="13">
      <t>ウケ</t>
    </rPh>
    <rPh sb="14" eb="15">
      <t>キュウ</t>
    </rPh>
    <rPh sb="16" eb="17">
      <t>ヨ</t>
    </rPh>
    <rPh sb="18" eb="19">
      <t>オビ</t>
    </rPh>
    <rPh sb="20" eb="21">
      <t>カズ</t>
    </rPh>
    <rPh sb="24" eb="25">
      <t>スイ</t>
    </rPh>
    <rPh sb="26" eb="27">
      <t>ワタル</t>
    </rPh>
    <rPh sb="33" eb="35">
      <t>カンレン</t>
    </rPh>
    <phoneticPr fontId="7"/>
  </si>
  <si>
    <t>定員のカッコ内は地域枠の定員（内数）である。</t>
    <rPh sb="0" eb="2">
      <t>テイイン</t>
    </rPh>
    <rPh sb="6" eb="7">
      <t>ナイ</t>
    </rPh>
    <rPh sb="8" eb="10">
      <t>チイキ</t>
    </rPh>
    <rPh sb="10" eb="11">
      <t>ワク</t>
    </rPh>
    <rPh sb="12" eb="14">
      <t>テイイン</t>
    </rPh>
    <rPh sb="15" eb="16">
      <t>ウチ</t>
    </rPh>
    <rPh sb="16" eb="17">
      <t>スウ</t>
    </rPh>
    <phoneticPr fontId="7"/>
  </si>
  <si>
    <t>定員</t>
    <rPh sb="0" eb="2">
      <t>テイイン</t>
    </rPh>
    <phoneticPr fontId="27"/>
  </si>
  <si>
    <t xml:space="preserve">… </t>
    <phoneticPr fontId="27"/>
  </si>
  <si>
    <t>(2)　母　子　・　父　子　福　祉　資　金</t>
    <rPh sb="4" eb="5">
      <t>ハハ</t>
    </rPh>
    <rPh sb="6" eb="7">
      <t>コ</t>
    </rPh>
    <rPh sb="10" eb="11">
      <t>チチ</t>
    </rPh>
    <rPh sb="12" eb="13">
      <t>コ</t>
    </rPh>
    <rPh sb="14" eb="15">
      <t>フク</t>
    </rPh>
    <rPh sb="16" eb="17">
      <t>シ</t>
    </rPh>
    <rPh sb="18" eb="19">
      <t>シ</t>
    </rPh>
    <rPh sb="20" eb="21">
      <t>キン</t>
    </rPh>
    <phoneticPr fontId="7"/>
  </si>
  <si>
    <t>高齢施策担当部高齢社会対策課、福祉部石神井総合福祉事務所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フクシ</t>
    </rPh>
    <rPh sb="17" eb="18">
      <t>ブ</t>
    </rPh>
    <rPh sb="18" eb="21">
      <t>シャクジイ</t>
    </rPh>
    <rPh sb="21" eb="23">
      <t>ソウゴウ</t>
    </rPh>
    <rPh sb="23" eb="25">
      <t>フクシ</t>
    </rPh>
    <rPh sb="25" eb="27">
      <t>ジム</t>
    </rPh>
    <rPh sb="27" eb="28">
      <t>ショ</t>
    </rPh>
    <phoneticPr fontId="7"/>
  </si>
  <si>
    <t>高齢施策担当部高齢社会対策課、高齢者支援課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8">
      <t>コウレイシャ</t>
    </rPh>
    <rPh sb="18" eb="20">
      <t>シエン</t>
    </rPh>
    <rPh sb="20" eb="21">
      <t>カ</t>
    </rPh>
    <phoneticPr fontId="7"/>
  </si>
  <si>
    <t>高齢施策担当部高齢社会対策課、都市整備部住宅課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トシ</t>
    </rPh>
    <rPh sb="17" eb="19">
      <t>セイビ</t>
    </rPh>
    <rPh sb="19" eb="20">
      <t>ブ</t>
    </rPh>
    <rPh sb="20" eb="22">
      <t>ジュウタク</t>
    </rPh>
    <rPh sb="22" eb="23">
      <t>カ</t>
    </rPh>
    <phoneticPr fontId="7"/>
  </si>
  <si>
    <t>高齢施策担当部高齢社会対策課、介護保険課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カイゴ</t>
    </rPh>
    <rPh sb="17" eb="19">
      <t>ホケン</t>
    </rPh>
    <rPh sb="19" eb="20">
      <t>カ</t>
    </rPh>
    <phoneticPr fontId="7"/>
  </si>
  <si>
    <t>高齢施策担当部高齢社会対策課、福祉部光が丘総合福祉事務所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rPh sb="15" eb="17">
      <t>フクシ</t>
    </rPh>
    <rPh sb="17" eb="18">
      <t>ブ</t>
    </rPh>
    <rPh sb="18" eb="19">
      <t>ヒカリ</t>
    </rPh>
    <rPh sb="20" eb="21">
      <t>オカ</t>
    </rPh>
    <rPh sb="21" eb="23">
      <t>ソウゴウ</t>
    </rPh>
    <rPh sb="23" eb="25">
      <t>フクシ</t>
    </rPh>
    <rPh sb="25" eb="27">
      <t>ジム</t>
    </rPh>
    <rPh sb="27" eb="28">
      <t>ショ</t>
    </rPh>
    <phoneticPr fontId="10"/>
  </si>
  <si>
    <t>表137　家庭的保育者(家庭福祉員)数、定員数および年齢別受託児数</t>
    <rPh sb="0" eb="1">
      <t>ヒョウ</t>
    </rPh>
    <rPh sb="5" eb="8">
      <t>カテイテキ</t>
    </rPh>
    <rPh sb="8" eb="11">
      <t>ホイクシャ</t>
    </rPh>
    <rPh sb="18" eb="19">
      <t>スウ</t>
    </rPh>
    <rPh sb="20" eb="23">
      <t>テイインスウ</t>
    </rPh>
    <rPh sb="26" eb="28">
      <t>ネンレイ</t>
    </rPh>
    <rPh sb="28" eb="29">
      <t>ベツ</t>
    </rPh>
    <rPh sb="29" eb="31">
      <t>ジュタク</t>
    </rPh>
    <rPh sb="31" eb="32">
      <t>ジ</t>
    </rPh>
    <rPh sb="32" eb="33">
      <t>スウ</t>
    </rPh>
    <phoneticPr fontId="7"/>
  </si>
  <si>
    <t>グループ保育室数、福祉員数、定員は、各年度４月１日現在の数値で、受託児数は、年度毎の延べ数である。</t>
    <rPh sb="4" eb="7">
      <t>ホイクシツ</t>
    </rPh>
    <rPh sb="7" eb="8">
      <t>スウ</t>
    </rPh>
    <rPh sb="9" eb="11">
      <t>フクシ</t>
    </rPh>
    <rPh sb="11" eb="12">
      <t>イン</t>
    </rPh>
    <rPh sb="12" eb="13">
      <t>スウ</t>
    </rPh>
    <rPh sb="14" eb="16">
      <t>テイイン</t>
    </rPh>
    <rPh sb="18" eb="21">
      <t>カクネンド</t>
    </rPh>
    <rPh sb="22" eb="23">
      <t>ガツ</t>
    </rPh>
    <rPh sb="24" eb="25">
      <t>ニチ</t>
    </rPh>
    <rPh sb="25" eb="27">
      <t>ゲンザイ</t>
    </rPh>
    <rPh sb="28" eb="30">
      <t>スウチ</t>
    </rPh>
    <phoneticPr fontId="7"/>
  </si>
  <si>
    <t>平成22年度より、グループ保育室８室のうち１室は、区が指定した団体に運営を委託した。</t>
    <rPh sb="0" eb="2">
      <t>ヘイセイ</t>
    </rPh>
    <rPh sb="4" eb="6">
      <t>ネンド</t>
    </rPh>
    <rPh sb="13" eb="15">
      <t>ホイク</t>
    </rPh>
    <rPh sb="15" eb="16">
      <t>シツ</t>
    </rPh>
    <rPh sb="17" eb="18">
      <t>シツ</t>
    </rPh>
    <rPh sb="22" eb="23">
      <t>シツ</t>
    </rPh>
    <rPh sb="25" eb="26">
      <t>ク</t>
    </rPh>
    <rPh sb="27" eb="29">
      <t>シテイ</t>
    </rPh>
    <rPh sb="31" eb="33">
      <t>ダンタイ</t>
    </rPh>
    <rPh sb="34" eb="36">
      <t>ウンエイ</t>
    </rPh>
    <rPh sb="37" eb="39">
      <t>イタク</t>
    </rPh>
    <phoneticPr fontId="7"/>
  </si>
  <si>
    <t>表139　小規模保育事業C型（グループ型家庭的保育事業）施設数、定員および年齢別受託児数</t>
    <rPh sb="5" eb="8">
      <t>ショウキボ</t>
    </rPh>
    <rPh sb="8" eb="10">
      <t>ホイク</t>
    </rPh>
    <rPh sb="10" eb="12">
      <t>ジギョウ</t>
    </rPh>
    <rPh sb="13" eb="14">
      <t>ガタ</t>
    </rPh>
    <rPh sb="19" eb="20">
      <t>カタ</t>
    </rPh>
    <rPh sb="20" eb="23">
      <t>カテイテキ</t>
    </rPh>
    <rPh sb="23" eb="25">
      <t>ホイク</t>
    </rPh>
    <rPh sb="25" eb="27">
      <t>ジギョウ</t>
    </rPh>
    <rPh sb="28" eb="30">
      <t>シセツ</t>
    </rPh>
    <rPh sb="30" eb="31">
      <t>スウ</t>
    </rPh>
    <rPh sb="32" eb="34">
      <t>テイイン</t>
    </rPh>
    <rPh sb="37" eb="39">
      <t>ネンレイ</t>
    </rPh>
    <rPh sb="39" eb="40">
      <t>ベツ</t>
    </rPh>
    <rPh sb="40" eb="42">
      <t>ジュタク</t>
    </rPh>
    <rPh sb="42" eb="43">
      <t>ジ</t>
    </rPh>
    <rPh sb="43" eb="44">
      <t>スウ</t>
    </rPh>
    <phoneticPr fontId="7"/>
  </si>
  <si>
    <t>平成25年６月にグループ型家庭的保育事業として開始し、平成27年４月より区の認可事業である小規模保育事業Ｃ型に移行した。</t>
    <rPh sb="0" eb="2">
      <t>ヘイセイ</t>
    </rPh>
    <rPh sb="4" eb="5">
      <t>ネン</t>
    </rPh>
    <rPh sb="6" eb="7">
      <t>ガツ</t>
    </rPh>
    <rPh sb="12" eb="13">
      <t>ガタ</t>
    </rPh>
    <rPh sb="13" eb="16">
      <t>カテイテキ</t>
    </rPh>
    <rPh sb="16" eb="18">
      <t>ホイク</t>
    </rPh>
    <rPh sb="18" eb="20">
      <t>ジギョウ</t>
    </rPh>
    <rPh sb="23" eb="25">
      <t>カイシ</t>
    </rPh>
    <rPh sb="27" eb="29">
      <t>ヘイセイ</t>
    </rPh>
    <rPh sb="31" eb="32">
      <t>ネン</t>
    </rPh>
    <rPh sb="33" eb="34">
      <t>ガツ</t>
    </rPh>
    <rPh sb="36" eb="37">
      <t>ク</t>
    </rPh>
    <rPh sb="38" eb="40">
      <t>ニンカ</t>
    </rPh>
    <rPh sb="40" eb="42">
      <t>ジギョウ</t>
    </rPh>
    <rPh sb="45" eb="48">
      <t>ショウキボ</t>
    </rPh>
    <rPh sb="48" eb="50">
      <t>ホイク</t>
    </rPh>
    <rPh sb="50" eb="52">
      <t>ジギョウ</t>
    </rPh>
    <rPh sb="53" eb="54">
      <t>ガタ</t>
    </rPh>
    <rPh sb="55" eb="57">
      <t>イコウ</t>
    </rPh>
    <phoneticPr fontId="7"/>
  </si>
  <si>
    <t>表140　小規模保育事業A型・B型（スマート保育）施設数、定員および年齢別受託児数</t>
    <rPh sb="5" eb="8">
      <t>ショウキボ</t>
    </rPh>
    <rPh sb="8" eb="10">
      <t>ホイク</t>
    </rPh>
    <rPh sb="10" eb="12">
      <t>ジギョウ</t>
    </rPh>
    <rPh sb="13" eb="14">
      <t>ガタ</t>
    </rPh>
    <rPh sb="16" eb="17">
      <t>ガタ</t>
    </rPh>
    <rPh sb="22" eb="24">
      <t>ホイク</t>
    </rPh>
    <rPh sb="25" eb="27">
      <t>シセツ</t>
    </rPh>
    <rPh sb="27" eb="28">
      <t>スウ</t>
    </rPh>
    <rPh sb="29" eb="31">
      <t>テイイン</t>
    </rPh>
    <rPh sb="34" eb="36">
      <t>ネンレイ</t>
    </rPh>
    <rPh sb="36" eb="37">
      <t>ベツ</t>
    </rPh>
    <rPh sb="37" eb="39">
      <t>ジュタク</t>
    </rPh>
    <rPh sb="39" eb="40">
      <t>ジ</t>
    </rPh>
    <rPh sb="40" eb="41">
      <t>スウ</t>
    </rPh>
    <phoneticPr fontId="7"/>
  </si>
  <si>
    <t>東京都総務局統計部人口統計課「平成26年度　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0">
      <t>ネン</t>
    </rPh>
    <rPh sb="20" eb="21">
      <t>ド</t>
    </rPh>
    <rPh sb="22" eb="24">
      <t>ガッコウ</t>
    </rPh>
    <rPh sb="24" eb="26">
      <t>キホン</t>
    </rPh>
    <rPh sb="26" eb="28">
      <t>チョウサ</t>
    </rPh>
    <rPh sb="28" eb="30">
      <t>ホウコク</t>
    </rPh>
    <phoneticPr fontId="7"/>
  </si>
  <si>
    <t>(平成26年５月１日現在)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7"/>
  </si>
  <si>
    <t>東京都総務局統計部人口統計課「平成26年度　学校基本調査報告」</t>
    <rPh sb="0" eb="3">
      <t>トウキョウト</t>
    </rPh>
    <rPh sb="3" eb="5">
      <t>ソウム</t>
    </rPh>
    <rPh sb="5" eb="6">
      <t>キョク</t>
    </rPh>
    <rPh sb="6" eb="8">
      <t>トウケイ</t>
    </rPh>
    <rPh sb="8" eb="9">
      <t>ブ</t>
    </rPh>
    <rPh sb="9" eb="11">
      <t>ジンコウ</t>
    </rPh>
    <rPh sb="11" eb="13">
      <t>トウケイ</t>
    </rPh>
    <rPh sb="13" eb="14">
      <t>カ</t>
    </rPh>
    <rPh sb="15" eb="17">
      <t>ヘイセイ</t>
    </rPh>
    <rPh sb="19" eb="21">
      <t>ネンド</t>
    </rPh>
    <rPh sb="22" eb="24">
      <t>ガッコウ</t>
    </rPh>
    <rPh sb="24" eb="26">
      <t>キホン</t>
    </rPh>
    <rPh sb="26" eb="28">
      <t>チョウサ</t>
    </rPh>
    <rPh sb="28" eb="30">
      <t>ホウコク</t>
    </rPh>
    <phoneticPr fontId="7"/>
  </si>
  <si>
    <t>高齢施策担当部高齢社会対策課</t>
    <rPh sb="0" eb="2">
      <t>コウレイ</t>
    </rPh>
    <rPh sb="2" eb="4">
      <t>シサク</t>
    </rPh>
    <rPh sb="4" eb="7">
      <t>タントウブ</t>
    </rPh>
    <rPh sb="7" eb="9">
      <t>コウレイ</t>
    </rPh>
    <rPh sb="9" eb="11">
      <t>シャカイ</t>
    </rPh>
    <rPh sb="11" eb="13">
      <t>タイサク</t>
    </rPh>
    <rPh sb="13" eb="14">
      <t>カ</t>
    </rPh>
    <phoneticPr fontId="7"/>
  </si>
  <si>
    <t>である。</t>
    <phoneticPr fontId="27"/>
  </si>
  <si>
    <t>家庭的保育者（福祉員）数、定員は各年度４月１日現在の数値である。受託児数は年度毎の延べ数であるため、最新年度は未計上</t>
    <rPh sb="0" eb="3">
      <t>カテイテキ</t>
    </rPh>
    <rPh sb="3" eb="6">
      <t>ホイクシャ</t>
    </rPh>
    <rPh sb="7" eb="9">
      <t>フクシ</t>
    </rPh>
    <rPh sb="9" eb="10">
      <t>イン</t>
    </rPh>
    <rPh sb="11" eb="12">
      <t>スウ</t>
    </rPh>
    <rPh sb="13" eb="15">
      <t>テイイン</t>
    </rPh>
    <rPh sb="16" eb="19">
      <t>カクネンド</t>
    </rPh>
    <rPh sb="20" eb="21">
      <t>ガツ</t>
    </rPh>
    <rPh sb="22" eb="23">
      <t>ニチ</t>
    </rPh>
    <rPh sb="23" eb="25">
      <t>ゲンザイ</t>
    </rPh>
    <rPh sb="26" eb="28">
      <t>スウチ</t>
    </rPh>
    <rPh sb="32" eb="34">
      <t>ジュタク</t>
    </rPh>
    <rPh sb="34" eb="35">
      <t>ジ</t>
    </rPh>
    <rPh sb="35" eb="36">
      <t>スウ</t>
    </rPh>
    <rPh sb="37" eb="39">
      <t>ネンド</t>
    </rPh>
    <rPh sb="39" eb="40">
      <t>ゴト</t>
    </rPh>
    <rPh sb="41" eb="42">
      <t>ノ</t>
    </rPh>
    <rPh sb="43" eb="44">
      <t>スウ</t>
    </rPh>
    <phoneticPr fontId="7"/>
  </si>
  <si>
    <t>「人口」は平成23年度までは外国人登録を含み、平成24年度からは住民基本台帳の外国人人口を含む。</t>
    <rPh sb="1" eb="3">
      <t>ジンコウ</t>
    </rPh>
    <rPh sb="5" eb="7">
      <t>ヘイセイ</t>
    </rPh>
    <rPh sb="9" eb="10">
      <t>ネン</t>
    </rPh>
    <rPh sb="10" eb="11">
      <t>ド</t>
    </rPh>
    <rPh sb="14" eb="16">
      <t>ガイコク</t>
    </rPh>
    <rPh sb="16" eb="17">
      <t>ジン</t>
    </rPh>
    <rPh sb="17" eb="19">
      <t>トウロク</t>
    </rPh>
    <rPh sb="20" eb="21">
      <t>フク</t>
    </rPh>
    <rPh sb="23" eb="25">
      <t>ヘイセイ</t>
    </rPh>
    <rPh sb="27" eb="28">
      <t>ネン</t>
    </rPh>
    <rPh sb="28" eb="29">
      <t>ド</t>
    </rPh>
    <rPh sb="32" eb="34">
      <t>ジュウミン</t>
    </rPh>
    <rPh sb="34" eb="36">
      <t>キホン</t>
    </rPh>
    <rPh sb="36" eb="38">
      <t>ダイチョウ</t>
    </rPh>
    <rPh sb="39" eb="41">
      <t>ガイコク</t>
    </rPh>
    <rPh sb="41" eb="42">
      <t>ジン</t>
    </rPh>
    <rPh sb="42" eb="44">
      <t>ジンコウ</t>
    </rPh>
    <rPh sb="45" eb="46">
      <t>フク</t>
    </rPh>
    <phoneticPr fontId="7"/>
  </si>
  <si>
    <t>平成24年度から特３段階（特例第３段階）が新設された。</t>
    <phoneticPr fontId="7"/>
  </si>
  <si>
    <t>平成26年４月にスマート保育事業として開始し、平成27年４月より区の認可事業である小規模保育事業に移行した。</t>
    <rPh sb="0" eb="2">
      <t>ヘイセイ</t>
    </rPh>
    <rPh sb="4" eb="5">
      <t>ネン</t>
    </rPh>
    <rPh sb="6" eb="7">
      <t>ガツ</t>
    </rPh>
    <rPh sb="12" eb="14">
      <t>ホイク</t>
    </rPh>
    <rPh sb="14" eb="16">
      <t>ジギョウ</t>
    </rPh>
    <rPh sb="19" eb="21">
      <t>カイシ</t>
    </rPh>
    <rPh sb="23" eb="25">
      <t>ヘイセイ</t>
    </rPh>
    <rPh sb="27" eb="28">
      <t>ネン</t>
    </rPh>
    <rPh sb="29" eb="30">
      <t>ガツ</t>
    </rPh>
    <rPh sb="32" eb="33">
      <t>ク</t>
    </rPh>
    <rPh sb="34" eb="36">
      <t>ニンカ</t>
    </rPh>
    <rPh sb="36" eb="38">
      <t>ジギョウ</t>
    </rPh>
    <rPh sb="41" eb="44">
      <t>ショウキボ</t>
    </rPh>
    <rPh sb="44" eb="46">
      <t>ホイク</t>
    </rPh>
    <rPh sb="46" eb="48">
      <t>ジギョウ</t>
    </rPh>
    <rPh sb="49" eb="51">
      <t>イコウ</t>
    </rPh>
    <phoneticPr fontId="7"/>
  </si>
  <si>
    <t>認知症高齢者
位置情報提供
サービス利用料
助成者数</t>
    <rPh sb="0" eb="3">
      <t>ニンチショウ</t>
    </rPh>
    <rPh sb="3" eb="6">
      <t>コウレイシャ</t>
    </rPh>
    <rPh sb="7" eb="9">
      <t>イチ</t>
    </rPh>
    <rPh sb="9" eb="11">
      <t>ジョウホウ</t>
    </rPh>
    <rPh sb="11" eb="13">
      <t>テイキョウ</t>
    </rPh>
    <rPh sb="18" eb="20">
      <t>リヨウ</t>
    </rPh>
    <rPh sb="20" eb="21">
      <t>リョウ</t>
    </rPh>
    <rPh sb="22" eb="24">
      <t>ジョセイ</t>
    </rPh>
    <rPh sb="24" eb="25">
      <t>シャ</t>
    </rPh>
    <rPh sb="25" eb="26">
      <t>スウ</t>
    </rPh>
    <phoneticPr fontId="7"/>
  </si>
  <si>
    <t>鍼・灸</t>
    <rPh sb="0" eb="1">
      <t>ハリ</t>
    </rPh>
    <phoneticPr fontId="7"/>
  </si>
  <si>
    <t>各年とも、４月１日～６月末日に実施された、定期健康診断による数値である。</t>
    <rPh sb="0" eb="2">
      <t>カクネン</t>
    </rPh>
    <rPh sb="6" eb="7">
      <t>ガツ</t>
    </rPh>
    <rPh sb="8" eb="9">
      <t>ニチ</t>
    </rPh>
    <rPh sb="11" eb="12">
      <t>ガツ</t>
    </rPh>
    <rPh sb="12" eb="14">
      <t>マツジツ</t>
    </rPh>
    <rPh sb="15" eb="17">
      <t>ジッシ</t>
    </rPh>
    <rPh sb="21" eb="23">
      <t>テイキ</t>
    </rPh>
    <rPh sb="23" eb="25">
      <t>ケンコウ</t>
    </rPh>
    <rPh sb="25" eb="27">
      <t>シンダン</t>
    </rPh>
    <rPh sb="30" eb="32">
      <t>スウチ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</si>
</sst>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6" formatCode="&quot;¥&quot;#,##0;[Red]&quot;¥&quot;\-#,##0"/>
    <numFmt numFmtId="176" formatCode="#,##0\ ;&quot;△&quot;#,##0\ ;&quot;－ &quot;"/>
    <numFmt numFmtId="177" formatCode="0_);\(0\)"/>
    <numFmt numFmtId="178" formatCode="#,##0_ "/>
    <numFmt numFmtId="179" formatCode="#,##0_);\(#,##0\)"/>
    <numFmt numFmtId="180" formatCode="#,##0\ ;&quot;△ &quot;#,##0\ ;&quot;－&quot;"/>
    <numFmt numFmtId="181" formatCode="##.0\ ;&quot;△ &quot;##.0\ ;&quot;－&quot;"/>
    <numFmt numFmtId="182" formatCode="#,##0\ ;&quot;△ &quot;#,##0\ ;&quot;－ &quot;"/>
    <numFmt numFmtId="183" formatCode="#,##0_);[Red]\(#,##0\)"/>
    <numFmt numFmtId="184" formatCode="#,##0\ ;&quot;△&quot;#,##0\ ;&quot;－&quot;"/>
    <numFmt numFmtId="185" formatCode="#,##0.00_);\(#,##0.00\)"/>
    <numFmt numFmtId="186" formatCode="##.#0\ ;&quot;△ &quot;###.0\ ;&quot;－&quot;"/>
    <numFmt numFmtId="187" formatCode="&quot;福祉・教育・社会保障　&quot;#"/>
    <numFmt numFmtId="188" formatCode="#&quot;　福祉・教育・社会保障&quot;"/>
    <numFmt numFmtId="189" formatCode="&quot;（&quot;#&quot;）&quot;"/>
    <numFmt numFmtId="190" formatCode="#,##0.0_);\(#,##0.0\)"/>
    <numFmt numFmtId="191" formatCode="#,##0.00_);[Red]\(#,##0.00\)"/>
    <numFmt numFmtId="192" formatCode="#,##0.0_);[Red]\(#,##0.0\)"/>
    <numFmt numFmtId="193" formatCode="#,##0.0_ "/>
    <numFmt numFmtId="194" formatCode="&quot;(&quot;#&quot;) &quot;"/>
    <numFmt numFmtId="195" formatCode="0.0_);[Red]\(0.0\)"/>
    <numFmt numFmtId="196" formatCode="#,##0.0\ ;&quot;△&quot;#,##0.0\ ;&quot;－ &quot;"/>
    <numFmt numFmtId="197" formatCode="#,##0\ ;&quot;△&quot;#,##0\ \ ;&quot;－ &quot;"/>
    <numFmt numFmtId="198" formatCode="0_);[Red]\(0\)"/>
  </numFmts>
  <fonts count="5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trike/>
      <sz val="9"/>
      <name val="ＭＳ Ｐ明朝"/>
      <family val="1"/>
      <charset val="128"/>
    </font>
    <font>
      <strike/>
      <sz val="11"/>
      <name val="ＭＳ Ｐ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9.5"/>
      <name val="ＭＳ Ｐ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67955565050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38" fontId="14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9" fillId="0" borderId="0">
      <alignment vertical="center"/>
    </xf>
    <xf numFmtId="0" fontId="14" fillId="0" borderId="0"/>
    <xf numFmtId="0" fontId="6" fillId="0" borderId="0">
      <alignment vertical="center"/>
    </xf>
    <xf numFmtId="0" fontId="23" fillId="0" borderId="0"/>
    <xf numFmtId="0" fontId="5" fillId="0" borderId="0">
      <alignment vertical="center"/>
    </xf>
    <xf numFmtId="6" fontId="14" fillId="0" borderId="0" applyFont="0" applyFill="0" applyBorder="0" applyAlignment="0" applyProtection="0"/>
    <xf numFmtId="0" fontId="5" fillId="0" borderId="0">
      <alignment vertical="center"/>
    </xf>
    <xf numFmtId="0" fontId="44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4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34">
    <xf numFmtId="0" fontId="0" fillId="0" borderId="0" xfId="0"/>
    <xf numFmtId="0" fontId="0" fillId="0" borderId="1" xfId="0" applyBorder="1"/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horizontal="distributed" vertical="center"/>
    </xf>
    <xf numFmtId="176" fontId="8" fillId="0" borderId="0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5" fillId="0" borderId="3" xfId="0" applyFont="1" applyBorder="1" applyAlignment="1">
      <alignment horizontal="distributed" vertical="center" justifyLastLine="1"/>
    </xf>
    <xf numFmtId="0" fontId="25" fillId="0" borderId="0" xfId="0" applyFont="1" applyBorder="1" applyAlignment="1">
      <alignment horizontal="distributed" vertical="center" justifyLastLine="1"/>
    </xf>
    <xf numFmtId="0" fontId="8" fillId="0" borderId="4" xfId="0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horizontal="center" vertical="center"/>
    </xf>
    <xf numFmtId="0" fontId="8" fillId="0" borderId="1" xfId="3" applyFont="1" applyFill="1" applyBorder="1" applyAlignment="1">
      <alignment vertical="center"/>
    </xf>
    <xf numFmtId="0" fontId="8" fillId="0" borderId="5" xfId="3" applyFont="1" applyFill="1" applyBorder="1" applyAlignment="1">
      <alignment vertical="center"/>
    </xf>
    <xf numFmtId="0" fontId="8" fillId="0" borderId="1" xfId="3" applyFont="1" applyFill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4" xfId="3" applyFont="1" applyFill="1" applyBorder="1" applyAlignment="1">
      <alignment vertical="center"/>
    </xf>
    <xf numFmtId="0" fontId="8" fillId="0" borderId="4" xfId="3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49" fontId="8" fillId="0" borderId="1" xfId="3" applyNumberFormat="1" applyFont="1" applyFill="1" applyBorder="1" applyAlignment="1">
      <alignment horizontal="center" vertical="center"/>
    </xf>
    <xf numFmtId="181" fontId="8" fillId="0" borderId="1" xfId="3" applyNumberFormat="1" applyFont="1" applyBorder="1" applyAlignment="1">
      <alignment horizontal="right" vertical="center"/>
    </xf>
    <xf numFmtId="0" fontId="8" fillId="0" borderId="1" xfId="3" applyFont="1" applyBorder="1" applyAlignment="1">
      <alignment horizontal="center" vertical="center" justifyLastLine="1"/>
    </xf>
    <xf numFmtId="38" fontId="8" fillId="0" borderId="1" xfId="1" applyFont="1" applyBorder="1" applyAlignment="1">
      <alignment horizontal="center" vertical="center" justifyLastLine="1"/>
    </xf>
    <xf numFmtId="0" fontId="8" fillId="0" borderId="5" xfId="3" applyFont="1" applyBorder="1" applyAlignment="1">
      <alignment horizontal="distributed" vertical="center" justifyLastLine="1"/>
    </xf>
    <xf numFmtId="0" fontId="8" fillId="0" borderId="1" xfId="3" applyFont="1" applyBorder="1" applyAlignment="1">
      <alignment horizontal="distributed" vertical="center" justifyLastLine="1"/>
    </xf>
    <xf numFmtId="0" fontId="8" fillId="0" borderId="1" xfId="3" applyFont="1" applyBorder="1" applyAlignment="1">
      <alignment vertical="center" justifyLastLine="1"/>
    </xf>
    <xf numFmtId="0" fontId="9" fillId="0" borderId="4" xfId="3" applyFont="1" applyBorder="1" applyAlignment="1">
      <alignment horizontal="distributed" vertical="center" justifyLastLine="1"/>
    </xf>
    <xf numFmtId="0" fontId="9" fillId="0" borderId="0" xfId="3" applyFont="1" applyBorder="1" applyAlignment="1">
      <alignment horizontal="distributed" vertical="center" justifyLastLine="1"/>
    </xf>
    <xf numFmtId="0" fontId="9" fillId="0" borderId="0" xfId="3" applyFont="1" applyBorder="1" applyAlignment="1">
      <alignment vertical="center" justifyLastLine="1"/>
    </xf>
    <xf numFmtId="0" fontId="8" fillId="0" borderId="4" xfId="3" applyFont="1" applyBorder="1" applyAlignment="1">
      <alignment horizontal="distributed" vertical="center" justifyLastLine="1"/>
    </xf>
    <xf numFmtId="0" fontId="8" fillId="0" borderId="0" xfId="3" applyFont="1" applyBorder="1" applyAlignment="1">
      <alignment vertical="center" justifyLastLine="1"/>
    </xf>
    <xf numFmtId="0" fontId="8" fillId="0" borderId="3" xfId="3" applyFont="1" applyBorder="1" applyAlignment="1">
      <alignment horizontal="distributed" vertical="center" justifyLastLine="1"/>
    </xf>
    <xf numFmtId="0" fontId="8" fillId="0" borderId="2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right" vertical="center"/>
    </xf>
    <xf numFmtId="0" fontId="19" fillId="0" borderId="0" xfId="3" applyFont="1" applyFill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8" fillId="0" borderId="8" xfId="3" applyFont="1" applyFill="1" applyBorder="1" applyAlignment="1">
      <alignment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distributed"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right" vertical="center"/>
    </xf>
    <xf numFmtId="0" fontId="8" fillId="0" borderId="4" xfId="3" applyFont="1" applyFill="1" applyBorder="1" applyAlignment="1">
      <alignment horizontal="right" vertical="center"/>
    </xf>
    <xf numFmtId="0" fontId="8" fillId="0" borderId="0" xfId="3" applyFont="1" applyBorder="1" applyAlignment="1">
      <alignment vertical="center"/>
    </xf>
    <xf numFmtId="0" fontId="8" fillId="0" borderId="0" xfId="3" applyFont="1" applyFill="1" applyBorder="1" applyAlignment="1">
      <alignment vertical="center" justifyLastLine="1"/>
    </xf>
    <xf numFmtId="3" fontId="9" fillId="0" borderId="0" xfId="3" applyNumberFormat="1" applyFont="1" applyFill="1" applyAlignment="1">
      <alignment horizontal="right" vertical="center"/>
    </xf>
    <xf numFmtId="3" fontId="8" fillId="0" borderId="0" xfId="3" applyNumberFormat="1" applyFont="1" applyFill="1" applyAlignment="1">
      <alignment horizontal="right" vertical="center"/>
    </xf>
    <xf numFmtId="182" fontId="9" fillId="0" borderId="0" xfId="3" applyNumberFormat="1" applyFont="1" applyFill="1" applyAlignment="1">
      <alignment horizontal="right" vertical="center"/>
    </xf>
    <xf numFmtId="49" fontId="8" fillId="0" borderId="2" xfId="3" applyNumberFormat="1" applyFont="1" applyFill="1" applyBorder="1" applyAlignment="1">
      <alignment horizontal="center" vertical="center"/>
    </xf>
    <xf numFmtId="3" fontId="9" fillId="0" borderId="0" xfId="3" applyNumberFormat="1" applyFont="1" applyFill="1" applyAlignment="1">
      <alignment vertical="center"/>
    </xf>
    <xf numFmtId="3" fontId="8" fillId="0" borderId="0" xfId="3" applyNumberFormat="1" applyFont="1" applyFill="1" applyAlignment="1">
      <alignment vertical="center"/>
    </xf>
    <xf numFmtId="0" fontId="8" fillId="0" borderId="2" xfId="3" applyFont="1" applyFill="1" applyBorder="1" applyAlignment="1">
      <alignment horizontal="distributed" vertical="center" justifyLastLine="1"/>
    </xf>
    <xf numFmtId="0" fontId="20" fillId="0" borderId="0" xfId="3" applyFont="1" applyFill="1" applyAlignment="1">
      <alignment horizontal="left" vertical="center"/>
    </xf>
    <xf numFmtId="0" fontId="17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distributed" vertical="center" wrapText="1" justifyLastLine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4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distributed" vertical="center" justifyLastLine="1"/>
    </xf>
    <xf numFmtId="0" fontId="19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179" fontId="8" fillId="0" borderId="1" xfId="0" applyNumberFormat="1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3" applyFont="1" applyFill="1" applyAlignment="1">
      <alignment vertical="top"/>
    </xf>
    <xf numFmtId="0" fontId="0" fillId="0" borderId="0" xfId="0" applyAlignment="1">
      <alignment vertical="top"/>
    </xf>
    <xf numFmtId="187" fontId="26" fillId="0" borderId="0" xfId="0" applyNumberFormat="1" applyFont="1" applyAlignment="1">
      <alignment horizontal="right" vertical="top"/>
    </xf>
    <xf numFmtId="0" fontId="8" fillId="0" borderId="2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189" fontId="0" fillId="0" borderId="0" xfId="0" applyNumberFormat="1" applyAlignment="1">
      <alignment vertical="center"/>
    </xf>
    <xf numFmtId="0" fontId="28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9" fillId="0" borderId="0" xfId="5" applyFont="1" applyFill="1" applyBorder="1" applyAlignment="1">
      <alignment vertical="center" textRotation="255"/>
    </xf>
    <xf numFmtId="0" fontId="30" fillId="0" borderId="0" xfId="0" applyFont="1" applyFill="1" applyBorder="1" applyAlignment="1">
      <alignment vertical="center" textRotation="255"/>
    </xf>
    <xf numFmtId="0" fontId="3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32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33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9" fillId="0" borderId="0" xfId="0" applyFont="1" applyFill="1" applyBorder="1" applyAlignment="1">
      <alignment vertical="distributed" textRotation="255" wrapText="1" indent="4"/>
    </xf>
    <xf numFmtId="0" fontId="30" fillId="0" borderId="0" xfId="0" applyFont="1" applyFill="1" applyBorder="1" applyAlignment="1">
      <alignment vertical="distributed" textRotation="255" indent="4"/>
    </xf>
    <xf numFmtId="0" fontId="31" fillId="0" borderId="2" xfId="0" applyFont="1" applyFill="1" applyBorder="1" applyAlignment="1">
      <alignment vertical="center"/>
    </xf>
    <xf numFmtId="0" fontId="36" fillId="0" borderId="0" xfId="0" applyFont="1" applyFill="1" applyBorder="1" applyAlignment="1"/>
    <xf numFmtId="0" fontId="29" fillId="0" borderId="0" xfId="0" applyFont="1" applyFill="1" applyBorder="1" applyAlignment="1">
      <alignment vertical="distributed" textRotation="255" wrapText="1" justifyLastLine="1"/>
    </xf>
    <xf numFmtId="0" fontId="30" fillId="0" borderId="0" xfId="0" applyFont="1" applyFill="1" applyBorder="1" applyAlignment="1">
      <alignment vertical="distributed" textRotation="255" justifyLastLine="1"/>
    </xf>
    <xf numFmtId="0" fontId="29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31" fillId="0" borderId="0" xfId="0" applyFont="1" applyAlignment="1">
      <alignment vertical="center"/>
    </xf>
    <xf numFmtId="0" fontId="8" fillId="0" borderId="7" xfId="3" applyFont="1" applyFill="1" applyBorder="1" applyAlignment="1">
      <alignment vertical="center"/>
    </xf>
    <xf numFmtId="0" fontId="37" fillId="0" borderId="0" xfId="0" applyFont="1"/>
    <xf numFmtId="0" fontId="37" fillId="0" borderId="3" xfId="0" applyFont="1" applyBorder="1"/>
    <xf numFmtId="0" fontId="37" fillId="0" borderId="4" xfId="0" applyFont="1" applyBorder="1"/>
    <xf numFmtId="0" fontId="37" fillId="0" borderId="1" xfId="0" applyFont="1" applyBorder="1"/>
    <xf numFmtId="0" fontId="37" fillId="0" borderId="5" xfId="0" applyFont="1" applyBorder="1"/>
    <xf numFmtId="0" fontId="17" fillId="0" borderId="0" xfId="0" applyFont="1" applyAlignment="1">
      <alignment vertical="center"/>
    </xf>
    <xf numFmtId="0" fontId="8" fillId="0" borderId="0" xfId="0" applyFont="1" applyBorder="1" applyAlignment="1">
      <alignment vertical="center" justifyLastLine="1"/>
    </xf>
    <xf numFmtId="0" fontId="37" fillId="0" borderId="0" xfId="0" applyFont="1" applyBorder="1"/>
    <xf numFmtId="0" fontId="8" fillId="0" borderId="0" xfId="0" applyFont="1"/>
    <xf numFmtId="0" fontId="8" fillId="0" borderId="4" xfId="0" applyFont="1" applyBorder="1"/>
    <xf numFmtId="0" fontId="37" fillId="0" borderId="0" xfId="0" applyFont="1" applyBorder="1" applyAlignment="1">
      <alignment horizontal="distributed" vertical="center" justifyLastLine="1"/>
    </xf>
    <xf numFmtId="0" fontId="8" fillId="0" borderId="9" xfId="4" applyFont="1" applyBorder="1" applyAlignment="1"/>
    <xf numFmtId="0" fontId="8" fillId="0" borderId="8" xfId="4" applyFont="1" applyBorder="1" applyAlignment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8" xfId="4" applyFont="1" applyBorder="1" applyAlignment="1">
      <alignment horizontal="right" vertical="center"/>
    </xf>
    <xf numFmtId="0" fontId="8" fillId="0" borderId="8" xfId="4" applyFont="1" applyBorder="1" applyAlignment="1"/>
    <xf numFmtId="0" fontId="8" fillId="0" borderId="8" xfId="4" applyFont="1" applyBorder="1" applyAlignment="1">
      <alignment horizontal="right"/>
    </xf>
    <xf numFmtId="0" fontId="37" fillId="0" borderId="1" xfId="0" applyFont="1" applyBorder="1" applyAlignment="1"/>
    <xf numFmtId="177" fontId="39" fillId="0" borderId="2" xfId="0" applyNumberFormat="1" applyFont="1" applyBorder="1" applyAlignment="1">
      <alignment vertical="center"/>
    </xf>
    <xf numFmtId="177" fontId="17" fillId="0" borderId="0" xfId="0" applyNumberFormat="1" applyFont="1" applyAlignment="1">
      <alignment vertical="center"/>
    </xf>
    <xf numFmtId="177" fontId="17" fillId="0" borderId="2" xfId="0" applyNumberFormat="1" applyFont="1" applyBorder="1" applyAlignment="1">
      <alignment vertical="center"/>
    </xf>
    <xf numFmtId="0" fontId="40" fillId="0" borderId="0" xfId="0" applyFont="1"/>
    <xf numFmtId="177" fontId="17" fillId="0" borderId="0" xfId="0" applyNumberFormat="1" applyFont="1" applyBorder="1" applyAlignment="1">
      <alignment vertical="center"/>
    </xf>
    <xf numFmtId="0" fontId="37" fillId="0" borderId="0" xfId="0" applyFont="1" applyBorder="1" applyAlignment="1"/>
    <xf numFmtId="0" fontId="23" fillId="0" borderId="0" xfId="4" applyFont="1"/>
    <xf numFmtId="0" fontId="31" fillId="0" borderId="0" xfId="8" applyFont="1" applyFill="1" applyBorder="1" applyAlignment="1">
      <alignment vertical="center"/>
    </xf>
    <xf numFmtId="0" fontId="33" fillId="0" borderId="0" xfId="8" applyFont="1" applyFill="1" applyBorder="1" applyAlignment="1">
      <alignment vertical="center" wrapText="1" justifyLastLine="1"/>
    </xf>
    <xf numFmtId="0" fontId="23" fillId="0" borderId="0" xfId="8" applyFont="1" applyFill="1" applyBorder="1" applyAlignment="1">
      <alignment vertical="top"/>
    </xf>
    <xf numFmtId="0" fontId="23" fillId="0" borderId="0" xfId="8" applyFont="1" applyBorder="1"/>
    <xf numFmtId="0" fontId="31" fillId="0" borderId="0" xfId="4" applyFont="1" applyAlignment="1">
      <alignment vertical="center"/>
    </xf>
    <xf numFmtId="0" fontId="5" fillId="0" borderId="0" xfId="9" applyFont="1" applyAlignment="1"/>
    <xf numFmtId="0" fontId="5" fillId="0" borderId="0" xfId="9" applyFont="1" applyBorder="1" applyAlignment="1"/>
    <xf numFmtId="0" fontId="23" fillId="0" borderId="0" xfId="9" applyFont="1" applyBorder="1" applyAlignment="1"/>
    <xf numFmtId="0" fontId="31" fillId="0" borderId="0" xfId="9" applyFont="1" applyAlignment="1">
      <alignment vertical="center"/>
    </xf>
    <xf numFmtId="0" fontId="5" fillId="0" borderId="0" xfId="9" applyFont="1" applyBorder="1" applyAlignment="1">
      <alignment vertical="top"/>
    </xf>
    <xf numFmtId="0" fontId="23" fillId="0" borderId="0" xfId="9" applyFont="1" applyFill="1" applyBorder="1" applyAlignment="1">
      <alignment vertical="top"/>
    </xf>
    <xf numFmtId="0" fontId="33" fillId="0" borderId="0" xfId="9" applyFont="1" applyFill="1" applyBorder="1" applyAlignment="1">
      <alignment vertical="center" wrapText="1" justifyLastLine="1"/>
    </xf>
    <xf numFmtId="0" fontId="5" fillId="0" borderId="0" xfId="9" applyFont="1" applyBorder="1" applyAlignment="1">
      <alignment vertical="center" wrapText="1" justifyLastLine="1"/>
    </xf>
    <xf numFmtId="0" fontId="31" fillId="0" borderId="0" xfId="9" applyFont="1" applyFill="1" applyBorder="1" applyAlignment="1">
      <alignment vertical="center"/>
    </xf>
    <xf numFmtId="0" fontId="23" fillId="0" borderId="0" xfId="8" applyFont="1" applyFill="1" applyBorder="1"/>
    <xf numFmtId="0" fontId="25" fillId="0" borderId="0" xfId="0" applyFont="1" applyAlignment="1">
      <alignment horizontal="center" vertical="center"/>
    </xf>
    <xf numFmtId="0" fontId="17" fillId="0" borderId="0" xfId="0" applyFont="1" applyBorder="1"/>
    <xf numFmtId="0" fontId="8" fillId="0" borderId="4" xfId="0" applyFont="1" applyFill="1" applyBorder="1" applyAlignment="1">
      <alignment horizontal="distributed" vertical="center"/>
    </xf>
    <xf numFmtId="0" fontId="8" fillId="0" borderId="4" xfId="0" applyFont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2" fontId="19" fillId="0" borderId="0" xfId="3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182" fontId="8" fillId="0" borderId="0" xfId="1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191" fontId="9" fillId="0" borderId="0" xfId="3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38" fontId="8" fillId="0" borderId="0" xfId="1" applyFont="1" applyBorder="1" applyAlignment="1">
      <alignment horizontal="center" vertical="center" justifyLastLine="1"/>
    </xf>
    <xf numFmtId="181" fontId="8" fillId="0" borderId="0" xfId="3" applyNumberFormat="1" applyFont="1" applyBorder="1" applyAlignment="1">
      <alignment horizontal="right" vertical="center"/>
    </xf>
    <xf numFmtId="178" fontId="8" fillId="0" borderId="0" xfId="1" applyNumberFormat="1" applyFont="1" applyBorder="1" applyAlignment="1">
      <alignment vertical="center" justifyLastLine="1"/>
    </xf>
    <xf numFmtId="178" fontId="8" fillId="0" borderId="0" xfId="1" applyNumberFormat="1" applyFont="1" applyFill="1" applyBorder="1" applyAlignment="1">
      <alignment vertical="center" justifyLastLine="1"/>
    </xf>
    <xf numFmtId="0" fontId="13" fillId="0" borderId="0" xfId="3" applyFont="1" applyFill="1" applyBorder="1" applyAlignment="1">
      <alignment vertical="center" justifyLastLine="1"/>
    </xf>
    <xf numFmtId="0" fontId="8" fillId="0" borderId="0" xfId="3" applyFont="1" applyBorder="1" applyAlignment="1">
      <alignment vertical="center" wrapText="1" justifyLastLine="1"/>
    </xf>
    <xf numFmtId="0" fontId="8" fillId="0" borderId="0" xfId="3" applyFont="1" applyFill="1" applyBorder="1" applyAlignment="1">
      <alignment vertical="center" wrapText="1" justifyLastLine="1"/>
    </xf>
    <xf numFmtId="0" fontId="8" fillId="0" borderId="0" xfId="3" applyFont="1" applyFill="1" applyBorder="1" applyAlignment="1">
      <alignment vertical="top" justifyLastLine="1"/>
    </xf>
    <xf numFmtId="0" fontId="8" fillId="0" borderId="0" xfId="0" applyFont="1" applyBorder="1" applyAlignment="1">
      <alignment vertical="top" justifyLastLine="1"/>
    </xf>
    <xf numFmtId="0" fontId="8" fillId="0" borderId="0" xfId="3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178" fontId="8" fillId="0" borderId="0" xfId="1" applyNumberFormat="1" applyFont="1" applyFill="1" applyBorder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0" fontId="37" fillId="2" borderId="0" xfId="4" applyFont="1" applyFill="1"/>
    <xf numFmtId="188" fontId="22" fillId="0" borderId="0" xfId="3" applyNumberFormat="1" applyFont="1" applyFill="1" applyAlignment="1">
      <alignment vertical="top"/>
    </xf>
    <xf numFmtId="187" fontId="22" fillId="0" borderId="0" xfId="3" applyNumberFormat="1" applyFont="1" applyFill="1" applyAlignment="1">
      <alignment vertical="top"/>
    </xf>
    <xf numFmtId="0" fontId="17" fillId="0" borderId="0" xfId="0" applyFont="1" applyBorder="1" applyAlignment="1">
      <alignment vertical="center"/>
    </xf>
    <xf numFmtId="0" fontId="37" fillId="0" borderId="8" xfId="0" applyFont="1" applyBorder="1"/>
    <xf numFmtId="176" fontId="37" fillId="0" borderId="0" xfId="0" applyNumberFormat="1" applyFont="1"/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0" fillId="0" borderId="0" xfId="0" applyAlignment="1"/>
    <xf numFmtId="176" fontId="0" fillId="0" borderId="0" xfId="0" applyNumberFormat="1" applyAlignment="1"/>
    <xf numFmtId="0" fontId="19" fillId="0" borderId="4" xfId="0" applyFont="1" applyBorder="1"/>
    <xf numFmtId="0" fontId="19" fillId="0" borderId="0" xfId="0" applyFont="1"/>
    <xf numFmtId="187" fontId="26" fillId="0" borderId="0" xfId="0" applyNumberFormat="1" applyFont="1" applyAlignment="1">
      <alignment horizontal="right" vertical="top"/>
    </xf>
    <xf numFmtId="0" fontId="8" fillId="0" borderId="0" xfId="3" applyFont="1" applyFill="1" applyAlignment="1">
      <alignment horizontal="distributed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Border="1" applyAlignment="1">
      <alignment horizontal="center" vertical="center" justifyLastLine="1"/>
    </xf>
    <xf numFmtId="0" fontId="8" fillId="0" borderId="0" xfId="3" applyFont="1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distributed" vertical="center"/>
    </xf>
    <xf numFmtId="0" fontId="9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distributed" vertical="center"/>
    </xf>
    <xf numFmtId="180" fontId="8" fillId="0" borderId="0" xfId="3" applyNumberFormat="1" applyFont="1" applyFill="1" applyBorder="1" applyAlignment="1">
      <alignment vertical="center"/>
    </xf>
    <xf numFmtId="0" fontId="8" fillId="0" borderId="0" xfId="3" applyFont="1" applyBorder="1" applyAlignment="1">
      <alignment horizontal="center" vertical="center" justifyLastLine="1"/>
    </xf>
    <xf numFmtId="0" fontId="8" fillId="0" borderId="0" xfId="3" applyFont="1" applyBorder="1" applyAlignment="1">
      <alignment horizontal="distributed" vertical="center" justifyLastLine="1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 wrapText="1" justifyLastLine="1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177" fontId="17" fillId="0" borderId="0" xfId="0" applyNumberFormat="1" applyFont="1" applyBorder="1" applyAlignment="1">
      <alignment horizontal="center" vertical="center"/>
    </xf>
    <xf numFmtId="185" fontId="8" fillId="0" borderId="0" xfId="3" applyNumberFormat="1" applyFont="1" applyBorder="1" applyAlignment="1">
      <alignment vertical="center"/>
    </xf>
    <xf numFmtId="182" fontId="8" fillId="0" borderId="0" xfId="3" applyNumberFormat="1" applyFont="1" applyFill="1" applyBorder="1" applyAlignment="1">
      <alignment vertical="center"/>
    </xf>
    <xf numFmtId="184" fontId="8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10" xfId="3" applyFont="1" applyFill="1" applyBorder="1" applyAlignment="1">
      <alignment vertical="center"/>
    </xf>
    <xf numFmtId="0" fontId="8" fillId="0" borderId="3" xfId="0" applyFont="1" applyBorder="1" applyAlignment="1">
      <alignment horizontal="distributed" vertical="center" justifyLastLine="1"/>
    </xf>
    <xf numFmtId="184" fontId="9" fillId="0" borderId="0" xfId="3" applyNumberFormat="1" applyFont="1" applyFill="1" applyBorder="1" applyAlignment="1">
      <alignment vertical="center"/>
    </xf>
    <xf numFmtId="177" fontId="17" fillId="0" borderId="2" xfId="0" applyNumberFormat="1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188" fontId="22" fillId="0" borderId="0" xfId="0" applyNumberFormat="1" applyFont="1" applyAlignment="1">
      <alignment horizontal="left" vertical="top"/>
    </xf>
    <xf numFmtId="0" fontId="8" fillId="0" borderId="2" xfId="0" applyFont="1" applyBorder="1" applyAlignment="1">
      <alignment horizontal="distributed" vertical="center" justifyLastLine="1"/>
    </xf>
    <xf numFmtId="182" fontId="8" fillId="0" borderId="0" xfId="3" applyNumberFormat="1" applyFont="1" applyFill="1" applyAlignment="1">
      <alignment horizontal="right" vertical="center"/>
    </xf>
    <xf numFmtId="182" fontId="8" fillId="0" borderId="0" xfId="3" applyNumberFormat="1" applyFont="1" applyFill="1" applyAlignment="1">
      <alignment vertical="center"/>
    </xf>
    <xf numFmtId="0" fontId="17" fillId="0" borderId="0" xfId="3" applyFont="1" applyFill="1" applyAlignment="1">
      <alignment horizontal="distributed" vertical="center"/>
    </xf>
    <xf numFmtId="0" fontId="8" fillId="0" borderId="8" xfId="0" applyFont="1" applyBorder="1" applyAlignment="1">
      <alignment horizontal="center" vertical="center" justifyLastLine="1"/>
    </xf>
    <xf numFmtId="0" fontId="8" fillId="0" borderId="2" xfId="3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176" fontId="8" fillId="0" borderId="0" xfId="13" applyNumberFormat="1" applyFont="1" applyFill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93" fontId="8" fillId="0" borderId="0" xfId="0" applyNumberFormat="1" applyFont="1" applyFill="1" applyBorder="1" applyAlignment="1">
      <alignment horizontal="right" vertical="center"/>
    </xf>
    <xf numFmtId="190" fontId="8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center" vertical="center"/>
    </xf>
    <xf numFmtId="38" fontId="8" fillId="0" borderId="0" xfId="13" applyFont="1" applyFill="1" applyBorder="1" applyAlignment="1">
      <alignment vertical="center"/>
    </xf>
    <xf numFmtId="0" fontId="37" fillId="0" borderId="0" xfId="0" applyFont="1" applyAlignment="1">
      <alignment vertical="top"/>
    </xf>
    <xf numFmtId="0" fontId="37" fillId="0" borderId="0" xfId="0" applyFont="1" applyFill="1" applyBorder="1"/>
    <xf numFmtId="0" fontId="37" fillId="0" borderId="0" xfId="0" applyFont="1" applyBorder="1" applyAlignment="1">
      <alignment vertical="center"/>
    </xf>
    <xf numFmtId="176" fontId="37" fillId="0" borderId="0" xfId="0" applyNumberFormat="1" applyFont="1" applyBorder="1" applyAlignment="1">
      <alignment vertical="center"/>
    </xf>
    <xf numFmtId="0" fontId="37" fillId="0" borderId="0" xfId="4" applyFont="1"/>
    <xf numFmtId="0" fontId="21" fillId="0" borderId="0" xfId="0" applyFont="1"/>
    <xf numFmtId="0" fontId="21" fillId="0" borderId="4" xfId="0" applyFont="1" applyBorder="1"/>
    <xf numFmtId="0" fontId="21" fillId="0" borderId="0" xfId="0" applyFont="1" applyBorder="1"/>
    <xf numFmtId="0" fontId="37" fillId="0" borderId="2" xfId="0" applyFont="1" applyBorder="1"/>
    <xf numFmtId="0" fontId="8" fillId="0" borderId="0" xfId="0" applyFont="1" applyBorder="1"/>
    <xf numFmtId="0" fontId="37" fillId="0" borderId="0" xfId="4" applyFont="1" applyAlignment="1">
      <alignment vertical="top"/>
    </xf>
    <xf numFmtId="187" fontId="22" fillId="0" borderId="0" xfId="0" applyNumberFormat="1" applyFont="1" applyAlignment="1">
      <alignment horizontal="right" vertical="top"/>
    </xf>
    <xf numFmtId="0" fontId="37" fillId="0" borderId="1" xfId="4" applyFont="1" applyBorder="1"/>
    <xf numFmtId="0" fontId="37" fillId="0" borderId="3" xfId="4" applyFont="1" applyBorder="1"/>
    <xf numFmtId="0" fontId="37" fillId="0" borderId="4" xfId="4" applyFont="1" applyBorder="1"/>
    <xf numFmtId="0" fontId="21" fillId="0" borderId="0" xfId="4" applyFont="1"/>
    <xf numFmtId="0" fontId="21" fillId="0" borderId="4" xfId="4" applyFont="1" applyBorder="1"/>
    <xf numFmtId="0" fontId="37" fillId="0" borderId="5" xfId="4" applyFont="1" applyBorder="1"/>
    <xf numFmtId="0" fontId="8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37" fillId="0" borderId="0" xfId="4" applyFont="1" applyAlignment="1"/>
    <xf numFmtId="0" fontId="37" fillId="0" borderId="0" xfId="4" applyFont="1" applyBorder="1" applyAlignment="1"/>
    <xf numFmtId="0" fontId="37" fillId="0" borderId="3" xfId="4" applyFont="1" applyBorder="1" applyAlignment="1"/>
    <xf numFmtId="0" fontId="37" fillId="0" borderId="4" xfId="4" applyFont="1" applyBorder="1" applyAlignment="1"/>
    <xf numFmtId="0" fontId="37" fillId="0" borderId="0" xfId="4" applyFont="1" applyFill="1" applyAlignment="1"/>
    <xf numFmtId="0" fontId="21" fillId="0" borderId="0" xfId="4" applyFont="1" applyFill="1" applyAlignment="1"/>
    <xf numFmtId="0" fontId="21" fillId="0" borderId="4" xfId="4" applyFont="1" applyFill="1" applyBorder="1" applyAlignment="1"/>
    <xf numFmtId="0" fontId="37" fillId="0" borderId="1" xfId="4" applyFont="1" applyBorder="1" applyAlignment="1"/>
    <xf numFmtId="0" fontId="37" fillId="0" borderId="5" xfId="4" applyFont="1" applyBorder="1" applyAlignment="1"/>
    <xf numFmtId="0" fontId="8" fillId="0" borderId="2" xfId="0" applyFont="1" applyBorder="1" applyAlignment="1">
      <alignment horizontal="distributed" vertical="center" wrapText="1" justifyLastLine="1"/>
    </xf>
    <xf numFmtId="0" fontId="37" fillId="0" borderId="2" xfId="0" applyFont="1" applyBorder="1" applyAlignment="1">
      <alignment horizontal="distributed" vertical="center" justifyLastLine="1"/>
    </xf>
    <xf numFmtId="0" fontId="37" fillId="0" borderId="6" xfId="0" applyFont="1" applyBorder="1" applyAlignment="1">
      <alignment horizontal="distributed" vertical="center" justifyLastLine="1"/>
    </xf>
    <xf numFmtId="0" fontId="37" fillId="0" borderId="7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vertical="center"/>
    </xf>
    <xf numFmtId="0" fontId="37" fillId="0" borderId="11" xfId="0" applyFont="1" applyBorder="1" applyAlignment="1"/>
    <xf numFmtId="176" fontId="9" fillId="0" borderId="0" xfId="0" applyNumberFormat="1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7" fillId="0" borderId="9" xfId="0" applyFont="1" applyBorder="1" applyAlignment="1"/>
    <xf numFmtId="0" fontId="37" fillId="0" borderId="8" xfId="0" applyFont="1" applyBorder="1" applyAlignment="1"/>
    <xf numFmtId="0" fontId="37" fillId="0" borderId="0" xfId="0" applyFont="1" applyAlignment="1"/>
    <xf numFmtId="0" fontId="37" fillId="0" borderId="3" xfId="0" applyFont="1" applyBorder="1" applyAlignment="1"/>
    <xf numFmtId="0" fontId="37" fillId="0" borderId="4" xfId="0" applyFont="1" applyBorder="1" applyAlignment="1"/>
    <xf numFmtId="0" fontId="37" fillId="0" borderId="5" xfId="0" applyFont="1" applyBorder="1" applyAlignment="1"/>
    <xf numFmtId="0" fontId="8" fillId="0" borderId="0" xfId="0" applyFont="1" applyBorder="1" applyAlignment="1">
      <alignment vertical="distributed" justifyLastLine="1"/>
    </xf>
    <xf numFmtId="0" fontId="9" fillId="0" borderId="0" xfId="0" applyFont="1" applyBorder="1" applyAlignment="1">
      <alignment vertical="center"/>
    </xf>
    <xf numFmtId="0" fontId="9" fillId="0" borderId="4" xfId="3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top"/>
    </xf>
    <xf numFmtId="187" fontId="22" fillId="0" borderId="0" xfId="0" applyNumberFormat="1" applyFont="1" applyAlignment="1">
      <alignment vertical="top"/>
    </xf>
    <xf numFmtId="188" fontId="22" fillId="0" borderId="0" xfId="0" applyNumberFormat="1" applyFont="1" applyAlignment="1">
      <alignment vertical="top"/>
    </xf>
    <xf numFmtId="188" fontId="22" fillId="0" borderId="0" xfId="0" applyNumberFormat="1" applyFont="1" applyBorder="1" applyAlignment="1">
      <alignment horizontal="left" vertical="top"/>
    </xf>
    <xf numFmtId="178" fontId="37" fillId="0" borderId="0" xfId="0" applyNumberFormat="1" applyFont="1" applyBorder="1" applyAlignment="1">
      <alignment vertical="center"/>
    </xf>
    <xf numFmtId="185" fontId="37" fillId="0" borderId="0" xfId="0" applyNumberFormat="1" applyFont="1" applyBorder="1" applyAlignment="1">
      <alignment vertical="center"/>
    </xf>
    <xf numFmtId="178" fontId="8" fillId="0" borderId="0" xfId="0" applyNumberFormat="1" applyFont="1" applyBorder="1" applyAlignment="1">
      <alignment vertical="center"/>
    </xf>
    <xf numFmtId="190" fontId="8" fillId="0" borderId="0" xfId="0" applyNumberFormat="1" applyFont="1" applyBorder="1" applyAlignment="1">
      <alignment vertical="center"/>
    </xf>
    <xf numFmtId="190" fontId="37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 justifyLastLine="1"/>
    </xf>
    <xf numFmtId="183" fontId="9" fillId="0" borderId="0" xfId="0" applyNumberFormat="1" applyFont="1" applyFill="1" applyBorder="1" applyAlignment="1">
      <alignment vertical="center"/>
    </xf>
    <xf numFmtId="191" fontId="9" fillId="0" borderId="0" xfId="0" applyNumberFormat="1" applyFont="1" applyFill="1" applyBorder="1" applyAlignment="1">
      <alignment vertical="center"/>
    </xf>
    <xf numFmtId="192" fontId="9" fillId="0" borderId="0" xfId="0" applyNumberFormat="1" applyFont="1" applyFill="1" applyBorder="1" applyAlignment="1">
      <alignment vertical="center"/>
    </xf>
    <xf numFmtId="0" fontId="9" fillId="0" borderId="4" xfId="0" applyFont="1" applyBorder="1"/>
    <xf numFmtId="0" fontId="37" fillId="0" borderId="1" xfId="0" applyFont="1" applyFill="1" applyBorder="1"/>
    <xf numFmtId="0" fontId="17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left" vertical="center"/>
    </xf>
    <xf numFmtId="180" fontId="37" fillId="0" borderId="0" xfId="0" applyNumberFormat="1" applyFont="1"/>
    <xf numFmtId="0" fontId="37" fillId="0" borderId="3" xfId="0" applyFont="1" applyBorder="1" applyAlignment="1">
      <alignment horizontal="distributed" vertical="center" justifyLastLine="1"/>
    </xf>
    <xf numFmtId="0" fontId="37" fillId="0" borderId="0" xfId="0" applyFont="1" applyBorder="1" applyAlignment="1">
      <alignment horizontal="center" vertical="center"/>
    </xf>
    <xf numFmtId="56" fontId="37" fillId="0" borderId="0" xfId="0" applyNumberFormat="1" applyFont="1"/>
    <xf numFmtId="0" fontId="8" fillId="0" borderId="0" xfId="0" applyFont="1" applyAlignment="1">
      <alignment horizontal="left" vertical="center"/>
    </xf>
    <xf numFmtId="0" fontId="37" fillId="0" borderId="4" xfId="0" applyFont="1" applyFill="1" applyBorder="1"/>
    <xf numFmtId="0" fontId="37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37" fillId="0" borderId="11" xfId="0" applyFont="1" applyBorder="1"/>
    <xf numFmtId="0" fontId="47" fillId="0" borderId="0" xfId="0" applyFont="1" applyBorder="1"/>
    <xf numFmtId="0" fontId="47" fillId="0" borderId="1" xfId="0" applyFont="1" applyBorder="1"/>
    <xf numFmtId="0" fontId="47" fillId="0" borderId="5" xfId="0" applyFont="1" applyBorder="1"/>
    <xf numFmtId="0" fontId="17" fillId="0" borderId="0" xfId="0" applyFont="1" applyAlignment="1">
      <alignment horizontal="center" vertical="center"/>
    </xf>
    <xf numFmtId="187" fontId="22" fillId="0" borderId="0" xfId="4" applyNumberFormat="1" applyFont="1" applyAlignment="1">
      <alignment horizontal="right" vertical="top"/>
    </xf>
    <xf numFmtId="0" fontId="37" fillId="0" borderId="9" xfId="0" applyFont="1" applyBorder="1"/>
    <xf numFmtId="0" fontId="9" fillId="0" borderId="0" xfId="0" applyFont="1" applyAlignment="1">
      <alignment horizontal="distributed" vertical="center"/>
    </xf>
    <xf numFmtId="0" fontId="43" fillId="0" borderId="0" xfId="0" applyFont="1" applyAlignment="1">
      <alignment vertical="center"/>
    </xf>
    <xf numFmtId="187" fontId="22" fillId="0" borderId="0" xfId="0" applyNumberFormat="1" applyFont="1" applyBorder="1" applyAlignment="1">
      <alignment horizontal="right" vertical="top"/>
    </xf>
    <xf numFmtId="0" fontId="9" fillId="0" borderId="0" xfId="0" applyFont="1" applyBorder="1" applyAlignment="1">
      <alignment horizontal="center" vertical="center"/>
    </xf>
    <xf numFmtId="184" fontId="9" fillId="0" borderId="0" xfId="0" applyNumberFormat="1" applyFont="1" applyBorder="1" applyAlignment="1">
      <alignment vertical="center"/>
    </xf>
    <xf numFmtId="184" fontId="8" fillId="0" borderId="0" xfId="0" applyNumberFormat="1" applyFont="1" applyBorder="1" applyAlignment="1">
      <alignment vertical="center"/>
    </xf>
    <xf numFmtId="176" fontId="37" fillId="0" borderId="0" xfId="0" applyNumberFormat="1" applyFont="1" applyBorder="1"/>
    <xf numFmtId="0" fontId="48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justifyLastLine="1"/>
    </xf>
    <xf numFmtId="195" fontId="8" fillId="0" borderId="0" xfId="0" applyNumberFormat="1" applyFont="1" applyBorder="1" applyAlignment="1">
      <alignment vertical="center"/>
    </xf>
    <xf numFmtId="195" fontId="37" fillId="0" borderId="0" xfId="0" applyNumberFormat="1" applyFont="1" applyBorder="1"/>
    <xf numFmtId="195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184" fontId="9" fillId="0" borderId="4" xfId="0" applyNumberFormat="1" applyFont="1" applyBorder="1" applyAlignment="1">
      <alignment vertical="center"/>
    </xf>
    <xf numFmtId="184" fontId="8" fillId="0" borderId="4" xfId="0" applyNumberFormat="1" applyFont="1" applyBorder="1" applyAlignment="1">
      <alignment vertical="center"/>
    </xf>
    <xf numFmtId="176" fontId="37" fillId="2" borderId="0" xfId="0" applyNumberFormat="1" applyFont="1" applyFill="1"/>
    <xf numFmtId="176" fontId="19" fillId="0" borderId="0" xfId="0" applyNumberFormat="1" applyFont="1"/>
    <xf numFmtId="176" fontId="19" fillId="2" borderId="0" xfId="0" applyNumberFormat="1" applyFont="1" applyFill="1"/>
    <xf numFmtId="195" fontId="37" fillId="0" borderId="0" xfId="0" applyNumberFormat="1" applyFont="1"/>
    <xf numFmtId="0" fontId="9" fillId="0" borderId="4" xfId="0" applyFont="1" applyBorder="1" applyAlignment="1">
      <alignment horizontal="distributed" vertical="center"/>
    </xf>
    <xf numFmtId="176" fontId="37" fillId="0" borderId="0" xfId="0" applyNumberFormat="1" applyFont="1" applyFill="1" applyBorder="1"/>
    <xf numFmtId="0" fontId="49" fillId="0" borderId="0" xfId="0" applyFont="1" applyAlignment="1">
      <alignment horizontal="right" vertical="center"/>
    </xf>
    <xf numFmtId="49" fontId="37" fillId="0" borderId="0" xfId="0" applyNumberFormat="1" applyFont="1" applyBorder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37" fillId="0" borderId="0" xfId="0" applyFont="1" applyFill="1"/>
    <xf numFmtId="0" fontId="37" fillId="0" borderId="5" xfId="0" applyFont="1" applyFill="1" applyBorder="1"/>
    <xf numFmtId="0" fontId="37" fillId="0" borderId="3" xfId="0" applyFont="1" applyFill="1" applyBorder="1"/>
    <xf numFmtId="176" fontId="9" fillId="0" borderId="0" xfId="0" applyNumberFormat="1" applyFont="1" applyAlignment="1">
      <alignment vertical="center"/>
    </xf>
    <xf numFmtId="176" fontId="9" fillId="0" borderId="4" xfId="0" applyNumberFormat="1" applyFont="1" applyBorder="1" applyAlignment="1">
      <alignment vertical="center"/>
    </xf>
    <xf numFmtId="0" fontId="37" fillId="0" borderId="0" xfId="0" applyFont="1" applyAlignment="1">
      <alignment horizontal="right"/>
    </xf>
    <xf numFmtId="176" fontId="8" fillId="0" borderId="4" xfId="0" applyNumberFormat="1" applyFont="1" applyBorder="1" applyAlignment="1">
      <alignment vertical="center"/>
    </xf>
    <xf numFmtId="0" fontId="37" fillId="0" borderId="0" xfId="0" applyFont="1" applyAlignment="1">
      <alignment horizontal="distributed" vertical="center"/>
    </xf>
    <xf numFmtId="0" fontId="37" fillId="0" borderId="0" xfId="0" applyFont="1" applyBorder="1" applyAlignment="1">
      <alignment horizontal="distributed" vertical="center"/>
    </xf>
    <xf numFmtId="197" fontId="9" fillId="0" borderId="0" xfId="0" applyNumberFormat="1" applyFont="1" applyFill="1" applyBorder="1" applyAlignment="1">
      <alignment vertical="center"/>
    </xf>
    <xf numFmtId="0" fontId="37" fillId="0" borderId="0" xfId="0" applyFont="1" applyBorder="1" applyAlignment="1">
      <alignment horizontal="right"/>
    </xf>
    <xf numFmtId="197" fontId="8" fillId="0" borderId="0" xfId="0" applyNumberFormat="1" applyFont="1" applyBorder="1" applyAlignment="1">
      <alignment vertical="center"/>
    </xf>
    <xf numFmtId="38" fontId="8" fillId="0" borderId="0" xfId="13" applyFont="1" applyBorder="1" applyAlignment="1">
      <alignment vertical="center"/>
    </xf>
    <xf numFmtId="177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38" fillId="0" borderId="0" xfId="0" applyFont="1"/>
    <xf numFmtId="0" fontId="8" fillId="0" borderId="0" xfId="0" applyFont="1" applyBorder="1" applyAlignment="1">
      <alignment horizontal="center" vertical="center"/>
    </xf>
    <xf numFmtId="180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 justifyLastLine="1"/>
    </xf>
    <xf numFmtId="0" fontId="19" fillId="0" borderId="0" xfId="0" applyFont="1" applyBorder="1"/>
    <xf numFmtId="187" fontId="26" fillId="0" borderId="0" xfId="0" applyNumberFormat="1" applyFont="1" applyAlignment="1">
      <alignment horizontal="right" vertical="top"/>
    </xf>
    <xf numFmtId="49" fontId="34" fillId="3" borderId="0" xfId="0" applyNumberFormat="1" applyFont="1" applyFill="1" applyBorder="1" applyAlignment="1">
      <alignment horizontal="center" justifyLastLine="1"/>
    </xf>
    <xf numFmtId="49" fontId="34" fillId="3" borderId="1" xfId="0" applyNumberFormat="1" applyFont="1" applyFill="1" applyBorder="1" applyAlignment="1">
      <alignment horizontal="center" justifyLastLine="1"/>
    </xf>
    <xf numFmtId="0" fontId="35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8" fillId="0" borderId="0" xfId="3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Alignment="1">
      <alignment horizontal="distributed" vertical="center"/>
    </xf>
    <xf numFmtId="0" fontId="9" fillId="0" borderId="0" xfId="3" applyFont="1" applyFill="1" applyBorder="1" applyAlignment="1">
      <alignment horizontal="center" vertical="center"/>
    </xf>
    <xf numFmtId="180" fontId="9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Border="1" applyAlignment="1">
      <alignment horizontal="distributed" vertical="center" justifyLastLine="1"/>
    </xf>
    <xf numFmtId="0" fontId="8" fillId="0" borderId="0" xfId="3" applyFont="1" applyFill="1" applyBorder="1" applyAlignment="1">
      <alignment horizontal="distributed" vertical="center"/>
    </xf>
    <xf numFmtId="180" fontId="8" fillId="0" borderId="0" xfId="3" applyNumberFormat="1" applyFont="1" applyFill="1" applyBorder="1" applyAlignment="1">
      <alignment vertical="center"/>
    </xf>
    <xf numFmtId="181" fontId="8" fillId="0" borderId="0" xfId="3" applyNumberFormat="1" applyFont="1" applyFill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181" fontId="9" fillId="0" borderId="0" xfId="3" applyNumberFormat="1" applyFont="1" applyFill="1" applyBorder="1" applyAlignment="1">
      <alignment vertical="center"/>
    </xf>
    <xf numFmtId="0" fontId="8" fillId="0" borderId="0" xfId="3" applyFont="1" applyBorder="1" applyAlignment="1">
      <alignment horizontal="center" vertical="center"/>
    </xf>
    <xf numFmtId="182" fontId="8" fillId="0" borderId="0" xfId="1" applyNumberFormat="1" applyFont="1" applyBorder="1" applyAlignment="1">
      <alignment horizontal="right" vertical="center" justifyLastLine="1"/>
    </xf>
    <xf numFmtId="0" fontId="8" fillId="0" borderId="0" xfId="3" applyFont="1" applyBorder="1" applyAlignment="1">
      <alignment horizontal="center" vertical="center" justifyLastLine="1"/>
    </xf>
    <xf numFmtId="180" fontId="8" fillId="0" borderId="0" xfId="1" applyNumberFormat="1" applyFont="1" applyFill="1" applyBorder="1" applyAlignment="1">
      <alignment horizontal="right" vertical="center" justifyLastLine="1"/>
    </xf>
    <xf numFmtId="180" fontId="8" fillId="0" borderId="0" xfId="1" applyNumberFormat="1" applyFont="1" applyBorder="1" applyAlignment="1">
      <alignment horizontal="right" vertical="center" justifyLastLine="1"/>
    </xf>
    <xf numFmtId="0" fontId="8" fillId="0" borderId="0" xfId="3" applyFont="1" applyBorder="1" applyAlignment="1">
      <alignment horizontal="distributed" vertical="center" justifyLastLine="1"/>
    </xf>
    <xf numFmtId="181" fontId="8" fillId="0" borderId="0" xfId="3" applyNumberFormat="1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188" fontId="26" fillId="0" borderId="0" xfId="0" applyNumberFormat="1" applyFont="1" applyAlignment="1">
      <alignment horizontal="left" vertical="top"/>
    </xf>
    <xf numFmtId="0" fontId="43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 wrapText="1" justifyLastLine="1"/>
    </xf>
    <xf numFmtId="177" fontId="24" fillId="0" borderId="2" xfId="0" applyNumberFormat="1" applyFont="1" applyBorder="1" applyAlignment="1">
      <alignment horizontal="center" vertical="center"/>
    </xf>
    <xf numFmtId="177" fontId="24" fillId="0" borderId="0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" xfId="0" applyFont="1" applyBorder="1" applyAlignment="1">
      <alignment horizontal="distributed" vertical="center" justifyLastLine="1"/>
    </xf>
    <xf numFmtId="0" fontId="25" fillId="0" borderId="21" xfId="0" applyFont="1" applyBorder="1" applyAlignment="1">
      <alignment horizontal="distributed" vertical="center" justifyLastLine="1"/>
    </xf>
    <xf numFmtId="0" fontId="25" fillId="0" borderId="12" xfId="0" applyFont="1" applyBorder="1" applyAlignment="1">
      <alignment horizontal="distributed" vertical="center" justifyLastLine="1"/>
    </xf>
    <xf numFmtId="0" fontId="25" fillId="0" borderId="22" xfId="0" applyFont="1" applyBorder="1" applyAlignment="1">
      <alignment horizontal="distributed" vertical="center" justifyLastLine="1"/>
    </xf>
    <xf numFmtId="0" fontId="25" fillId="0" borderId="18" xfId="0" applyFont="1" applyBorder="1" applyAlignment="1">
      <alignment horizontal="distributed" vertical="center" justifyLastLine="1"/>
    </xf>
    <xf numFmtId="0" fontId="25" fillId="0" borderId="16" xfId="0" applyFont="1" applyBorder="1" applyAlignment="1">
      <alignment horizontal="distributed" vertical="center" justifyLastLine="1"/>
    </xf>
    <xf numFmtId="0" fontId="25" fillId="0" borderId="19" xfId="0" applyFont="1" applyBorder="1" applyAlignment="1">
      <alignment horizontal="distributed" vertical="center" justifyLastLine="1"/>
    </xf>
    <xf numFmtId="0" fontId="25" fillId="0" borderId="20" xfId="0" applyFont="1" applyBorder="1" applyAlignment="1">
      <alignment horizontal="distributed" vertical="center" justifyLastLine="1"/>
    </xf>
    <xf numFmtId="0" fontId="25" fillId="0" borderId="0" xfId="0" applyFont="1" applyAlignment="1">
      <alignment horizontal="distributed" vertical="center"/>
    </xf>
    <xf numFmtId="176" fontId="8" fillId="0" borderId="0" xfId="0" applyNumberFormat="1" applyFont="1" applyBorder="1" applyAlignment="1">
      <alignment vertical="center"/>
    </xf>
    <xf numFmtId="176" fontId="25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176" fontId="8" fillId="0" borderId="10" xfId="0" applyNumberFormat="1" applyFont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4" fillId="0" borderId="2" xfId="0" applyFont="1" applyBorder="1" applyAlignment="1">
      <alignment horizontal="right" vertical="center"/>
    </xf>
    <xf numFmtId="176" fontId="9" fillId="0" borderId="10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0" fontId="24" fillId="0" borderId="0" xfId="0" applyFont="1" applyAlignment="1">
      <alignment horizontal="distributed" vertical="center"/>
    </xf>
    <xf numFmtId="176" fontId="9" fillId="0" borderId="0" xfId="0" applyNumberFormat="1" applyFont="1" applyFill="1" applyBorder="1" applyAlignment="1">
      <alignment horizontal="right" vertical="center"/>
    </xf>
    <xf numFmtId="0" fontId="25" fillId="0" borderId="14" xfId="0" applyFont="1" applyBorder="1" applyAlignment="1">
      <alignment horizontal="distributed" vertical="center" justifyLastLine="1"/>
    </xf>
    <xf numFmtId="0" fontId="25" fillId="0" borderId="6" xfId="0" applyFont="1" applyBorder="1" applyAlignment="1">
      <alignment horizontal="distributed" vertical="center" justifyLastLine="1"/>
    </xf>
    <xf numFmtId="183" fontId="9" fillId="0" borderId="10" xfId="0" applyNumberFormat="1" applyFont="1" applyFill="1" applyBorder="1" applyAlignment="1">
      <alignment horizontal="right" vertical="center"/>
    </xf>
    <xf numFmtId="183" fontId="9" fillId="0" borderId="0" xfId="0" applyNumberFormat="1" applyFont="1" applyFill="1" applyBorder="1" applyAlignment="1">
      <alignment horizontal="right" vertical="center"/>
    </xf>
    <xf numFmtId="176" fontId="25" fillId="0" borderId="10" xfId="0" applyNumberFormat="1" applyFont="1" applyBorder="1" applyAlignment="1">
      <alignment vertical="center"/>
    </xf>
    <xf numFmtId="176" fontId="25" fillId="0" borderId="0" xfId="0" applyNumberFormat="1" applyFont="1" applyBorder="1" applyAlignment="1">
      <alignment vertical="center"/>
    </xf>
    <xf numFmtId="183" fontId="9" fillId="0" borderId="0" xfId="0" applyNumberFormat="1" applyFont="1" applyFill="1" applyBorder="1" applyAlignment="1">
      <alignment vertical="center"/>
    </xf>
    <xf numFmtId="183" fontId="21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2" xfId="0" applyFont="1" applyBorder="1" applyAlignment="1">
      <alignment horizontal="distributed" vertical="center"/>
    </xf>
    <xf numFmtId="0" fontId="25" fillId="0" borderId="15" xfId="0" applyFont="1" applyBorder="1" applyAlignment="1">
      <alignment horizontal="distributed" vertical="center" justifyLastLine="1"/>
    </xf>
    <xf numFmtId="0" fontId="25" fillId="0" borderId="17" xfId="0" applyFont="1" applyBorder="1" applyAlignment="1">
      <alignment horizontal="distributed" vertical="center" justifyLastLine="1"/>
    </xf>
    <xf numFmtId="0" fontId="25" fillId="0" borderId="16" xfId="0" applyFont="1" applyBorder="1" applyAlignment="1">
      <alignment horizontal="distributed" vertical="center" wrapText="1" justifyLastLine="1"/>
    </xf>
    <xf numFmtId="176" fontId="8" fillId="0" borderId="0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0" fontId="25" fillId="0" borderId="8" xfId="0" applyFont="1" applyBorder="1" applyAlignment="1">
      <alignment horizontal="center" vertical="center" justifyLastLine="1"/>
    </xf>
    <xf numFmtId="188" fontId="22" fillId="0" borderId="0" xfId="0" applyNumberFormat="1" applyFont="1" applyAlignment="1">
      <alignment horizontal="left" vertical="top"/>
    </xf>
    <xf numFmtId="0" fontId="4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distributed" vertical="center" justifyLastLine="1"/>
    </xf>
    <xf numFmtId="0" fontId="8" fillId="0" borderId="16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distributed" vertical="center" justifyLastLine="1"/>
    </xf>
    <xf numFmtId="0" fontId="8" fillId="0" borderId="20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6" fontId="8" fillId="0" borderId="0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distributed" vertical="center"/>
    </xf>
    <xf numFmtId="176" fontId="8" fillId="0" borderId="0" xfId="0" applyNumberFormat="1" applyFont="1" applyAlignment="1">
      <alignment vertical="center"/>
    </xf>
    <xf numFmtId="176" fontId="8" fillId="0" borderId="10" xfId="0" applyNumberFormat="1" applyFont="1" applyFill="1" applyBorder="1" applyAlignment="1">
      <alignment vertical="center"/>
    </xf>
    <xf numFmtId="0" fontId="8" fillId="0" borderId="0" xfId="0" applyFont="1" applyAlignment="1">
      <alignment horizontal="distributed" vertical="center" indent="10"/>
    </xf>
    <xf numFmtId="0" fontId="8" fillId="0" borderId="12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justifyLastLine="1"/>
    </xf>
    <xf numFmtId="0" fontId="8" fillId="0" borderId="23" xfId="0" applyFont="1" applyBorder="1" applyAlignment="1">
      <alignment horizontal="distributed" vertical="center" justifyLastLine="1"/>
    </xf>
    <xf numFmtId="0" fontId="8" fillId="0" borderId="19" xfId="0" applyFont="1" applyBorder="1" applyAlignment="1">
      <alignment horizontal="distributed" vertical="center" indent="1"/>
    </xf>
    <xf numFmtId="0" fontId="8" fillId="0" borderId="23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 justifyLastLine="1"/>
    </xf>
    <xf numFmtId="0" fontId="8" fillId="0" borderId="7" xfId="0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2" xfId="4" applyFont="1" applyBorder="1" applyAlignment="1">
      <alignment horizontal="distributed" vertical="center"/>
    </xf>
    <xf numFmtId="0" fontId="8" fillId="0" borderId="15" xfId="4" applyFont="1" applyBorder="1" applyAlignment="1">
      <alignment horizontal="distributed" vertical="center" justifyLastLine="1"/>
    </xf>
    <xf numFmtId="0" fontId="8" fillId="0" borderId="16" xfId="4" applyFont="1" applyBorder="1" applyAlignment="1">
      <alignment horizontal="distributed" vertical="center" justifyLastLine="1"/>
    </xf>
    <xf numFmtId="0" fontId="8" fillId="0" borderId="17" xfId="4" applyFont="1" applyBorder="1" applyAlignment="1">
      <alignment horizontal="distributed" vertical="center" justifyLastLine="1"/>
    </xf>
    <xf numFmtId="0" fontId="8" fillId="0" borderId="18" xfId="4" applyFont="1" applyBorder="1" applyAlignment="1">
      <alignment horizontal="distributed" vertical="center" justifyLastLine="1"/>
    </xf>
    <xf numFmtId="0" fontId="8" fillId="0" borderId="0" xfId="4" applyFont="1" applyAlignment="1">
      <alignment horizontal="distributed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176" fontId="9" fillId="0" borderId="1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19" fillId="0" borderId="0" xfId="0" applyFont="1" applyAlignment="1">
      <alignment horizontal="right" vertical="center"/>
    </xf>
    <xf numFmtId="187" fontId="22" fillId="0" borderId="0" xfId="4" applyNumberFormat="1" applyFont="1" applyAlignment="1">
      <alignment horizontal="right" vertical="top"/>
    </xf>
    <xf numFmtId="187" fontId="22" fillId="0" borderId="0" xfId="0" applyNumberFormat="1" applyFont="1" applyAlignment="1">
      <alignment horizontal="right" vertical="top"/>
    </xf>
    <xf numFmtId="176" fontId="9" fillId="0" borderId="0" xfId="4" applyNumberFormat="1" applyFont="1" applyAlignment="1">
      <alignment vertical="center"/>
    </xf>
    <xf numFmtId="176" fontId="9" fillId="0" borderId="0" xfId="4" applyNumberFormat="1" applyFont="1" applyBorder="1" applyAlignment="1">
      <alignment vertical="center"/>
    </xf>
    <xf numFmtId="176" fontId="8" fillId="0" borderId="0" xfId="4" applyNumberFormat="1" applyFont="1" applyBorder="1" applyAlignment="1">
      <alignment vertical="center"/>
    </xf>
    <xf numFmtId="0" fontId="43" fillId="0" borderId="0" xfId="4" applyFont="1" applyAlignment="1">
      <alignment horizontal="center" vertical="center"/>
    </xf>
    <xf numFmtId="0" fontId="8" fillId="0" borderId="19" xfId="4" applyFont="1" applyBorder="1" applyAlignment="1">
      <alignment horizontal="distributed" vertical="center" justifyLastLine="1"/>
    </xf>
    <xf numFmtId="0" fontId="8" fillId="0" borderId="20" xfId="4" applyFont="1" applyBorder="1" applyAlignment="1">
      <alignment horizontal="distributed" vertical="center" justifyLastLine="1"/>
    </xf>
    <xf numFmtId="176" fontId="8" fillId="0" borderId="0" xfId="4" applyNumberFormat="1" applyFont="1" applyFill="1" applyBorder="1" applyAlignment="1">
      <alignment vertical="center"/>
    </xf>
    <xf numFmtId="176" fontId="8" fillId="0" borderId="10" xfId="4" applyNumberFormat="1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horizontal="right" vertical="center"/>
    </xf>
    <xf numFmtId="176" fontId="8" fillId="0" borderId="10" xfId="4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0" fontId="17" fillId="0" borderId="0" xfId="4" applyFont="1" applyAlignment="1">
      <alignment horizontal="distributed" vertical="center"/>
    </xf>
    <xf numFmtId="176" fontId="9" fillId="0" borderId="0" xfId="2" applyNumberFormat="1" applyFont="1" applyFill="1" applyBorder="1" applyAlignment="1">
      <alignment horizontal="right" vertical="center"/>
    </xf>
    <xf numFmtId="176" fontId="8" fillId="0" borderId="0" xfId="4" applyNumberFormat="1" applyFont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2" xfId="4" applyFont="1" applyBorder="1" applyAlignment="1">
      <alignment horizontal="distributed" vertical="center" justifyLastLine="1"/>
    </xf>
    <xf numFmtId="0" fontId="8" fillId="0" borderId="13" xfId="4" applyFont="1" applyBorder="1" applyAlignment="1">
      <alignment horizontal="distributed" vertical="center" justifyLastLine="1"/>
    </xf>
    <xf numFmtId="0" fontId="8" fillId="0" borderId="7" xfId="4" applyFont="1" applyBorder="1" applyAlignment="1">
      <alignment horizontal="distributed" vertical="center" justifyLastLine="1"/>
    </xf>
    <xf numFmtId="0" fontId="8" fillId="0" borderId="12" xfId="4" applyFont="1" applyBorder="1" applyAlignment="1">
      <alignment horizontal="distributed" vertical="center" justifyLastLine="1"/>
    </xf>
    <xf numFmtId="0" fontId="8" fillId="0" borderId="16" xfId="4" applyFont="1" applyBorder="1" applyAlignment="1">
      <alignment horizontal="distributed" vertical="center" indent="2"/>
    </xf>
    <xf numFmtId="0" fontId="8" fillId="0" borderId="18" xfId="4" applyFont="1" applyBorder="1" applyAlignment="1">
      <alignment horizontal="distributed" vertical="center" indent="2"/>
    </xf>
    <xf numFmtId="0" fontId="8" fillId="2" borderId="16" xfId="4" applyFont="1" applyFill="1" applyBorder="1" applyAlignment="1">
      <alignment horizontal="distributed" vertical="center" indent="10"/>
    </xf>
    <xf numFmtId="0" fontId="8" fillId="2" borderId="19" xfId="4" applyFont="1" applyFill="1" applyBorder="1" applyAlignment="1">
      <alignment horizontal="distributed" vertical="center" indent="10"/>
    </xf>
    <xf numFmtId="0" fontId="8" fillId="0" borderId="18" xfId="4" applyFont="1" applyBorder="1" applyAlignment="1">
      <alignment horizontal="distributed" vertical="center" indent="3"/>
    </xf>
    <xf numFmtId="0" fontId="8" fillId="0" borderId="20" xfId="4" applyFont="1" applyBorder="1" applyAlignment="1">
      <alignment horizontal="distributed" vertical="center" indent="3"/>
    </xf>
    <xf numFmtId="176" fontId="8" fillId="0" borderId="10" xfId="4" applyNumberFormat="1" applyFont="1" applyBorder="1" applyAlignment="1">
      <alignment vertical="center"/>
    </xf>
    <xf numFmtId="0" fontId="17" fillId="0" borderId="2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176" fontId="8" fillId="0" borderId="0" xfId="0" applyNumberFormat="1" applyFont="1" applyAlignment="1">
      <alignment horizontal="right" vertical="center"/>
    </xf>
    <xf numFmtId="0" fontId="8" fillId="0" borderId="6" xfId="0" applyFont="1" applyBorder="1" applyAlignment="1">
      <alignment horizontal="distributed" vertical="center" indent="1"/>
    </xf>
    <xf numFmtId="0" fontId="37" fillId="0" borderId="7" xfId="0" applyFont="1" applyBorder="1" applyAlignment="1">
      <alignment horizontal="distributed" vertical="center" indent="1"/>
    </xf>
    <xf numFmtId="0" fontId="37" fillId="0" borderId="12" xfId="0" applyFont="1" applyBorder="1" applyAlignment="1">
      <alignment horizontal="distributed" vertical="center" indent="1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distributed" vertical="center" justifyLastLine="1"/>
    </xf>
    <xf numFmtId="0" fontId="37" fillId="0" borderId="23" xfId="0" applyFont="1" applyBorder="1" applyAlignment="1">
      <alignment horizontal="distributed" vertical="center" justifyLastLine="1"/>
    </xf>
    <xf numFmtId="0" fontId="37" fillId="0" borderId="15" xfId="0" applyFont="1" applyBorder="1" applyAlignment="1">
      <alignment horizontal="distributed" vertical="center" justifyLastLine="1"/>
    </xf>
    <xf numFmtId="0" fontId="8" fillId="0" borderId="9" xfId="0" applyFont="1" applyBorder="1" applyAlignment="1">
      <alignment horizontal="distributed" vertical="center" wrapText="1" indent="1"/>
    </xf>
    <xf numFmtId="0" fontId="37" fillId="0" borderId="8" xfId="0" applyFont="1" applyBorder="1" applyAlignment="1">
      <alignment horizontal="distributed" vertical="center" indent="1"/>
    </xf>
    <xf numFmtId="0" fontId="37" fillId="0" borderId="3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wrapText="1" justifyLastLine="1"/>
    </xf>
    <xf numFmtId="0" fontId="8" fillId="0" borderId="8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justifyLastLine="1"/>
    </xf>
    <xf numFmtId="0" fontId="8" fillId="0" borderId="4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indent="1"/>
    </xf>
    <xf numFmtId="0" fontId="37" fillId="0" borderId="0" xfId="0" applyFont="1" applyAlignment="1">
      <alignment horizontal="distributed" vertical="center" indent="1"/>
    </xf>
    <xf numFmtId="0" fontId="37" fillId="0" borderId="0" xfId="0" applyFont="1" applyBorder="1" applyAlignment="1">
      <alignment horizontal="distributed" vertical="center" indent="1"/>
    </xf>
    <xf numFmtId="0" fontId="37" fillId="0" borderId="4" xfId="0" applyFont="1" applyBorder="1" applyAlignment="1">
      <alignment horizontal="distributed" vertical="center" indent="1"/>
    </xf>
    <xf numFmtId="198" fontId="8" fillId="0" borderId="0" xfId="0" applyNumberFormat="1" applyFont="1" applyFill="1" applyBorder="1" applyAlignment="1">
      <alignment horizontal="right" vertical="center"/>
    </xf>
    <xf numFmtId="0" fontId="37" fillId="0" borderId="16" xfId="0" applyFont="1" applyBorder="1" applyAlignment="1">
      <alignment horizontal="distributed" vertical="center" justifyLastLine="1"/>
    </xf>
    <xf numFmtId="0" fontId="37" fillId="0" borderId="19" xfId="0" applyFont="1" applyBorder="1" applyAlignment="1">
      <alignment horizontal="distributed" vertical="center" justifyLastLine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0" xfId="0" applyFont="1" applyBorder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8" fillId="0" borderId="13" xfId="0" applyFont="1" applyBorder="1" applyAlignment="1">
      <alignment horizontal="distributed" vertical="center" justifyLastLine="1"/>
    </xf>
    <xf numFmtId="0" fontId="8" fillId="0" borderId="21" xfId="0" applyFont="1" applyBorder="1" applyAlignment="1">
      <alignment horizontal="distributed" vertical="center" justifyLastLine="1"/>
    </xf>
    <xf numFmtId="0" fontId="8" fillId="0" borderId="14" xfId="0" applyFont="1" applyBorder="1" applyAlignment="1">
      <alignment horizontal="distributed" vertical="center" justifyLastLine="1"/>
    </xf>
    <xf numFmtId="177" fontId="17" fillId="0" borderId="0" xfId="0" applyNumberFormat="1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horizontal="distributed" vertical="center" wrapText="1" justifyLastLine="1"/>
    </xf>
    <xf numFmtId="9" fontId="8" fillId="0" borderId="14" xfId="4" applyNumberFormat="1" applyFont="1" applyBorder="1" applyAlignment="1">
      <alignment horizontal="distributed" vertical="center" wrapText="1" justifyLastLine="1"/>
    </xf>
    <xf numFmtId="9" fontId="8" fillId="0" borderId="2" xfId="4" applyNumberFormat="1" applyFont="1" applyBorder="1" applyAlignment="1">
      <alignment horizontal="distributed" vertical="center" wrapText="1" justifyLastLine="1"/>
    </xf>
    <xf numFmtId="9" fontId="8" fillId="0" borderId="13" xfId="4" applyNumberFormat="1" applyFont="1" applyBorder="1" applyAlignment="1">
      <alignment horizontal="distributed" vertical="center" wrapText="1" justifyLastLine="1"/>
    </xf>
    <xf numFmtId="9" fontId="8" fillId="0" borderId="10" xfId="4" applyNumberFormat="1" applyFont="1" applyBorder="1" applyAlignment="1">
      <alignment horizontal="distributed" vertical="center" wrapText="1" justifyLastLine="1"/>
    </xf>
    <xf numFmtId="9" fontId="8" fillId="0" borderId="0" xfId="4" applyNumberFormat="1" applyFont="1" applyBorder="1" applyAlignment="1">
      <alignment horizontal="distributed" vertical="center" wrapText="1" justifyLastLine="1"/>
    </xf>
    <xf numFmtId="9" fontId="8" fillId="0" borderId="4" xfId="4" applyNumberFormat="1" applyFont="1" applyBorder="1" applyAlignment="1">
      <alignment horizontal="distributed" vertical="center" wrapText="1" justifyLastLine="1"/>
    </xf>
    <xf numFmtId="9" fontId="8" fillId="0" borderId="6" xfId="4" applyNumberFormat="1" applyFont="1" applyBorder="1" applyAlignment="1">
      <alignment horizontal="distributed" vertical="center" wrapText="1" justifyLastLine="1"/>
    </xf>
    <xf numFmtId="9" fontId="8" fillId="0" borderId="7" xfId="4" applyNumberFormat="1" applyFont="1" applyBorder="1" applyAlignment="1">
      <alignment horizontal="distributed" vertical="center" wrapText="1" justifyLastLine="1"/>
    </xf>
    <xf numFmtId="9" fontId="8" fillId="0" borderId="12" xfId="4" applyNumberFormat="1" applyFont="1" applyBorder="1" applyAlignment="1">
      <alignment horizontal="distributed" vertical="center" wrapText="1" justifyLastLine="1"/>
    </xf>
    <xf numFmtId="9" fontId="8" fillId="0" borderId="20" xfId="4" applyNumberFormat="1" applyFont="1" applyBorder="1" applyAlignment="1">
      <alignment horizontal="distributed" vertical="center" wrapText="1" justifyLastLine="1"/>
    </xf>
    <xf numFmtId="9" fontId="8" fillId="0" borderId="25" xfId="4" applyNumberFormat="1" applyFont="1" applyBorder="1" applyAlignment="1">
      <alignment horizontal="distributed" vertical="center" wrapText="1" justifyLastLine="1"/>
    </xf>
    <xf numFmtId="9" fontId="8" fillId="0" borderId="17" xfId="4" applyNumberFormat="1" applyFont="1" applyBorder="1" applyAlignment="1">
      <alignment horizontal="distributed" vertical="center" wrapText="1" justifyLastLine="1"/>
    </xf>
    <xf numFmtId="9" fontId="8" fillId="0" borderId="20" xfId="4" applyNumberFormat="1" applyFont="1" applyBorder="1" applyAlignment="1">
      <alignment horizontal="distributed" vertical="center" wrapText="1" indent="1"/>
    </xf>
    <xf numFmtId="9" fontId="8" fillId="0" borderId="25" xfId="4" applyNumberFormat="1" applyFont="1" applyBorder="1" applyAlignment="1">
      <alignment horizontal="distributed" vertical="center" wrapText="1" indent="1"/>
    </xf>
    <xf numFmtId="9" fontId="8" fillId="0" borderId="17" xfId="4" applyNumberFormat="1" applyFont="1" applyBorder="1" applyAlignment="1">
      <alignment horizontal="distributed" vertical="center" wrapText="1" indent="1"/>
    </xf>
    <xf numFmtId="178" fontId="8" fillId="0" borderId="0" xfId="4" applyNumberFormat="1" applyFont="1" applyFill="1" applyBorder="1" applyAlignment="1">
      <alignment vertical="center"/>
    </xf>
    <xf numFmtId="9" fontId="8" fillId="0" borderId="14" xfId="4" applyNumberFormat="1" applyFont="1" applyBorder="1" applyAlignment="1">
      <alignment horizontal="distributed" vertical="center" wrapText="1" indent="2"/>
    </xf>
    <xf numFmtId="9" fontId="8" fillId="0" borderId="2" xfId="4" applyNumberFormat="1" applyFont="1" applyBorder="1" applyAlignment="1">
      <alignment horizontal="distributed" vertical="center" wrapText="1" indent="2"/>
    </xf>
    <xf numFmtId="9" fontId="8" fillId="0" borderId="13" xfId="4" applyNumberFormat="1" applyFont="1" applyBorder="1" applyAlignment="1">
      <alignment horizontal="distributed" vertical="center" wrapText="1" indent="2"/>
    </xf>
    <xf numFmtId="9" fontId="8" fillId="0" borderId="6" xfId="4" applyNumberFormat="1" applyFont="1" applyBorder="1" applyAlignment="1">
      <alignment horizontal="distributed" vertical="center" wrapText="1" indent="4"/>
    </xf>
    <xf numFmtId="9" fontId="8" fillId="0" borderId="7" xfId="4" applyNumberFormat="1" applyFont="1" applyBorder="1" applyAlignment="1">
      <alignment horizontal="distributed" vertical="center" wrapText="1" indent="4"/>
    </xf>
    <xf numFmtId="9" fontId="8" fillId="0" borderId="12" xfId="4" applyNumberFormat="1" applyFont="1" applyBorder="1" applyAlignment="1">
      <alignment horizontal="distributed" vertical="center" wrapText="1" indent="4"/>
    </xf>
    <xf numFmtId="178" fontId="9" fillId="0" borderId="0" xfId="4" applyNumberFormat="1" applyFont="1" applyFill="1" applyBorder="1" applyAlignment="1">
      <alignment vertical="center"/>
    </xf>
    <xf numFmtId="178" fontId="8" fillId="0" borderId="10" xfId="4" applyNumberFormat="1" applyFont="1" applyFill="1" applyBorder="1" applyAlignment="1">
      <alignment vertical="center"/>
    </xf>
    <xf numFmtId="178" fontId="9" fillId="0" borderId="10" xfId="4" applyNumberFormat="1" applyFont="1" applyFill="1" applyBorder="1" applyAlignment="1">
      <alignment vertical="center"/>
    </xf>
    <xf numFmtId="0" fontId="8" fillId="0" borderId="24" xfId="0" applyFont="1" applyBorder="1" applyAlignment="1">
      <alignment horizontal="distributed" vertical="center" justifyLastLine="1"/>
    </xf>
    <xf numFmtId="0" fontId="8" fillId="0" borderId="22" xfId="0" applyFont="1" applyBorder="1" applyAlignment="1">
      <alignment horizontal="distributed" vertical="center" wrapText="1" justifyLastLine="1"/>
    </xf>
    <xf numFmtId="0" fontId="8" fillId="0" borderId="14" xfId="0" applyFont="1" applyBorder="1" applyAlignment="1">
      <alignment horizontal="distributed" vertical="center" wrapText="1" justifyLastLine="1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176" fontId="9" fillId="0" borderId="10" xfId="0" applyNumberFormat="1" applyFont="1" applyBorder="1" applyAlignment="1">
      <alignment vertical="center"/>
    </xf>
    <xf numFmtId="0" fontId="43" fillId="0" borderId="0" xfId="0" applyFont="1" applyAlignment="1">
      <alignment horizontal="distributed" vertical="center" indent="7"/>
    </xf>
    <xf numFmtId="0" fontId="17" fillId="0" borderId="0" xfId="4" applyFont="1" applyBorder="1" applyAlignment="1">
      <alignment horizontal="right" vertical="center"/>
    </xf>
    <xf numFmtId="0" fontId="17" fillId="0" borderId="2" xfId="4" applyFont="1" applyBorder="1" applyAlignment="1">
      <alignment horizontal="right" vertical="center"/>
    </xf>
    <xf numFmtId="0" fontId="17" fillId="0" borderId="0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 indent="1"/>
    </xf>
    <xf numFmtId="0" fontId="37" fillId="0" borderId="16" xfId="0" applyFont="1" applyBorder="1" applyAlignment="1">
      <alignment horizontal="distributed" vertical="center" indent="1"/>
    </xf>
    <xf numFmtId="0" fontId="37" fillId="0" borderId="19" xfId="0" applyFont="1" applyBorder="1" applyAlignment="1">
      <alignment horizontal="distributed" vertical="center" indent="1"/>
    </xf>
    <xf numFmtId="176" fontId="8" fillId="0" borderId="18" xfId="0" applyNumberFormat="1" applyFont="1" applyBorder="1" applyAlignment="1">
      <alignment horizontal="distributed" vertical="center" indent="1"/>
    </xf>
    <xf numFmtId="176" fontId="8" fillId="0" borderId="20" xfId="0" applyNumberFormat="1" applyFont="1" applyBorder="1" applyAlignment="1">
      <alignment horizontal="distributed" vertical="center" indent="1"/>
    </xf>
    <xf numFmtId="0" fontId="8" fillId="0" borderId="19" xfId="0" applyFont="1" applyBorder="1" applyAlignment="1">
      <alignment horizontal="distributed" vertical="center" indent="3"/>
    </xf>
    <xf numFmtId="0" fontId="8" fillId="0" borderId="23" xfId="0" applyFont="1" applyBorder="1" applyAlignment="1">
      <alignment horizontal="distributed" vertical="center" indent="3"/>
    </xf>
    <xf numFmtId="0" fontId="8" fillId="0" borderId="15" xfId="0" applyFont="1" applyBorder="1" applyAlignment="1">
      <alignment horizontal="distributed" vertical="center" indent="3"/>
    </xf>
    <xf numFmtId="0" fontId="8" fillId="0" borderId="20" xfId="0" applyFont="1" applyBorder="1" applyAlignment="1">
      <alignment horizontal="distributed" vertical="center" indent="2"/>
    </xf>
    <xf numFmtId="0" fontId="8" fillId="0" borderId="25" xfId="0" applyFont="1" applyBorder="1" applyAlignment="1">
      <alignment horizontal="distributed" vertical="center" indent="2"/>
    </xf>
    <xf numFmtId="0" fontId="8" fillId="0" borderId="17" xfId="0" applyFont="1" applyBorder="1" applyAlignment="1">
      <alignment horizontal="distributed" vertical="center" indent="2"/>
    </xf>
    <xf numFmtId="0" fontId="8" fillId="0" borderId="20" xfId="0" applyFont="1" applyBorder="1" applyAlignment="1">
      <alignment horizontal="distributed" vertical="center" indent="3"/>
    </xf>
    <xf numFmtId="0" fontId="8" fillId="0" borderId="25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8" fillId="0" borderId="2" xfId="3" applyFont="1" applyFill="1" applyBorder="1" applyAlignment="1">
      <alignment horizontal="right" vertical="center"/>
    </xf>
    <xf numFmtId="177" fontId="8" fillId="0" borderId="2" xfId="3" applyNumberFormat="1" applyFont="1" applyFill="1" applyBorder="1" applyAlignment="1">
      <alignment horizontal="center" vertical="center"/>
    </xf>
    <xf numFmtId="0" fontId="8" fillId="0" borderId="15" xfId="3" applyFont="1" applyFill="1" applyBorder="1" applyAlignment="1">
      <alignment horizontal="distributed" vertical="center" justifyLastLine="1"/>
    </xf>
    <xf numFmtId="0" fontId="8" fillId="0" borderId="16" xfId="3" applyFont="1" applyFill="1" applyBorder="1" applyAlignment="1">
      <alignment horizontal="distributed" vertical="center" justifyLastLine="1"/>
    </xf>
    <xf numFmtId="0" fontId="8" fillId="0" borderId="17" xfId="3" applyFont="1" applyFill="1" applyBorder="1" applyAlignment="1">
      <alignment horizontal="distributed" vertical="center" justifyLastLine="1"/>
    </xf>
    <xf numFmtId="0" fontId="8" fillId="0" borderId="18" xfId="3" applyFont="1" applyFill="1" applyBorder="1" applyAlignment="1">
      <alignment horizontal="distributed" vertical="center" justifyLastLine="1"/>
    </xf>
    <xf numFmtId="0" fontId="8" fillId="0" borderId="19" xfId="3" applyFont="1" applyFill="1" applyBorder="1" applyAlignment="1">
      <alignment horizontal="distributed" vertical="center" justifyLastLine="1"/>
    </xf>
    <xf numFmtId="0" fontId="8" fillId="0" borderId="20" xfId="3" applyFont="1" applyFill="1" applyBorder="1" applyAlignment="1">
      <alignment horizontal="distributed" vertical="center" justifyLastLine="1"/>
    </xf>
    <xf numFmtId="0" fontId="9" fillId="0" borderId="0" xfId="3" applyFont="1" applyBorder="1" applyAlignment="1">
      <alignment horizontal="center" vertical="center" justifyLastLine="1"/>
    </xf>
    <xf numFmtId="0" fontId="8" fillId="0" borderId="15" xfId="3" applyFont="1" applyBorder="1" applyAlignment="1">
      <alignment horizontal="distributed" vertical="center" justifyLastLine="1"/>
    </xf>
    <xf numFmtId="0" fontId="8" fillId="0" borderId="16" xfId="3" applyFont="1" applyBorder="1" applyAlignment="1">
      <alignment horizontal="distributed" vertical="center" justifyLastLine="1"/>
    </xf>
    <xf numFmtId="0" fontId="8" fillId="0" borderId="17" xfId="3" applyFont="1" applyBorder="1" applyAlignment="1">
      <alignment horizontal="distributed" vertical="center" justifyLastLine="1"/>
    </xf>
    <xf numFmtId="0" fontId="8" fillId="0" borderId="18" xfId="3" applyFont="1" applyBorder="1" applyAlignment="1">
      <alignment horizontal="distributed" vertical="center" justifyLastLine="1"/>
    </xf>
    <xf numFmtId="0" fontId="8" fillId="0" borderId="19" xfId="3" applyFont="1" applyBorder="1" applyAlignment="1">
      <alignment horizontal="distributed" vertical="center" justifyLastLine="1"/>
    </xf>
    <xf numFmtId="0" fontId="8" fillId="0" borderId="20" xfId="3" applyFont="1" applyBorder="1" applyAlignment="1">
      <alignment horizontal="distributed" vertical="center" justifyLastLine="1"/>
    </xf>
    <xf numFmtId="0" fontId="9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distributed" vertical="center" justifyLastLine="1"/>
    </xf>
    <xf numFmtId="0" fontId="8" fillId="0" borderId="16" xfId="3" applyFont="1" applyFill="1" applyBorder="1" applyAlignment="1">
      <alignment horizontal="distributed" vertical="center" wrapText="1" justifyLastLine="1"/>
    </xf>
    <xf numFmtId="0" fontId="8" fillId="0" borderId="19" xfId="3" applyFont="1" applyFill="1" applyBorder="1" applyAlignment="1">
      <alignment horizontal="distributed" vertical="center" wrapText="1" justifyLastLine="1"/>
    </xf>
    <xf numFmtId="0" fontId="8" fillId="0" borderId="18" xfId="3" applyFont="1" applyFill="1" applyBorder="1" applyAlignment="1">
      <alignment horizontal="distributed" vertical="center" wrapText="1" justifyLastLine="1"/>
    </xf>
    <xf numFmtId="0" fontId="8" fillId="0" borderId="20" xfId="3" applyFont="1" applyFill="1" applyBorder="1" applyAlignment="1">
      <alignment horizontal="distributed" vertical="center" wrapText="1" justifyLastLine="1"/>
    </xf>
    <xf numFmtId="183" fontId="9" fillId="0" borderId="10" xfId="1" applyNumberFormat="1" applyFont="1" applyFill="1" applyBorder="1" applyAlignment="1">
      <alignment vertical="center"/>
    </xf>
    <xf numFmtId="191" fontId="9" fillId="0" borderId="0" xfId="3" applyNumberFormat="1" applyFont="1" applyFill="1" applyBorder="1" applyAlignment="1">
      <alignment vertical="center"/>
    </xf>
    <xf numFmtId="191" fontId="9" fillId="0" borderId="0" xfId="0" applyNumberFormat="1" applyFont="1" applyFill="1" applyBorder="1" applyAlignment="1">
      <alignment vertical="center"/>
    </xf>
    <xf numFmtId="192" fontId="9" fillId="0" borderId="0" xfId="0" applyNumberFormat="1" applyFont="1" applyFill="1" applyBorder="1" applyAlignment="1">
      <alignment vertical="center"/>
    </xf>
    <xf numFmtId="178" fontId="8" fillId="0" borderId="10" xfId="1" applyNumberFormat="1" applyFont="1" applyFill="1" applyBorder="1" applyAlignment="1">
      <alignment vertical="center"/>
    </xf>
    <xf numFmtId="178" fontId="37" fillId="0" borderId="0" xfId="0" applyNumberFormat="1" applyFont="1" applyAlignment="1">
      <alignment vertical="center"/>
    </xf>
    <xf numFmtId="185" fontId="8" fillId="0" borderId="0" xfId="3" applyNumberFormat="1" applyFont="1" applyBorder="1" applyAlignment="1">
      <alignment vertical="center"/>
    </xf>
    <xf numFmtId="185" fontId="37" fillId="0" borderId="0" xfId="0" applyNumberFormat="1" applyFont="1" applyAlignment="1">
      <alignment vertical="center"/>
    </xf>
    <xf numFmtId="178" fontId="8" fillId="0" borderId="0" xfId="0" applyNumberFormat="1" applyFont="1" applyBorder="1" applyAlignment="1">
      <alignment vertical="center"/>
    </xf>
    <xf numFmtId="190" fontId="8" fillId="0" borderId="0" xfId="0" applyNumberFormat="1" applyFont="1" applyBorder="1" applyAlignment="1">
      <alignment vertical="center"/>
    </xf>
    <xf numFmtId="190" fontId="37" fillId="0" borderId="0" xfId="0" applyNumberFormat="1" applyFont="1" applyAlignment="1">
      <alignment vertical="center"/>
    </xf>
    <xf numFmtId="0" fontId="13" fillId="0" borderId="16" xfId="3" applyFont="1" applyFill="1" applyBorder="1" applyAlignment="1">
      <alignment horizontal="center" vertical="center" justifyLastLine="1"/>
    </xf>
    <xf numFmtId="180" fontId="8" fillId="0" borderId="10" xfId="3" applyNumberFormat="1" applyFont="1" applyFill="1" applyBorder="1" applyAlignment="1">
      <alignment horizontal="right" vertical="center"/>
    </xf>
    <xf numFmtId="182" fontId="8" fillId="0" borderId="0" xfId="3" applyNumberFormat="1" applyFont="1" applyFill="1" applyBorder="1" applyAlignment="1">
      <alignment horizontal="right" vertical="center"/>
    </xf>
    <xf numFmtId="178" fontId="8" fillId="0" borderId="0" xfId="1" applyNumberFormat="1" applyFont="1" applyBorder="1" applyAlignment="1">
      <alignment horizontal="right" vertical="center" justifyLastLine="1"/>
    </xf>
    <xf numFmtId="182" fontId="8" fillId="0" borderId="0" xfId="3" applyNumberFormat="1" applyFont="1" applyFill="1" applyBorder="1" applyAlignment="1">
      <alignment vertical="center"/>
    </xf>
    <xf numFmtId="187" fontId="22" fillId="0" borderId="0" xfId="3" applyNumberFormat="1" applyFont="1" applyFill="1" applyAlignment="1">
      <alignment horizontal="right" vertical="top"/>
    </xf>
    <xf numFmtId="184" fontId="9" fillId="0" borderId="10" xfId="3" applyNumberFormat="1" applyFont="1" applyFill="1" applyBorder="1" applyAlignment="1">
      <alignment vertical="center"/>
    </xf>
    <xf numFmtId="184" fontId="9" fillId="0" borderId="0" xfId="3" applyNumberFormat="1" applyFont="1" applyFill="1" applyBorder="1" applyAlignment="1">
      <alignment vertical="center"/>
    </xf>
    <xf numFmtId="178" fontId="8" fillId="0" borderId="0" xfId="1" applyNumberFormat="1" applyFont="1" applyFill="1" applyBorder="1" applyAlignment="1">
      <alignment horizontal="right" vertical="center" justifyLastLine="1"/>
    </xf>
    <xf numFmtId="184" fontId="8" fillId="0" borderId="0" xfId="1" applyNumberFormat="1" applyFont="1" applyFill="1" applyBorder="1" applyAlignment="1">
      <alignment vertical="center"/>
    </xf>
    <xf numFmtId="184" fontId="9" fillId="0" borderId="0" xfId="1" applyNumberFormat="1" applyFont="1" applyFill="1" applyBorder="1" applyAlignment="1">
      <alignment vertical="center"/>
    </xf>
    <xf numFmtId="0" fontId="8" fillId="0" borderId="8" xfId="3" applyFont="1" applyFill="1" applyBorder="1" applyAlignment="1">
      <alignment horizontal="right" vertical="top" justifyLastLine="1"/>
    </xf>
    <xf numFmtId="0" fontId="8" fillId="0" borderId="8" xfId="0" applyFont="1" applyBorder="1" applyAlignment="1">
      <alignment horizontal="right" vertical="top" justifyLastLine="1"/>
    </xf>
    <xf numFmtId="0" fontId="8" fillId="0" borderId="8" xfId="3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8" fillId="0" borderId="14" xfId="3" applyFont="1" applyFill="1" applyBorder="1" applyAlignment="1">
      <alignment horizontal="distributed" vertical="center" justifyLastLine="1"/>
    </xf>
    <xf numFmtId="0" fontId="37" fillId="0" borderId="2" xfId="0" applyFont="1" applyBorder="1" applyAlignment="1">
      <alignment horizontal="distributed" vertical="center" justifyLastLine="1"/>
    </xf>
    <xf numFmtId="0" fontId="37" fillId="0" borderId="13" xfId="0" applyFont="1" applyBorder="1" applyAlignment="1">
      <alignment horizontal="distributed" vertical="center" justifyLastLine="1"/>
    </xf>
    <xf numFmtId="0" fontId="37" fillId="0" borderId="10" xfId="0" applyFont="1" applyBorder="1" applyAlignment="1">
      <alignment horizontal="distributed" vertical="center" justifyLastLine="1"/>
    </xf>
    <xf numFmtId="0" fontId="37" fillId="0" borderId="0" xfId="0" applyFont="1" applyBorder="1" applyAlignment="1">
      <alignment horizontal="distributed" vertical="center" justifyLastLine="1"/>
    </xf>
    <xf numFmtId="0" fontId="37" fillId="0" borderId="4" xfId="0" applyFont="1" applyBorder="1" applyAlignment="1">
      <alignment horizontal="distributed" vertical="center" justifyLastLine="1"/>
    </xf>
    <xf numFmtId="0" fontId="37" fillId="0" borderId="6" xfId="0" applyFont="1" applyBorder="1" applyAlignment="1">
      <alignment horizontal="distributed" vertical="center" justifyLastLine="1"/>
    </xf>
    <xf numFmtId="0" fontId="37" fillId="0" borderId="7" xfId="0" applyFont="1" applyBorder="1" applyAlignment="1">
      <alignment horizontal="distributed" vertical="center" justifyLastLine="1"/>
    </xf>
    <xf numFmtId="0" fontId="37" fillId="0" borderId="12" xfId="0" applyFont="1" applyBorder="1" applyAlignment="1">
      <alignment horizontal="distributed" vertical="center" justifyLastLine="1"/>
    </xf>
    <xf numFmtId="0" fontId="8" fillId="0" borderId="14" xfId="3" applyFont="1" applyBorder="1" applyAlignment="1">
      <alignment horizontal="distributed" vertical="center" wrapText="1" justifyLastLine="1"/>
    </xf>
    <xf numFmtId="0" fontId="8" fillId="0" borderId="13" xfId="0" applyFont="1" applyBorder="1" applyAlignment="1">
      <alignment horizontal="distributed" vertical="center"/>
    </xf>
    <xf numFmtId="0" fontId="8" fillId="0" borderId="1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12" xfId="0" applyFont="1" applyBorder="1" applyAlignment="1">
      <alignment horizontal="distributed" vertical="center"/>
    </xf>
    <xf numFmtId="0" fontId="8" fillId="0" borderId="10" xfId="3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4" xfId="0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37" fillId="0" borderId="7" xfId="0" applyFont="1" applyBorder="1" applyAlignment="1">
      <alignment vertical="center"/>
    </xf>
    <xf numFmtId="0" fontId="37" fillId="0" borderId="12" xfId="0" applyFont="1" applyBorder="1" applyAlignment="1">
      <alignment vertical="center"/>
    </xf>
    <xf numFmtId="0" fontId="8" fillId="0" borderId="9" xfId="3" applyFont="1" applyFill="1" applyBorder="1" applyAlignment="1">
      <alignment horizontal="distributed" vertical="center" wrapText="1" justifyLastLine="1"/>
    </xf>
    <xf numFmtId="0" fontId="8" fillId="0" borderId="9" xfId="3" applyFont="1" applyFill="1" applyBorder="1" applyAlignment="1">
      <alignment horizontal="distributed" vertical="center" justifyLastLine="1"/>
    </xf>
    <xf numFmtId="0" fontId="37" fillId="0" borderId="8" xfId="0" applyFont="1" applyBorder="1" applyAlignment="1">
      <alignment horizontal="distributed" vertical="center" justifyLastLine="1"/>
    </xf>
    <xf numFmtId="0" fontId="37" fillId="0" borderId="3" xfId="0" applyFont="1" applyBorder="1" applyAlignment="1">
      <alignment horizontal="distributed" vertical="center" justifyLastLine="1"/>
    </xf>
    <xf numFmtId="180" fontId="8" fillId="0" borderId="10" xfId="3" applyNumberFormat="1" applyFont="1" applyFill="1" applyBorder="1" applyAlignment="1">
      <alignment vertical="center"/>
    </xf>
    <xf numFmtId="3" fontId="8" fillId="0" borderId="0" xfId="3" applyNumberFormat="1" applyFont="1" applyFill="1" applyBorder="1" applyAlignment="1">
      <alignment vertical="center"/>
    </xf>
    <xf numFmtId="3" fontId="8" fillId="0" borderId="0" xfId="3" applyNumberFormat="1" applyFont="1" applyBorder="1" applyAlignment="1">
      <alignment vertical="center"/>
    </xf>
    <xf numFmtId="3" fontId="8" fillId="0" borderId="0" xfId="3" applyNumberFormat="1" applyFont="1" applyFill="1" applyBorder="1" applyAlignment="1">
      <alignment horizontal="right" vertical="center"/>
    </xf>
    <xf numFmtId="3" fontId="9" fillId="0" borderId="0" xfId="3" applyNumberFormat="1" applyFont="1" applyFill="1" applyBorder="1" applyAlignment="1">
      <alignment vertical="center"/>
    </xf>
    <xf numFmtId="3" fontId="9" fillId="0" borderId="0" xfId="3" applyNumberFormat="1" applyFont="1" applyFill="1" applyBorder="1" applyAlignment="1">
      <alignment horizontal="right" vertical="center"/>
    </xf>
    <xf numFmtId="0" fontId="14" fillId="0" borderId="0" xfId="3" applyFont="1" applyFill="1" applyAlignment="1">
      <alignment horizontal="center" vertical="center"/>
    </xf>
    <xf numFmtId="182" fontId="8" fillId="0" borderId="10" xfId="3" applyNumberFormat="1" applyFont="1" applyFill="1" applyBorder="1" applyAlignment="1">
      <alignment horizontal="right" vertical="center"/>
    </xf>
    <xf numFmtId="184" fontId="8" fillId="0" borderId="0" xfId="3" applyNumberFormat="1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180" fontId="9" fillId="0" borderId="0" xfId="0" applyNumberFormat="1" applyFont="1" applyAlignment="1">
      <alignment horizontal="right" vertical="center"/>
    </xf>
    <xf numFmtId="180" fontId="8" fillId="0" borderId="0" xfId="0" applyNumberFormat="1" applyFont="1" applyBorder="1" applyAlignment="1">
      <alignment horizontal="right" vertical="center"/>
    </xf>
    <xf numFmtId="181" fontId="8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horizontal="center" vertical="center"/>
    </xf>
    <xf numFmtId="180" fontId="9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Border="1" applyAlignment="1">
      <alignment horizontal="right" vertical="center"/>
    </xf>
    <xf numFmtId="180" fontId="8" fillId="0" borderId="0" xfId="0" applyNumberFormat="1" applyFont="1" applyAlignment="1">
      <alignment horizontal="right" vertical="center"/>
    </xf>
    <xf numFmtId="180" fontId="8" fillId="0" borderId="10" xfId="0" applyNumberFormat="1" applyFont="1" applyBorder="1" applyAlignment="1">
      <alignment horizontal="right" vertical="center"/>
    </xf>
    <xf numFmtId="180" fontId="8" fillId="0" borderId="10" xfId="0" applyNumberFormat="1" applyFont="1" applyFill="1" applyBorder="1" applyAlignment="1">
      <alignment horizontal="right" vertical="center"/>
    </xf>
    <xf numFmtId="180" fontId="8" fillId="0" borderId="0" xfId="0" applyNumberFormat="1" applyFont="1" applyFill="1" applyBorder="1" applyAlignment="1">
      <alignment vertical="center"/>
    </xf>
    <xf numFmtId="180" fontId="8" fillId="0" borderId="0" xfId="0" applyNumberFormat="1" applyFont="1" applyAlignment="1">
      <alignment vertical="center"/>
    </xf>
    <xf numFmtId="180" fontId="9" fillId="0" borderId="4" xfId="0" applyNumberFormat="1" applyFont="1" applyFill="1" applyBorder="1" applyAlignment="1">
      <alignment horizontal="right" vertical="center" justifyLastLine="1"/>
    </xf>
    <xf numFmtId="180" fontId="9" fillId="0" borderId="24" xfId="0" applyNumberFormat="1" applyFont="1" applyFill="1" applyBorder="1" applyAlignment="1">
      <alignment horizontal="right" vertical="center" justifyLastLine="1"/>
    </xf>
    <xf numFmtId="180" fontId="9" fillId="0" borderId="10" xfId="0" applyNumberFormat="1" applyFont="1" applyFill="1" applyBorder="1" applyAlignment="1">
      <alignment horizontal="right" vertical="center" justifyLastLine="1"/>
    </xf>
    <xf numFmtId="182" fontId="8" fillId="0" borderId="0" xfId="0" applyNumberFormat="1" applyFont="1" applyFill="1" applyBorder="1" applyAlignment="1">
      <alignment horizontal="right" vertical="center" justifyLastLine="1"/>
    </xf>
    <xf numFmtId="180" fontId="8" fillId="0" borderId="4" xfId="0" applyNumberFormat="1" applyFont="1" applyFill="1" applyBorder="1" applyAlignment="1">
      <alignment horizontal="right" vertical="center" justifyLastLine="1"/>
    </xf>
    <xf numFmtId="180" fontId="8" fillId="0" borderId="24" xfId="0" applyNumberFormat="1" applyFont="1" applyFill="1" applyBorder="1" applyAlignment="1">
      <alignment horizontal="right" vertical="center" justifyLastLine="1"/>
    </xf>
    <xf numFmtId="180" fontId="8" fillId="0" borderId="10" xfId="0" applyNumberFormat="1" applyFont="1" applyFill="1" applyBorder="1" applyAlignment="1">
      <alignment horizontal="right" vertical="center" justifyLastLine="1"/>
    </xf>
    <xf numFmtId="186" fontId="8" fillId="0" borderId="0" xfId="0" applyNumberFormat="1" applyFont="1" applyFill="1" applyBorder="1" applyAlignment="1">
      <alignment vertical="center"/>
    </xf>
    <xf numFmtId="0" fontId="37" fillId="0" borderId="0" xfId="0" applyFont="1" applyAlignment="1">
      <alignment vertical="center"/>
    </xf>
    <xf numFmtId="186" fontId="9" fillId="0" borderId="0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80" fontId="9" fillId="0" borderId="0" xfId="0" applyNumberFormat="1" applyFont="1" applyAlignment="1">
      <alignment vertical="center"/>
    </xf>
    <xf numFmtId="180" fontId="8" fillId="0" borderId="0" xfId="0" applyNumberFormat="1" applyFont="1" applyFill="1" applyBorder="1" applyAlignment="1">
      <alignment horizontal="right" vertical="center" justifyLastLine="1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/>
    </xf>
    <xf numFmtId="184" fontId="8" fillId="0" borderId="0" xfId="0" applyNumberFormat="1" applyFont="1" applyFill="1" applyBorder="1" applyAlignment="1">
      <alignment vertical="center"/>
    </xf>
    <xf numFmtId="184" fontId="8" fillId="0" borderId="0" xfId="0" applyNumberFormat="1" applyFont="1" applyAlignment="1">
      <alignment vertical="center"/>
    </xf>
    <xf numFmtId="182" fontId="8" fillId="0" borderId="10" xfId="0" applyNumberFormat="1" applyFont="1" applyFill="1" applyBorder="1" applyAlignment="1">
      <alignment horizontal="right" vertical="center" justifyLastLine="1"/>
    </xf>
    <xf numFmtId="182" fontId="9" fillId="0" borderId="0" xfId="0" applyNumberFormat="1" applyFont="1" applyFill="1" applyBorder="1" applyAlignment="1">
      <alignment horizontal="right" vertical="center" justifyLastLine="1"/>
    </xf>
    <xf numFmtId="184" fontId="9" fillId="0" borderId="0" xfId="0" applyNumberFormat="1" applyFont="1" applyFill="1" applyBorder="1" applyAlignment="1">
      <alignment vertical="center"/>
    </xf>
    <xf numFmtId="184" fontId="9" fillId="0" borderId="0" xfId="0" applyNumberFormat="1" applyFont="1" applyAlignment="1">
      <alignment vertical="center"/>
    </xf>
    <xf numFmtId="0" fontId="37" fillId="0" borderId="0" xfId="0" applyFont="1" applyAlignment="1">
      <alignment horizontal="left" vertical="top"/>
    </xf>
    <xf numFmtId="182" fontId="9" fillId="0" borderId="10" xfId="0" applyNumberFormat="1" applyFont="1" applyFill="1" applyBorder="1" applyAlignment="1">
      <alignment horizontal="right" vertical="center" justifyLastLine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6" xfId="0" applyFont="1" applyBorder="1" applyAlignment="1">
      <alignment horizontal="center" vertical="center" justifyLastLine="1"/>
    </xf>
    <xf numFmtId="0" fontId="8" fillId="0" borderId="7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20" xfId="0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 justifyLastLine="1"/>
    </xf>
    <xf numFmtId="0" fontId="8" fillId="0" borderId="17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right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80" fontId="8" fillId="0" borderId="10" xfId="0" applyNumberFormat="1" applyFont="1" applyFill="1" applyBorder="1" applyAlignment="1">
      <alignment vertical="center"/>
    </xf>
    <xf numFmtId="180" fontId="9" fillId="0" borderId="10" xfId="0" applyNumberFormat="1" applyFont="1" applyFill="1" applyBorder="1" applyAlignment="1">
      <alignment vertical="center"/>
    </xf>
    <xf numFmtId="180" fontId="8" fillId="0" borderId="0" xfId="0" applyNumberFormat="1" applyFont="1" applyBorder="1" applyAlignment="1">
      <alignment horizontal="right" vertical="center" shrinkToFit="1"/>
    </xf>
    <xf numFmtId="180" fontId="8" fillId="0" borderId="10" xfId="0" applyNumberFormat="1" applyFont="1" applyBorder="1" applyAlignment="1">
      <alignment horizontal="right" vertical="center" shrinkToFit="1"/>
    </xf>
    <xf numFmtId="180" fontId="9" fillId="0" borderId="0" xfId="0" applyNumberFormat="1" applyFont="1" applyBorder="1" applyAlignment="1">
      <alignment horizontal="right" vertical="center" shrinkToFit="1"/>
    </xf>
    <xf numFmtId="182" fontId="8" fillId="0" borderId="0" xfId="0" applyNumberFormat="1" applyFont="1" applyFill="1" applyBorder="1" applyAlignment="1">
      <alignment horizontal="right" vertical="center"/>
    </xf>
    <xf numFmtId="180" fontId="8" fillId="0" borderId="0" xfId="0" applyNumberFormat="1" applyFont="1" applyBorder="1" applyAlignment="1">
      <alignment vertical="center" shrinkToFit="1"/>
    </xf>
    <xf numFmtId="180" fontId="8" fillId="0" borderId="0" xfId="0" applyNumberFormat="1" applyFont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distributed" vertical="center" wrapText="1" justifyLastLine="1"/>
    </xf>
    <xf numFmtId="0" fontId="37" fillId="0" borderId="18" xfId="0" applyFont="1" applyBorder="1" applyAlignment="1">
      <alignment horizontal="distributed" vertical="center" justifyLastLine="1"/>
    </xf>
    <xf numFmtId="180" fontId="9" fillId="0" borderId="10" xfId="0" applyNumberFormat="1" applyFont="1" applyFill="1" applyBorder="1" applyAlignment="1">
      <alignment horizontal="right" vertical="center"/>
    </xf>
    <xf numFmtId="0" fontId="8" fillId="0" borderId="19" xfId="3" applyFont="1" applyFill="1" applyBorder="1" applyAlignment="1">
      <alignment horizontal="center" vertical="center" wrapText="1" justifyLastLine="1"/>
    </xf>
    <xf numFmtId="0" fontId="8" fillId="0" borderId="23" xfId="3" applyFont="1" applyFill="1" applyBorder="1" applyAlignment="1">
      <alignment horizontal="center" vertical="center" wrapText="1" justifyLastLine="1"/>
    </xf>
    <xf numFmtId="0" fontId="8" fillId="0" borderId="15" xfId="3" applyFont="1" applyFill="1" applyBorder="1" applyAlignment="1">
      <alignment horizontal="center" vertical="center" wrapText="1" justifyLastLine="1"/>
    </xf>
    <xf numFmtId="0" fontId="8" fillId="0" borderId="19" xfId="0" applyFont="1" applyBorder="1" applyAlignment="1">
      <alignment horizontal="center" vertical="center" justifyLastLine="1"/>
    </xf>
    <xf numFmtId="0" fontId="8" fillId="0" borderId="23" xfId="0" applyFont="1" applyBorder="1" applyAlignment="1">
      <alignment horizontal="center" vertical="center" justifyLastLine="1"/>
    </xf>
    <xf numFmtId="0" fontId="8" fillId="0" borderId="9" xfId="3" applyFont="1" applyFill="1" applyBorder="1" applyAlignment="1">
      <alignment horizontal="center" vertical="center" wrapText="1" justifyLastLine="1"/>
    </xf>
    <xf numFmtId="0" fontId="8" fillId="0" borderId="8" xfId="3" applyFont="1" applyFill="1" applyBorder="1" applyAlignment="1">
      <alignment horizontal="center" vertical="center" wrapText="1" justifyLastLine="1"/>
    </xf>
    <xf numFmtId="0" fontId="8" fillId="0" borderId="6" xfId="3" applyFont="1" applyFill="1" applyBorder="1" applyAlignment="1">
      <alignment horizontal="center" vertical="center" wrapText="1" justifyLastLine="1"/>
    </xf>
    <xf numFmtId="0" fontId="8" fillId="0" borderId="7" xfId="3" applyFont="1" applyFill="1" applyBorder="1" applyAlignment="1">
      <alignment horizontal="center" vertical="center" wrapText="1" justifyLastLine="1"/>
    </xf>
    <xf numFmtId="182" fontId="8" fillId="0" borderId="0" xfId="3" applyNumberFormat="1" applyFont="1" applyFill="1" applyAlignment="1">
      <alignment horizontal="right" vertical="center"/>
    </xf>
    <xf numFmtId="182" fontId="9" fillId="0" borderId="0" xfId="3" applyNumberFormat="1" applyFont="1" applyFill="1" applyBorder="1" applyAlignment="1">
      <alignment horizontal="right" vertical="center"/>
    </xf>
    <xf numFmtId="182" fontId="9" fillId="0" borderId="0" xfId="3" applyNumberFormat="1" applyFont="1" applyFill="1" applyBorder="1" applyAlignment="1">
      <alignment vertical="center"/>
    </xf>
    <xf numFmtId="0" fontId="8" fillId="0" borderId="18" xfId="0" applyFont="1" applyBorder="1" applyAlignment="1">
      <alignment horizontal="distributed" vertical="center" wrapText="1" justifyLastLine="1"/>
    </xf>
    <xf numFmtId="0" fontId="8" fillId="0" borderId="1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distributed" vertical="center" justifyLastLine="1"/>
    </xf>
    <xf numFmtId="0" fontId="8" fillId="0" borderId="3" xfId="3" applyFont="1" applyFill="1" applyBorder="1" applyAlignment="1">
      <alignment horizontal="center" vertical="center" wrapText="1" justifyLastLine="1"/>
    </xf>
    <xf numFmtId="0" fontId="8" fillId="0" borderId="12" xfId="3" applyFont="1" applyFill="1" applyBorder="1" applyAlignment="1">
      <alignment horizontal="center" vertical="center" wrapText="1" justifyLastLine="1"/>
    </xf>
    <xf numFmtId="182" fontId="8" fillId="0" borderId="0" xfId="3" applyNumberFormat="1" applyFont="1" applyFill="1" applyAlignment="1">
      <alignment vertical="center"/>
    </xf>
    <xf numFmtId="188" fontId="22" fillId="0" borderId="0" xfId="3" applyNumberFormat="1" applyFont="1" applyFill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8" fillId="0" borderId="16" xfId="3" applyFont="1" applyFill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8" fillId="0" borderId="18" xfId="3" applyFont="1" applyFill="1" applyBorder="1" applyAlignment="1">
      <alignment horizontal="center" vertical="center"/>
    </xf>
    <xf numFmtId="0" fontId="37" fillId="0" borderId="20" xfId="0" applyFont="1" applyBorder="1" applyAlignment="1">
      <alignment horizontal="distributed" vertical="center" justifyLastLine="1"/>
    </xf>
    <xf numFmtId="0" fontId="37" fillId="0" borderId="0" xfId="0" applyFont="1" applyAlignment="1">
      <alignment horizontal="distributed" vertical="center"/>
    </xf>
    <xf numFmtId="182" fontId="9" fillId="0" borderId="10" xfId="3" applyNumberFormat="1" applyFont="1" applyFill="1" applyBorder="1" applyAlignment="1">
      <alignment vertical="center"/>
    </xf>
    <xf numFmtId="182" fontId="9" fillId="0" borderId="10" xfId="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182" fontId="9" fillId="0" borderId="0" xfId="3" applyNumberFormat="1" applyFont="1" applyFill="1" applyAlignment="1">
      <alignment vertical="center"/>
    </xf>
    <xf numFmtId="0" fontId="8" fillId="0" borderId="8" xfId="0" applyFont="1" applyBorder="1" applyAlignment="1">
      <alignment horizontal="center" vertical="center" justifyLastLine="1"/>
    </xf>
    <xf numFmtId="0" fontId="13" fillId="0" borderId="18" xfId="3" applyFont="1" applyFill="1" applyBorder="1" applyAlignment="1">
      <alignment horizontal="distributed" vertical="center" wrapText="1" justifyLastLine="1"/>
    </xf>
    <xf numFmtId="0" fontId="38" fillId="0" borderId="18" xfId="0" applyFont="1" applyBorder="1" applyAlignment="1">
      <alignment horizontal="distributed" vertical="center" justifyLastLine="1"/>
    </xf>
    <xf numFmtId="0" fontId="37" fillId="0" borderId="8" xfId="0" applyFont="1" applyBorder="1" applyAlignment="1">
      <alignment horizontal="center" vertical="center" justifyLastLine="1"/>
    </xf>
    <xf numFmtId="0" fontId="17" fillId="0" borderId="0" xfId="3" applyFont="1" applyFill="1" applyAlignment="1">
      <alignment horizontal="distributed" vertical="center"/>
    </xf>
    <xf numFmtId="0" fontId="46" fillId="0" borderId="18" xfId="3" applyFont="1" applyFill="1" applyBorder="1" applyAlignment="1">
      <alignment horizontal="distributed" vertical="center" wrapText="1" justifyLastLine="1"/>
    </xf>
    <xf numFmtId="0" fontId="27" fillId="0" borderId="18" xfId="0" applyFont="1" applyBorder="1" applyAlignment="1">
      <alignment horizontal="distributed" vertical="center" justifyLastLine="1"/>
    </xf>
    <xf numFmtId="0" fontId="8" fillId="0" borderId="2" xfId="3" applyFont="1" applyFill="1" applyBorder="1" applyAlignment="1">
      <alignment horizontal="distributed" vertical="center"/>
    </xf>
    <xf numFmtId="0" fontId="43" fillId="0" borderId="0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76" fontId="8" fillId="0" borderId="10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right" vertical="center"/>
    </xf>
    <xf numFmtId="177" fontId="8" fillId="0" borderId="2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0" xfId="0" applyNumberFormat="1" applyFont="1" applyFill="1" applyBorder="1" applyAlignment="1">
      <alignment horizontal="right" vertical="center"/>
    </xf>
    <xf numFmtId="0" fontId="8" fillId="0" borderId="13" xfId="0" applyNumberFormat="1" applyFont="1" applyBorder="1" applyAlignment="1">
      <alignment horizontal="distributed" vertical="center" justifyLastLine="1"/>
    </xf>
    <xf numFmtId="0" fontId="8" fillId="0" borderId="21" xfId="0" applyNumberFormat="1" applyFont="1" applyBorder="1" applyAlignment="1">
      <alignment horizontal="distributed" vertical="center" justifyLastLine="1"/>
    </xf>
    <xf numFmtId="0" fontId="8" fillId="0" borderId="12" xfId="0" applyNumberFormat="1" applyFont="1" applyBorder="1" applyAlignment="1">
      <alignment horizontal="distributed" vertical="center" justifyLastLine="1"/>
    </xf>
    <xf numFmtId="0" fontId="8" fillId="0" borderId="22" xfId="0" applyNumberFormat="1" applyFont="1" applyBorder="1" applyAlignment="1">
      <alignment horizontal="distributed" vertical="center" justifyLastLine="1"/>
    </xf>
    <xf numFmtId="38" fontId="8" fillId="0" borderId="10" xfId="13" applyFont="1" applyBorder="1" applyAlignment="1">
      <alignment horizontal="right" vertical="center"/>
    </xf>
    <xf numFmtId="38" fontId="8" fillId="0" borderId="0" xfId="13" applyFont="1" applyBorder="1" applyAlignment="1">
      <alignment horizontal="right" vertical="center"/>
    </xf>
    <xf numFmtId="194" fontId="8" fillId="0" borderId="0" xfId="0" applyNumberFormat="1" applyFont="1" applyAlignment="1">
      <alignment vertical="center"/>
    </xf>
    <xf numFmtId="193" fontId="8" fillId="0" borderId="0" xfId="0" applyNumberFormat="1" applyFont="1" applyAlignment="1">
      <alignment vertical="center"/>
    </xf>
    <xf numFmtId="38" fontId="9" fillId="0" borderId="10" xfId="13" applyFont="1" applyBorder="1" applyAlignment="1">
      <alignment horizontal="right" vertical="center"/>
    </xf>
    <xf numFmtId="38" fontId="9" fillId="0" borderId="0" xfId="13" applyFont="1" applyBorder="1" applyAlignment="1">
      <alignment horizontal="right" vertical="center"/>
    </xf>
    <xf numFmtId="194" fontId="9" fillId="0" borderId="0" xfId="0" applyNumberFormat="1" applyFont="1" applyAlignment="1"/>
    <xf numFmtId="193" fontId="9" fillId="0" borderId="0" xfId="0" applyNumberFormat="1" applyFont="1" applyAlignment="1">
      <alignment vertical="center"/>
    </xf>
    <xf numFmtId="176" fontId="37" fillId="0" borderId="0" xfId="0" applyNumberFormat="1" applyFont="1" applyAlignment="1">
      <alignment horizontal="center"/>
    </xf>
    <xf numFmtId="0" fontId="8" fillId="0" borderId="0" xfId="0" applyFont="1" applyFill="1" applyBorder="1" applyAlignment="1">
      <alignment horizontal="distributed" vertical="center"/>
    </xf>
    <xf numFmtId="176" fontId="8" fillId="0" borderId="0" xfId="13" applyNumberFormat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9" fillId="0" borderId="0" xfId="0" applyFont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distributed" vertical="center"/>
    </xf>
    <xf numFmtId="0" fontId="45" fillId="0" borderId="0" xfId="0" applyFont="1" applyFill="1" applyBorder="1" applyAlignment="1">
      <alignment horizontal="distributed" vertical="center"/>
    </xf>
    <xf numFmtId="176" fontId="9" fillId="0" borderId="0" xfId="13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wrapText="1"/>
    </xf>
    <xf numFmtId="176" fontId="8" fillId="0" borderId="0" xfId="13" applyNumberFormat="1" applyFont="1" applyFill="1" applyBorder="1" applyAlignment="1">
      <alignment vertical="center"/>
    </xf>
    <xf numFmtId="0" fontId="8" fillId="0" borderId="0" xfId="0" applyFont="1" applyBorder="1" applyAlignment="1">
      <alignment horizontal="distributed" vertical="center" wrapText="1"/>
    </xf>
    <xf numFmtId="0" fontId="37" fillId="0" borderId="0" xfId="0" applyFont="1" applyFill="1" applyBorder="1" applyAlignment="1">
      <alignment horizontal="right" vertical="center"/>
    </xf>
    <xf numFmtId="0" fontId="46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45" fillId="0" borderId="0" xfId="0" applyFont="1" applyBorder="1" applyAlignment="1">
      <alignment horizontal="distributed" vertical="center"/>
    </xf>
    <xf numFmtId="0" fontId="8" fillId="0" borderId="2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5" xfId="0" applyFont="1" applyBorder="1" applyAlignment="1">
      <alignment horizontal="distributed" vertical="center" justifyLastLine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Border="1" applyAlignment="1">
      <alignment horizontal="center" vertical="center" justifyLastLine="1"/>
    </xf>
    <xf numFmtId="0" fontId="9" fillId="0" borderId="0" xfId="0" applyFont="1" applyBorder="1" applyAlignment="1">
      <alignment horizontal="center" vertical="center" justifyLastLine="1"/>
    </xf>
    <xf numFmtId="176" fontId="8" fillId="0" borderId="10" xfId="13" applyNumberFormat="1" applyFont="1" applyFill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76" fontId="8" fillId="0" borderId="0" xfId="13" applyNumberFormat="1" applyFont="1" applyBorder="1" applyAlignment="1">
      <alignment horizontal="right" vertical="center"/>
    </xf>
    <xf numFmtId="176" fontId="9" fillId="0" borderId="0" xfId="13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82" fontId="9" fillId="0" borderId="10" xfId="3" applyNumberFormat="1" applyFont="1" applyFill="1" applyBorder="1" applyAlignment="1">
      <alignment horizontal="right" vertical="center" justifyLastLine="1"/>
    </xf>
    <xf numFmtId="182" fontId="9" fillId="0" borderId="0" xfId="3" applyNumberFormat="1" applyFont="1" applyFill="1" applyBorder="1" applyAlignment="1">
      <alignment horizontal="right" vertical="center" justifyLastLine="1"/>
    </xf>
    <xf numFmtId="0" fontId="8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182" fontId="8" fillId="0" borderId="0" xfId="3" applyNumberFormat="1" applyFont="1" applyFill="1" applyBorder="1" applyAlignment="1">
      <alignment horizontal="right" vertical="center" justifyLastLine="1"/>
    </xf>
    <xf numFmtId="182" fontId="8" fillId="0" borderId="10" xfId="3" applyNumberFormat="1" applyFont="1" applyFill="1" applyBorder="1" applyAlignment="1">
      <alignment horizontal="right" vertical="center" justifyLastLine="1"/>
    </xf>
    <xf numFmtId="0" fontId="8" fillId="0" borderId="13" xfId="0" applyFont="1" applyBorder="1" applyAlignment="1">
      <alignment horizontal="distributed" vertical="center" wrapText="1" justifyLastLine="1"/>
    </xf>
    <xf numFmtId="0" fontId="8" fillId="0" borderId="12" xfId="0" applyFont="1" applyBorder="1" applyAlignment="1">
      <alignment horizontal="distributed" vertical="center" wrapText="1" justifyLastLine="1"/>
    </xf>
    <xf numFmtId="182" fontId="9" fillId="0" borderId="1" xfId="3" applyNumberFormat="1" applyFont="1" applyFill="1" applyBorder="1" applyAlignment="1">
      <alignment vertical="center"/>
    </xf>
    <xf numFmtId="182" fontId="9" fillId="0" borderId="1" xfId="3" applyNumberFormat="1" applyFont="1" applyFill="1" applyBorder="1" applyAlignment="1">
      <alignment horizontal="right" vertical="center"/>
    </xf>
    <xf numFmtId="176" fontId="9" fillId="2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vertical="center"/>
    </xf>
    <xf numFmtId="176" fontId="37" fillId="0" borderId="0" xfId="0" applyNumberFormat="1" applyFont="1" applyAlignment="1">
      <alignment vertical="center"/>
    </xf>
    <xf numFmtId="0" fontId="4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76" fontId="9" fillId="2" borderId="0" xfId="0" applyNumberFormat="1" applyFont="1" applyFill="1" applyAlignment="1">
      <alignment horizontal="right" vertical="center"/>
    </xf>
    <xf numFmtId="176" fontId="8" fillId="2" borderId="0" xfId="0" applyNumberFormat="1" applyFont="1" applyFill="1" applyAlignment="1">
      <alignment horizontal="right" vertical="center"/>
    </xf>
    <xf numFmtId="195" fontId="8" fillId="0" borderId="0" xfId="0" applyNumberFormat="1" applyFont="1" applyAlignment="1">
      <alignment vertical="center"/>
    </xf>
    <xf numFmtId="184" fontId="8" fillId="0" borderId="10" xfId="0" applyNumberFormat="1" applyFont="1" applyBorder="1" applyAlignment="1">
      <alignment vertical="center"/>
    </xf>
    <xf numFmtId="184" fontId="8" fillId="0" borderId="0" xfId="0" applyNumberFormat="1" applyFont="1" applyBorder="1" applyAlignment="1">
      <alignment vertical="center"/>
    </xf>
    <xf numFmtId="195" fontId="9" fillId="0" borderId="0" xfId="0" applyNumberFormat="1" applyFont="1" applyAlignment="1">
      <alignment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1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93" fontId="8" fillId="0" borderId="0" xfId="0" applyNumberFormat="1" applyFont="1" applyFill="1" applyBorder="1" applyAlignment="1">
      <alignment horizontal="right" vertical="center"/>
    </xf>
    <xf numFmtId="193" fontId="9" fillId="0" borderId="0" xfId="0" applyNumberFormat="1" applyFont="1" applyFill="1" applyBorder="1" applyAlignment="1">
      <alignment horizontal="right" vertical="center"/>
    </xf>
    <xf numFmtId="190" fontId="9" fillId="0" borderId="0" xfId="0" applyNumberFormat="1" applyFont="1" applyFill="1" applyBorder="1" applyAlignment="1">
      <alignment horizontal="right" vertical="center"/>
    </xf>
    <xf numFmtId="184" fontId="8" fillId="0" borderId="10" xfId="0" applyNumberFormat="1" applyFont="1" applyFill="1" applyBorder="1" applyAlignment="1">
      <alignment vertical="center"/>
    </xf>
    <xf numFmtId="184" fontId="37" fillId="0" borderId="0" xfId="0" applyNumberFormat="1" applyFont="1" applyAlignment="1">
      <alignment vertical="center"/>
    </xf>
    <xf numFmtId="190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84" fontId="37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184" fontId="9" fillId="0" borderId="0" xfId="0" applyNumberFormat="1" applyFont="1" applyBorder="1" applyAlignment="1">
      <alignment vertical="center"/>
    </xf>
    <xf numFmtId="0" fontId="19" fillId="0" borderId="16" xfId="0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196" fontId="8" fillId="0" borderId="0" xfId="0" applyNumberFormat="1" applyFont="1" applyFill="1" applyAlignment="1">
      <alignment vertical="center"/>
    </xf>
    <xf numFmtId="196" fontId="9" fillId="0" borderId="0" xfId="0" applyNumberFormat="1" applyFont="1" applyBorder="1" applyAlignment="1">
      <alignment vertical="center"/>
    </xf>
    <xf numFmtId="196" fontId="9" fillId="0" borderId="0" xfId="0" applyNumberFormat="1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196" fontId="8" fillId="0" borderId="0" xfId="0" applyNumberFormat="1" applyFont="1" applyFill="1" applyBorder="1" applyAlignment="1">
      <alignment vertical="center"/>
    </xf>
    <xf numFmtId="196" fontId="9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horizontal="center" vertical="center"/>
    </xf>
    <xf numFmtId="196" fontId="9" fillId="0" borderId="0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distributed" vertical="center" justifyLastLine="1"/>
    </xf>
    <xf numFmtId="0" fontId="8" fillId="0" borderId="17" xfId="0" applyFont="1" applyFill="1" applyBorder="1" applyAlignment="1">
      <alignment horizontal="distributed" vertical="center" justifyLastLine="1"/>
    </xf>
    <xf numFmtId="0" fontId="8" fillId="0" borderId="18" xfId="0" applyFont="1" applyFill="1" applyBorder="1" applyAlignment="1">
      <alignment horizontal="distributed" vertical="center" justifyLastLine="1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distributed" vertical="center" justifyLastLine="1"/>
    </xf>
    <xf numFmtId="0" fontId="8" fillId="0" borderId="2" xfId="0" applyFont="1" applyBorder="1" applyAlignment="1">
      <alignment horizontal="distributed" vertical="center" indent="4"/>
    </xf>
    <xf numFmtId="0" fontId="8" fillId="0" borderId="7" xfId="0" applyFont="1" applyBorder="1" applyAlignment="1">
      <alignment horizontal="distributed" vertical="center" indent="4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distributed" vertical="center" justifyLastLine="1"/>
    </xf>
    <xf numFmtId="0" fontId="8" fillId="0" borderId="28" xfId="0" applyFont="1" applyBorder="1" applyAlignment="1">
      <alignment horizontal="distributed" vertical="center" justifyLastLine="1"/>
    </xf>
    <xf numFmtId="0" fontId="8" fillId="0" borderId="27" xfId="0" applyFont="1" applyBorder="1" applyAlignment="1">
      <alignment horizontal="distributed" vertical="center" justifyLastLine="1"/>
    </xf>
    <xf numFmtId="0" fontId="8" fillId="0" borderId="18" xfId="0" applyFont="1" applyBorder="1" applyAlignment="1">
      <alignment horizontal="center" vertical="distributed" textRotation="255" justifyLastLine="1"/>
    </xf>
    <xf numFmtId="0" fontId="8" fillId="0" borderId="29" xfId="0" applyFont="1" applyBorder="1" applyAlignment="1">
      <alignment horizontal="center" vertical="distributed" textRotation="255" justifyLastLine="1"/>
    </xf>
    <xf numFmtId="49" fontId="8" fillId="0" borderId="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distributed" vertical="center"/>
    </xf>
    <xf numFmtId="0" fontId="8" fillId="0" borderId="17" xfId="0" applyFont="1" applyBorder="1" applyAlignment="1">
      <alignment horizontal="center" vertical="distributed" textRotation="255" justifyLastLine="1"/>
    </xf>
    <xf numFmtId="0" fontId="8" fillId="0" borderId="30" xfId="0" applyFont="1" applyBorder="1" applyAlignment="1">
      <alignment horizontal="center" vertical="distributed" textRotation="255" justifyLastLine="1"/>
    </xf>
    <xf numFmtId="0" fontId="9" fillId="0" borderId="8" xfId="0" applyFont="1" applyBorder="1" applyAlignment="1">
      <alignment horizontal="distributed" vertical="top"/>
    </xf>
    <xf numFmtId="0" fontId="50" fillId="0" borderId="0" xfId="0" applyFont="1" applyAlignment="1">
      <alignment horizontal="distributed" vertical="center"/>
    </xf>
    <xf numFmtId="0" fontId="21" fillId="0" borderId="0" xfId="0" applyFont="1" applyAlignment="1"/>
    <xf numFmtId="197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197" fontId="8" fillId="0" borderId="0" xfId="0" applyNumberFormat="1" applyFont="1" applyAlignment="1">
      <alignment vertical="center"/>
    </xf>
    <xf numFmtId="38" fontId="8" fillId="0" borderId="0" xfId="13" applyFont="1" applyFill="1" applyBorder="1" applyAlignment="1">
      <alignment vertical="center"/>
    </xf>
    <xf numFmtId="38" fontId="8" fillId="0" borderId="0" xfId="13" applyFont="1" applyAlignment="1">
      <alignment vertical="center"/>
    </xf>
    <xf numFmtId="197" fontId="8" fillId="0" borderId="10" xfId="0" applyNumberFormat="1" applyFont="1" applyBorder="1" applyAlignment="1">
      <alignment vertical="center"/>
    </xf>
    <xf numFmtId="197" fontId="8" fillId="0" borderId="0" xfId="0" applyNumberFormat="1" applyFont="1" applyBorder="1" applyAlignment="1">
      <alignment vertical="center"/>
    </xf>
  </cellXfs>
  <cellStyles count="53">
    <cellStyle name="桁区切り" xfId="13" builtinId="6"/>
    <cellStyle name="桁区切り 2" xfId="1"/>
    <cellStyle name="桁区切り 3" xfId="2"/>
    <cellStyle name="通貨 2" xfId="10"/>
    <cellStyle name="標準" xfId="0" builtinId="0"/>
    <cellStyle name="標準 2" xfId="3"/>
    <cellStyle name="標準 2 2" xfId="4"/>
    <cellStyle name="標準 2 3" xfId="6"/>
    <cellStyle name="標準 3" xfId="7"/>
    <cellStyle name="標準 3 2" xfId="8"/>
    <cellStyle name="標準 3 2 2" xfId="9"/>
    <cellStyle name="標準 3 2 2 2" xfId="15"/>
    <cellStyle name="標準 3 2 2 2 2" xfId="22"/>
    <cellStyle name="標準 3 2 2 2 2 2" xfId="50"/>
    <cellStyle name="標準 3 2 2 2 2_202 案" xfId="28"/>
    <cellStyle name="標準 3 2 2 2 3" xfId="43"/>
    <cellStyle name="標準 3 2 2 2_202 案" xfId="27"/>
    <cellStyle name="標準 3 2 2 3" xfId="19"/>
    <cellStyle name="標準 3 2 2 3 2" xfId="47"/>
    <cellStyle name="標準 3 2 2 3_202 案" xfId="29"/>
    <cellStyle name="標準 3 2 2 4" xfId="40"/>
    <cellStyle name="標準 3 2 2_202 案" xfId="26"/>
    <cellStyle name="標準 3 2_202 案" xfId="25"/>
    <cellStyle name="標準 3 3" xfId="11"/>
    <cellStyle name="標準 3 3 2" xfId="16"/>
    <cellStyle name="標準 3 3 2 2" xfId="23"/>
    <cellStyle name="標準 3 3 2 2 2" xfId="51"/>
    <cellStyle name="標準 3 3 2 2_202 案" xfId="32"/>
    <cellStyle name="標準 3 3 2 3" xfId="44"/>
    <cellStyle name="標準 3 3 2_202 案" xfId="31"/>
    <cellStyle name="標準 3 3 3" xfId="20"/>
    <cellStyle name="標準 3 3 3 2" xfId="48"/>
    <cellStyle name="標準 3 3 3_202 案" xfId="33"/>
    <cellStyle name="標準 3 3 4" xfId="41"/>
    <cellStyle name="標準 3 3_202 案" xfId="30"/>
    <cellStyle name="標準 3 4" xfId="14"/>
    <cellStyle name="標準 3 4 2" xfId="21"/>
    <cellStyle name="標準 3 4 2 2" xfId="49"/>
    <cellStyle name="標準 3 4 2_202 案" xfId="35"/>
    <cellStyle name="標準 3 4 3" xfId="42"/>
    <cellStyle name="標準 3 4_202 案" xfId="34"/>
    <cellStyle name="標準 3 5" xfId="18"/>
    <cellStyle name="標準 3 5 2" xfId="46"/>
    <cellStyle name="標準 3 5_202 案" xfId="36"/>
    <cellStyle name="標準 3 6" xfId="39"/>
    <cellStyle name="標準 3_01まえがき" xfId="12"/>
    <cellStyle name="標準 4" xfId="17"/>
    <cellStyle name="標準 4 2" xfId="24"/>
    <cellStyle name="標準 4 2 2" xfId="52"/>
    <cellStyle name="標準 4 2_202 案" xfId="38"/>
    <cellStyle name="標準 4 3" xfId="45"/>
    <cellStyle name="標準 4_202 案" xfId="37"/>
    <cellStyle name="標準_00目次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7448550"/>
            <a:ext cx="3417194" cy="77978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2965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農</a:t>
            </a:r>
            <a:r>
              <a:rPr lang="ja-JP" altLang="en-US" sz="1000" b="1" baseline="0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 </a:t>
            </a:r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業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114300</xdr:rowOff>
    </xdr:from>
    <xdr:to>
      <xdr:col>56</xdr:col>
      <xdr:colOff>49145</xdr:colOff>
      <xdr:row>26</xdr:row>
      <xdr:rowOff>85725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0" t="2907" r="19338" b="2325"/>
        <a:stretch/>
      </xdr:blipFill>
      <xdr:spPr bwMode="auto">
        <a:xfrm>
          <a:off x="0" y="952500"/>
          <a:ext cx="6983345" cy="2952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57150</xdr:colOff>
      <xdr:row>6</xdr:row>
      <xdr:rowOff>47625</xdr:rowOff>
    </xdr:from>
    <xdr:to>
      <xdr:col>62</xdr:col>
      <xdr:colOff>1361</xdr:colOff>
      <xdr:row>19</xdr:row>
      <xdr:rowOff>87086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595" t="23227" r="1103" b="17230"/>
        <a:stretch/>
      </xdr:blipFill>
      <xdr:spPr bwMode="auto">
        <a:xfrm>
          <a:off x="6619875" y="1047750"/>
          <a:ext cx="1058636" cy="1858736"/>
        </a:xfrm>
        <a:prstGeom prst="rect">
          <a:avLst/>
        </a:prstGeom>
        <a:noFill/>
        <a:ln>
          <a:solidFill>
            <a:schemeClr val="tx1"/>
          </a:solidFill>
          <a:prstDash val="sysDash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29</xdr:row>
      <xdr:rowOff>76200</xdr:rowOff>
    </xdr:from>
    <xdr:to>
      <xdr:col>63</xdr:col>
      <xdr:colOff>257175</xdr:colOff>
      <xdr:row>48</xdr:row>
      <xdr:rowOff>95250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229225"/>
          <a:ext cx="7581900" cy="3276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95251</xdr:colOff>
      <xdr:row>6</xdr:row>
      <xdr:rowOff>38099</xdr:rowOff>
    </xdr:from>
    <xdr:to>
      <xdr:col>60</xdr:col>
      <xdr:colOff>66676</xdr:colOff>
      <xdr:row>33</xdr:row>
      <xdr:rowOff>85724</xdr:rowOff>
    </xdr:to>
    <xdr:pic>
      <xdr:nvPicPr>
        <xdr:cNvPr id="6" name="図 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5" t="1174" r="14978" b="470"/>
        <a:stretch/>
      </xdr:blipFill>
      <xdr:spPr bwMode="auto">
        <a:xfrm>
          <a:off x="466726" y="962024"/>
          <a:ext cx="7029450" cy="399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38101</xdr:colOff>
      <xdr:row>38</xdr:row>
      <xdr:rowOff>28575</xdr:rowOff>
    </xdr:from>
    <xdr:to>
      <xdr:col>62</xdr:col>
      <xdr:colOff>19051</xdr:colOff>
      <xdr:row>64</xdr:row>
      <xdr:rowOff>47625</xdr:rowOff>
    </xdr:to>
    <xdr:pic>
      <xdr:nvPicPr>
        <xdr:cNvPr id="4" name="図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9" t="2445" r="13026" b="244"/>
        <a:stretch/>
      </xdr:blipFill>
      <xdr:spPr bwMode="auto">
        <a:xfrm>
          <a:off x="285751" y="5715000"/>
          <a:ext cx="7410450" cy="379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54</xdr:row>
      <xdr:rowOff>38100</xdr:rowOff>
    </xdr:from>
    <xdr:to>
      <xdr:col>28</xdr:col>
      <xdr:colOff>66675</xdr:colOff>
      <xdr:row>56</xdr:row>
      <xdr:rowOff>142875</xdr:rowOff>
    </xdr:to>
    <xdr:sp macro="" textlink="">
      <xdr:nvSpPr>
        <xdr:cNvPr id="2" name="右中かっこ 1"/>
        <xdr:cNvSpPr/>
      </xdr:nvSpPr>
      <xdr:spPr>
        <a:xfrm>
          <a:off x="18554700" y="3124200"/>
          <a:ext cx="714375" cy="447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57150</xdr:colOff>
      <xdr:row>54</xdr:row>
      <xdr:rowOff>19050</xdr:rowOff>
    </xdr:from>
    <xdr:to>
      <xdr:col>14</xdr:col>
      <xdr:colOff>85725</xdr:colOff>
      <xdr:row>56</xdr:row>
      <xdr:rowOff>123825</xdr:rowOff>
    </xdr:to>
    <xdr:sp macro="" textlink="">
      <xdr:nvSpPr>
        <xdr:cNvPr id="5" name="右中かっこ 4"/>
        <xdr:cNvSpPr/>
      </xdr:nvSpPr>
      <xdr:spPr>
        <a:xfrm>
          <a:off x="1619250" y="8448675"/>
          <a:ext cx="152400" cy="44767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56</xdr:col>
      <xdr:colOff>57150</xdr:colOff>
      <xdr:row>36</xdr:row>
      <xdr:rowOff>123825</xdr:rowOff>
    </xdr:from>
    <xdr:ext cx="695325" cy="760389"/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943" t="8061" r="9577"/>
        <a:stretch/>
      </xdr:blipFill>
      <xdr:spPr bwMode="auto">
        <a:xfrm>
          <a:off x="6943725" y="5686425"/>
          <a:ext cx="695325" cy="760389"/>
        </a:xfrm>
        <a:prstGeom prst="rect">
          <a:avLst/>
        </a:prstGeom>
        <a:solidFill>
          <a:schemeClr val="bg1"/>
        </a:solidFill>
        <a:ln>
          <a:solidFill>
            <a:schemeClr val="dk1">
              <a:tint val="88000"/>
              <a:shade val="95000"/>
              <a:satMod val="105000"/>
            </a:schemeClr>
          </a:solidFill>
          <a:prstDash val="sysDot"/>
        </a:ln>
      </xdr:spPr>
    </xdr:pic>
    <xdr:clientData/>
  </xdr:oneCellAnchor>
  <xdr:twoCellAnchor editAs="oneCell">
    <xdr:from>
      <xdr:col>1</xdr:col>
      <xdr:colOff>28575</xdr:colOff>
      <xdr:row>35</xdr:row>
      <xdr:rowOff>85725</xdr:rowOff>
    </xdr:from>
    <xdr:to>
      <xdr:col>56</xdr:col>
      <xdr:colOff>9525</xdr:colOff>
      <xdr:row>55</xdr:row>
      <xdr:rowOff>123825</xdr:rowOff>
    </xdr:to>
    <xdr:pic>
      <xdr:nvPicPr>
        <xdr:cNvPr id="5" name="図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6" r="12815"/>
        <a:stretch/>
      </xdr:blipFill>
      <xdr:spPr bwMode="auto">
        <a:xfrm>
          <a:off x="104775" y="5495925"/>
          <a:ext cx="6791325" cy="3505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66676</xdr:colOff>
      <xdr:row>43</xdr:row>
      <xdr:rowOff>19050</xdr:rowOff>
    </xdr:from>
    <xdr:ext cx="6457950" cy="2695575"/>
    <xdr:pic>
      <xdr:nvPicPr>
        <xdr:cNvPr id="3" name="図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4" t="-1462" r="18100" b="13811"/>
        <a:stretch/>
      </xdr:blipFill>
      <xdr:spPr bwMode="auto">
        <a:xfrm>
          <a:off x="190501" y="7019925"/>
          <a:ext cx="6457950" cy="2695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55</xdr:col>
      <xdr:colOff>77997</xdr:colOff>
      <xdr:row>44</xdr:row>
      <xdr:rowOff>28576</xdr:rowOff>
    </xdr:from>
    <xdr:ext cx="846108" cy="419100"/>
    <xdr:pic>
      <xdr:nvPicPr>
        <xdr:cNvPr id="2" name="図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463" t="14925" r="12687" b="5970"/>
        <a:stretch/>
      </xdr:blipFill>
      <xdr:spPr bwMode="auto">
        <a:xfrm>
          <a:off x="6888372" y="7143751"/>
          <a:ext cx="846108" cy="419100"/>
        </a:xfrm>
        <a:prstGeom prst="rect">
          <a:avLst/>
        </a:prstGeom>
        <a:solidFill>
          <a:schemeClr val="bg1"/>
        </a:solidFill>
        <a:ln>
          <a:solidFill>
            <a:schemeClr val="dk1">
              <a:tint val="88000"/>
              <a:shade val="95000"/>
              <a:satMod val="105000"/>
            </a:schemeClr>
          </a:solidFill>
          <a:prstDash val="sysDash"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209;&#37096;/&#32207;&#21209;&#35506;/&#32113;&#35336;&#20418;/&#12298;4&#12299;&#32244;&#39340;&#21306;&#32113;&#35336;&#26360;/&#12304;&#32113;&#35336;&#26360;&#12305;/&#24179;&#25104;27&#24180;&#32113;&#35336;&#26360;/01%20&#29031;&#20250;(&#20869;&#37096;&#12539;&#22806;&#37096;)/05%20&#20869;&#37096;&#22238;&#31572;/17&#12288;&#12371;&#12393;&#12418;&#23478;&#24237;&#37096;/27_&#12371;&#12393;&#12418;&#23478;&#24237;&#37096;&#20445;&#32946;&#355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31"/>
      <sheetName val="表131‐2"/>
      <sheetName val="表131‐3"/>
      <sheetName val="表132"/>
      <sheetName val="表133"/>
      <sheetName val="表134"/>
      <sheetName val="表135"/>
      <sheetName val="表136"/>
      <sheetName val="表137"/>
      <sheetName val="表138"/>
      <sheetName val="表139"/>
      <sheetName val="Sheet2"/>
    </sheetNames>
    <sheetDataSet>
      <sheetData sheetId="0" refreshError="1"/>
      <sheetData sheetId="1" refreshError="1"/>
      <sheetData sheetId="2">
        <row r="7">
          <cell r="O7">
            <v>60</v>
          </cell>
          <cell r="U7">
            <v>27</v>
          </cell>
          <cell r="Z7">
            <v>33</v>
          </cell>
          <cell r="AE7">
            <v>59</v>
          </cell>
          <cell r="AK7">
            <v>27</v>
          </cell>
          <cell r="AP7">
            <v>32</v>
          </cell>
          <cell r="AU7">
            <v>19</v>
          </cell>
          <cell r="BA7">
            <v>12</v>
          </cell>
          <cell r="BF7">
            <v>7</v>
          </cell>
        </row>
        <row r="8">
          <cell r="O8">
            <v>60</v>
          </cell>
          <cell r="U8">
            <v>24</v>
          </cell>
          <cell r="Z8">
            <v>36</v>
          </cell>
          <cell r="AE8">
            <v>58</v>
          </cell>
          <cell r="AK8">
            <v>24</v>
          </cell>
          <cell r="AP8">
            <v>34</v>
          </cell>
          <cell r="AU8">
            <v>16</v>
          </cell>
          <cell r="BA8">
            <v>10</v>
          </cell>
          <cell r="BF8">
            <v>6</v>
          </cell>
        </row>
        <row r="9">
          <cell r="O9">
            <v>71</v>
          </cell>
          <cell r="U9">
            <v>32</v>
          </cell>
          <cell r="Z9">
            <v>39</v>
          </cell>
          <cell r="AE9">
            <v>71</v>
          </cell>
          <cell r="AK9">
            <v>32</v>
          </cell>
          <cell r="AP9">
            <v>39</v>
          </cell>
          <cell r="AU9">
            <v>22</v>
          </cell>
          <cell r="BA9">
            <v>17</v>
          </cell>
          <cell r="BF9">
            <v>5</v>
          </cell>
        </row>
        <row r="10">
          <cell r="O10">
            <v>93</v>
          </cell>
          <cell r="U10">
            <v>39</v>
          </cell>
          <cell r="Z10">
            <v>54</v>
          </cell>
          <cell r="AE10">
            <v>92</v>
          </cell>
          <cell r="AK10">
            <v>38</v>
          </cell>
          <cell r="AP10">
            <v>54</v>
          </cell>
          <cell r="AU10">
            <v>22</v>
          </cell>
          <cell r="BA10">
            <v>16</v>
          </cell>
          <cell r="BF10">
            <v>6</v>
          </cell>
        </row>
        <row r="11">
          <cell r="O11">
            <v>99</v>
          </cell>
          <cell r="U11">
            <v>39</v>
          </cell>
          <cell r="Z11">
            <v>60</v>
          </cell>
          <cell r="AE11">
            <v>98</v>
          </cell>
          <cell r="AK11">
            <v>39</v>
          </cell>
          <cell r="AP11">
            <v>59</v>
          </cell>
          <cell r="AU11">
            <v>24</v>
          </cell>
          <cell r="BA11">
            <v>18</v>
          </cell>
          <cell r="BF11">
            <v>6</v>
          </cell>
        </row>
        <row r="13">
          <cell r="O13">
            <v>120</v>
          </cell>
          <cell r="U13">
            <v>51</v>
          </cell>
          <cell r="Z13">
            <v>69</v>
          </cell>
          <cell r="AE13">
            <v>119</v>
          </cell>
          <cell r="AK13">
            <v>51</v>
          </cell>
          <cell r="AP13">
            <v>68</v>
          </cell>
          <cell r="AU13">
            <v>28</v>
          </cell>
          <cell r="BA13">
            <v>20</v>
          </cell>
          <cell r="BF13">
            <v>8</v>
          </cell>
        </row>
        <row r="14">
          <cell r="O14">
            <v>90</v>
          </cell>
          <cell r="U14">
            <v>39</v>
          </cell>
          <cell r="Z14">
            <v>51</v>
          </cell>
          <cell r="AE14">
            <v>90</v>
          </cell>
          <cell r="AK14">
            <v>39</v>
          </cell>
          <cell r="AP14">
            <v>51</v>
          </cell>
          <cell r="AU14">
            <v>23</v>
          </cell>
          <cell r="BA14">
            <v>15</v>
          </cell>
          <cell r="BF14">
            <v>8</v>
          </cell>
        </row>
        <row r="15">
          <cell r="O15">
            <v>90</v>
          </cell>
          <cell r="U15">
            <v>39</v>
          </cell>
          <cell r="Z15">
            <v>51</v>
          </cell>
          <cell r="AE15">
            <v>90</v>
          </cell>
          <cell r="AK15">
            <v>39</v>
          </cell>
          <cell r="AP15">
            <v>51</v>
          </cell>
          <cell r="AU15">
            <v>19</v>
          </cell>
          <cell r="BA15">
            <v>14</v>
          </cell>
          <cell r="BF15">
            <v>5</v>
          </cell>
        </row>
        <row r="16">
          <cell r="O16">
            <v>110</v>
          </cell>
          <cell r="U16">
            <v>45</v>
          </cell>
          <cell r="Z16">
            <v>65</v>
          </cell>
          <cell r="AE16">
            <v>99</v>
          </cell>
          <cell r="AK16">
            <v>45</v>
          </cell>
          <cell r="AP16">
            <v>54</v>
          </cell>
          <cell r="AU16">
            <v>20</v>
          </cell>
          <cell r="BA16">
            <v>15</v>
          </cell>
          <cell r="BF16">
            <v>5</v>
          </cell>
        </row>
        <row r="17">
          <cell r="O17">
            <v>90</v>
          </cell>
          <cell r="U17">
            <v>39</v>
          </cell>
          <cell r="Z17">
            <v>51</v>
          </cell>
          <cell r="AE17">
            <v>83</v>
          </cell>
          <cell r="AK17">
            <v>37</v>
          </cell>
          <cell r="AP17">
            <v>46</v>
          </cell>
          <cell r="AU17">
            <v>14</v>
          </cell>
          <cell r="BA17">
            <v>10</v>
          </cell>
          <cell r="BF17">
            <v>4</v>
          </cell>
        </row>
        <row r="19">
          <cell r="O19">
            <v>90</v>
          </cell>
          <cell r="U19">
            <v>39</v>
          </cell>
          <cell r="Z19">
            <v>51</v>
          </cell>
          <cell r="AE19">
            <v>83</v>
          </cell>
          <cell r="AK19">
            <v>39</v>
          </cell>
          <cell r="AP19">
            <v>44</v>
          </cell>
          <cell r="AU19">
            <v>16</v>
          </cell>
          <cell r="BA19">
            <v>11</v>
          </cell>
          <cell r="BF19">
            <v>5</v>
          </cell>
        </row>
        <row r="20">
          <cell r="O20">
            <v>90</v>
          </cell>
          <cell r="U20">
            <v>39</v>
          </cell>
          <cell r="Z20">
            <v>51</v>
          </cell>
          <cell r="AE20">
            <v>83</v>
          </cell>
          <cell r="AK20">
            <v>39</v>
          </cell>
          <cell r="AP20">
            <v>44</v>
          </cell>
          <cell r="AU20">
            <v>19</v>
          </cell>
          <cell r="BA20">
            <v>14</v>
          </cell>
          <cell r="BF20">
            <v>5</v>
          </cell>
        </row>
        <row r="21">
          <cell r="O21">
            <v>90</v>
          </cell>
          <cell r="U21">
            <v>39</v>
          </cell>
          <cell r="Z21">
            <v>51</v>
          </cell>
          <cell r="AE21">
            <v>76</v>
          </cell>
          <cell r="AK21">
            <v>39</v>
          </cell>
          <cell r="AP21">
            <v>37</v>
          </cell>
          <cell r="AU21">
            <v>19</v>
          </cell>
          <cell r="BA21">
            <v>15</v>
          </cell>
          <cell r="BF21">
            <v>4</v>
          </cell>
        </row>
        <row r="22">
          <cell r="O22">
            <v>60</v>
          </cell>
          <cell r="U22">
            <v>32</v>
          </cell>
          <cell r="Z22">
            <v>28</v>
          </cell>
          <cell r="AE22">
            <v>46</v>
          </cell>
          <cell r="AK22">
            <v>31</v>
          </cell>
          <cell r="AP22">
            <v>15</v>
          </cell>
          <cell r="AU22">
            <v>15</v>
          </cell>
          <cell r="BA22">
            <v>12</v>
          </cell>
          <cell r="BF22">
            <v>3</v>
          </cell>
        </row>
        <row r="23">
          <cell r="O23">
            <v>70</v>
          </cell>
          <cell r="U23">
            <v>36</v>
          </cell>
          <cell r="Z23">
            <v>34</v>
          </cell>
          <cell r="AE23">
            <v>53</v>
          </cell>
          <cell r="AK23">
            <v>34</v>
          </cell>
          <cell r="AP23">
            <v>19</v>
          </cell>
          <cell r="AU23">
            <v>17</v>
          </cell>
          <cell r="BA23">
            <v>12</v>
          </cell>
          <cell r="BF23">
            <v>5</v>
          </cell>
        </row>
        <row r="25">
          <cell r="O25">
            <v>70</v>
          </cell>
          <cell r="U25">
            <v>39</v>
          </cell>
          <cell r="Z25">
            <v>31</v>
          </cell>
          <cell r="AE25">
            <v>42</v>
          </cell>
          <cell r="AK25">
            <v>35</v>
          </cell>
          <cell r="AP25">
            <v>7</v>
          </cell>
          <cell r="AU25">
            <v>21</v>
          </cell>
          <cell r="BA25">
            <v>16</v>
          </cell>
          <cell r="BF25">
            <v>5</v>
          </cell>
        </row>
        <row r="26">
          <cell r="O26">
            <v>60</v>
          </cell>
          <cell r="U26">
            <v>24</v>
          </cell>
          <cell r="Z26">
            <v>36</v>
          </cell>
          <cell r="AE26">
            <v>45</v>
          </cell>
          <cell r="AK26">
            <v>24</v>
          </cell>
          <cell r="AP26">
            <v>21</v>
          </cell>
          <cell r="AU26">
            <v>15</v>
          </cell>
          <cell r="BA26">
            <v>10</v>
          </cell>
          <cell r="BF26">
            <v>5</v>
          </cell>
        </row>
        <row r="27">
          <cell r="O27">
            <v>70</v>
          </cell>
          <cell r="U27">
            <v>39</v>
          </cell>
          <cell r="Z27">
            <v>31</v>
          </cell>
          <cell r="AE27">
            <v>50</v>
          </cell>
          <cell r="AK27">
            <v>39</v>
          </cell>
          <cell r="AP27">
            <v>11</v>
          </cell>
          <cell r="AU27">
            <v>15</v>
          </cell>
          <cell r="BA27">
            <v>11</v>
          </cell>
          <cell r="BF27">
            <v>4</v>
          </cell>
        </row>
        <row r="28">
          <cell r="O28">
            <v>60</v>
          </cell>
          <cell r="U28">
            <v>32</v>
          </cell>
          <cell r="Z28">
            <v>28</v>
          </cell>
          <cell r="AE28">
            <v>47</v>
          </cell>
          <cell r="AK28">
            <v>32</v>
          </cell>
          <cell r="AP28">
            <v>15</v>
          </cell>
          <cell r="AU28">
            <v>15</v>
          </cell>
          <cell r="BA28">
            <v>9</v>
          </cell>
          <cell r="BF28">
            <v>6</v>
          </cell>
        </row>
        <row r="29">
          <cell r="O29">
            <v>131</v>
          </cell>
          <cell r="U29">
            <v>43</v>
          </cell>
          <cell r="Z29">
            <v>88</v>
          </cell>
          <cell r="AE29">
            <v>66</v>
          </cell>
          <cell r="AK29">
            <v>43</v>
          </cell>
          <cell r="AP29">
            <v>23</v>
          </cell>
          <cell r="AU29">
            <v>20</v>
          </cell>
          <cell r="BA29">
            <v>14</v>
          </cell>
          <cell r="BF29">
            <v>6</v>
          </cell>
        </row>
        <row r="31">
          <cell r="O31">
            <v>60</v>
          </cell>
          <cell r="U31">
            <v>32</v>
          </cell>
          <cell r="Z31">
            <v>28</v>
          </cell>
          <cell r="AE31">
            <v>48</v>
          </cell>
          <cell r="AK31">
            <v>32</v>
          </cell>
          <cell r="AP31">
            <v>16</v>
          </cell>
          <cell r="AU31">
            <v>13</v>
          </cell>
          <cell r="BA31">
            <v>9</v>
          </cell>
          <cell r="BF31">
            <v>4</v>
          </cell>
        </row>
        <row r="32">
          <cell r="O32">
            <v>70</v>
          </cell>
          <cell r="U32">
            <v>32</v>
          </cell>
          <cell r="Z32">
            <v>38</v>
          </cell>
          <cell r="AE32">
            <v>54</v>
          </cell>
          <cell r="AK32">
            <v>32</v>
          </cell>
          <cell r="AP32">
            <v>22</v>
          </cell>
          <cell r="AU32">
            <v>15</v>
          </cell>
          <cell r="BA32">
            <v>10</v>
          </cell>
          <cell r="BF32">
            <v>5</v>
          </cell>
        </row>
        <row r="33">
          <cell r="O33">
            <v>60</v>
          </cell>
          <cell r="U33">
            <v>29</v>
          </cell>
          <cell r="Z33">
            <v>31</v>
          </cell>
          <cell r="AE33">
            <v>41</v>
          </cell>
          <cell r="AK33">
            <v>29</v>
          </cell>
          <cell r="AP33">
            <v>12</v>
          </cell>
          <cell r="AU33">
            <v>14</v>
          </cell>
          <cell r="BA33">
            <v>10</v>
          </cell>
          <cell r="BF33">
            <v>4</v>
          </cell>
        </row>
        <row r="34">
          <cell r="O34">
            <v>110</v>
          </cell>
          <cell r="U34">
            <v>44</v>
          </cell>
          <cell r="Z34">
            <v>66</v>
          </cell>
          <cell r="AE34">
            <v>75</v>
          </cell>
          <cell r="AK34">
            <v>44</v>
          </cell>
          <cell r="AP34">
            <v>31</v>
          </cell>
          <cell r="AU34">
            <v>16</v>
          </cell>
          <cell r="BA34">
            <v>12</v>
          </cell>
          <cell r="BF34">
            <v>4</v>
          </cell>
        </row>
        <row r="35">
          <cell r="O35">
            <v>60</v>
          </cell>
          <cell r="U35">
            <v>32</v>
          </cell>
          <cell r="Z35">
            <v>28</v>
          </cell>
          <cell r="AE35">
            <v>40</v>
          </cell>
          <cell r="AK35">
            <v>32</v>
          </cell>
          <cell r="AP35">
            <v>8</v>
          </cell>
          <cell r="AU35">
            <v>17</v>
          </cell>
          <cell r="BA35">
            <v>12</v>
          </cell>
          <cell r="BF35">
            <v>5</v>
          </cell>
        </row>
        <row r="37">
          <cell r="O37">
            <v>70</v>
          </cell>
          <cell r="U37">
            <v>32</v>
          </cell>
          <cell r="Z37">
            <v>38</v>
          </cell>
          <cell r="AE37">
            <v>47</v>
          </cell>
          <cell r="AK37">
            <v>32</v>
          </cell>
          <cell r="AP37">
            <v>15</v>
          </cell>
          <cell r="AU37">
            <v>16</v>
          </cell>
          <cell r="BA37">
            <v>11</v>
          </cell>
          <cell r="BF37">
            <v>5</v>
          </cell>
        </row>
        <row r="38">
          <cell r="O38">
            <v>60</v>
          </cell>
          <cell r="U38">
            <v>32</v>
          </cell>
          <cell r="Z38">
            <v>28</v>
          </cell>
          <cell r="AE38">
            <v>39</v>
          </cell>
          <cell r="AK38">
            <v>28</v>
          </cell>
          <cell r="AP38">
            <v>11</v>
          </cell>
          <cell r="AU38">
            <v>17</v>
          </cell>
          <cell r="BA38">
            <v>12</v>
          </cell>
          <cell r="BF38">
            <v>5</v>
          </cell>
        </row>
        <row r="39">
          <cell r="O39">
            <v>80</v>
          </cell>
          <cell r="U39">
            <v>32</v>
          </cell>
          <cell r="Z39">
            <v>48</v>
          </cell>
          <cell r="AE39">
            <v>73</v>
          </cell>
          <cell r="AK39">
            <v>32</v>
          </cell>
          <cell r="AP39">
            <v>41</v>
          </cell>
          <cell r="AU39">
            <v>21</v>
          </cell>
          <cell r="BA39">
            <v>14</v>
          </cell>
          <cell r="BF39">
            <v>7</v>
          </cell>
        </row>
        <row r="40">
          <cell r="O40">
            <v>60</v>
          </cell>
          <cell r="U40">
            <v>28</v>
          </cell>
          <cell r="Z40">
            <v>32</v>
          </cell>
          <cell r="AE40">
            <v>35</v>
          </cell>
          <cell r="AK40">
            <v>28</v>
          </cell>
          <cell r="AP40">
            <v>7</v>
          </cell>
          <cell r="AU40">
            <v>14</v>
          </cell>
          <cell r="BA40">
            <v>9</v>
          </cell>
          <cell r="BF40">
            <v>5</v>
          </cell>
        </row>
        <row r="41">
          <cell r="O41">
            <v>60</v>
          </cell>
          <cell r="U41">
            <v>32</v>
          </cell>
          <cell r="Z41">
            <v>28</v>
          </cell>
          <cell r="AE41">
            <v>52</v>
          </cell>
          <cell r="AK41">
            <v>33</v>
          </cell>
          <cell r="AP41">
            <v>19</v>
          </cell>
          <cell r="AU41">
            <v>17</v>
          </cell>
          <cell r="BA41">
            <v>11</v>
          </cell>
          <cell r="BF41">
            <v>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89" customWidth="1"/>
    <col min="3" max="3" width="0.75" style="89" customWidth="1"/>
    <col min="4" max="52" width="1.625" style="89" customWidth="1"/>
    <col min="53" max="57" width="1.75" style="89" customWidth="1"/>
    <col min="58" max="60" width="1.625" style="89" customWidth="1"/>
    <col min="61" max="67" width="1.625" style="88" customWidth="1"/>
    <col min="68" max="16384" width="9" style="88"/>
  </cols>
  <sheetData>
    <row r="1" spans="1:71" ht="11.1" customHeight="1">
      <c r="A1" s="88"/>
      <c r="AQ1" s="84"/>
      <c r="AR1" s="379">
        <v>187</v>
      </c>
      <c r="AS1" s="379"/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</row>
    <row r="2" spans="1:71" ht="11.1" customHeight="1">
      <c r="A2" s="88"/>
      <c r="B2" s="88"/>
      <c r="AQ2" s="84"/>
      <c r="AR2" s="379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</row>
    <row r="3" spans="1:71" ht="11.1" customHeight="1">
      <c r="A3" s="88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</row>
    <row r="4" spans="1:71" ht="11.1" customHeight="1">
      <c r="A4" s="88"/>
      <c r="B4" s="88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</row>
    <row r="5" spans="1:71" ht="11.1" customHeight="1">
      <c r="A5" s="91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</row>
    <row r="6" spans="1:71" ht="11.1" customHeigh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</row>
    <row r="7" spans="1:71" ht="11.1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</row>
    <row r="8" spans="1:71" ht="11.1" customHeight="1">
      <c r="A8" s="93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155"/>
      <c r="BE8" s="155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</row>
    <row r="9" spans="1:71" ht="3" customHeight="1">
      <c r="A9" s="94"/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141"/>
      <c r="BE9" s="154"/>
      <c r="BF9" s="149"/>
      <c r="BG9" s="149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</row>
    <row r="10" spans="1:71" ht="31.5" customHeight="1">
      <c r="A10" s="95"/>
      <c r="B10" s="95"/>
      <c r="C10" s="97"/>
      <c r="D10" s="98"/>
      <c r="E10" s="99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9"/>
      <c r="BA10" s="100"/>
      <c r="BB10" s="100"/>
      <c r="BC10" s="100"/>
      <c r="BD10" s="142"/>
      <c r="BE10" s="152"/>
      <c r="BF10" s="153"/>
      <c r="BG10" s="149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</row>
    <row r="11" spans="1:71" ht="18" customHeight="1">
      <c r="A11" s="95"/>
      <c r="B11" s="95"/>
      <c r="C11" s="93"/>
      <c r="D11" s="93"/>
      <c r="E11" s="93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93"/>
      <c r="BA11" s="100"/>
      <c r="BB11" s="100"/>
      <c r="BC11" s="100"/>
      <c r="BD11" s="142"/>
      <c r="BE11" s="152"/>
      <c r="BF11" s="147"/>
      <c r="BG11" s="149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</row>
    <row r="12" spans="1:71" ht="3" customHeight="1">
      <c r="A12" s="95"/>
      <c r="B12" s="95"/>
      <c r="C12" s="93"/>
      <c r="D12" s="93"/>
      <c r="E12" s="102"/>
      <c r="F12" s="97"/>
      <c r="G12" s="93"/>
      <c r="H12" s="93"/>
      <c r="I12" s="93"/>
      <c r="J12" s="93"/>
      <c r="K12" s="93"/>
      <c r="L12" s="93"/>
      <c r="M12" s="93"/>
      <c r="N12" s="103"/>
      <c r="O12" s="103"/>
      <c r="P12" s="103"/>
      <c r="Q12" s="103"/>
      <c r="R12" s="103"/>
      <c r="S12" s="103"/>
      <c r="T12" s="102"/>
      <c r="U12" s="102"/>
      <c r="V12" s="102"/>
      <c r="W12" s="102"/>
      <c r="X12" s="102"/>
      <c r="Y12" s="102"/>
      <c r="Z12" s="102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43"/>
      <c r="BE12" s="151"/>
      <c r="BF12" s="150"/>
      <c r="BG12" s="149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</row>
    <row r="13" spans="1:71" ht="3" customHeight="1">
      <c r="A13" s="95"/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141"/>
      <c r="BE13" s="154"/>
      <c r="BF13" s="149"/>
      <c r="BG13" s="149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</row>
    <row r="14" spans="1:71" ht="31.5" customHeight="1">
      <c r="A14" s="95"/>
      <c r="B14" s="95"/>
      <c r="C14" s="97"/>
      <c r="D14" s="98"/>
      <c r="E14" s="99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9"/>
      <c r="BA14" s="100"/>
      <c r="BB14" s="100"/>
      <c r="BC14" s="100"/>
      <c r="BD14" s="142"/>
      <c r="BE14" s="152"/>
      <c r="BF14" s="153"/>
      <c r="BG14" s="149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</row>
    <row r="15" spans="1:71" ht="18" customHeight="1">
      <c r="A15" s="95"/>
      <c r="B15" s="95"/>
      <c r="C15" s="93"/>
      <c r="D15" s="93"/>
      <c r="E15" s="93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93"/>
      <c r="BA15" s="100"/>
      <c r="BB15" s="100"/>
      <c r="BC15" s="100"/>
      <c r="BD15" s="142"/>
      <c r="BE15" s="152"/>
      <c r="BF15" s="147"/>
      <c r="BG15" s="149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</row>
    <row r="16" spans="1:71" ht="3" customHeight="1">
      <c r="A16" s="102"/>
      <c r="B16" s="93"/>
      <c r="C16" s="93"/>
      <c r="D16" s="93"/>
      <c r="E16" s="102"/>
      <c r="F16" s="97"/>
      <c r="G16" s="93"/>
      <c r="H16" s="93"/>
      <c r="I16" s="93"/>
      <c r="J16" s="93"/>
      <c r="K16" s="93"/>
      <c r="L16" s="93"/>
      <c r="M16" s="93"/>
      <c r="N16" s="103"/>
      <c r="O16" s="103"/>
      <c r="P16" s="103"/>
      <c r="Q16" s="103"/>
      <c r="R16" s="103"/>
      <c r="S16" s="103"/>
      <c r="T16" s="102"/>
      <c r="U16" s="102"/>
      <c r="V16" s="102"/>
      <c r="W16" s="102"/>
      <c r="X16" s="102"/>
      <c r="Y16" s="102"/>
      <c r="Z16" s="102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43"/>
      <c r="BE16" s="151"/>
      <c r="BF16" s="150"/>
      <c r="BG16" s="149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</row>
    <row r="17" spans="1:71" ht="3" customHeight="1">
      <c r="A17" s="104"/>
      <c r="B17" s="10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141"/>
      <c r="BE17" s="154"/>
      <c r="BF17" s="149"/>
      <c r="BG17" s="149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</row>
    <row r="18" spans="1:71" ht="31.5" customHeight="1">
      <c r="A18" s="105"/>
      <c r="B18" s="105"/>
      <c r="C18" s="97"/>
      <c r="D18" s="98"/>
      <c r="E18" s="99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9"/>
      <c r="BA18" s="100"/>
      <c r="BB18" s="100"/>
      <c r="BC18" s="100"/>
      <c r="BD18" s="142"/>
      <c r="BE18" s="152"/>
      <c r="BF18" s="153"/>
      <c r="BG18" s="149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</row>
    <row r="19" spans="1:71" ht="18" customHeight="1">
      <c r="A19" s="105"/>
      <c r="B19" s="105"/>
      <c r="C19" s="93"/>
      <c r="D19" s="93"/>
      <c r="E19" s="93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93"/>
      <c r="BA19" s="100"/>
      <c r="BB19" s="100"/>
      <c r="BC19" s="100"/>
      <c r="BD19" s="142"/>
      <c r="BE19" s="152"/>
      <c r="BF19" s="147"/>
      <c r="BG19" s="149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</row>
    <row r="20" spans="1:71" ht="3" customHeight="1">
      <c r="A20" s="105"/>
      <c r="B20" s="105"/>
      <c r="C20" s="93"/>
      <c r="D20" s="93"/>
      <c r="E20" s="102"/>
      <c r="F20" s="97"/>
      <c r="G20" s="93"/>
      <c r="H20" s="93"/>
      <c r="I20" s="93"/>
      <c r="J20" s="93"/>
      <c r="K20" s="93"/>
      <c r="L20" s="93"/>
      <c r="M20" s="93"/>
      <c r="N20" s="103"/>
      <c r="O20" s="103"/>
      <c r="P20" s="103"/>
      <c r="Q20" s="103"/>
      <c r="R20" s="103"/>
      <c r="S20" s="103"/>
      <c r="T20" s="102"/>
      <c r="U20" s="102"/>
      <c r="V20" s="102"/>
      <c r="W20" s="102"/>
      <c r="X20" s="102"/>
      <c r="Y20" s="102"/>
      <c r="Z20" s="102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43"/>
      <c r="BE20" s="151"/>
      <c r="BF20" s="150"/>
      <c r="BG20" s="149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</row>
    <row r="21" spans="1:71" ht="3" customHeight="1">
      <c r="A21" s="105"/>
      <c r="B21" s="10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6"/>
      <c r="BB21" s="96"/>
      <c r="BC21" s="96"/>
      <c r="BD21" s="141"/>
      <c r="BE21" s="154"/>
      <c r="BF21" s="149"/>
      <c r="BG21" s="149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</row>
    <row r="22" spans="1:71" ht="31.5" customHeight="1">
      <c r="A22" s="105"/>
      <c r="B22" s="105"/>
      <c r="C22" s="97"/>
      <c r="D22" s="380" t="s">
        <v>398</v>
      </c>
      <c r="E22" s="380"/>
      <c r="F22" s="380"/>
      <c r="G22" s="380"/>
      <c r="H22" s="380"/>
      <c r="I22" s="380"/>
      <c r="J22" s="382" t="s">
        <v>397</v>
      </c>
      <c r="K22" s="383"/>
      <c r="L22" s="383"/>
      <c r="M22" s="383"/>
      <c r="N22" s="383"/>
      <c r="O22" s="383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  <c r="AS22" s="383"/>
      <c r="AT22" s="383"/>
      <c r="AU22" s="383"/>
      <c r="AV22" s="383"/>
      <c r="AW22" s="383"/>
      <c r="AX22" s="383"/>
      <c r="AY22" s="383"/>
      <c r="AZ22" s="383"/>
      <c r="BA22" s="383"/>
      <c r="BB22" s="383"/>
      <c r="BC22" s="383"/>
      <c r="BD22" s="142"/>
      <c r="BE22" s="152"/>
      <c r="BF22" s="153"/>
      <c r="BG22" s="149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</row>
    <row r="23" spans="1:71" ht="18" customHeight="1">
      <c r="A23" s="105"/>
      <c r="B23" s="105"/>
      <c r="C23" s="93"/>
      <c r="D23" s="381"/>
      <c r="E23" s="381"/>
      <c r="F23" s="381"/>
      <c r="G23" s="381"/>
      <c r="H23" s="381"/>
      <c r="I23" s="381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384"/>
      <c r="W23" s="384"/>
      <c r="X23" s="384"/>
      <c r="Y23" s="384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142"/>
      <c r="BE23" s="152"/>
      <c r="BF23" s="147"/>
      <c r="BG23" s="149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</row>
    <row r="24" spans="1:71" ht="3" customHeight="1">
      <c r="A24" s="105"/>
      <c r="B24" s="105"/>
      <c r="C24" s="93"/>
      <c r="D24" s="93"/>
      <c r="E24" s="102"/>
      <c r="F24" s="97"/>
      <c r="G24" s="93"/>
      <c r="H24" s="93"/>
      <c r="I24" s="93"/>
      <c r="J24" s="93"/>
      <c r="K24" s="93"/>
      <c r="L24" s="93"/>
      <c r="M24" s="93"/>
      <c r="N24" s="103"/>
      <c r="O24" s="103"/>
      <c r="P24" s="103"/>
      <c r="Q24" s="103"/>
      <c r="R24" s="103"/>
      <c r="S24" s="103"/>
      <c r="T24" s="102"/>
      <c r="U24" s="102"/>
      <c r="V24" s="102"/>
      <c r="W24" s="102"/>
      <c r="X24" s="102"/>
      <c r="Y24" s="102"/>
      <c r="Z24" s="102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43"/>
      <c r="BE24" s="151"/>
      <c r="BF24" s="150"/>
      <c r="BG24" s="149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</row>
    <row r="25" spans="1:71" ht="3" customHeight="1">
      <c r="A25" s="105"/>
      <c r="B25" s="105"/>
      <c r="C25" s="9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41"/>
      <c r="BE25" s="154"/>
      <c r="BF25" s="149"/>
      <c r="BG25" s="149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</row>
    <row r="26" spans="1:71" ht="31.5" customHeight="1">
      <c r="A26" s="105"/>
      <c r="B26" s="105"/>
      <c r="C26" s="97"/>
      <c r="D26" s="98"/>
      <c r="E26" s="99"/>
      <c r="F26" s="107" t="s">
        <v>390</v>
      </c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9"/>
      <c r="BA26" s="100"/>
      <c r="BB26" s="100"/>
      <c r="BC26" s="100"/>
      <c r="BD26" s="142"/>
      <c r="BE26" s="152"/>
      <c r="BF26" s="153"/>
      <c r="BG26" s="149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</row>
    <row r="27" spans="1:71" ht="18" customHeight="1">
      <c r="A27" s="105"/>
      <c r="B27" s="105"/>
      <c r="C27" s="93"/>
      <c r="D27" s="93"/>
      <c r="E27" s="93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93"/>
      <c r="BA27" s="100"/>
      <c r="BB27" s="100"/>
      <c r="BC27" s="100"/>
      <c r="BD27" s="142"/>
      <c r="BE27" s="152"/>
      <c r="BF27" s="147"/>
      <c r="BG27" s="149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</row>
    <row r="28" spans="1:71" ht="3" customHeight="1">
      <c r="A28" s="105"/>
      <c r="B28" s="105"/>
      <c r="C28" s="93"/>
      <c r="D28" s="93"/>
      <c r="E28" s="102"/>
      <c r="F28" s="97"/>
      <c r="G28" s="93"/>
      <c r="H28" s="93"/>
      <c r="I28" s="93"/>
      <c r="J28" s="93"/>
      <c r="K28" s="93"/>
      <c r="L28" s="93"/>
      <c r="M28" s="93"/>
      <c r="N28" s="103"/>
      <c r="O28" s="103"/>
      <c r="P28" s="103"/>
      <c r="Q28" s="103"/>
      <c r="R28" s="103"/>
      <c r="S28" s="103"/>
      <c r="T28" s="102"/>
      <c r="U28" s="102"/>
      <c r="V28" s="102"/>
      <c r="W28" s="102"/>
      <c r="X28" s="102"/>
      <c r="Y28" s="102"/>
      <c r="Z28" s="102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43"/>
      <c r="BE28" s="151"/>
      <c r="BF28" s="150"/>
      <c r="BG28" s="149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</row>
    <row r="29" spans="1:71" ht="3" customHeight="1">
      <c r="A29" s="105"/>
      <c r="B29" s="10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141"/>
      <c r="BE29" s="154"/>
      <c r="BF29" s="149"/>
      <c r="BG29" s="149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</row>
    <row r="30" spans="1:71" ht="31.5" customHeight="1">
      <c r="A30" s="105"/>
      <c r="B30" s="105"/>
      <c r="C30" s="97"/>
      <c r="D30" s="98"/>
      <c r="E30" s="99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9"/>
      <c r="BA30" s="100"/>
      <c r="BB30" s="100"/>
      <c r="BC30" s="100"/>
      <c r="BD30" s="142"/>
      <c r="BE30" s="152"/>
      <c r="BF30" s="153"/>
      <c r="BG30" s="149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</row>
    <row r="31" spans="1:71" ht="18" customHeight="1">
      <c r="A31" s="105"/>
      <c r="B31" s="105"/>
      <c r="C31" s="93"/>
      <c r="D31" s="93"/>
      <c r="E31" s="93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93"/>
      <c r="BA31" s="100"/>
      <c r="BB31" s="100"/>
      <c r="BC31" s="100"/>
      <c r="BD31" s="142"/>
      <c r="BE31" s="152"/>
      <c r="BF31" s="147"/>
      <c r="BG31" s="149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</row>
    <row r="32" spans="1:71" ht="3" customHeight="1">
      <c r="A32" s="105"/>
      <c r="B32" s="105"/>
      <c r="C32" s="93"/>
      <c r="D32" s="93"/>
      <c r="E32" s="102"/>
      <c r="F32" s="97"/>
      <c r="G32" s="93"/>
      <c r="H32" s="93"/>
      <c r="I32" s="93"/>
      <c r="J32" s="93"/>
      <c r="K32" s="93"/>
      <c r="L32" s="93"/>
      <c r="M32" s="93"/>
      <c r="N32" s="103"/>
      <c r="O32" s="103"/>
      <c r="P32" s="103"/>
      <c r="Q32" s="103"/>
      <c r="R32" s="103"/>
      <c r="S32" s="103"/>
      <c r="T32" s="102"/>
      <c r="U32" s="102"/>
      <c r="V32" s="102"/>
      <c r="W32" s="102"/>
      <c r="X32" s="102"/>
      <c r="Y32" s="102"/>
      <c r="Z32" s="102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43"/>
      <c r="BE32" s="151"/>
      <c r="BF32" s="150"/>
      <c r="BG32" s="149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</row>
    <row r="33" spans="1:71" ht="3" customHeight="1">
      <c r="A33" s="105"/>
      <c r="B33" s="105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141"/>
      <c r="BE33" s="154"/>
      <c r="BF33" s="149"/>
      <c r="BG33" s="149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</row>
    <row r="34" spans="1:71" ht="31.5" customHeight="1">
      <c r="A34" s="105"/>
      <c r="B34" s="105"/>
      <c r="C34" s="97"/>
      <c r="D34" s="98"/>
      <c r="E34" s="99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9"/>
      <c r="BA34" s="100"/>
      <c r="BB34" s="100"/>
      <c r="BC34" s="100"/>
      <c r="BD34" s="142"/>
      <c r="BE34" s="152"/>
      <c r="BF34" s="153"/>
      <c r="BG34" s="149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</row>
    <row r="35" spans="1:71" ht="18" customHeight="1">
      <c r="A35" s="105"/>
      <c r="B35" s="105"/>
      <c r="C35" s="93"/>
      <c r="D35" s="93"/>
      <c r="E35" s="93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93"/>
      <c r="BA35" s="100"/>
      <c r="BB35" s="100"/>
      <c r="BC35" s="100"/>
      <c r="BD35" s="142"/>
      <c r="BE35" s="152"/>
      <c r="BF35" s="147"/>
      <c r="BG35" s="149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</row>
    <row r="36" spans="1:71" ht="3" customHeight="1">
      <c r="A36" s="102"/>
      <c r="B36" s="93"/>
      <c r="C36" s="93"/>
      <c r="D36" s="93"/>
      <c r="E36" s="102"/>
      <c r="F36" s="97"/>
      <c r="G36" s="93"/>
      <c r="H36" s="93"/>
      <c r="I36" s="93"/>
      <c r="J36" s="93"/>
      <c r="K36" s="93"/>
      <c r="L36" s="93"/>
      <c r="M36" s="93"/>
      <c r="N36" s="103"/>
      <c r="O36" s="103"/>
      <c r="P36" s="103"/>
      <c r="Q36" s="103"/>
      <c r="R36" s="103"/>
      <c r="S36" s="103"/>
      <c r="T36" s="102"/>
      <c r="U36" s="102"/>
      <c r="V36" s="102"/>
      <c r="W36" s="102"/>
      <c r="X36" s="102"/>
      <c r="Y36" s="102"/>
      <c r="Z36" s="102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43"/>
      <c r="BE36" s="151"/>
      <c r="BF36" s="150"/>
      <c r="BG36" s="149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</row>
    <row r="37" spans="1:71" ht="3" customHeight="1">
      <c r="A37" s="104"/>
      <c r="B37" s="105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141"/>
      <c r="BE37" s="154"/>
      <c r="BF37" s="149"/>
      <c r="BG37" s="149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</row>
    <row r="38" spans="1:71" ht="31.5" customHeight="1">
      <c r="A38" s="105"/>
      <c r="B38" s="105"/>
      <c r="C38" s="97"/>
      <c r="D38" s="98"/>
      <c r="E38" s="99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9"/>
      <c r="BA38" s="100"/>
      <c r="BB38" s="100"/>
      <c r="BC38" s="100"/>
      <c r="BD38" s="142"/>
      <c r="BE38" s="152"/>
      <c r="BF38" s="153"/>
      <c r="BG38" s="149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</row>
    <row r="39" spans="1:71" ht="18" customHeight="1">
      <c r="A39" s="105"/>
      <c r="B39" s="105"/>
      <c r="C39" s="93"/>
      <c r="D39" s="93"/>
      <c r="E39" s="93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93"/>
      <c r="BA39" s="100"/>
      <c r="BB39" s="100"/>
      <c r="BC39" s="100"/>
      <c r="BD39" s="142"/>
      <c r="BE39" s="152"/>
      <c r="BF39" s="147"/>
      <c r="BG39" s="149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</row>
    <row r="40" spans="1:71" ht="3" customHeight="1">
      <c r="A40" s="105"/>
      <c r="B40" s="105"/>
      <c r="C40" s="93"/>
      <c r="D40" s="93"/>
      <c r="E40" s="102"/>
      <c r="F40" s="97"/>
      <c r="G40" s="93"/>
      <c r="H40" s="93"/>
      <c r="I40" s="93"/>
      <c r="J40" s="93"/>
      <c r="K40" s="93"/>
      <c r="L40" s="93"/>
      <c r="M40" s="93"/>
      <c r="N40" s="103"/>
      <c r="O40" s="103"/>
      <c r="P40" s="103"/>
      <c r="Q40" s="103"/>
      <c r="R40" s="103"/>
      <c r="S40" s="103"/>
      <c r="T40" s="102"/>
      <c r="U40" s="102"/>
      <c r="V40" s="102"/>
      <c r="W40" s="102"/>
      <c r="X40" s="102"/>
      <c r="Y40" s="102"/>
      <c r="Z40" s="102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43"/>
      <c r="BE40" s="151"/>
      <c r="BF40" s="150"/>
      <c r="BG40" s="149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</row>
    <row r="41" spans="1:71" ht="3" customHeight="1">
      <c r="A41" s="105"/>
      <c r="B41" s="105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141"/>
      <c r="BE41" s="154"/>
      <c r="BF41" s="149"/>
      <c r="BG41" s="149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</row>
    <row r="42" spans="1:71" ht="31.5" customHeight="1">
      <c r="A42" s="105"/>
      <c r="B42" s="105"/>
      <c r="C42" s="97"/>
      <c r="D42" s="98"/>
      <c r="E42" s="99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9"/>
      <c r="BA42" s="100"/>
      <c r="BB42" s="100"/>
      <c r="BC42" s="100"/>
      <c r="BD42" s="142"/>
      <c r="BE42" s="152"/>
      <c r="BF42" s="153"/>
      <c r="BG42" s="149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</row>
    <row r="43" spans="1:71" ht="21" customHeight="1">
      <c r="A43" s="105"/>
      <c r="B43" s="105"/>
      <c r="C43" s="93"/>
      <c r="D43" s="93"/>
      <c r="E43" s="93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93"/>
      <c r="BA43" s="100"/>
      <c r="BB43" s="100"/>
      <c r="BC43" s="100"/>
      <c r="BD43" s="142"/>
      <c r="BE43" s="152"/>
      <c r="BF43" s="147"/>
      <c r="BG43" s="149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</row>
    <row r="44" spans="1:71" ht="3" customHeight="1">
      <c r="A44" s="105"/>
      <c r="B44" s="105"/>
      <c r="C44" s="93"/>
      <c r="D44" s="93"/>
      <c r="E44" s="102"/>
      <c r="F44" s="97"/>
      <c r="G44" s="93"/>
      <c r="H44" s="93"/>
      <c r="I44" s="93"/>
      <c r="J44" s="93"/>
      <c r="K44" s="93"/>
      <c r="L44" s="93"/>
      <c r="M44" s="93"/>
      <c r="N44" s="103"/>
      <c r="O44" s="103"/>
      <c r="P44" s="103"/>
      <c r="Q44" s="103"/>
      <c r="R44" s="103"/>
      <c r="S44" s="103"/>
      <c r="T44" s="102"/>
      <c r="U44" s="102"/>
      <c r="V44" s="102"/>
      <c r="W44" s="102"/>
      <c r="X44" s="102"/>
      <c r="Y44" s="102"/>
      <c r="Z44" s="102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43"/>
      <c r="BE44" s="151"/>
      <c r="BF44" s="150"/>
      <c r="BG44" s="149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</row>
    <row r="45" spans="1:71" ht="3" customHeight="1">
      <c r="A45" s="105"/>
      <c r="B45" s="105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141"/>
      <c r="BE45" s="154"/>
      <c r="BF45" s="149"/>
      <c r="BG45" s="149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</row>
    <row r="46" spans="1:71" ht="31.5" customHeight="1">
      <c r="A46" s="105"/>
      <c r="B46" s="105"/>
      <c r="C46" s="97"/>
      <c r="D46" s="98"/>
      <c r="E46" s="99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9"/>
      <c r="BA46" s="100"/>
      <c r="BB46" s="100"/>
      <c r="BC46" s="100"/>
      <c r="BD46" s="142"/>
      <c r="BE46" s="152"/>
      <c r="BF46" s="153"/>
      <c r="BG46" s="149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</row>
    <row r="47" spans="1:71" ht="20.25" customHeight="1">
      <c r="A47" s="105"/>
      <c r="B47" s="105"/>
      <c r="C47" s="93"/>
      <c r="D47" s="93"/>
      <c r="E47" s="93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93"/>
      <c r="BA47" s="100"/>
      <c r="BB47" s="100"/>
      <c r="BC47" s="100"/>
      <c r="BD47" s="142"/>
      <c r="BE47" s="152"/>
      <c r="BF47" s="147"/>
      <c r="BG47" s="149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</row>
    <row r="48" spans="1:71" ht="3" customHeight="1">
      <c r="A48" s="105"/>
      <c r="B48" s="105"/>
      <c r="C48" s="93"/>
      <c r="D48" s="93"/>
      <c r="E48" s="102"/>
      <c r="F48" s="97"/>
      <c r="G48" s="93"/>
      <c r="H48" s="93"/>
      <c r="I48" s="93"/>
      <c r="J48" s="93"/>
      <c r="K48" s="93"/>
      <c r="L48" s="93"/>
      <c r="M48" s="93"/>
      <c r="N48" s="103"/>
      <c r="O48" s="103"/>
      <c r="P48" s="103"/>
      <c r="Q48" s="103"/>
      <c r="R48" s="103"/>
      <c r="S48" s="103"/>
      <c r="T48" s="102"/>
      <c r="U48" s="102"/>
      <c r="V48" s="102"/>
      <c r="W48" s="102"/>
      <c r="X48" s="102"/>
      <c r="Y48" s="102"/>
      <c r="Z48" s="102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43"/>
      <c r="BE48" s="151"/>
      <c r="BF48" s="150"/>
      <c r="BG48" s="149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</row>
    <row r="49" spans="1:71" ht="3" customHeight="1">
      <c r="A49" s="105"/>
      <c r="B49" s="105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141"/>
      <c r="BE49" s="154"/>
      <c r="BF49" s="149"/>
      <c r="BG49" s="149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</row>
    <row r="50" spans="1:71" ht="31.5" customHeight="1">
      <c r="A50" s="105"/>
      <c r="B50" s="105"/>
      <c r="C50" s="97"/>
      <c r="D50" s="98"/>
      <c r="E50" s="99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9"/>
      <c r="BA50" s="100"/>
      <c r="BB50" s="100"/>
      <c r="BC50" s="100"/>
      <c r="BD50" s="142"/>
      <c r="BE50" s="152"/>
      <c r="BF50" s="153"/>
      <c r="BG50" s="149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</row>
    <row r="51" spans="1:71" ht="18" customHeight="1">
      <c r="A51" s="105"/>
      <c r="B51" s="105"/>
      <c r="C51" s="93"/>
      <c r="D51" s="93"/>
      <c r="E51" s="93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93"/>
      <c r="BA51" s="100"/>
      <c r="BB51" s="100"/>
      <c r="BC51" s="100"/>
      <c r="BD51" s="142"/>
      <c r="BE51" s="152"/>
      <c r="BF51" s="147"/>
      <c r="BG51" s="149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</row>
    <row r="52" spans="1:71" ht="3" customHeight="1">
      <c r="A52" s="105"/>
      <c r="B52" s="105"/>
      <c r="C52" s="93"/>
      <c r="D52" s="93"/>
      <c r="E52" s="102"/>
      <c r="F52" s="97"/>
      <c r="G52" s="93"/>
      <c r="H52" s="93"/>
      <c r="I52" s="93"/>
      <c r="J52" s="93"/>
      <c r="K52" s="93"/>
      <c r="L52" s="93"/>
      <c r="M52" s="93"/>
      <c r="N52" s="103"/>
      <c r="O52" s="103"/>
      <c r="P52" s="103"/>
      <c r="Q52" s="103"/>
      <c r="R52" s="103"/>
      <c r="S52" s="103"/>
      <c r="T52" s="102"/>
      <c r="U52" s="102"/>
      <c r="V52" s="102"/>
      <c r="W52" s="102"/>
      <c r="X52" s="102"/>
      <c r="Y52" s="102"/>
      <c r="Z52" s="102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43"/>
      <c r="BE52" s="151"/>
      <c r="BF52" s="150"/>
      <c r="BG52" s="149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</row>
    <row r="53" spans="1:71" ht="3" customHeight="1">
      <c r="A53" s="105"/>
      <c r="B53" s="105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141"/>
      <c r="BE53" s="154"/>
      <c r="BF53" s="149"/>
      <c r="BG53" s="149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</row>
    <row r="54" spans="1:71" ht="31.5" customHeight="1">
      <c r="A54" s="105"/>
      <c r="B54" s="105"/>
      <c r="C54" s="97"/>
      <c r="D54" s="98"/>
      <c r="E54" s="99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9"/>
      <c r="BA54" s="100"/>
      <c r="BB54" s="100"/>
      <c r="BC54" s="100"/>
      <c r="BD54" s="142"/>
      <c r="BE54" s="152"/>
      <c r="BF54" s="153"/>
      <c r="BG54" s="149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</row>
    <row r="55" spans="1:71" ht="18" customHeight="1">
      <c r="A55" s="105"/>
      <c r="B55" s="105"/>
      <c r="C55" s="93"/>
      <c r="D55" s="93"/>
      <c r="E55" s="93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93"/>
      <c r="BA55" s="100"/>
      <c r="BB55" s="100"/>
      <c r="BC55" s="100"/>
      <c r="BD55" s="142"/>
      <c r="BE55" s="152"/>
      <c r="BF55" s="147"/>
      <c r="BG55" s="149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</row>
    <row r="56" spans="1:71" ht="3" customHeight="1">
      <c r="A56" s="93"/>
      <c r="B56" s="93"/>
      <c r="C56" s="93"/>
      <c r="D56" s="93"/>
      <c r="E56" s="102"/>
      <c r="F56" s="97"/>
      <c r="G56" s="93"/>
      <c r="H56" s="93"/>
      <c r="I56" s="93"/>
      <c r="J56" s="93"/>
      <c r="K56" s="93"/>
      <c r="L56" s="93"/>
      <c r="M56" s="93"/>
      <c r="N56" s="103"/>
      <c r="O56" s="103"/>
      <c r="P56" s="103"/>
      <c r="Q56" s="103"/>
      <c r="R56" s="103"/>
      <c r="S56" s="103"/>
      <c r="T56" s="102"/>
      <c r="U56" s="102"/>
      <c r="V56" s="102"/>
      <c r="W56" s="102"/>
      <c r="X56" s="102"/>
      <c r="Y56" s="102"/>
      <c r="Z56" s="102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43"/>
      <c r="BE56" s="151"/>
      <c r="BF56" s="150"/>
      <c r="BG56" s="149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</row>
    <row r="57" spans="1:71" ht="3" customHeight="1">
      <c r="A57" s="108"/>
      <c r="B57" s="109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141"/>
      <c r="BE57" s="154"/>
      <c r="BF57" s="149"/>
      <c r="BG57" s="149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</row>
    <row r="58" spans="1:71" ht="31.5" customHeight="1">
      <c r="A58" s="109"/>
      <c r="B58" s="109"/>
      <c r="C58" s="97"/>
      <c r="D58" s="98"/>
      <c r="E58" s="99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9"/>
      <c r="BA58" s="100"/>
      <c r="BB58" s="100"/>
      <c r="BC58" s="100"/>
      <c r="BD58" s="142"/>
      <c r="BE58" s="152"/>
      <c r="BF58" s="153"/>
      <c r="BG58" s="149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</row>
    <row r="59" spans="1:71" ht="18" customHeight="1">
      <c r="A59" s="109"/>
      <c r="B59" s="109"/>
      <c r="C59" s="93"/>
      <c r="D59" s="93"/>
      <c r="E59" s="9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93"/>
      <c r="BA59" s="100"/>
      <c r="BB59" s="100"/>
      <c r="BC59" s="100"/>
      <c r="BD59" s="142"/>
      <c r="BE59" s="152"/>
      <c r="BF59" s="147"/>
      <c r="BG59" s="149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</row>
    <row r="60" spans="1:71" ht="3" customHeight="1">
      <c r="A60" s="109"/>
      <c r="B60" s="109"/>
      <c r="C60" s="93"/>
      <c r="D60" s="93"/>
      <c r="E60" s="102"/>
      <c r="F60" s="97"/>
      <c r="G60" s="93"/>
      <c r="H60" s="93"/>
      <c r="I60" s="93"/>
      <c r="J60" s="93"/>
      <c r="K60" s="93"/>
      <c r="L60" s="93"/>
      <c r="M60" s="93"/>
      <c r="N60" s="103"/>
      <c r="O60" s="103">
        <v>0</v>
      </c>
      <c r="P60" s="103"/>
      <c r="Q60" s="103"/>
      <c r="R60" s="103"/>
      <c r="S60" s="103"/>
      <c r="T60" s="102"/>
      <c r="U60" s="102"/>
      <c r="V60" s="102"/>
      <c r="W60" s="102"/>
      <c r="X60" s="102"/>
      <c r="Y60" s="102"/>
      <c r="Z60" s="102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43"/>
      <c r="BE60" s="151"/>
      <c r="BF60" s="150"/>
      <c r="BG60" s="149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</row>
    <row r="61" spans="1:71" ht="3" customHeight="1">
      <c r="A61" s="109"/>
      <c r="B61" s="109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141"/>
      <c r="BE61" s="154"/>
      <c r="BF61" s="149"/>
      <c r="BG61" s="149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</row>
    <row r="62" spans="1:71" ht="31.5" customHeight="1">
      <c r="A62" s="109"/>
      <c r="B62" s="109"/>
      <c r="C62" s="97"/>
      <c r="D62" s="98"/>
      <c r="E62" s="99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9"/>
      <c r="BA62" s="100"/>
      <c r="BB62" s="100"/>
      <c r="BC62" s="100"/>
      <c r="BD62" s="142"/>
      <c r="BE62" s="152"/>
      <c r="BF62" s="153"/>
      <c r="BG62" s="149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</row>
    <row r="63" spans="1:71" ht="18" customHeight="1">
      <c r="A63" s="109"/>
      <c r="B63" s="109"/>
      <c r="C63" s="93"/>
      <c r="D63" s="93"/>
      <c r="E63" s="9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93"/>
      <c r="BA63" s="100"/>
      <c r="BB63" s="100"/>
      <c r="BC63" s="100"/>
      <c r="BD63" s="142"/>
      <c r="BE63" s="152"/>
      <c r="BF63" s="147"/>
      <c r="BG63" s="149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</row>
    <row r="64" spans="1:71" ht="3" customHeight="1">
      <c r="A64" s="102"/>
      <c r="B64" s="93"/>
      <c r="C64" s="93"/>
      <c r="D64" s="93"/>
      <c r="E64" s="102"/>
      <c r="F64" s="97"/>
      <c r="G64" s="93"/>
      <c r="H64" s="93"/>
      <c r="I64" s="93"/>
      <c r="J64" s="93"/>
      <c r="K64" s="93"/>
      <c r="L64" s="93"/>
      <c r="M64" s="93"/>
      <c r="N64" s="103"/>
      <c r="O64" s="103"/>
      <c r="P64" s="103"/>
      <c r="Q64" s="103"/>
      <c r="R64" s="103"/>
      <c r="S64" s="103"/>
      <c r="T64" s="102"/>
      <c r="U64" s="102"/>
      <c r="V64" s="102"/>
      <c r="W64" s="102"/>
      <c r="X64" s="102"/>
      <c r="Y64" s="102"/>
      <c r="Z64" s="102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43"/>
      <c r="BE64" s="151"/>
      <c r="BF64" s="150"/>
      <c r="BG64" s="149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</row>
    <row r="65" spans="1:71" ht="3" customHeight="1">
      <c r="A65" s="110"/>
      <c r="B65" s="110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102"/>
      <c r="BB65" s="96"/>
      <c r="BC65" s="96"/>
      <c r="BD65" s="141"/>
      <c r="BE65" s="154"/>
      <c r="BF65" s="149"/>
      <c r="BG65" s="149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</row>
    <row r="66" spans="1:71" ht="31.5" customHeight="1">
      <c r="A66" s="110"/>
      <c r="B66" s="110"/>
      <c r="C66" s="97"/>
      <c r="D66" s="98"/>
      <c r="E66" s="99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9"/>
      <c r="BA66" s="100"/>
      <c r="BB66" s="100"/>
      <c r="BC66" s="100"/>
      <c r="BD66" s="142"/>
      <c r="BE66" s="152"/>
      <c r="BF66" s="153"/>
      <c r="BG66" s="149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</row>
    <row r="67" spans="1:71" ht="18" customHeight="1">
      <c r="A67" s="110"/>
      <c r="B67" s="110"/>
      <c r="C67" s="93"/>
      <c r="D67" s="93"/>
      <c r="E67" s="93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93"/>
      <c r="BA67" s="100"/>
      <c r="BB67" s="100"/>
      <c r="BC67" s="100"/>
      <c r="BD67" s="142"/>
      <c r="BE67" s="152"/>
      <c r="BF67" s="147"/>
      <c r="BG67" s="149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</row>
    <row r="68" spans="1:71" ht="3" customHeight="1">
      <c r="A68" s="102"/>
      <c r="B68" s="93"/>
      <c r="C68" s="93"/>
      <c r="D68" s="93"/>
      <c r="E68" s="102"/>
      <c r="F68" s="97"/>
      <c r="G68" s="93"/>
      <c r="H68" s="93"/>
      <c r="I68" s="93"/>
      <c r="J68" s="93"/>
      <c r="K68" s="93"/>
      <c r="L68" s="93"/>
      <c r="M68" s="93"/>
      <c r="N68" s="103"/>
      <c r="O68" s="103"/>
      <c r="P68" s="103"/>
      <c r="Q68" s="103"/>
      <c r="R68" s="103"/>
      <c r="S68" s="103"/>
      <c r="T68" s="102"/>
      <c r="U68" s="102"/>
      <c r="V68" s="102"/>
      <c r="W68" s="102"/>
      <c r="X68" s="102"/>
      <c r="Y68" s="102"/>
      <c r="Z68" s="102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43"/>
      <c r="BE68" s="151"/>
      <c r="BF68" s="150"/>
      <c r="BG68" s="149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</row>
    <row r="69" spans="1:71">
      <c r="G69" s="111"/>
      <c r="H69" s="111"/>
      <c r="I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  <c r="Z69" s="111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3"/>
      <c r="AQ69" s="113"/>
      <c r="AR69" s="113"/>
      <c r="AS69" s="113"/>
      <c r="AT69" s="113"/>
      <c r="AU69" s="113"/>
      <c r="AV69" s="113"/>
      <c r="BD69" s="144"/>
      <c r="BE69" s="148"/>
      <c r="BF69" s="147"/>
      <c r="BG69" s="147"/>
      <c r="BH69" s="147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</row>
    <row r="70" spans="1:71">
      <c r="AY70" s="114"/>
      <c r="BA70" s="114"/>
      <c r="BB70" s="114"/>
      <c r="BC70" s="114"/>
      <c r="BD70" s="114"/>
      <c r="BE70" s="145"/>
      <c r="BF70" s="145"/>
      <c r="BG70" s="145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</row>
    <row r="71" spans="1:71" ht="12" customHeight="1">
      <c r="AY71" s="114"/>
      <c r="BA71" s="114"/>
      <c r="BB71" s="114"/>
      <c r="BC71" s="114"/>
      <c r="BD71" s="114"/>
      <c r="BE71" s="114"/>
      <c r="BF71" s="114"/>
      <c r="BG71" s="114"/>
      <c r="BH71" s="88"/>
    </row>
    <row r="72" spans="1:71" ht="12" customHeight="1">
      <c r="AY72" s="114"/>
      <c r="BA72" s="114"/>
      <c r="BB72" s="114"/>
      <c r="BC72" s="114"/>
      <c r="BD72" s="114"/>
      <c r="BE72" s="114"/>
      <c r="BF72" s="114"/>
      <c r="BG72" s="114"/>
      <c r="BH72" s="88"/>
    </row>
    <row r="73" spans="1:71" ht="12" customHeight="1">
      <c r="AY73" s="114"/>
      <c r="BA73" s="114"/>
      <c r="BB73" s="114"/>
      <c r="BC73" s="114"/>
      <c r="BD73" s="114"/>
      <c r="BE73" s="114"/>
      <c r="BF73" s="114"/>
      <c r="BG73" s="114"/>
      <c r="BH73" s="88"/>
    </row>
    <row r="74" spans="1:71" ht="12" customHeight="1">
      <c r="AY74" s="114"/>
      <c r="BA74" s="114"/>
      <c r="BB74" s="114"/>
      <c r="BC74" s="114"/>
      <c r="BD74" s="114"/>
      <c r="BE74" s="114"/>
      <c r="BF74" s="114"/>
      <c r="BG74" s="114"/>
      <c r="BH74" s="88"/>
    </row>
    <row r="75" spans="1:71">
      <c r="AY75" s="114"/>
      <c r="BA75" s="114"/>
      <c r="BB75" s="114"/>
      <c r="BC75" s="114"/>
      <c r="BD75" s="114"/>
      <c r="BE75" s="114"/>
      <c r="BF75" s="114"/>
      <c r="BG75" s="114"/>
      <c r="BH75" s="88"/>
    </row>
    <row r="76" spans="1:71">
      <c r="AY76" s="114"/>
      <c r="BA76" s="114"/>
      <c r="BB76" s="114"/>
      <c r="BC76" s="114"/>
      <c r="BD76" s="114"/>
      <c r="BE76" s="114"/>
      <c r="BF76" s="114"/>
      <c r="BG76" s="114"/>
      <c r="BH76" s="88"/>
    </row>
    <row r="77" spans="1:71">
      <c r="AY77" s="114"/>
      <c r="BA77" s="114"/>
      <c r="BB77" s="114"/>
      <c r="BC77" s="114"/>
      <c r="BD77" s="114"/>
      <c r="BE77" s="114"/>
      <c r="BF77" s="114"/>
      <c r="BG77" s="114"/>
      <c r="BH77" s="88"/>
    </row>
    <row r="78" spans="1:71">
      <c r="AY78" s="114"/>
      <c r="BA78" s="114"/>
      <c r="BB78" s="114"/>
      <c r="BC78" s="114"/>
      <c r="BD78" s="114"/>
      <c r="BE78" s="114"/>
      <c r="BF78" s="114"/>
      <c r="BG78" s="114"/>
      <c r="BH78" s="88"/>
    </row>
    <row r="80" spans="1:71">
      <c r="A80" s="88"/>
      <c r="B80" s="88"/>
    </row>
    <row r="81" spans="1:62" s="89" customFormat="1">
      <c r="A81" s="88"/>
      <c r="B81" s="88"/>
      <c r="BI81" s="88"/>
      <c r="BJ81" s="88"/>
    </row>
    <row r="82" spans="1:62" s="89" customFormat="1">
      <c r="A82" s="88"/>
      <c r="B82" s="88"/>
      <c r="BI82" s="88"/>
      <c r="BJ82" s="88"/>
    </row>
    <row r="83" spans="1:62" s="89" customFormat="1">
      <c r="A83" s="88"/>
      <c r="B83" s="88"/>
      <c r="BI83" s="88"/>
      <c r="BJ83" s="88"/>
    </row>
    <row r="84" spans="1:62" s="89" customFormat="1">
      <c r="A84" s="88"/>
      <c r="B84" s="88"/>
      <c r="BI84" s="88"/>
      <c r="BJ84" s="88"/>
    </row>
    <row r="85" spans="1:62" s="89" customFormat="1">
      <c r="A85" s="88"/>
      <c r="B85" s="88"/>
      <c r="BI85" s="88"/>
      <c r="BJ85" s="88"/>
    </row>
    <row r="86" spans="1:62" s="89" customFormat="1">
      <c r="A86" s="88"/>
      <c r="B86" s="88"/>
      <c r="BI86" s="88"/>
      <c r="BJ86" s="88"/>
    </row>
    <row r="87" spans="1:62" s="89" customFormat="1">
      <c r="A87" s="88"/>
      <c r="B87" s="88"/>
      <c r="BI87" s="88"/>
      <c r="BJ87" s="88"/>
    </row>
    <row r="88" spans="1:62" s="89" customFormat="1">
      <c r="A88" s="88"/>
      <c r="B88" s="88"/>
      <c r="BI88" s="88"/>
      <c r="BJ88" s="88"/>
    </row>
    <row r="89" spans="1:62" s="89" customFormat="1">
      <c r="A89" s="88"/>
      <c r="B89" s="88"/>
      <c r="BI89" s="88"/>
      <c r="BJ89" s="88"/>
    </row>
    <row r="90" spans="1:62" s="89" customFormat="1">
      <c r="A90" s="88"/>
      <c r="B90" s="88"/>
      <c r="BI90" s="88"/>
      <c r="BJ90" s="88"/>
    </row>
    <row r="91" spans="1:62" s="89" customFormat="1">
      <c r="A91" s="88"/>
      <c r="B91" s="88"/>
      <c r="BI91" s="88"/>
      <c r="BJ91" s="88"/>
    </row>
    <row r="92" spans="1:62" s="89" customFormat="1">
      <c r="A92" s="88"/>
      <c r="B92" s="88"/>
      <c r="BI92" s="88"/>
      <c r="BJ92" s="88"/>
    </row>
    <row r="93" spans="1:62" s="89" customFormat="1">
      <c r="A93" s="88"/>
      <c r="B93" s="88"/>
      <c r="BI93" s="88"/>
      <c r="BJ93" s="88"/>
    </row>
    <row r="94" spans="1:62" s="89" customFormat="1">
      <c r="A94" s="88"/>
      <c r="B94" s="88"/>
      <c r="BI94" s="88"/>
      <c r="BJ94" s="88"/>
    </row>
    <row r="95" spans="1:62" s="89" customFormat="1">
      <c r="A95" s="88"/>
      <c r="B95" s="88"/>
      <c r="BI95" s="88"/>
      <c r="BJ95" s="88"/>
    </row>
    <row r="96" spans="1:62" s="89" customFormat="1">
      <c r="A96" s="88"/>
      <c r="B96" s="88"/>
      <c r="BI96" s="88"/>
      <c r="BJ96" s="88"/>
    </row>
    <row r="97" spans="1:62" s="89" customFormat="1">
      <c r="A97" s="88"/>
      <c r="B97" s="88"/>
      <c r="BI97" s="88"/>
      <c r="BJ97" s="88"/>
    </row>
  </sheetData>
  <mergeCells count="3">
    <mergeCell ref="AR1:BJ2"/>
    <mergeCell ref="D22:I23"/>
    <mergeCell ref="J22:BC23"/>
  </mergeCells>
  <phoneticPr fontId="27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K8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customWidth="1"/>
  </cols>
  <sheetData>
    <row r="1" spans="1:63" ht="11.1" customHeight="1">
      <c r="A1" s="406">
        <f>'187'!AR1+1</f>
        <v>188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</row>
    <row r="2" spans="1:63" ht="11.1" customHeight="1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</row>
    <row r="3" spans="1:63" s="16" customFormat="1" ht="13.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  <c r="BE3" s="195"/>
      <c r="BF3" s="195"/>
      <c r="BG3" s="195"/>
      <c r="BH3" s="195"/>
      <c r="BI3" s="195"/>
      <c r="BJ3" s="195"/>
      <c r="BK3" s="195"/>
    </row>
    <row r="4" spans="1:63" s="16" customFormat="1" ht="13.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5"/>
      <c r="BE4" s="195"/>
      <c r="BF4" s="195"/>
      <c r="BG4" s="195"/>
      <c r="BH4" s="195"/>
      <c r="BI4" s="195"/>
      <c r="BJ4" s="195"/>
      <c r="BK4" s="195"/>
    </row>
    <row r="5" spans="1:63" s="43" customFormat="1" ht="18" customHeight="1">
      <c r="B5" s="407" t="s">
        <v>898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4"/>
    </row>
    <row r="6" spans="1:63" s="16" customFormat="1" ht="12.95" customHeight="1"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199"/>
    </row>
    <row r="7" spans="1:63" s="17" customFormat="1" ht="11.1" customHeight="1">
      <c r="BJ7" s="41"/>
      <c r="BK7" s="41"/>
    </row>
    <row r="8" spans="1:63" s="17" customFormat="1" ht="12.95" customHeight="1">
      <c r="B8" s="392"/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92"/>
      <c r="P8" s="392"/>
      <c r="Q8" s="392"/>
      <c r="R8" s="392"/>
      <c r="S8" s="392"/>
      <c r="T8" s="392"/>
      <c r="U8" s="392"/>
      <c r="V8" s="392"/>
      <c r="W8" s="392"/>
      <c r="X8" s="392"/>
      <c r="Y8" s="392"/>
      <c r="Z8" s="392"/>
      <c r="AA8" s="392"/>
      <c r="AB8" s="392"/>
      <c r="AC8" s="392"/>
      <c r="AD8" s="392"/>
      <c r="AE8" s="392"/>
      <c r="AF8" s="392"/>
      <c r="AG8" s="392"/>
      <c r="AH8" s="392"/>
      <c r="AI8" s="392"/>
      <c r="AJ8" s="392"/>
      <c r="AK8" s="392"/>
      <c r="AL8" s="392"/>
      <c r="AM8" s="392"/>
      <c r="AN8" s="392"/>
      <c r="AO8" s="392"/>
      <c r="AP8" s="392"/>
      <c r="AQ8" s="392"/>
      <c r="AR8" s="392"/>
      <c r="AS8" s="392"/>
      <c r="AT8" s="392"/>
      <c r="AU8" s="392"/>
      <c r="AV8" s="392"/>
      <c r="AW8" s="392"/>
      <c r="AX8" s="392"/>
      <c r="AY8" s="392"/>
      <c r="AZ8" s="392"/>
      <c r="BA8" s="392"/>
      <c r="BB8" s="392"/>
      <c r="BC8" s="392"/>
      <c r="BD8" s="408"/>
      <c r="BE8" s="408"/>
      <c r="BF8" s="408"/>
      <c r="BG8" s="408"/>
      <c r="BH8" s="408"/>
      <c r="BI8" s="408"/>
      <c r="BJ8" s="408"/>
      <c r="BK8" s="197"/>
    </row>
    <row r="9" spans="1:63" s="17" customFormat="1" ht="12.95" customHeight="1">
      <c r="B9" s="392"/>
      <c r="C9" s="392"/>
      <c r="D9" s="392"/>
      <c r="E9" s="392"/>
      <c r="F9" s="392"/>
      <c r="G9" s="392"/>
      <c r="H9" s="392"/>
      <c r="I9" s="392"/>
      <c r="J9" s="392"/>
      <c r="K9" s="392"/>
      <c r="L9" s="392"/>
      <c r="M9" s="392"/>
      <c r="N9" s="392"/>
      <c r="O9" s="392"/>
      <c r="P9" s="392"/>
      <c r="Q9" s="392"/>
      <c r="R9" s="392"/>
      <c r="S9" s="392"/>
      <c r="T9" s="392"/>
      <c r="U9" s="392"/>
      <c r="V9" s="392"/>
      <c r="W9" s="392"/>
      <c r="X9" s="392"/>
      <c r="Y9" s="392"/>
      <c r="Z9" s="392"/>
      <c r="AA9" s="392"/>
      <c r="AB9" s="392"/>
      <c r="AC9" s="392"/>
      <c r="AD9" s="392"/>
      <c r="AE9" s="392"/>
      <c r="AF9" s="392"/>
      <c r="AG9" s="392"/>
      <c r="AH9" s="392"/>
      <c r="AI9" s="392"/>
      <c r="AJ9" s="392"/>
      <c r="AK9" s="392"/>
      <c r="AL9" s="392"/>
      <c r="AM9" s="392"/>
      <c r="AN9" s="392"/>
      <c r="AO9" s="392"/>
      <c r="AP9" s="392"/>
      <c r="AQ9" s="392"/>
      <c r="AR9" s="392"/>
      <c r="AS9" s="392"/>
      <c r="AT9" s="392"/>
      <c r="AU9" s="392"/>
      <c r="AV9" s="392"/>
      <c r="AW9" s="392"/>
      <c r="AX9" s="392"/>
      <c r="AY9" s="392"/>
      <c r="AZ9" s="392"/>
      <c r="BA9" s="392"/>
      <c r="BB9" s="392"/>
      <c r="BC9" s="392"/>
      <c r="BD9" s="408"/>
      <c r="BE9" s="408"/>
      <c r="BF9" s="408"/>
      <c r="BG9" s="408"/>
      <c r="BH9" s="408"/>
      <c r="BI9" s="408"/>
      <c r="BJ9" s="408"/>
      <c r="BK9" s="197"/>
    </row>
    <row r="10" spans="1:63" s="17" customFormat="1" ht="9.9499999999999993" customHeight="1"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390"/>
      <c r="AO10" s="390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  <c r="BA10" s="197"/>
      <c r="BB10" s="390"/>
      <c r="BC10" s="390"/>
      <c r="BD10" s="197"/>
      <c r="BE10" s="197"/>
      <c r="BF10" s="197"/>
      <c r="BG10" s="197"/>
      <c r="BH10" s="197"/>
      <c r="BI10" s="197"/>
      <c r="BJ10" s="197"/>
      <c r="BK10" s="197"/>
    </row>
    <row r="11" spans="1:63" s="17" customFormat="1" ht="7.5" customHeight="1"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</row>
    <row r="12" spans="1:63" s="17" customFormat="1" ht="11.85" customHeight="1">
      <c r="C12" s="392"/>
      <c r="D12" s="392"/>
      <c r="E12" s="392"/>
      <c r="F12" s="392"/>
      <c r="G12" s="390"/>
      <c r="H12" s="390"/>
      <c r="I12" s="392"/>
      <c r="J12" s="392"/>
      <c r="K12" s="392"/>
      <c r="L12" s="392"/>
      <c r="N12" s="391"/>
      <c r="O12" s="391"/>
      <c r="P12" s="391"/>
      <c r="Q12" s="391"/>
      <c r="R12" s="391"/>
      <c r="S12" s="391"/>
      <c r="T12" s="391"/>
      <c r="U12" s="391"/>
      <c r="V12" s="391"/>
      <c r="W12" s="391"/>
      <c r="X12" s="391"/>
      <c r="Y12" s="391"/>
      <c r="Z12" s="391"/>
      <c r="AA12" s="391"/>
      <c r="AB12" s="391"/>
      <c r="AC12" s="391"/>
      <c r="AD12" s="391"/>
      <c r="AE12" s="391"/>
      <c r="AF12" s="391"/>
      <c r="AG12" s="391"/>
      <c r="AH12" s="391"/>
      <c r="AI12" s="404"/>
      <c r="AJ12" s="404"/>
      <c r="AK12" s="404"/>
      <c r="AL12" s="404"/>
      <c r="AM12" s="404"/>
      <c r="AN12" s="404"/>
      <c r="AO12" s="404"/>
      <c r="AP12" s="391"/>
      <c r="AQ12" s="391"/>
      <c r="AR12" s="391"/>
      <c r="AS12" s="391"/>
      <c r="AT12" s="391"/>
      <c r="AU12" s="391"/>
      <c r="AV12" s="391"/>
      <c r="AW12" s="404"/>
      <c r="AX12" s="404"/>
      <c r="AY12" s="404"/>
      <c r="AZ12" s="404"/>
      <c r="BA12" s="404"/>
      <c r="BB12" s="404"/>
      <c r="BC12" s="404"/>
      <c r="BD12" s="391"/>
      <c r="BE12" s="391"/>
      <c r="BF12" s="391"/>
      <c r="BG12" s="391"/>
      <c r="BH12" s="391"/>
      <c r="BI12" s="391"/>
      <c r="BJ12" s="391"/>
    </row>
    <row r="13" spans="1:63" s="23" customFormat="1" ht="11.85" customHeight="1">
      <c r="C13" s="17"/>
      <c r="D13" s="17"/>
      <c r="E13" s="17"/>
      <c r="F13" s="17"/>
      <c r="G13" s="390"/>
      <c r="H13" s="390"/>
      <c r="I13" s="17"/>
      <c r="J13" s="17"/>
      <c r="K13" s="17"/>
      <c r="L13" s="17"/>
      <c r="M13" s="17"/>
      <c r="N13" s="391"/>
      <c r="O13" s="391"/>
      <c r="P13" s="391"/>
      <c r="Q13" s="391"/>
      <c r="R13" s="391"/>
      <c r="S13" s="391"/>
      <c r="T13" s="391"/>
      <c r="U13" s="391"/>
      <c r="V13" s="391"/>
      <c r="W13" s="391"/>
      <c r="X13" s="391"/>
      <c r="Y13" s="391"/>
      <c r="Z13" s="391"/>
      <c r="AA13" s="391"/>
      <c r="AB13" s="391"/>
      <c r="AC13" s="391"/>
      <c r="AD13" s="391"/>
      <c r="AE13" s="391"/>
      <c r="AF13" s="391"/>
      <c r="AG13" s="391"/>
      <c r="AH13" s="391"/>
      <c r="AI13" s="404"/>
      <c r="AJ13" s="404"/>
      <c r="AK13" s="404"/>
      <c r="AL13" s="404"/>
      <c r="AM13" s="404"/>
      <c r="AN13" s="404"/>
      <c r="AO13" s="404"/>
      <c r="AP13" s="391"/>
      <c r="AQ13" s="391"/>
      <c r="AR13" s="391"/>
      <c r="AS13" s="391"/>
      <c r="AT13" s="391"/>
      <c r="AU13" s="391"/>
      <c r="AV13" s="391"/>
      <c r="AW13" s="404"/>
      <c r="AX13" s="404"/>
      <c r="AY13" s="404"/>
      <c r="AZ13" s="404"/>
      <c r="BA13" s="404"/>
      <c r="BB13" s="404"/>
      <c r="BC13" s="404"/>
      <c r="BD13" s="391"/>
      <c r="BE13" s="391"/>
      <c r="BF13" s="391"/>
      <c r="BG13" s="391"/>
      <c r="BH13" s="391"/>
      <c r="BI13" s="391"/>
      <c r="BJ13" s="391"/>
    </row>
    <row r="14" spans="1:63" s="17" customFormat="1" ht="11.85" customHeight="1">
      <c r="G14" s="390"/>
      <c r="H14" s="390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404"/>
      <c r="AJ14" s="404"/>
      <c r="AK14" s="404"/>
      <c r="AL14" s="404"/>
      <c r="AM14" s="404"/>
      <c r="AN14" s="404"/>
      <c r="AO14" s="404"/>
      <c r="AP14" s="391"/>
      <c r="AQ14" s="391"/>
      <c r="AR14" s="391"/>
      <c r="AS14" s="391"/>
      <c r="AT14" s="391"/>
      <c r="AU14" s="391"/>
      <c r="AV14" s="391"/>
      <c r="AW14" s="404"/>
      <c r="AX14" s="404"/>
      <c r="AY14" s="404"/>
      <c r="AZ14" s="404"/>
      <c r="BA14" s="404"/>
      <c r="BB14" s="404"/>
      <c r="BC14" s="404"/>
      <c r="BD14" s="391"/>
      <c r="BE14" s="391"/>
      <c r="BF14" s="391"/>
      <c r="BG14" s="391"/>
      <c r="BH14" s="391"/>
      <c r="BI14" s="391"/>
      <c r="BJ14" s="391"/>
    </row>
    <row r="15" spans="1:63" s="17" customFormat="1" ht="11.85" customHeight="1">
      <c r="G15" s="390"/>
      <c r="H15" s="390"/>
      <c r="N15" s="391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1"/>
      <c r="Z15" s="391"/>
      <c r="AA15" s="391"/>
      <c r="AB15" s="391"/>
      <c r="AC15" s="391"/>
      <c r="AD15" s="391"/>
      <c r="AE15" s="391"/>
      <c r="AF15" s="391"/>
      <c r="AG15" s="391"/>
      <c r="AH15" s="391"/>
      <c r="AI15" s="404"/>
      <c r="AJ15" s="404"/>
      <c r="AK15" s="404"/>
      <c r="AL15" s="404"/>
      <c r="AM15" s="404"/>
      <c r="AN15" s="404"/>
      <c r="AO15" s="404"/>
      <c r="AP15" s="391"/>
      <c r="AQ15" s="391"/>
      <c r="AR15" s="391"/>
      <c r="AS15" s="391"/>
      <c r="AT15" s="391"/>
      <c r="AU15" s="391"/>
      <c r="AV15" s="391"/>
      <c r="AW15" s="404"/>
      <c r="AX15" s="404"/>
      <c r="AY15" s="404"/>
      <c r="AZ15" s="404"/>
      <c r="BA15" s="404"/>
      <c r="BB15" s="404"/>
      <c r="BC15" s="404"/>
      <c r="BD15" s="391"/>
      <c r="BE15" s="391"/>
      <c r="BF15" s="391"/>
      <c r="BG15" s="391"/>
      <c r="BH15" s="391"/>
      <c r="BI15" s="391"/>
      <c r="BJ15" s="391"/>
    </row>
    <row r="16" spans="1:63" s="23" customFormat="1" ht="11.85" customHeight="1">
      <c r="G16" s="388"/>
      <c r="H16" s="388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  <c r="Z16" s="389"/>
      <c r="AA16" s="389"/>
      <c r="AB16" s="389"/>
      <c r="AC16" s="389"/>
      <c r="AD16" s="389"/>
      <c r="AE16" s="389"/>
      <c r="AF16" s="389"/>
      <c r="AG16" s="389"/>
      <c r="AH16" s="389"/>
      <c r="AI16" s="397"/>
      <c r="AJ16" s="397"/>
      <c r="AK16" s="397"/>
      <c r="AL16" s="397"/>
      <c r="AM16" s="397"/>
      <c r="AN16" s="397"/>
      <c r="AO16" s="397"/>
      <c r="AP16" s="389"/>
      <c r="AQ16" s="389"/>
      <c r="AR16" s="389"/>
      <c r="AS16" s="389"/>
      <c r="AT16" s="389"/>
      <c r="AU16" s="389"/>
      <c r="AV16" s="389"/>
      <c r="AW16" s="397"/>
      <c r="AX16" s="397"/>
      <c r="AY16" s="397"/>
      <c r="AZ16" s="397"/>
      <c r="BA16" s="397"/>
      <c r="BB16" s="397"/>
      <c r="BC16" s="397"/>
      <c r="BD16" s="389"/>
      <c r="BE16" s="389"/>
      <c r="BF16" s="389"/>
      <c r="BG16" s="389"/>
      <c r="BH16" s="389"/>
      <c r="BI16" s="389"/>
      <c r="BJ16" s="389"/>
    </row>
    <row r="17" spans="2:63" s="17" customFormat="1" ht="11.85" customHeight="1"/>
    <row r="18" spans="2:63" s="17" customFormat="1" ht="11.85" customHeight="1">
      <c r="C18" s="385"/>
      <c r="D18" s="385"/>
      <c r="E18" s="197"/>
    </row>
    <row r="19" spans="2:63" s="17" customFormat="1" ht="11.85" customHeight="1">
      <c r="B19" s="393"/>
      <c r="C19" s="393"/>
      <c r="D19" s="393"/>
      <c r="E19" s="197"/>
    </row>
    <row r="20" spans="2:63" s="16" customFormat="1" ht="9" customHeight="1">
      <c r="B20" s="196"/>
      <c r="C20" s="196"/>
      <c r="D20" s="196"/>
      <c r="E20" s="199"/>
      <c r="M20" s="17"/>
      <c r="N20" s="17"/>
    </row>
    <row r="21" spans="2:63" s="16" customFormat="1" ht="12.95" customHeight="1"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199"/>
    </row>
    <row r="22" spans="2:63" s="16" customFormat="1" ht="12.95" customHeight="1"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199"/>
    </row>
    <row r="23" spans="2:63" s="17" customFormat="1" ht="8.1" customHeight="1">
      <c r="E23" s="197"/>
      <c r="F23" s="197"/>
      <c r="G23" s="197"/>
      <c r="H23" s="197"/>
    </row>
    <row r="24" spans="2:63" s="17" customFormat="1" ht="12.95" customHeight="1">
      <c r="B24" s="392"/>
      <c r="C24" s="392"/>
      <c r="D24" s="392"/>
      <c r="E24" s="392"/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2"/>
      <c r="U24" s="392"/>
      <c r="V24" s="392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392"/>
      <c r="AS24" s="392"/>
      <c r="AT24" s="392"/>
      <c r="AU24" s="392"/>
      <c r="AV24" s="392"/>
      <c r="AW24" s="392"/>
      <c r="AX24" s="392"/>
      <c r="AY24" s="392"/>
      <c r="AZ24" s="392"/>
      <c r="BA24" s="392"/>
      <c r="BB24" s="392"/>
      <c r="BC24" s="392"/>
      <c r="BD24" s="392"/>
      <c r="BE24" s="392"/>
      <c r="BF24" s="392"/>
      <c r="BG24" s="392"/>
      <c r="BH24" s="392"/>
      <c r="BI24" s="392"/>
      <c r="BJ24" s="392"/>
    </row>
    <row r="25" spans="2:63" s="17" customFormat="1" ht="12.75" customHeight="1"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2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392"/>
      <c r="AI25" s="392"/>
      <c r="AJ25" s="392"/>
      <c r="AK25" s="392"/>
      <c r="AL25" s="392"/>
      <c r="AM25" s="392"/>
      <c r="AN25" s="392"/>
      <c r="AO25" s="392"/>
      <c r="AP25" s="392"/>
      <c r="AQ25" s="392"/>
      <c r="AR25" s="392"/>
      <c r="AS25" s="392"/>
      <c r="AT25" s="392"/>
      <c r="AU25" s="392"/>
      <c r="AV25" s="392"/>
      <c r="AW25" s="392"/>
      <c r="AX25" s="392"/>
      <c r="AY25" s="392"/>
      <c r="AZ25" s="392"/>
      <c r="BA25" s="392"/>
      <c r="BB25" s="392"/>
      <c r="BC25" s="392"/>
      <c r="BD25" s="392"/>
      <c r="BE25" s="392"/>
      <c r="BF25" s="392"/>
      <c r="BG25" s="392"/>
      <c r="BH25" s="392"/>
      <c r="BI25" s="392"/>
      <c r="BJ25" s="392"/>
    </row>
    <row r="26" spans="2:63" s="17" customFormat="1" ht="11.85" customHeight="1">
      <c r="C26" s="197"/>
      <c r="D26" s="197"/>
      <c r="E26" s="197"/>
      <c r="F26" s="197"/>
      <c r="O26" s="197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390"/>
      <c r="AJ26" s="390"/>
      <c r="AK26" s="197"/>
      <c r="AL26" s="197"/>
      <c r="AM26" s="197"/>
      <c r="AN26" s="197"/>
      <c r="AO26" s="197"/>
      <c r="AP26" s="197"/>
      <c r="AQ26" s="197"/>
      <c r="AR26" s="390"/>
      <c r="AS26" s="390"/>
      <c r="AT26" s="197"/>
      <c r="AU26" s="197"/>
      <c r="AV26" s="197"/>
      <c r="AW26" s="197"/>
      <c r="AX26" s="197"/>
      <c r="AY26" s="197"/>
      <c r="AZ26" s="197"/>
      <c r="BA26" s="390"/>
      <c r="BB26" s="390"/>
      <c r="BC26" s="197"/>
      <c r="BD26" s="197"/>
      <c r="BE26" s="197"/>
      <c r="BF26" s="197"/>
      <c r="BG26" s="197"/>
      <c r="BH26" s="197"/>
      <c r="BI26" s="390"/>
      <c r="BJ26" s="390"/>
      <c r="BK26" s="197"/>
    </row>
    <row r="27" spans="2:63" s="17" customFormat="1" ht="7.5" customHeight="1">
      <c r="C27" s="197"/>
      <c r="D27" s="197"/>
      <c r="E27" s="197"/>
      <c r="F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197"/>
      <c r="BH27" s="197"/>
      <c r="BI27" s="197"/>
      <c r="BJ27" s="197"/>
      <c r="BK27" s="197"/>
    </row>
    <row r="28" spans="2:63" s="17" customFormat="1" ht="11.85" customHeight="1">
      <c r="C28" s="392"/>
      <c r="D28" s="392"/>
      <c r="E28" s="392"/>
      <c r="F28" s="392"/>
      <c r="G28" s="390"/>
      <c r="H28" s="390"/>
      <c r="I28" s="390"/>
      <c r="J28" s="392"/>
      <c r="K28" s="392"/>
      <c r="L28" s="392"/>
      <c r="M28" s="392"/>
      <c r="O28" s="391"/>
      <c r="P28" s="391"/>
      <c r="Q28" s="391"/>
      <c r="R28" s="391"/>
      <c r="S28" s="391"/>
      <c r="T28" s="391"/>
      <c r="U28" s="391"/>
      <c r="V28" s="391"/>
      <c r="W28" s="391"/>
      <c r="X28" s="391"/>
      <c r="Y28" s="391"/>
      <c r="Z28" s="391"/>
      <c r="AA28" s="391"/>
      <c r="AB28" s="391"/>
      <c r="AC28" s="404"/>
      <c r="AD28" s="404"/>
      <c r="AE28" s="404"/>
      <c r="AF28" s="404"/>
      <c r="AG28" s="404"/>
      <c r="AH28" s="404"/>
      <c r="AI28" s="404"/>
      <c r="AJ28" s="404"/>
      <c r="AK28" s="391"/>
      <c r="AL28" s="391"/>
      <c r="AM28" s="391"/>
      <c r="AN28" s="391"/>
      <c r="AO28" s="391"/>
      <c r="AP28" s="391"/>
      <c r="AQ28" s="391"/>
      <c r="AR28" s="391"/>
      <c r="AS28" s="391"/>
      <c r="AT28" s="391"/>
      <c r="AU28" s="391"/>
      <c r="AV28" s="391"/>
      <c r="AW28" s="391"/>
      <c r="AX28" s="391"/>
      <c r="AY28" s="391"/>
      <c r="AZ28" s="391"/>
      <c r="BA28" s="391"/>
      <c r="BB28" s="391"/>
      <c r="BC28" s="404"/>
      <c r="BD28" s="404"/>
      <c r="BE28" s="404"/>
      <c r="BF28" s="404"/>
      <c r="BG28" s="404"/>
      <c r="BH28" s="404"/>
      <c r="BI28" s="404"/>
      <c r="BJ28" s="404"/>
    </row>
    <row r="29" spans="2:63" s="23" customFormat="1" ht="11.85" customHeight="1">
      <c r="B29" s="17"/>
      <c r="C29" s="17"/>
      <c r="D29" s="17"/>
      <c r="E29" s="197"/>
      <c r="F29" s="197"/>
      <c r="G29" s="390"/>
      <c r="H29" s="390"/>
      <c r="I29" s="390"/>
      <c r="J29" s="17"/>
      <c r="K29" s="17"/>
      <c r="L29" s="17"/>
      <c r="M29" s="17"/>
      <c r="N29" s="17"/>
      <c r="O29" s="391"/>
      <c r="P29" s="391"/>
      <c r="Q29" s="391"/>
      <c r="R29" s="391"/>
      <c r="S29" s="391"/>
      <c r="T29" s="391"/>
      <c r="U29" s="391"/>
      <c r="V29" s="391"/>
      <c r="W29" s="391"/>
      <c r="X29" s="391"/>
      <c r="Y29" s="391"/>
      <c r="Z29" s="391"/>
      <c r="AA29" s="391"/>
      <c r="AB29" s="391"/>
      <c r="AC29" s="404"/>
      <c r="AD29" s="404"/>
      <c r="AE29" s="404"/>
      <c r="AF29" s="404"/>
      <c r="AG29" s="404"/>
      <c r="AH29" s="404"/>
      <c r="AI29" s="404"/>
      <c r="AJ29" s="404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1"/>
      <c r="AZ29" s="391"/>
      <c r="BA29" s="391"/>
      <c r="BB29" s="391"/>
      <c r="BC29" s="404"/>
      <c r="BD29" s="404"/>
      <c r="BE29" s="404"/>
      <c r="BF29" s="404"/>
      <c r="BG29" s="404"/>
      <c r="BH29" s="404"/>
      <c r="BI29" s="404"/>
      <c r="BJ29" s="404"/>
    </row>
    <row r="30" spans="2:63" s="17" customFormat="1" ht="11.85" customHeight="1">
      <c r="E30" s="197"/>
      <c r="F30" s="197"/>
      <c r="G30" s="390"/>
      <c r="H30" s="390"/>
      <c r="I30" s="390"/>
      <c r="O30" s="391"/>
      <c r="P30" s="391"/>
      <c r="Q30" s="391"/>
      <c r="R30" s="391"/>
      <c r="S30" s="391"/>
      <c r="T30" s="391"/>
      <c r="U30" s="391"/>
      <c r="V30" s="391"/>
      <c r="W30" s="391"/>
      <c r="X30" s="391"/>
      <c r="Y30" s="391"/>
      <c r="Z30" s="391"/>
      <c r="AA30" s="391"/>
      <c r="AB30" s="391"/>
      <c r="AC30" s="404"/>
      <c r="AD30" s="404"/>
      <c r="AE30" s="404"/>
      <c r="AF30" s="404"/>
      <c r="AG30" s="404"/>
      <c r="AH30" s="404"/>
      <c r="AI30" s="404"/>
      <c r="AJ30" s="404"/>
      <c r="AK30" s="391"/>
      <c r="AL30" s="391"/>
      <c r="AM30" s="391"/>
      <c r="AN30" s="391"/>
      <c r="AO30" s="391"/>
      <c r="AP30" s="391"/>
      <c r="AQ30" s="391"/>
      <c r="AR30" s="391"/>
      <c r="AS30" s="391"/>
      <c r="AT30" s="391"/>
      <c r="AU30" s="391"/>
      <c r="AV30" s="391"/>
      <c r="AW30" s="391"/>
      <c r="AX30" s="391"/>
      <c r="AY30" s="391"/>
      <c r="AZ30" s="391"/>
      <c r="BA30" s="391"/>
      <c r="BB30" s="391"/>
      <c r="BC30" s="404"/>
      <c r="BD30" s="404"/>
      <c r="BE30" s="404"/>
      <c r="BF30" s="404"/>
      <c r="BG30" s="404"/>
      <c r="BH30" s="404"/>
      <c r="BI30" s="404"/>
      <c r="BJ30" s="404"/>
    </row>
    <row r="31" spans="2:63" s="17" customFormat="1" ht="11.85" customHeight="1">
      <c r="E31" s="197"/>
      <c r="F31" s="197"/>
      <c r="G31" s="390"/>
      <c r="H31" s="390"/>
      <c r="I31" s="390"/>
      <c r="O31" s="391"/>
      <c r="P31" s="391"/>
      <c r="Q31" s="391"/>
      <c r="R31" s="391"/>
      <c r="S31" s="391"/>
      <c r="T31" s="391"/>
      <c r="U31" s="391"/>
      <c r="V31" s="391"/>
      <c r="W31" s="391"/>
      <c r="X31" s="391"/>
      <c r="Y31" s="391"/>
      <c r="Z31" s="391"/>
      <c r="AA31" s="391"/>
      <c r="AB31" s="391"/>
      <c r="AC31" s="404"/>
      <c r="AD31" s="404"/>
      <c r="AE31" s="404"/>
      <c r="AF31" s="404"/>
      <c r="AG31" s="404"/>
      <c r="AH31" s="404"/>
      <c r="AI31" s="404"/>
      <c r="AJ31" s="404"/>
      <c r="AK31" s="391"/>
      <c r="AL31" s="391"/>
      <c r="AM31" s="391"/>
      <c r="AN31" s="391"/>
      <c r="AO31" s="391"/>
      <c r="AP31" s="391"/>
      <c r="AQ31" s="391"/>
      <c r="AR31" s="391"/>
      <c r="AS31" s="391"/>
      <c r="AT31" s="391"/>
      <c r="AU31" s="391"/>
      <c r="AV31" s="391"/>
      <c r="AW31" s="391"/>
      <c r="AX31" s="391"/>
      <c r="AY31" s="391"/>
      <c r="AZ31" s="391"/>
      <c r="BA31" s="391"/>
      <c r="BB31" s="391"/>
      <c r="BC31" s="404"/>
      <c r="BD31" s="404"/>
      <c r="BE31" s="404"/>
      <c r="BF31" s="404"/>
      <c r="BG31" s="404"/>
      <c r="BH31" s="404"/>
      <c r="BI31" s="404"/>
      <c r="BJ31" s="404"/>
    </row>
    <row r="32" spans="2:63" s="23" customFormat="1" ht="11.85" customHeight="1">
      <c r="E32" s="165"/>
      <c r="F32" s="165"/>
      <c r="G32" s="388"/>
      <c r="H32" s="388"/>
      <c r="I32" s="388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97"/>
      <c r="AD32" s="397"/>
      <c r="AE32" s="397"/>
      <c r="AF32" s="397"/>
      <c r="AG32" s="397"/>
      <c r="AH32" s="397"/>
      <c r="AI32" s="397"/>
      <c r="AJ32" s="397"/>
      <c r="AK32" s="389"/>
      <c r="AL32" s="389"/>
      <c r="AM32" s="389"/>
      <c r="AN32" s="389"/>
      <c r="AO32" s="389"/>
      <c r="AP32" s="389"/>
      <c r="AQ32" s="389"/>
      <c r="AR32" s="389"/>
      <c r="AS32" s="389"/>
      <c r="AT32" s="389"/>
      <c r="AU32" s="389"/>
      <c r="AV32" s="389"/>
      <c r="AW32" s="389"/>
      <c r="AX32" s="389"/>
      <c r="AY32" s="389"/>
      <c r="AZ32" s="389"/>
      <c r="BA32" s="389"/>
      <c r="BB32" s="389"/>
      <c r="BC32" s="397"/>
      <c r="BD32" s="397"/>
      <c r="BE32" s="397"/>
      <c r="BF32" s="397"/>
      <c r="BG32" s="397"/>
      <c r="BH32" s="397"/>
      <c r="BI32" s="397"/>
      <c r="BJ32" s="397"/>
    </row>
    <row r="33" spans="2:63" s="17" customFormat="1" ht="11.85" customHeight="1">
      <c r="E33" s="197"/>
      <c r="F33" s="197"/>
      <c r="G33" s="197"/>
      <c r="H33" s="197"/>
    </row>
    <row r="34" spans="2:63" s="17" customFormat="1" ht="11.85" customHeight="1">
      <c r="C34" s="385"/>
      <c r="D34" s="385"/>
    </row>
    <row r="35" spans="2:63" s="17" customFormat="1" ht="11.85" customHeight="1">
      <c r="B35" s="393"/>
      <c r="C35" s="393"/>
      <c r="D35" s="393"/>
      <c r="E35" s="197"/>
    </row>
    <row r="36" spans="2:63" s="17" customFormat="1" ht="9" customHeight="1">
      <c r="B36" s="198"/>
      <c r="C36" s="198"/>
      <c r="D36" s="198"/>
      <c r="E36" s="197"/>
    </row>
    <row r="37" spans="2:63" s="17" customFormat="1" ht="12.95" customHeight="1">
      <c r="B37" s="390"/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197"/>
    </row>
    <row r="38" spans="2:63" s="17" customFormat="1" ht="8.1" customHeight="1">
      <c r="E38" s="197"/>
      <c r="F38" s="197"/>
      <c r="G38" s="197"/>
      <c r="H38" s="197"/>
    </row>
    <row r="39" spans="2:63" s="17" customFormat="1" ht="12.95" customHeight="1"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392"/>
      <c r="AK39" s="392"/>
      <c r="AL39" s="392"/>
      <c r="AM39" s="392"/>
      <c r="AN39" s="392"/>
      <c r="AO39" s="392"/>
      <c r="AP39" s="392"/>
      <c r="AQ39" s="392"/>
      <c r="AR39" s="392"/>
      <c r="AS39" s="392"/>
      <c r="AT39" s="392"/>
      <c r="AU39" s="392"/>
      <c r="AV39" s="392"/>
      <c r="AW39" s="392"/>
      <c r="AX39" s="392"/>
      <c r="AY39" s="392"/>
      <c r="AZ39" s="392"/>
      <c r="BA39" s="392"/>
      <c r="BB39" s="392"/>
      <c r="BC39" s="392"/>
      <c r="BD39" s="392"/>
      <c r="BE39" s="392"/>
      <c r="BF39" s="392"/>
      <c r="BG39" s="392"/>
      <c r="BH39" s="392"/>
      <c r="BI39" s="392"/>
      <c r="BJ39" s="392"/>
    </row>
    <row r="40" spans="2:63" s="17" customFormat="1" ht="12.95" customHeight="1"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2"/>
      <c r="P40" s="392"/>
      <c r="Q40" s="392"/>
      <c r="R40" s="392"/>
      <c r="S40" s="392"/>
      <c r="T40" s="392"/>
      <c r="U40" s="392"/>
      <c r="V40" s="392"/>
      <c r="W40" s="392"/>
      <c r="X40" s="392"/>
      <c r="Y40" s="392"/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/>
      <c r="AK40" s="392"/>
      <c r="AL40" s="392"/>
      <c r="AM40" s="392"/>
      <c r="AN40" s="392"/>
      <c r="AO40" s="392"/>
      <c r="AP40" s="392"/>
      <c r="AQ40" s="392"/>
      <c r="AR40" s="392"/>
      <c r="AS40" s="392"/>
      <c r="AT40" s="392"/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  <c r="BE40" s="392"/>
      <c r="BF40" s="392"/>
      <c r="BG40" s="392"/>
      <c r="BH40" s="392"/>
      <c r="BI40" s="392"/>
      <c r="BJ40" s="392"/>
    </row>
    <row r="41" spans="2:63" s="17" customFormat="1" ht="11.85" customHeight="1">
      <c r="C41" s="197"/>
      <c r="D41" s="197"/>
      <c r="E41" s="197"/>
      <c r="F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390"/>
      <c r="AJ41" s="390"/>
      <c r="AK41" s="197"/>
      <c r="AL41" s="197"/>
      <c r="AM41" s="197"/>
      <c r="AN41" s="197"/>
      <c r="AO41" s="197"/>
      <c r="AP41" s="197"/>
      <c r="AQ41" s="197"/>
      <c r="AR41" s="390"/>
      <c r="AS41" s="390"/>
      <c r="AV41" s="197"/>
      <c r="AW41" s="197"/>
      <c r="AX41" s="197"/>
      <c r="AY41" s="197"/>
      <c r="AZ41" s="197"/>
      <c r="BA41" s="390"/>
      <c r="BB41" s="390"/>
      <c r="BC41" s="197"/>
      <c r="BD41" s="197"/>
      <c r="BE41" s="197"/>
      <c r="BF41" s="197"/>
      <c r="BG41" s="197"/>
      <c r="BH41" s="197"/>
      <c r="BI41" s="390"/>
      <c r="BJ41" s="390"/>
      <c r="BK41" s="197"/>
    </row>
    <row r="42" spans="2:63" s="17" customFormat="1" ht="7.5" customHeight="1">
      <c r="C42" s="197"/>
      <c r="D42" s="197"/>
      <c r="E42" s="197"/>
      <c r="F42" s="197"/>
      <c r="O42" s="197"/>
      <c r="P42" s="197"/>
      <c r="Q42" s="197"/>
      <c r="R42" s="197"/>
      <c r="S42" s="197"/>
      <c r="T42" s="197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7"/>
      <c r="AI42" s="197"/>
      <c r="AJ42" s="197"/>
      <c r="AK42" s="197"/>
      <c r="AL42" s="197"/>
      <c r="AM42" s="197"/>
      <c r="AN42" s="197"/>
      <c r="AO42" s="197"/>
      <c r="AP42" s="197"/>
      <c r="AQ42" s="197"/>
      <c r="AR42" s="197"/>
      <c r="AS42" s="197"/>
      <c r="AV42" s="197"/>
      <c r="AW42" s="197"/>
      <c r="AX42" s="197"/>
      <c r="AY42" s="197"/>
      <c r="AZ42" s="197"/>
      <c r="BA42" s="197"/>
      <c r="BB42" s="197"/>
      <c r="BC42" s="197"/>
      <c r="BD42" s="197"/>
      <c r="BE42" s="197"/>
      <c r="BF42" s="197"/>
      <c r="BG42" s="197"/>
      <c r="BH42" s="197"/>
      <c r="BI42" s="197"/>
      <c r="BJ42" s="197"/>
      <c r="BK42" s="197"/>
    </row>
    <row r="43" spans="2:63" s="23" customFormat="1" ht="11.85" customHeight="1">
      <c r="C43" s="392"/>
      <c r="D43" s="392"/>
      <c r="E43" s="392"/>
      <c r="F43" s="392"/>
      <c r="G43" s="390"/>
      <c r="H43" s="390"/>
      <c r="I43" s="390"/>
      <c r="J43" s="392"/>
      <c r="K43" s="392"/>
      <c r="L43" s="392"/>
      <c r="M43" s="392"/>
      <c r="N43" s="17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5"/>
      <c r="AD43" s="395"/>
      <c r="AE43" s="395"/>
      <c r="AF43" s="395"/>
      <c r="AG43" s="395"/>
      <c r="AH43" s="395"/>
      <c r="AI43" s="395"/>
      <c r="AJ43" s="395"/>
      <c r="AK43" s="391"/>
      <c r="AL43" s="391"/>
      <c r="AM43" s="391"/>
      <c r="AN43" s="391"/>
      <c r="AO43" s="391"/>
      <c r="AP43" s="391"/>
      <c r="AQ43" s="391"/>
      <c r="AR43" s="391"/>
      <c r="AS43" s="391"/>
      <c r="AT43" s="391"/>
      <c r="AU43" s="391"/>
      <c r="AV43" s="391"/>
      <c r="AW43" s="391"/>
      <c r="AX43" s="391"/>
      <c r="AY43" s="391"/>
      <c r="AZ43" s="391"/>
      <c r="BA43" s="391"/>
      <c r="BB43" s="391"/>
      <c r="BC43" s="395"/>
      <c r="BD43" s="395"/>
      <c r="BE43" s="395"/>
      <c r="BF43" s="395"/>
      <c r="BG43" s="395"/>
      <c r="BH43" s="395"/>
      <c r="BI43" s="395"/>
      <c r="BJ43" s="395"/>
    </row>
    <row r="44" spans="2:63" s="23" customFormat="1" ht="11.85" customHeight="1">
      <c r="B44" s="17"/>
      <c r="C44" s="17"/>
      <c r="D44" s="17"/>
      <c r="E44" s="197"/>
      <c r="F44" s="197"/>
      <c r="G44" s="390"/>
      <c r="H44" s="390"/>
      <c r="I44" s="390"/>
      <c r="J44" s="17"/>
      <c r="K44" s="17"/>
      <c r="L44" s="17"/>
      <c r="M44" s="17"/>
      <c r="N44" s="17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5"/>
      <c r="AD44" s="395"/>
      <c r="AE44" s="395"/>
      <c r="AF44" s="395"/>
      <c r="AG44" s="395"/>
      <c r="AH44" s="395"/>
      <c r="AI44" s="395"/>
      <c r="AJ44" s="395"/>
      <c r="AK44" s="391"/>
      <c r="AL44" s="391"/>
      <c r="AM44" s="391"/>
      <c r="AN44" s="391"/>
      <c r="AO44" s="391"/>
      <c r="AP44" s="391"/>
      <c r="AQ44" s="391"/>
      <c r="AR44" s="391"/>
      <c r="AS44" s="391"/>
      <c r="AT44" s="391"/>
      <c r="AU44" s="391"/>
      <c r="AV44" s="391"/>
      <c r="AW44" s="391"/>
      <c r="AX44" s="391"/>
      <c r="AY44" s="391"/>
      <c r="AZ44" s="391"/>
      <c r="BA44" s="391"/>
      <c r="BB44" s="391"/>
      <c r="BC44" s="395"/>
      <c r="BD44" s="395"/>
      <c r="BE44" s="395"/>
      <c r="BF44" s="395"/>
      <c r="BG44" s="395"/>
      <c r="BH44" s="395"/>
      <c r="BI44" s="395"/>
      <c r="BJ44" s="395"/>
    </row>
    <row r="45" spans="2:63" s="17" customFormat="1" ht="11.85" customHeight="1">
      <c r="E45" s="197"/>
      <c r="F45" s="197"/>
      <c r="G45" s="390"/>
      <c r="H45" s="390"/>
      <c r="I45" s="390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5"/>
      <c r="AD45" s="395"/>
      <c r="AE45" s="395"/>
      <c r="AF45" s="395"/>
      <c r="AG45" s="395"/>
      <c r="AH45" s="395"/>
      <c r="AI45" s="395"/>
      <c r="AJ45" s="395"/>
      <c r="AK45" s="391"/>
      <c r="AL45" s="391"/>
      <c r="AM45" s="391"/>
      <c r="AN45" s="391"/>
      <c r="AO45" s="391"/>
      <c r="AP45" s="391"/>
      <c r="AQ45" s="391"/>
      <c r="AR45" s="391"/>
      <c r="AS45" s="391"/>
      <c r="AT45" s="391"/>
      <c r="AU45" s="391"/>
      <c r="AV45" s="391"/>
      <c r="AW45" s="391"/>
      <c r="AX45" s="391"/>
      <c r="AY45" s="391"/>
      <c r="AZ45" s="391"/>
      <c r="BA45" s="391"/>
      <c r="BB45" s="391"/>
      <c r="BC45" s="395"/>
      <c r="BD45" s="395"/>
      <c r="BE45" s="395"/>
      <c r="BF45" s="395"/>
      <c r="BG45" s="395"/>
      <c r="BH45" s="395"/>
      <c r="BI45" s="395"/>
      <c r="BJ45" s="395"/>
    </row>
    <row r="46" spans="2:63" s="17" customFormat="1" ht="11.85" customHeight="1">
      <c r="E46" s="197"/>
      <c r="F46" s="197"/>
      <c r="G46" s="390"/>
      <c r="H46" s="390"/>
      <c r="I46" s="390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5"/>
      <c r="AD46" s="395"/>
      <c r="AE46" s="395"/>
      <c r="AF46" s="395"/>
      <c r="AG46" s="395"/>
      <c r="AH46" s="395"/>
      <c r="AI46" s="395"/>
      <c r="AJ46" s="395"/>
      <c r="AK46" s="391"/>
      <c r="AL46" s="391"/>
      <c r="AM46" s="391"/>
      <c r="AN46" s="391"/>
      <c r="AO46" s="391"/>
      <c r="AP46" s="391"/>
      <c r="AQ46" s="391"/>
      <c r="AR46" s="391"/>
      <c r="AS46" s="391"/>
      <c r="AT46" s="391"/>
      <c r="AU46" s="391"/>
      <c r="AV46" s="391"/>
      <c r="AW46" s="391"/>
      <c r="AX46" s="391"/>
      <c r="AY46" s="391"/>
      <c r="AZ46" s="391"/>
      <c r="BA46" s="391"/>
      <c r="BB46" s="391"/>
      <c r="BC46" s="395"/>
      <c r="BD46" s="395"/>
      <c r="BE46" s="395"/>
      <c r="BF46" s="395"/>
      <c r="BG46" s="395"/>
      <c r="BH46" s="395"/>
      <c r="BI46" s="395"/>
      <c r="BJ46" s="395"/>
    </row>
    <row r="47" spans="2:63" s="23" customFormat="1" ht="11.85" customHeight="1">
      <c r="E47" s="165"/>
      <c r="F47" s="165"/>
      <c r="G47" s="388"/>
      <c r="H47" s="388"/>
      <c r="I47" s="388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97"/>
      <c r="AD47" s="397"/>
      <c r="AE47" s="397"/>
      <c r="AF47" s="397"/>
      <c r="AG47" s="397"/>
      <c r="AH47" s="397"/>
      <c r="AI47" s="397"/>
      <c r="AJ47" s="397"/>
      <c r="AK47" s="389"/>
      <c r="AL47" s="389"/>
      <c r="AM47" s="389"/>
      <c r="AN47" s="389"/>
      <c r="AO47" s="389"/>
      <c r="AP47" s="389"/>
      <c r="AQ47" s="389"/>
      <c r="AR47" s="389"/>
      <c r="AS47" s="389"/>
      <c r="AT47" s="389"/>
      <c r="AU47" s="389"/>
      <c r="AV47" s="389"/>
      <c r="AW47" s="389"/>
      <c r="AX47" s="389"/>
      <c r="AY47" s="389"/>
      <c r="AZ47" s="389"/>
      <c r="BA47" s="389"/>
      <c r="BB47" s="389"/>
      <c r="BC47" s="397"/>
      <c r="BD47" s="397"/>
      <c r="BE47" s="397"/>
      <c r="BF47" s="397"/>
      <c r="BG47" s="397"/>
      <c r="BH47" s="397"/>
      <c r="BI47" s="397"/>
      <c r="BJ47" s="397"/>
    </row>
    <row r="48" spans="2:63" s="17" customFormat="1" ht="11.85" customHeight="1">
      <c r="E48" s="197"/>
      <c r="F48" s="197"/>
      <c r="G48" s="197"/>
      <c r="H48" s="197"/>
    </row>
    <row r="49" spans="2:62" s="17" customFormat="1" ht="11.85" customHeight="1">
      <c r="B49" s="393"/>
      <c r="C49" s="393"/>
      <c r="D49" s="393"/>
      <c r="E49" s="197"/>
    </row>
    <row r="50" spans="2:62" s="17" customFormat="1" ht="9" customHeight="1">
      <c r="B50" s="198"/>
      <c r="C50" s="198"/>
      <c r="D50" s="198"/>
      <c r="E50" s="197"/>
    </row>
    <row r="51" spans="2:62" s="17" customFormat="1" ht="12.75" customHeight="1"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</row>
    <row r="52" spans="2:62" s="17" customFormat="1" ht="8.1" customHeight="1">
      <c r="B52" s="198"/>
      <c r="C52" s="198"/>
      <c r="D52" s="198"/>
      <c r="E52" s="197"/>
    </row>
    <row r="53" spans="2:62" s="17" customFormat="1" ht="12.95" customHeight="1">
      <c r="B53" s="403"/>
      <c r="C53" s="403"/>
      <c r="D53" s="403"/>
      <c r="E53" s="403"/>
      <c r="F53" s="403"/>
      <c r="G53" s="403"/>
      <c r="H53" s="403"/>
      <c r="I53" s="403"/>
      <c r="J53" s="403"/>
      <c r="K53" s="403"/>
      <c r="L53" s="403"/>
      <c r="M53" s="403"/>
      <c r="N53" s="403"/>
      <c r="O53" s="403"/>
      <c r="P53" s="403"/>
      <c r="Q53" s="403"/>
      <c r="R53" s="403"/>
      <c r="S53" s="403"/>
      <c r="T53" s="403"/>
      <c r="U53" s="403"/>
      <c r="V53" s="403"/>
      <c r="W53" s="403"/>
      <c r="X53" s="403"/>
      <c r="Y53" s="403"/>
      <c r="Z53" s="403"/>
      <c r="AA53" s="403"/>
      <c r="AB53" s="403"/>
      <c r="AC53" s="403"/>
      <c r="AD53" s="403"/>
      <c r="AE53" s="403"/>
      <c r="AF53" s="403"/>
      <c r="AG53" s="403"/>
      <c r="AH53" s="403"/>
      <c r="AI53" s="403"/>
      <c r="AJ53" s="403"/>
      <c r="AK53" s="403"/>
      <c r="AL53" s="403"/>
      <c r="AM53" s="403"/>
      <c r="AN53" s="403"/>
      <c r="AO53" s="403"/>
      <c r="AP53" s="403"/>
      <c r="AQ53" s="403"/>
      <c r="AR53" s="403"/>
      <c r="AS53" s="403"/>
      <c r="AT53" s="403"/>
      <c r="AU53" s="403"/>
      <c r="AV53" s="403"/>
      <c r="AW53" s="403"/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403"/>
      <c r="BJ53" s="403"/>
    </row>
    <row r="54" spans="2:62" s="17" customFormat="1" ht="12.95" customHeight="1">
      <c r="B54" s="403"/>
      <c r="C54" s="403"/>
      <c r="D54" s="403"/>
      <c r="E54" s="403"/>
      <c r="F54" s="403"/>
      <c r="G54" s="403"/>
      <c r="H54" s="403"/>
      <c r="I54" s="403"/>
      <c r="J54" s="403"/>
      <c r="K54" s="403"/>
      <c r="L54" s="403"/>
      <c r="M54" s="403"/>
      <c r="N54" s="403"/>
      <c r="O54" s="403"/>
      <c r="P54" s="403"/>
      <c r="Q54" s="403"/>
      <c r="R54" s="403"/>
      <c r="S54" s="403"/>
      <c r="T54" s="403"/>
      <c r="U54" s="403"/>
      <c r="V54" s="403"/>
      <c r="W54" s="403"/>
      <c r="X54" s="403"/>
      <c r="Y54" s="403"/>
      <c r="Z54" s="403"/>
      <c r="AA54" s="403"/>
      <c r="AB54" s="403"/>
      <c r="AC54" s="403"/>
      <c r="AD54" s="403"/>
      <c r="AE54" s="403"/>
      <c r="AF54" s="403"/>
      <c r="AG54" s="403"/>
      <c r="AH54" s="403"/>
      <c r="AI54" s="403"/>
      <c r="AJ54" s="403"/>
      <c r="AK54" s="403"/>
      <c r="AL54" s="403"/>
      <c r="AM54" s="403"/>
      <c r="AN54" s="403"/>
      <c r="AO54" s="403"/>
      <c r="AP54" s="403"/>
      <c r="AQ54" s="403"/>
      <c r="AR54" s="403"/>
      <c r="AS54" s="403"/>
      <c r="AT54" s="403"/>
      <c r="AU54" s="403"/>
      <c r="AV54" s="403"/>
      <c r="AW54" s="403"/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403"/>
      <c r="BJ54" s="403"/>
    </row>
    <row r="55" spans="2:62" s="17" customFormat="1" ht="11.85" customHeight="1"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398"/>
      <c r="AJ55" s="398"/>
      <c r="AK55" s="201"/>
      <c r="AL55" s="201"/>
      <c r="AM55" s="201"/>
      <c r="AN55" s="201"/>
      <c r="AO55" s="201"/>
      <c r="AP55" s="201"/>
      <c r="AQ55" s="201"/>
      <c r="AR55" s="398"/>
      <c r="AS55" s="398"/>
      <c r="AT55" s="201"/>
      <c r="AU55" s="201"/>
      <c r="AV55" s="201"/>
      <c r="AW55" s="201"/>
      <c r="AX55" s="201"/>
      <c r="AY55" s="201"/>
      <c r="AZ55" s="201"/>
      <c r="BA55" s="398"/>
      <c r="BB55" s="398"/>
      <c r="BC55" s="201"/>
      <c r="BD55" s="201"/>
      <c r="BE55" s="201"/>
      <c r="BF55" s="201"/>
      <c r="BG55" s="201"/>
      <c r="BH55" s="201"/>
      <c r="BI55" s="398"/>
      <c r="BJ55" s="398"/>
    </row>
    <row r="56" spans="2:62" s="17" customFormat="1" ht="7.5" customHeight="1">
      <c r="C56" s="197"/>
      <c r="D56" s="197"/>
      <c r="E56" s="197"/>
      <c r="F56" s="197"/>
      <c r="Y56" s="197"/>
      <c r="Z56" s="197"/>
      <c r="AK56" s="197"/>
      <c r="AL56" s="197"/>
      <c r="AW56" s="197"/>
      <c r="AX56" s="197"/>
      <c r="BI56" s="197"/>
      <c r="BJ56" s="197"/>
    </row>
    <row r="57" spans="2:62" s="17" customFormat="1" ht="11.85" customHeight="1">
      <c r="B57" s="201"/>
      <c r="C57" s="403"/>
      <c r="D57" s="403"/>
      <c r="E57" s="403"/>
      <c r="F57" s="403"/>
      <c r="G57" s="400"/>
      <c r="H57" s="400"/>
      <c r="I57" s="400"/>
      <c r="J57" s="403"/>
      <c r="K57" s="403"/>
      <c r="L57" s="403"/>
      <c r="M57" s="403"/>
      <c r="N57" s="201"/>
      <c r="O57" s="402"/>
      <c r="P57" s="402"/>
      <c r="Q57" s="402"/>
      <c r="R57" s="402"/>
      <c r="S57" s="402"/>
      <c r="T57" s="402"/>
      <c r="U57" s="402"/>
      <c r="V57" s="402"/>
      <c r="W57" s="402"/>
      <c r="X57" s="402"/>
      <c r="Y57" s="402"/>
      <c r="Z57" s="402"/>
      <c r="AA57" s="402"/>
      <c r="AB57" s="402"/>
      <c r="AC57" s="395"/>
      <c r="AD57" s="395"/>
      <c r="AE57" s="395"/>
      <c r="AF57" s="395"/>
      <c r="AG57" s="395"/>
      <c r="AH57" s="395"/>
      <c r="AI57" s="395"/>
      <c r="AJ57" s="395"/>
      <c r="AK57" s="399"/>
      <c r="AL57" s="399"/>
      <c r="AM57" s="399"/>
      <c r="AN57" s="399"/>
      <c r="AO57" s="399"/>
      <c r="AP57" s="399"/>
      <c r="AQ57" s="399"/>
      <c r="AR57" s="399"/>
      <c r="AS57" s="399"/>
      <c r="AT57" s="399"/>
      <c r="AU57" s="399"/>
      <c r="AV57" s="399"/>
      <c r="AW57" s="399"/>
      <c r="AX57" s="399"/>
      <c r="AY57" s="399"/>
      <c r="AZ57" s="399"/>
      <c r="BA57" s="399"/>
      <c r="BB57" s="399"/>
      <c r="BC57" s="395"/>
      <c r="BD57" s="395"/>
      <c r="BE57" s="395"/>
      <c r="BF57" s="395"/>
      <c r="BG57" s="395"/>
      <c r="BH57" s="395"/>
      <c r="BI57" s="395"/>
      <c r="BJ57" s="395"/>
    </row>
    <row r="58" spans="2:62" s="17" customFormat="1" ht="11.85" customHeight="1">
      <c r="B58" s="38"/>
      <c r="G58" s="400"/>
      <c r="H58" s="400"/>
      <c r="I58" s="400"/>
      <c r="N58" s="201"/>
      <c r="O58" s="402"/>
      <c r="P58" s="402"/>
      <c r="Q58" s="402"/>
      <c r="R58" s="402"/>
      <c r="S58" s="402"/>
      <c r="T58" s="402"/>
      <c r="U58" s="402"/>
      <c r="V58" s="402"/>
      <c r="W58" s="402"/>
      <c r="X58" s="402"/>
      <c r="Y58" s="402"/>
      <c r="Z58" s="402"/>
      <c r="AA58" s="402"/>
      <c r="AB58" s="402"/>
      <c r="AC58" s="395"/>
      <c r="AD58" s="395"/>
      <c r="AE58" s="395"/>
      <c r="AF58" s="395"/>
      <c r="AG58" s="395"/>
      <c r="AH58" s="395"/>
      <c r="AI58" s="395"/>
      <c r="AJ58" s="395"/>
      <c r="AK58" s="399"/>
      <c r="AL58" s="399"/>
      <c r="AM58" s="399"/>
      <c r="AN58" s="399"/>
      <c r="AO58" s="399"/>
      <c r="AP58" s="399"/>
      <c r="AQ58" s="399"/>
      <c r="AR58" s="399"/>
      <c r="AS58" s="399"/>
      <c r="AT58" s="399"/>
      <c r="AU58" s="399"/>
      <c r="AV58" s="399"/>
      <c r="AW58" s="399"/>
      <c r="AX58" s="399"/>
      <c r="AY58" s="399"/>
      <c r="AZ58" s="399"/>
      <c r="BA58" s="399"/>
      <c r="BB58" s="399"/>
      <c r="BC58" s="395"/>
      <c r="BD58" s="395"/>
      <c r="BE58" s="395"/>
      <c r="BF58" s="395"/>
      <c r="BG58" s="395"/>
      <c r="BH58" s="395"/>
      <c r="BI58" s="395"/>
      <c r="BJ58" s="395"/>
    </row>
    <row r="59" spans="2:62" s="23" customFormat="1" ht="11.85" customHeight="1">
      <c r="B59" s="36"/>
      <c r="C59" s="35"/>
      <c r="D59" s="35"/>
      <c r="E59" s="35"/>
      <c r="F59" s="35"/>
      <c r="G59" s="400"/>
      <c r="H59" s="400"/>
      <c r="I59" s="400"/>
      <c r="J59" s="35"/>
      <c r="K59" s="35"/>
      <c r="L59" s="35"/>
      <c r="M59" s="35"/>
      <c r="N59" s="35"/>
      <c r="O59" s="401"/>
      <c r="P59" s="401"/>
      <c r="Q59" s="401"/>
      <c r="R59" s="401"/>
      <c r="S59" s="401"/>
      <c r="T59" s="401"/>
      <c r="U59" s="401"/>
      <c r="V59" s="402"/>
      <c r="W59" s="402"/>
      <c r="X59" s="402"/>
      <c r="Y59" s="402"/>
      <c r="Z59" s="402"/>
      <c r="AA59" s="402"/>
      <c r="AB59" s="402"/>
      <c r="AC59" s="395"/>
      <c r="AD59" s="395"/>
      <c r="AE59" s="395"/>
      <c r="AF59" s="395"/>
      <c r="AG59" s="395"/>
      <c r="AH59" s="395"/>
      <c r="AI59" s="395"/>
      <c r="AJ59" s="395"/>
      <c r="AK59" s="399"/>
      <c r="AL59" s="399"/>
      <c r="AM59" s="399"/>
      <c r="AN59" s="399"/>
      <c r="AO59" s="399"/>
      <c r="AP59" s="399"/>
      <c r="AQ59" s="399"/>
      <c r="AR59" s="399"/>
      <c r="AS59" s="399"/>
      <c r="AT59" s="399"/>
      <c r="AU59" s="399"/>
      <c r="AV59" s="399"/>
      <c r="AW59" s="399"/>
      <c r="AX59" s="399"/>
      <c r="AY59" s="399"/>
      <c r="AZ59" s="399"/>
      <c r="BA59" s="399"/>
      <c r="BB59" s="399"/>
      <c r="BC59" s="395"/>
      <c r="BD59" s="395"/>
      <c r="BE59" s="395"/>
      <c r="BF59" s="395"/>
      <c r="BG59" s="395"/>
      <c r="BH59" s="395"/>
      <c r="BI59" s="395"/>
      <c r="BJ59" s="395"/>
    </row>
    <row r="60" spans="2:62" s="23" customFormat="1" ht="11.85" customHeight="1">
      <c r="B60" s="36"/>
      <c r="C60" s="35"/>
      <c r="D60" s="35"/>
      <c r="E60" s="35"/>
      <c r="F60" s="35"/>
      <c r="G60" s="398"/>
      <c r="H60" s="398"/>
      <c r="I60" s="398"/>
      <c r="J60" s="35"/>
      <c r="K60" s="35"/>
      <c r="L60" s="35"/>
      <c r="M60" s="35"/>
      <c r="N60" s="35"/>
      <c r="O60" s="394"/>
      <c r="P60" s="394"/>
      <c r="Q60" s="394"/>
      <c r="R60" s="394"/>
      <c r="S60" s="394"/>
      <c r="T60" s="394"/>
      <c r="U60" s="394"/>
      <c r="V60" s="394"/>
      <c r="W60" s="394"/>
      <c r="X60" s="394"/>
      <c r="Y60" s="394"/>
      <c r="Z60" s="394"/>
      <c r="AA60" s="394"/>
      <c r="AB60" s="394"/>
      <c r="AC60" s="395"/>
      <c r="AD60" s="395"/>
      <c r="AE60" s="395"/>
      <c r="AF60" s="395"/>
      <c r="AG60" s="395"/>
      <c r="AH60" s="395"/>
      <c r="AI60" s="395"/>
      <c r="AJ60" s="395"/>
      <c r="AK60" s="394"/>
      <c r="AL60" s="394"/>
      <c r="AM60" s="394"/>
      <c r="AN60" s="394"/>
      <c r="AO60" s="394"/>
      <c r="AP60" s="394"/>
      <c r="AQ60" s="394"/>
      <c r="AR60" s="394"/>
      <c r="AS60" s="394"/>
      <c r="AT60" s="394"/>
      <c r="AU60" s="394"/>
      <c r="AV60" s="394"/>
      <c r="AW60" s="394"/>
      <c r="AX60" s="394"/>
      <c r="AY60" s="394"/>
      <c r="AZ60" s="394"/>
      <c r="BA60" s="394"/>
      <c r="BB60" s="394"/>
      <c r="BC60" s="395"/>
      <c r="BD60" s="395"/>
      <c r="BE60" s="395"/>
      <c r="BF60" s="395"/>
      <c r="BG60" s="395"/>
      <c r="BH60" s="395"/>
      <c r="BI60" s="395"/>
      <c r="BJ60" s="395"/>
    </row>
    <row r="61" spans="2:62" s="23" customFormat="1" ht="11.85" customHeight="1">
      <c r="B61" s="36"/>
      <c r="C61" s="35"/>
      <c r="D61" s="35"/>
      <c r="E61" s="35"/>
      <c r="F61" s="35"/>
      <c r="G61" s="396"/>
      <c r="H61" s="396"/>
      <c r="I61" s="396"/>
      <c r="J61" s="35"/>
      <c r="K61" s="35"/>
      <c r="L61" s="35"/>
      <c r="M61" s="35"/>
      <c r="N61" s="35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97"/>
      <c r="AD61" s="397"/>
      <c r="AE61" s="397"/>
      <c r="AF61" s="397"/>
      <c r="AG61" s="397"/>
      <c r="AH61" s="397"/>
      <c r="AI61" s="397"/>
      <c r="AJ61" s="397"/>
      <c r="AK61" s="389"/>
      <c r="AL61" s="389"/>
      <c r="AM61" s="389"/>
      <c r="AN61" s="389"/>
      <c r="AO61" s="389"/>
      <c r="AP61" s="389"/>
      <c r="AQ61" s="389"/>
      <c r="AR61" s="389"/>
      <c r="AS61" s="389"/>
      <c r="AT61" s="389"/>
      <c r="AU61" s="389"/>
      <c r="AV61" s="389"/>
      <c r="AW61" s="389"/>
      <c r="AX61" s="389"/>
      <c r="AY61" s="389"/>
      <c r="AZ61" s="389"/>
      <c r="BA61" s="389"/>
      <c r="BB61" s="389"/>
      <c r="BC61" s="397"/>
      <c r="BD61" s="397"/>
      <c r="BE61" s="397"/>
      <c r="BF61" s="397"/>
      <c r="BG61" s="397"/>
      <c r="BH61" s="397"/>
      <c r="BI61" s="397"/>
      <c r="BJ61" s="397"/>
    </row>
    <row r="62" spans="2:62" s="17" customFormat="1" ht="11.85" customHeight="1">
      <c r="B62" s="38"/>
      <c r="C62" s="201"/>
      <c r="D62" s="201"/>
      <c r="E62" s="201"/>
      <c r="F62" s="201"/>
      <c r="G62" s="200"/>
      <c r="H62" s="200"/>
      <c r="I62" s="200"/>
      <c r="J62" s="201"/>
      <c r="K62" s="201"/>
      <c r="L62" s="201"/>
      <c r="M62" s="201"/>
      <c r="N62" s="201"/>
      <c r="O62" s="168"/>
      <c r="P62" s="168"/>
      <c r="Q62" s="168"/>
      <c r="R62" s="168"/>
      <c r="S62" s="168"/>
      <c r="T62" s="168"/>
      <c r="U62" s="168"/>
      <c r="V62" s="200"/>
      <c r="W62" s="200"/>
      <c r="X62" s="200"/>
      <c r="Y62" s="200"/>
      <c r="Z62" s="200"/>
      <c r="AA62" s="200"/>
      <c r="AB62" s="200"/>
      <c r="AC62" s="169"/>
      <c r="AD62" s="169"/>
      <c r="AE62" s="169"/>
      <c r="AF62" s="169"/>
      <c r="AG62" s="169"/>
      <c r="AH62" s="169"/>
      <c r="AI62" s="169"/>
      <c r="AJ62" s="169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169"/>
      <c r="BD62" s="169"/>
      <c r="BE62" s="169"/>
      <c r="BF62" s="169"/>
      <c r="BG62" s="169"/>
      <c r="BH62" s="169"/>
      <c r="BI62" s="169"/>
      <c r="BJ62" s="169"/>
    </row>
    <row r="63" spans="2:62" s="17" customFormat="1" ht="11.85" customHeight="1">
      <c r="B63" s="393"/>
      <c r="C63" s="393"/>
      <c r="D63" s="393"/>
      <c r="E63" s="197"/>
    </row>
    <row r="64" spans="2:62" s="17" customFormat="1" ht="9" customHeight="1">
      <c r="B64" s="198"/>
      <c r="C64" s="198"/>
      <c r="D64" s="198"/>
      <c r="E64" s="197"/>
    </row>
    <row r="65" spans="2:63" s="17" customFormat="1" ht="12.95" customHeight="1">
      <c r="B65" s="390"/>
      <c r="C65" s="390"/>
      <c r="D65" s="390"/>
      <c r="E65" s="390"/>
      <c r="F65" s="390"/>
      <c r="G65" s="390"/>
      <c r="H65" s="390"/>
      <c r="I65" s="390"/>
      <c r="J65" s="390"/>
      <c r="K65" s="390"/>
      <c r="L65" s="390"/>
      <c r="M65" s="390"/>
      <c r="N65" s="390"/>
      <c r="O65" s="390"/>
      <c r="P65" s="390"/>
      <c r="Q65" s="390"/>
      <c r="R65" s="390"/>
      <c r="S65" s="390"/>
      <c r="T65" s="390"/>
      <c r="U65" s="390"/>
      <c r="V65" s="390"/>
      <c r="W65" s="390"/>
      <c r="X65" s="390"/>
      <c r="Y65" s="390"/>
      <c r="Z65" s="390"/>
      <c r="AA65" s="390"/>
      <c r="AB65" s="390"/>
      <c r="AC65" s="390"/>
      <c r="AD65" s="390"/>
      <c r="AE65" s="390"/>
      <c r="AF65" s="390"/>
      <c r="AG65" s="390"/>
      <c r="AH65" s="390"/>
      <c r="AI65" s="390"/>
      <c r="AJ65" s="390"/>
      <c r="AK65" s="390"/>
      <c r="AL65" s="390"/>
      <c r="AM65" s="390"/>
      <c r="AN65" s="390"/>
      <c r="AO65" s="390"/>
      <c r="AP65" s="390"/>
      <c r="AQ65" s="390"/>
      <c r="AR65" s="390"/>
      <c r="AS65" s="390"/>
      <c r="AT65" s="390"/>
      <c r="AU65" s="390"/>
      <c r="AV65" s="390"/>
      <c r="AW65" s="390"/>
      <c r="AX65" s="390"/>
      <c r="AY65" s="390"/>
      <c r="AZ65" s="390"/>
      <c r="BA65" s="390"/>
      <c r="BB65" s="390"/>
      <c r="BC65" s="390"/>
      <c r="BD65" s="390"/>
      <c r="BE65" s="390"/>
      <c r="BF65" s="390"/>
      <c r="BG65" s="390"/>
      <c r="BH65" s="390"/>
      <c r="BI65" s="390"/>
      <c r="BJ65" s="390"/>
    </row>
    <row r="66" spans="2:63" s="17" customFormat="1" ht="12.95" customHeight="1">
      <c r="B66" s="390"/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  <c r="BG66" s="390"/>
      <c r="BH66" s="390"/>
      <c r="BI66" s="390"/>
      <c r="BJ66" s="390"/>
    </row>
    <row r="67" spans="2:63" s="17" customFormat="1" ht="8.1" customHeight="1">
      <c r="E67" s="197"/>
      <c r="F67" s="197"/>
      <c r="G67" s="197"/>
      <c r="H67" s="197"/>
      <c r="I67" s="18"/>
      <c r="J67" s="18"/>
      <c r="K67" s="18"/>
    </row>
    <row r="68" spans="2:63" s="17" customFormat="1" ht="12.95" customHeight="1">
      <c r="B68" s="392"/>
      <c r="C68" s="392"/>
      <c r="D68" s="392"/>
      <c r="E68" s="392"/>
      <c r="F68" s="392"/>
      <c r="G68" s="392"/>
      <c r="H68" s="392"/>
      <c r="I68" s="392"/>
      <c r="J68" s="392"/>
      <c r="K68" s="392"/>
      <c r="L68" s="392"/>
      <c r="M68" s="392"/>
      <c r="N68" s="392"/>
      <c r="O68" s="392"/>
      <c r="P68" s="392"/>
      <c r="Q68" s="392"/>
      <c r="R68" s="392"/>
      <c r="S68" s="392"/>
      <c r="T68" s="392"/>
      <c r="U68" s="392"/>
      <c r="V68" s="392"/>
      <c r="W68" s="392"/>
      <c r="X68" s="392"/>
      <c r="Y68" s="392"/>
      <c r="Z68" s="392"/>
      <c r="AA68" s="392"/>
      <c r="AB68" s="392"/>
      <c r="AC68" s="392"/>
      <c r="AD68" s="392"/>
      <c r="AE68" s="392"/>
      <c r="AF68" s="392"/>
      <c r="AG68" s="392"/>
      <c r="AH68" s="392"/>
      <c r="AI68" s="392"/>
      <c r="AJ68" s="392"/>
      <c r="AK68" s="392"/>
      <c r="AL68" s="392"/>
      <c r="AM68" s="392"/>
      <c r="AN68" s="392"/>
      <c r="AO68" s="392"/>
      <c r="AP68" s="392"/>
      <c r="AQ68" s="392"/>
      <c r="AR68" s="392"/>
      <c r="AS68" s="392"/>
      <c r="AT68" s="392"/>
      <c r="AU68" s="392"/>
      <c r="AV68" s="392"/>
      <c r="AW68" s="392"/>
      <c r="AX68" s="392"/>
      <c r="AY68" s="392"/>
      <c r="AZ68" s="392"/>
      <c r="BA68" s="392"/>
      <c r="BB68" s="392"/>
      <c r="BC68" s="392"/>
      <c r="BD68" s="392"/>
      <c r="BE68" s="392"/>
      <c r="BF68" s="392"/>
      <c r="BG68" s="392"/>
      <c r="BH68" s="392"/>
      <c r="BI68" s="392"/>
      <c r="BJ68" s="392"/>
    </row>
    <row r="69" spans="2:63" s="17" customFormat="1" ht="12.95" customHeight="1">
      <c r="B69" s="392"/>
      <c r="C69" s="392"/>
      <c r="D69" s="392"/>
      <c r="E69" s="392"/>
      <c r="F69" s="392"/>
      <c r="G69" s="392"/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2"/>
      <c r="Z69" s="392"/>
      <c r="AA69" s="392"/>
      <c r="AB69" s="392"/>
      <c r="AC69" s="392"/>
      <c r="AD69" s="392"/>
      <c r="AE69" s="392"/>
      <c r="AF69" s="392"/>
      <c r="AG69" s="392"/>
      <c r="AH69" s="392"/>
      <c r="AI69" s="392"/>
      <c r="AJ69" s="392"/>
      <c r="AK69" s="392"/>
      <c r="AL69" s="392"/>
      <c r="AM69" s="392"/>
      <c r="AN69" s="392"/>
      <c r="AO69" s="392"/>
      <c r="AP69" s="392"/>
      <c r="AQ69" s="392"/>
      <c r="AR69" s="392"/>
      <c r="AS69" s="392"/>
      <c r="AT69" s="392"/>
      <c r="AU69" s="392"/>
      <c r="AV69" s="392"/>
      <c r="AW69" s="392"/>
      <c r="AX69" s="392"/>
      <c r="AY69" s="392"/>
      <c r="AZ69" s="392"/>
      <c r="BA69" s="392"/>
      <c r="BB69" s="392"/>
      <c r="BC69" s="392"/>
      <c r="BD69" s="392"/>
      <c r="BE69" s="392"/>
      <c r="BF69" s="392"/>
      <c r="BG69" s="392"/>
      <c r="BH69" s="392"/>
      <c r="BI69" s="392"/>
      <c r="BJ69" s="392"/>
    </row>
    <row r="70" spans="2:63" s="17" customFormat="1" ht="11.85" customHeight="1">
      <c r="C70" s="197"/>
      <c r="D70" s="197"/>
      <c r="E70" s="197"/>
      <c r="F70" s="197"/>
      <c r="Y70" s="390"/>
      <c r="Z70" s="390"/>
      <c r="AK70" s="390"/>
      <c r="AL70" s="390"/>
      <c r="AW70" s="390"/>
      <c r="AX70" s="390"/>
      <c r="BI70" s="390"/>
      <c r="BJ70" s="390"/>
    </row>
    <row r="71" spans="2:63" s="17" customFormat="1" ht="7.5" customHeight="1">
      <c r="C71" s="197"/>
      <c r="D71" s="197"/>
      <c r="E71" s="197"/>
      <c r="F71" s="197"/>
      <c r="Y71" s="197"/>
      <c r="Z71" s="197"/>
      <c r="AK71" s="197"/>
      <c r="AL71" s="197"/>
      <c r="AW71" s="197"/>
      <c r="AX71" s="197"/>
      <c r="BI71" s="197"/>
      <c r="BJ71" s="197"/>
    </row>
    <row r="72" spans="2:63" s="17" customFormat="1" ht="11.85" customHeight="1">
      <c r="C72" s="392"/>
      <c r="D72" s="392"/>
      <c r="E72" s="392"/>
      <c r="F72" s="392"/>
      <c r="G72" s="390"/>
      <c r="H72" s="390"/>
      <c r="I72" s="390"/>
      <c r="J72" s="392"/>
      <c r="K72" s="392"/>
      <c r="L72" s="392"/>
      <c r="M72" s="392"/>
      <c r="O72" s="391"/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/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/>
      <c r="AN72" s="391"/>
      <c r="AO72" s="391"/>
      <c r="AP72" s="391"/>
      <c r="AQ72" s="391"/>
      <c r="AR72" s="391"/>
      <c r="AS72" s="391"/>
      <c r="AT72" s="391"/>
      <c r="AU72" s="391"/>
      <c r="AV72" s="391"/>
      <c r="AW72" s="391"/>
      <c r="AX72" s="391"/>
      <c r="AY72" s="391"/>
      <c r="AZ72" s="391"/>
      <c r="BA72" s="391"/>
      <c r="BB72" s="391"/>
      <c r="BC72" s="391"/>
      <c r="BD72" s="391"/>
      <c r="BE72" s="391"/>
      <c r="BF72" s="391"/>
      <c r="BG72" s="391"/>
      <c r="BH72" s="391"/>
      <c r="BI72" s="391"/>
      <c r="BJ72" s="391"/>
    </row>
    <row r="73" spans="2:63" s="23" customFormat="1" ht="11.85" customHeight="1">
      <c r="B73" s="17"/>
      <c r="C73" s="17"/>
      <c r="D73" s="17"/>
      <c r="E73" s="197"/>
      <c r="F73" s="197"/>
      <c r="G73" s="390"/>
      <c r="H73" s="390"/>
      <c r="I73" s="390"/>
      <c r="J73" s="17"/>
      <c r="K73" s="17"/>
      <c r="L73" s="17"/>
      <c r="M73" s="17"/>
      <c r="N73" s="17"/>
      <c r="O73" s="391"/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/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/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/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</row>
    <row r="74" spans="2:63" s="23" customFormat="1" ht="11.85" customHeight="1">
      <c r="E74" s="165"/>
      <c r="F74" s="165"/>
      <c r="G74" s="390"/>
      <c r="H74" s="390"/>
      <c r="I74" s="390"/>
      <c r="O74" s="391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</row>
    <row r="75" spans="2:63" s="17" customFormat="1" ht="11.85" customHeight="1">
      <c r="E75" s="197"/>
      <c r="F75" s="197"/>
      <c r="G75" s="390"/>
      <c r="H75" s="390"/>
      <c r="I75" s="390"/>
      <c r="O75" s="391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</row>
    <row r="76" spans="2:63" s="23" customFormat="1" ht="11.85" customHeight="1">
      <c r="E76" s="165"/>
      <c r="F76" s="165"/>
      <c r="G76" s="388"/>
      <c r="H76" s="388"/>
      <c r="I76" s="388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/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</row>
    <row r="77" spans="2:63" s="17" customFormat="1" ht="11.85" customHeight="1">
      <c r="E77" s="197"/>
      <c r="F77" s="197"/>
      <c r="G77" s="197"/>
      <c r="H77" s="197"/>
    </row>
    <row r="78" spans="2:63" s="17" customFormat="1" ht="11.85" customHeight="1">
      <c r="C78" s="385"/>
      <c r="D78" s="385"/>
      <c r="E78" s="197"/>
      <c r="F78" s="386"/>
      <c r="G78" s="386"/>
    </row>
    <row r="79" spans="2:63" s="17" customFormat="1" ht="11.85" customHeight="1">
      <c r="C79" s="197"/>
      <c r="D79" s="197"/>
      <c r="E79" s="197"/>
      <c r="F79" s="386"/>
      <c r="G79" s="386"/>
    </row>
    <row r="80" spans="2:63" s="16" customFormat="1" ht="11.85" customHeight="1">
      <c r="B80" s="387"/>
      <c r="C80" s="387"/>
      <c r="D80" s="387"/>
      <c r="E80" s="199"/>
      <c r="I80" s="18"/>
      <c r="J80" s="18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</row>
  </sheetData>
  <mergeCells count="260">
    <mergeCell ref="A1:S2"/>
    <mergeCell ref="B5:BJ5"/>
    <mergeCell ref="B6:BJ6"/>
    <mergeCell ref="B8:M9"/>
    <mergeCell ref="N8:T9"/>
    <mergeCell ref="U8:AA9"/>
    <mergeCell ref="AB8:AO8"/>
    <mergeCell ref="AP8:AV9"/>
    <mergeCell ref="AW8:BC9"/>
    <mergeCell ref="BD8:BJ9"/>
    <mergeCell ref="AB9:AH9"/>
    <mergeCell ref="AI9:AO9"/>
    <mergeCell ref="AN10:AO10"/>
    <mergeCell ref="BB10:BC10"/>
    <mergeCell ref="C12:F12"/>
    <mergeCell ref="G12:H12"/>
    <mergeCell ref="I12:L12"/>
    <mergeCell ref="N12:T12"/>
    <mergeCell ref="U12:AA12"/>
    <mergeCell ref="AB12:AH12"/>
    <mergeCell ref="AI12:AO12"/>
    <mergeCell ref="AP12:AV12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AP14:AV14"/>
    <mergeCell ref="AW14:BC14"/>
    <mergeCell ref="BD14:BJ14"/>
    <mergeCell ref="G15:H15"/>
    <mergeCell ref="N15:T15"/>
    <mergeCell ref="U15:AA15"/>
    <mergeCell ref="AB15:AH15"/>
    <mergeCell ref="AI15:AO15"/>
    <mergeCell ref="AP15:AV15"/>
    <mergeCell ref="AW15:BC15"/>
    <mergeCell ref="BD15:BJ15"/>
    <mergeCell ref="G14:H14"/>
    <mergeCell ref="N14:T14"/>
    <mergeCell ref="U14:AA14"/>
    <mergeCell ref="AB14:AH14"/>
    <mergeCell ref="AI14:AO14"/>
    <mergeCell ref="AP16:AV16"/>
    <mergeCell ref="AW16:BC16"/>
    <mergeCell ref="BD16:BJ16"/>
    <mergeCell ref="C18:D18"/>
    <mergeCell ref="B19:D19"/>
    <mergeCell ref="G16:H16"/>
    <mergeCell ref="N16:T16"/>
    <mergeCell ref="U16:AA16"/>
    <mergeCell ref="AB16:AH16"/>
    <mergeCell ref="AI16:AO16"/>
    <mergeCell ref="B21:BJ21"/>
    <mergeCell ref="B22:BJ22"/>
    <mergeCell ref="B24:N25"/>
    <mergeCell ref="O24:AJ24"/>
    <mergeCell ref="AK24:BJ24"/>
    <mergeCell ref="O25:U25"/>
    <mergeCell ref="V25:AB25"/>
    <mergeCell ref="AC25:AJ25"/>
    <mergeCell ref="AK25:AS25"/>
    <mergeCell ref="AT25:BB25"/>
    <mergeCell ref="BC25:BJ25"/>
    <mergeCell ref="AI26:AJ26"/>
    <mergeCell ref="AR26:AS26"/>
    <mergeCell ref="BA26:BB26"/>
    <mergeCell ref="BI26:BJ26"/>
    <mergeCell ref="C28:F28"/>
    <mergeCell ref="G28:I28"/>
    <mergeCell ref="J28:M28"/>
    <mergeCell ref="O28:U28"/>
    <mergeCell ref="V28:AB28"/>
    <mergeCell ref="AC28:AJ28"/>
    <mergeCell ref="AK28:AS28"/>
    <mergeCell ref="AT28:BB28"/>
    <mergeCell ref="BC28:BJ28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AT31:BB31"/>
    <mergeCell ref="BC31:BJ31"/>
    <mergeCell ref="G32:I32"/>
    <mergeCell ref="O32:U32"/>
    <mergeCell ref="V32:AB32"/>
    <mergeCell ref="AC32:AJ32"/>
    <mergeCell ref="AK32:AS32"/>
    <mergeCell ref="AT32:BB32"/>
    <mergeCell ref="BC32:BJ32"/>
    <mergeCell ref="G31:I31"/>
    <mergeCell ref="O31:U31"/>
    <mergeCell ref="V31:AB31"/>
    <mergeCell ref="AC31:AJ31"/>
    <mergeCell ref="AK31:AS31"/>
    <mergeCell ref="C34:D34"/>
    <mergeCell ref="B35:D35"/>
    <mergeCell ref="B37:BJ37"/>
    <mergeCell ref="B39:N40"/>
    <mergeCell ref="O39:AJ39"/>
    <mergeCell ref="AK39:BJ39"/>
    <mergeCell ref="O40:U40"/>
    <mergeCell ref="V40:AB40"/>
    <mergeCell ref="AC40:AJ40"/>
    <mergeCell ref="AK40:AS40"/>
    <mergeCell ref="AT40:BB40"/>
    <mergeCell ref="BC40:BJ40"/>
    <mergeCell ref="AI41:AJ41"/>
    <mergeCell ref="AR41:AS41"/>
    <mergeCell ref="BA41:BB41"/>
    <mergeCell ref="BI41:BJ41"/>
    <mergeCell ref="C43:F43"/>
    <mergeCell ref="G43:I43"/>
    <mergeCell ref="J43:M43"/>
    <mergeCell ref="O43:U43"/>
    <mergeCell ref="V43:AB43"/>
    <mergeCell ref="AC43:AJ43"/>
    <mergeCell ref="AK43:AS43"/>
    <mergeCell ref="AT43:BB43"/>
    <mergeCell ref="BC43:BJ43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AT46:BB46"/>
    <mergeCell ref="BC46:BJ46"/>
    <mergeCell ref="G47:I47"/>
    <mergeCell ref="O47:U47"/>
    <mergeCell ref="V47:AB47"/>
    <mergeCell ref="AC47:AJ47"/>
    <mergeCell ref="AK47:AS47"/>
    <mergeCell ref="AT47:BB47"/>
    <mergeCell ref="BC47:BJ47"/>
    <mergeCell ref="G46:I46"/>
    <mergeCell ref="O46:U46"/>
    <mergeCell ref="V46:AB46"/>
    <mergeCell ref="AC46:AJ46"/>
    <mergeCell ref="AK46:AS46"/>
    <mergeCell ref="B49:D49"/>
    <mergeCell ref="B51:BJ51"/>
    <mergeCell ref="B53:N54"/>
    <mergeCell ref="O53:AJ53"/>
    <mergeCell ref="AK53:BJ53"/>
    <mergeCell ref="O54:U54"/>
    <mergeCell ref="V54:AB54"/>
    <mergeCell ref="AC54:AJ54"/>
    <mergeCell ref="AK54:AS54"/>
    <mergeCell ref="AT54:BB54"/>
    <mergeCell ref="BC54:BJ54"/>
    <mergeCell ref="AI55:AJ55"/>
    <mergeCell ref="AR55:AS55"/>
    <mergeCell ref="BA55:BB55"/>
    <mergeCell ref="BI55:BJ55"/>
    <mergeCell ref="C57:F57"/>
    <mergeCell ref="G57:I57"/>
    <mergeCell ref="J57:M57"/>
    <mergeCell ref="O57:U57"/>
    <mergeCell ref="V57:AB57"/>
    <mergeCell ref="AC57:AJ57"/>
    <mergeCell ref="AK57:AS57"/>
    <mergeCell ref="AT57:BB57"/>
    <mergeCell ref="BC57:BJ57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AT60:BB60"/>
    <mergeCell ref="BC60:BJ60"/>
    <mergeCell ref="G61:I61"/>
    <mergeCell ref="O61:U61"/>
    <mergeCell ref="V61:AB61"/>
    <mergeCell ref="AC61:AJ61"/>
    <mergeCell ref="AK61:AS61"/>
    <mergeCell ref="AT61:BB61"/>
    <mergeCell ref="BC61:BJ61"/>
    <mergeCell ref="G60:I60"/>
    <mergeCell ref="O60:U60"/>
    <mergeCell ref="V60:AB60"/>
    <mergeCell ref="AC60:AJ60"/>
    <mergeCell ref="AK60:AS60"/>
    <mergeCell ref="C72:F72"/>
    <mergeCell ref="G72:I72"/>
    <mergeCell ref="J72:M72"/>
    <mergeCell ref="O72:Z72"/>
    <mergeCell ref="AA72:AL72"/>
    <mergeCell ref="AM72:AX72"/>
    <mergeCell ref="AY72:BJ72"/>
    <mergeCell ref="B63:D63"/>
    <mergeCell ref="B65:BJ65"/>
    <mergeCell ref="B66:BJ66"/>
    <mergeCell ref="B68:N69"/>
    <mergeCell ref="O68:AL68"/>
    <mergeCell ref="AM68:BJ68"/>
    <mergeCell ref="O69:Z69"/>
    <mergeCell ref="AA69:AL69"/>
    <mergeCell ref="AM69:AX69"/>
    <mergeCell ref="AY69:BJ69"/>
    <mergeCell ref="G73:I73"/>
    <mergeCell ref="O73:Z73"/>
    <mergeCell ref="AA73:AL73"/>
    <mergeCell ref="AM73:AX73"/>
    <mergeCell ref="AY73:BJ73"/>
    <mergeCell ref="Y70:Z70"/>
    <mergeCell ref="AK70:AL70"/>
    <mergeCell ref="AW70:AX70"/>
    <mergeCell ref="BI70:BJ70"/>
    <mergeCell ref="G75:I75"/>
    <mergeCell ref="O75:Z75"/>
    <mergeCell ref="AA75:AL75"/>
    <mergeCell ref="AM75:AX75"/>
    <mergeCell ref="AY75:BJ75"/>
    <mergeCell ref="G74:I74"/>
    <mergeCell ref="O74:Z74"/>
    <mergeCell ref="AA74:AL74"/>
    <mergeCell ref="AM74:AX74"/>
    <mergeCell ref="AY74:BJ74"/>
    <mergeCell ref="C78:D78"/>
    <mergeCell ref="F78:G78"/>
    <mergeCell ref="F79:G79"/>
    <mergeCell ref="B80:D80"/>
    <mergeCell ref="G76:I76"/>
    <mergeCell ref="O76:Z76"/>
    <mergeCell ref="AA76:AL76"/>
    <mergeCell ref="AM76:AX76"/>
    <mergeCell ref="AY76:BJ76"/>
  </mergeCells>
  <phoneticPr fontId="7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L67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customWidth="1"/>
    <col min="2" max="63" width="1.625" customWidth="1"/>
  </cols>
  <sheetData>
    <row r="1" spans="2:64" ht="11.1" customHeight="1"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379">
        <f>'188'!A1+1</f>
        <v>189</v>
      </c>
      <c r="AT1" s="379"/>
      <c r="AU1" s="379"/>
      <c r="AV1" s="379"/>
      <c r="AW1" s="379"/>
      <c r="AX1" s="379"/>
      <c r="AY1" s="379"/>
      <c r="AZ1" s="379"/>
      <c r="BA1" s="379"/>
      <c r="BB1" s="379"/>
      <c r="BC1" s="379"/>
      <c r="BD1" s="379"/>
      <c r="BE1" s="379"/>
      <c r="BF1" s="379"/>
      <c r="BG1" s="379"/>
      <c r="BH1" s="379"/>
      <c r="BI1" s="379"/>
      <c r="BJ1" s="379"/>
      <c r="BK1" s="379"/>
    </row>
    <row r="2" spans="2:64" ht="11.1" customHeight="1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379"/>
      <c r="AT2" s="379"/>
      <c r="AU2" s="379"/>
      <c r="AV2" s="379"/>
      <c r="AW2" s="379"/>
      <c r="AX2" s="379"/>
      <c r="AY2" s="379"/>
      <c r="AZ2" s="379"/>
      <c r="BA2" s="379"/>
      <c r="BB2" s="379"/>
      <c r="BC2" s="379"/>
      <c r="BD2" s="379"/>
      <c r="BE2" s="379"/>
      <c r="BF2" s="379"/>
      <c r="BG2" s="379"/>
      <c r="BH2" s="379"/>
      <c r="BI2" s="379"/>
      <c r="BJ2" s="379"/>
      <c r="BK2" s="379"/>
    </row>
    <row r="3" spans="2:64" ht="13.5" customHeight="1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2:64" ht="13.5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</row>
    <row r="5" spans="2:64" ht="18" customHeight="1">
      <c r="B5" s="411" t="s">
        <v>842</v>
      </c>
      <c r="C5" s="411"/>
      <c r="D5" s="411"/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1"/>
      <c r="AJ5" s="411"/>
      <c r="AK5" s="411"/>
      <c r="AL5" s="411"/>
      <c r="AM5" s="411"/>
      <c r="AN5" s="411"/>
      <c r="AO5" s="411"/>
      <c r="AP5" s="411"/>
      <c r="AQ5" s="411"/>
      <c r="AR5" s="411"/>
      <c r="AS5" s="411"/>
      <c r="AT5" s="411"/>
      <c r="AU5" s="411"/>
      <c r="AV5" s="411"/>
      <c r="AW5" s="411"/>
      <c r="AX5" s="411"/>
      <c r="AY5" s="411"/>
      <c r="AZ5" s="411"/>
      <c r="BA5" s="411"/>
      <c r="BB5" s="411"/>
      <c r="BC5" s="411"/>
      <c r="BD5" s="411"/>
      <c r="BE5" s="411"/>
      <c r="BF5" s="411"/>
      <c r="BG5" s="411"/>
      <c r="BH5" s="411"/>
      <c r="BI5" s="411"/>
      <c r="BJ5" s="411"/>
    </row>
    <row r="6" spans="2:64" ht="12.95" customHeight="1">
      <c r="B6" s="412" t="s">
        <v>89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  <c r="AJ6" s="412"/>
      <c r="AK6" s="412"/>
      <c r="AL6" s="412"/>
      <c r="AM6" s="412"/>
      <c r="AN6" s="412"/>
      <c r="AO6" s="412"/>
      <c r="AP6" s="412"/>
      <c r="AQ6" s="412"/>
      <c r="AR6" s="412"/>
      <c r="AS6" s="412"/>
      <c r="AT6" s="412"/>
      <c r="AU6" s="412"/>
      <c r="AV6" s="412"/>
      <c r="AW6" s="412"/>
      <c r="AX6" s="412"/>
      <c r="AY6" s="412"/>
      <c r="AZ6" s="412"/>
      <c r="BA6" s="412"/>
      <c r="BB6" s="412"/>
      <c r="BC6" s="412"/>
      <c r="BD6" s="412"/>
      <c r="BE6" s="412"/>
      <c r="BF6" s="412"/>
      <c r="BG6" s="412"/>
      <c r="BH6" s="412"/>
      <c r="BI6" s="412"/>
      <c r="BJ6" s="412"/>
    </row>
    <row r="7" spans="2:64" ht="12.95" customHeight="1">
      <c r="BJ7" s="3"/>
    </row>
    <row r="8" spans="2:64" ht="15" customHeight="1">
      <c r="B8" s="413" t="s">
        <v>92</v>
      </c>
      <c r="C8" s="414"/>
      <c r="D8" s="414"/>
      <c r="E8" s="414"/>
      <c r="F8" s="414"/>
      <c r="G8" s="414"/>
      <c r="H8" s="414"/>
      <c r="I8" s="414"/>
      <c r="J8" s="414"/>
      <c r="K8" s="414"/>
      <c r="L8" s="414"/>
      <c r="M8" s="414"/>
      <c r="N8" s="414"/>
      <c r="O8" s="418" t="s">
        <v>94</v>
      </c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 t="s">
        <v>95</v>
      </c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 t="s">
        <v>96</v>
      </c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 t="s">
        <v>97</v>
      </c>
      <c r="AZ8" s="418"/>
      <c r="BA8" s="418"/>
      <c r="BB8" s="418"/>
      <c r="BC8" s="418"/>
      <c r="BD8" s="418"/>
      <c r="BE8" s="418"/>
      <c r="BF8" s="418"/>
      <c r="BG8" s="418"/>
      <c r="BH8" s="418"/>
      <c r="BI8" s="418"/>
      <c r="BJ8" s="419"/>
    </row>
    <row r="9" spans="2:64" ht="15" customHeight="1">
      <c r="B9" s="415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6"/>
      <c r="N9" s="416"/>
      <c r="O9" s="417" t="s">
        <v>90</v>
      </c>
      <c r="P9" s="417"/>
      <c r="Q9" s="417"/>
      <c r="R9" s="417"/>
      <c r="S9" s="417"/>
      <c r="T9" s="417"/>
      <c r="U9" s="417" t="s">
        <v>91</v>
      </c>
      <c r="V9" s="417"/>
      <c r="W9" s="417"/>
      <c r="X9" s="417"/>
      <c r="Y9" s="417"/>
      <c r="Z9" s="417"/>
      <c r="AA9" s="417" t="s">
        <v>90</v>
      </c>
      <c r="AB9" s="417"/>
      <c r="AC9" s="417"/>
      <c r="AD9" s="417"/>
      <c r="AE9" s="417"/>
      <c r="AF9" s="417"/>
      <c r="AG9" s="417" t="s">
        <v>91</v>
      </c>
      <c r="AH9" s="417"/>
      <c r="AI9" s="417"/>
      <c r="AJ9" s="417"/>
      <c r="AK9" s="417"/>
      <c r="AL9" s="417"/>
      <c r="AM9" s="417" t="s">
        <v>90</v>
      </c>
      <c r="AN9" s="417"/>
      <c r="AO9" s="417"/>
      <c r="AP9" s="417"/>
      <c r="AQ9" s="417"/>
      <c r="AR9" s="417"/>
      <c r="AS9" s="417" t="s">
        <v>91</v>
      </c>
      <c r="AT9" s="417"/>
      <c r="AU9" s="417"/>
      <c r="AV9" s="417"/>
      <c r="AW9" s="417"/>
      <c r="AX9" s="417"/>
      <c r="AY9" s="417" t="s">
        <v>90</v>
      </c>
      <c r="AZ9" s="417"/>
      <c r="BA9" s="417"/>
      <c r="BB9" s="417"/>
      <c r="BC9" s="417"/>
      <c r="BD9" s="417"/>
      <c r="BE9" s="417" t="s">
        <v>91</v>
      </c>
      <c r="BF9" s="417"/>
      <c r="BG9" s="417"/>
      <c r="BH9" s="417"/>
      <c r="BI9" s="417"/>
      <c r="BJ9" s="420"/>
    </row>
    <row r="10" spans="2:64">
      <c r="N10" s="10"/>
    </row>
    <row r="11" spans="2:64">
      <c r="C11" s="421" t="s">
        <v>93</v>
      </c>
      <c r="D11" s="421"/>
      <c r="E11" s="421"/>
      <c r="F11" s="421"/>
      <c r="G11" s="412">
        <v>22</v>
      </c>
      <c r="H11" s="412"/>
      <c r="I11" s="412"/>
      <c r="J11" s="421" t="s">
        <v>92</v>
      </c>
      <c r="K11" s="421"/>
      <c r="L11" s="421"/>
      <c r="M11" s="421"/>
      <c r="N11" s="11"/>
      <c r="O11" s="422">
        <v>11154</v>
      </c>
      <c r="P11" s="425"/>
      <c r="Q11" s="425"/>
      <c r="R11" s="425"/>
      <c r="S11" s="425"/>
      <c r="T11" s="425"/>
      <c r="U11" s="422">
        <v>15616</v>
      </c>
      <c r="V11" s="423"/>
      <c r="W11" s="423"/>
      <c r="X11" s="423"/>
      <c r="Y11" s="423"/>
      <c r="Z11" s="423"/>
      <c r="AA11" s="422">
        <v>9961</v>
      </c>
      <c r="AB11" s="423"/>
      <c r="AC11" s="423"/>
      <c r="AD11" s="423"/>
      <c r="AE11" s="423"/>
      <c r="AF11" s="423"/>
      <c r="AG11" s="422">
        <v>13994</v>
      </c>
      <c r="AH11" s="423"/>
      <c r="AI11" s="423"/>
      <c r="AJ11" s="423"/>
      <c r="AK11" s="423"/>
      <c r="AL11" s="423"/>
      <c r="AM11" s="422">
        <v>10033</v>
      </c>
      <c r="AN11" s="423"/>
      <c r="AO11" s="423"/>
      <c r="AP11" s="423"/>
      <c r="AQ11" s="423"/>
      <c r="AR11" s="423"/>
      <c r="AS11" s="422">
        <v>14184</v>
      </c>
      <c r="AT11" s="423"/>
      <c r="AU11" s="423"/>
      <c r="AV11" s="423"/>
      <c r="AW11" s="423"/>
      <c r="AX11" s="423"/>
      <c r="AY11" s="422">
        <v>893</v>
      </c>
      <c r="AZ11" s="423"/>
      <c r="BA11" s="423"/>
      <c r="BB11" s="423"/>
      <c r="BC11" s="423"/>
      <c r="BD11" s="423"/>
      <c r="BE11" s="422">
        <v>1231</v>
      </c>
      <c r="BF11" s="423"/>
      <c r="BG11" s="423"/>
      <c r="BH11" s="423"/>
      <c r="BI11" s="423"/>
      <c r="BJ11" s="423"/>
      <c r="BK11" s="7"/>
      <c r="BL11" s="7"/>
    </row>
    <row r="12" spans="2:64">
      <c r="G12" s="412">
        <v>23</v>
      </c>
      <c r="H12" s="412"/>
      <c r="I12" s="412"/>
      <c r="N12" s="11"/>
      <c r="O12" s="422">
        <v>11870</v>
      </c>
      <c r="P12" s="425"/>
      <c r="Q12" s="425"/>
      <c r="R12" s="425"/>
      <c r="S12" s="425"/>
      <c r="T12" s="425"/>
      <c r="U12" s="422">
        <v>16515</v>
      </c>
      <c r="V12" s="423"/>
      <c r="W12" s="423"/>
      <c r="X12" s="423"/>
      <c r="Y12" s="423"/>
      <c r="Z12" s="423"/>
      <c r="AA12" s="422">
        <v>10562</v>
      </c>
      <c r="AB12" s="423"/>
      <c r="AC12" s="423"/>
      <c r="AD12" s="423"/>
      <c r="AE12" s="423"/>
      <c r="AF12" s="423"/>
      <c r="AG12" s="422">
        <v>14736</v>
      </c>
      <c r="AH12" s="423"/>
      <c r="AI12" s="423"/>
      <c r="AJ12" s="423"/>
      <c r="AK12" s="423"/>
      <c r="AL12" s="423"/>
      <c r="AM12" s="422">
        <v>10659</v>
      </c>
      <c r="AN12" s="423"/>
      <c r="AO12" s="423"/>
      <c r="AP12" s="423"/>
      <c r="AQ12" s="423"/>
      <c r="AR12" s="423"/>
      <c r="AS12" s="422">
        <v>14967</v>
      </c>
      <c r="AT12" s="423"/>
      <c r="AU12" s="423"/>
      <c r="AV12" s="423"/>
      <c r="AW12" s="423"/>
      <c r="AX12" s="423"/>
      <c r="AY12" s="422">
        <v>922</v>
      </c>
      <c r="AZ12" s="423"/>
      <c r="BA12" s="423"/>
      <c r="BB12" s="423"/>
      <c r="BC12" s="423"/>
      <c r="BD12" s="423"/>
      <c r="BE12" s="422">
        <v>1263</v>
      </c>
      <c r="BF12" s="423"/>
      <c r="BG12" s="423"/>
      <c r="BH12" s="423"/>
      <c r="BI12" s="423"/>
      <c r="BJ12" s="423"/>
      <c r="BK12" s="5"/>
      <c r="BL12" s="5"/>
    </row>
    <row r="13" spans="2:64">
      <c r="G13" s="412">
        <v>24</v>
      </c>
      <c r="H13" s="412"/>
      <c r="I13" s="412"/>
      <c r="N13" s="11"/>
      <c r="O13" s="422">
        <v>12427</v>
      </c>
      <c r="P13" s="425"/>
      <c r="Q13" s="425"/>
      <c r="R13" s="425"/>
      <c r="S13" s="425"/>
      <c r="T13" s="425"/>
      <c r="U13" s="422">
        <v>17115</v>
      </c>
      <c r="V13" s="423"/>
      <c r="W13" s="423"/>
      <c r="X13" s="423"/>
      <c r="Y13" s="423"/>
      <c r="Z13" s="423"/>
      <c r="AA13" s="422">
        <v>11081</v>
      </c>
      <c r="AB13" s="423"/>
      <c r="AC13" s="423"/>
      <c r="AD13" s="423"/>
      <c r="AE13" s="423"/>
      <c r="AF13" s="423"/>
      <c r="AG13" s="422">
        <v>15225</v>
      </c>
      <c r="AH13" s="423"/>
      <c r="AI13" s="423"/>
      <c r="AJ13" s="423"/>
      <c r="AK13" s="423"/>
      <c r="AL13" s="423"/>
      <c r="AM13" s="422">
        <v>11236</v>
      </c>
      <c r="AN13" s="423"/>
      <c r="AO13" s="423"/>
      <c r="AP13" s="423"/>
      <c r="AQ13" s="423"/>
      <c r="AR13" s="423"/>
      <c r="AS13" s="422">
        <v>15501</v>
      </c>
      <c r="AT13" s="423"/>
      <c r="AU13" s="423"/>
      <c r="AV13" s="423"/>
      <c r="AW13" s="423"/>
      <c r="AX13" s="423"/>
      <c r="AY13" s="422">
        <v>901</v>
      </c>
      <c r="AZ13" s="423"/>
      <c r="BA13" s="423"/>
      <c r="BB13" s="423"/>
      <c r="BC13" s="423"/>
      <c r="BD13" s="423"/>
      <c r="BE13" s="422">
        <v>1225</v>
      </c>
      <c r="BF13" s="423"/>
      <c r="BG13" s="423"/>
      <c r="BH13" s="423"/>
      <c r="BI13" s="423"/>
      <c r="BJ13" s="423"/>
      <c r="BK13" s="5"/>
      <c r="BL13" s="5"/>
    </row>
    <row r="14" spans="2:64">
      <c r="G14" s="412">
        <v>25</v>
      </c>
      <c r="H14" s="412"/>
      <c r="I14" s="412"/>
      <c r="N14" s="11"/>
      <c r="O14" s="422">
        <v>12566</v>
      </c>
      <c r="P14" s="425"/>
      <c r="Q14" s="425"/>
      <c r="R14" s="425"/>
      <c r="S14" s="425"/>
      <c r="T14" s="425"/>
      <c r="U14" s="422">
        <v>17103</v>
      </c>
      <c r="V14" s="423"/>
      <c r="W14" s="423"/>
      <c r="X14" s="423"/>
      <c r="Y14" s="423"/>
      <c r="Z14" s="423"/>
      <c r="AA14" s="422">
        <v>11295</v>
      </c>
      <c r="AB14" s="423"/>
      <c r="AC14" s="423"/>
      <c r="AD14" s="423"/>
      <c r="AE14" s="423"/>
      <c r="AF14" s="423"/>
      <c r="AG14" s="422">
        <v>15331</v>
      </c>
      <c r="AH14" s="423"/>
      <c r="AI14" s="423"/>
      <c r="AJ14" s="423"/>
      <c r="AK14" s="423"/>
      <c r="AL14" s="423"/>
      <c r="AM14" s="422">
        <v>11552</v>
      </c>
      <c r="AN14" s="423"/>
      <c r="AO14" s="423"/>
      <c r="AP14" s="423"/>
      <c r="AQ14" s="423"/>
      <c r="AR14" s="423"/>
      <c r="AS14" s="422">
        <v>15805</v>
      </c>
      <c r="AT14" s="423"/>
      <c r="AU14" s="423"/>
      <c r="AV14" s="423"/>
      <c r="AW14" s="423"/>
      <c r="AX14" s="423"/>
      <c r="AY14" s="422">
        <v>880</v>
      </c>
      <c r="AZ14" s="423"/>
      <c r="BA14" s="423"/>
      <c r="BB14" s="423"/>
      <c r="BC14" s="423"/>
      <c r="BD14" s="423"/>
      <c r="BE14" s="422">
        <v>1197</v>
      </c>
      <c r="BF14" s="423"/>
      <c r="BG14" s="423"/>
      <c r="BH14" s="423"/>
      <c r="BI14" s="423"/>
      <c r="BJ14" s="423"/>
      <c r="BK14" s="5"/>
      <c r="BL14" s="5"/>
    </row>
    <row r="15" spans="2:64" s="116" customFormat="1">
      <c r="G15" s="424">
        <v>26</v>
      </c>
      <c r="H15" s="424"/>
      <c r="I15" s="424"/>
      <c r="J15" s="257"/>
      <c r="K15" s="257"/>
      <c r="L15" s="257"/>
      <c r="M15" s="257"/>
      <c r="N15" s="258"/>
      <c r="O15" s="426">
        <v>12870</v>
      </c>
      <c r="P15" s="427"/>
      <c r="Q15" s="427"/>
      <c r="R15" s="427"/>
      <c r="S15" s="427"/>
      <c r="T15" s="427"/>
      <c r="U15" s="426">
        <v>17259</v>
      </c>
      <c r="V15" s="428"/>
      <c r="W15" s="428"/>
      <c r="X15" s="428"/>
      <c r="Y15" s="428"/>
      <c r="Z15" s="428"/>
      <c r="AA15" s="426">
        <v>11477</v>
      </c>
      <c r="AB15" s="428"/>
      <c r="AC15" s="428"/>
      <c r="AD15" s="428"/>
      <c r="AE15" s="428"/>
      <c r="AF15" s="428"/>
      <c r="AG15" s="426">
        <v>15407</v>
      </c>
      <c r="AH15" s="428"/>
      <c r="AI15" s="428"/>
      <c r="AJ15" s="428"/>
      <c r="AK15" s="428"/>
      <c r="AL15" s="428"/>
      <c r="AM15" s="426">
        <v>11808</v>
      </c>
      <c r="AN15" s="428"/>
      <c r="AO15" s="428"/>
      <c r="AP15" s="428"/>
      <c r="AQ15" s="428"/>
      <c r="AR15" s="428"/>
      <c r="AS15" s="426">
        <v>15914</v>
      </c>
      <c r="AT15" s="428"/>
      <c r="AU15" s="428"/>
      <c r="AV15" s="428"/>
      <c r="AW15" s="428"/>
      <c r="AX15" s="428"/>
      <c r="AY15" s="426">
        <v>825</v>
      </c>
      <c r="AZ15" s="428"/>
      <c r="BA15" s="428"/>
      <c r="BB15" s="428"/>
      <c r="BC15" s="428"/>
      <c r="BD15" s="428"/>
      <c r="BE15" s="426">
        <v>1132</v>
      </c>
      <c r="BF15" s="428"/>
      <c r="BG15" s="428"/>
      <c r="BH15" s="428"/>
      <c r="BI15" s="428"/>
      <c r="BJ15" s="428"/>
      <c r="BK15" s="164"/>
      <c r="BL15" s="164"/>
    </row>
    <row r="16" spans="2:64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4" ht="15" customHeight="1">
      <c r="B17" s="413" t="s">
        <v>92</v>
      </c>
      <c r="C17" s="414"/>
      <c r="D17" s="414"/>
      <c r="E17" s="414"/>
      <c r="F17" s="414"/>
      <c r="G17" s="414"/>
      <c r="H17" s="414"/>
      <c r="I17" s="414"/>
      <c r="J17" s="414"/>
      <c r="K17" s="414"/>
      <c r="L17" s="414"/>
      <c r="M17" s="414"/>
      <c r="N17" s="414"/>
      <c r="O17" s="418" t="s">
        <v>98</v>
      </c>
      <c r="P17" s="418"/>
      <c r="Q17" s="418"/>
      <c r="R17" s="418"/>
      <c r="S17" s="418"/>
      <c r="T17" s="418"/>
      <c r="U17" s="418"/>
      <c r="V17" s="418"/>
      <c r="W17" s="418"/>
      <c r="X17" s="418"/>
      <c r="Y17" s="418"/>
      <c r="Z17" s="418"/>
      <c r="AA17" s="418" t="s">
        <v>99</v>
      </c>
      <c r="AB17" s="418"/>
      <c r="AC17" s="418"/>
      <c r="AD17" s="418"/>
      <c r="AE17" s="418"/>
      <c r="AF17" s="418"/>
      <c r="AG17" s="418"/>
      <c r="AH17" s="418"/>
      <c r="AI17" s="418"/>
      <c r="AJ17" s="418"/>
      <c r="AK17" s="418"/>
      <c r="AL17" s="418"/>
      <c r="AM17" s="418" t="s">
        <v>402</v>
      </c>
      <c r="AN17" s="418"/>
      <c r="AO17" s="418"/>
      <c r="AP17" s="418"/>
      <c r="AQ17" s="418"/>
      <c r="AR17" s="418"/>
      <c r="AS17" s="418"/>
      <c r="AT17" s="418"/>
      <c r="AU17" s="418" t="s">
        <v>403</v>
      </c>
      <c r="AV17" s="418"/>
      <c r="AW17" s="418"/>
      <c r="AX17" s="418"/>
      <c r="AY17" s="418"/>
      <c r="AZ17" s="418"/>
      <c r="BA17" s="418"/>
      <c r="BB17" s="418"/>
      <c r="BC17" s="418" t="s">
        <v>404</v>
      </c>
      <c r="BD17" s="418"/>
      <c r="BE17" s="418"/>
      <c r="BF17" s="418"/>
      <c r="BG17" s="418"/>
      <c r="BH17" s="418"/>
      <c r="BI17" s="418"/>
      <c r="BJ17" s="419"/>
    </row>
    <row r="18" spans="2:64" ht="15" customHeight="1"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7" t="s">
        <v>90</v>
      </c>
      <c r="P18" s="417"/>
      <c r="Q18" s="417"/>
      <c r="R18" s="417"/>
      <c r="S18" s="417"/>
      <c r="T18" s="417"/>
      <c r="U18" s="417" t="s">
        <v>91</v>
      </c>
      <c r="V18" s="417"/>
      <c r="W18" s="417"/>
      <c r="X18" s="417"/>
      <c r="Y18" s="417"/>
      <c r="Z18" s="417"/>
      <c r="AA18" s="417" t="s">
        <v>90</v>
      </c>
      <c r="AB18" s="417"/>
      <c r="AC18" s="417"/>
      <c r="AD18" s="417"/>
      <c r="AE18" s="417"/>
      <c r="AF18" s="417"/>
      <c r="AG18" s="417" t="s">
        <v>91</v>
      </c>
      <c r="AH18" s="417"/>
      <c r="AI18" s="417"/>
      <c r="AJ18" s="417"/>
      <c r="AK18" s="417"/>
      <c r="AL18" s="417"/>
      <c r="AM18" s="417" t="s">
        <v>90</v>
      </c>
      <c r="AN18" s="417"/>
      <c r="AO18" s="417"/>
      <c r="AP18" s="417"/>
      <c r="AQ18" s="417" t="s">
        <v>91</v>
      </c>
      <c r="AR18" s="417"/>
      <c r="AS18" s="417"/>
      <c r="AT18" s="417"/>
      <c r="AU18" s="417" t="s">
        <v>90</v>
      </c>
      <c r="AV18" s="417"/>
      <c r="AW18" s="417"/>
      <c r="AX18" s="417"/>
      <c r="AY18" s="417" t="s">
        <v>91</v>
      </c>
      <c r="AZ18" s="417"/>
      <c r="BA18" s="417"/>
      <c r="BB18" s="417"/>
      <c r="BC18" s="417" t="s">
        <v>90</v>
      </c>
      <c r="BD18" s="417"/>
      <c r="BE18" s="417"/>
      <c r="BF18" s="417"/>
      <c r="BG18" s="417" t="s">
        <v>91</v>
      </c>
      <c r="BH18" s="417"/>
      <c r="BI18" s="417"/>
      <c r="BJ18" s="420"/>
    </row>
    <row r="19" spans="2:64">
      <c r="N19" s="10"/>
    </row>
    <row r="20" spans="2:64">
      <c r="C20" s="421" t="s">
        <v>93</v>
      </c>
      <c r="D20" s="421"/>
      <c r="E20" s="421"/>
      <c r="F20" s="421"/>
      <c r="G20" s="412">
        <v>22</v>
      </c>
      <c r="H20" s="412"/>
      <c r="I20" s="412"/>
      <c r="J20" s="421" t="s">
        <v>92</v>
      </c>
      <c r="K20" s="421"/>
      <c r="L20" s="421"/>
      <c r="M20" s="421"/>
      <c r="N20" s="11"/>
      <c r="O20" s="429">
        <v>1634</v>
      </c>
      <c r="P20" s="422"/>
      <c r="Q20" s="422"/>
      <c r="R20" s="422"/>
      <c r="S20" s="422"/>
      <c r="T20" s="422"/>
      <c r="U20" s="422">
        <v>1693</v>
      </c>
      <c r="V20" s="422"/>
      <c r="W20" s="422"/>
      <c r="X20" s="422"/>
      <c r="Y20" s="422"/>
      <c r="Z20" s="422"/>
      <c r="AA20" s="422">
        <v>8698</v>
      </c>
      <c r="AB20" s="422"/>
      <c r="AC20" s="422"/>
      <c r="AD20" s="422"/>
      <c r="AE20" s="422"/>
      <c r="AF20" s="422"/>
      <c r="AG20" s="422">
        <v>10898</v>
      </c>
      <c r="AH20" s="422"/>
      <c r="AI20" s="422"/>
      <c r="AJ20" s="422"/>
      <c r="AK20" s="422"/>
      <c r="AL20" s="422"/>
      <c r="AM20" s="434">
        <v>9</v>
      </c>
      <c r="AN20" s="434"/>
      <c r="AO20" s="434"/>
      <c r="AP20" s="434"/>
      <c r="AQ20" s="434">
        <v>9</v>
      </c>
      <c r="AR20" s="434"/>
      <c r="AS20" s="434"/>
      <c r="AT20" s="434"/>
      <c r="AU20" s="422">
        <v>5605</v>
      </c>
      <c r="AV20" s="422"/>
      <c r="AW20" s="422"/>
      <c r="AX20" s="422"/>
      <c r="AY20" s="422">
        <v>6351</v>
      </c>
      <c r="AZ20" s="422"/>
      <c r="BA20" s="422"/>
      <c r="BB20" s="422"/>
      <c r="BC20" s="422">
        <v>402</v>
      </c>
      <c r="BD20" s="422"/>
      <c r="BE20" s="422"/>
      <c r="BF20" s="422"/>
      <c r="BG20" s="422">
        <v>402</v>
      </c>
      <c r="BH20" s="422"/>
      <c r="BI20" s="422"/>
      <c r="BJ20" s="422"/>
      <c r="BK20" s="7"/>
      <c r="BL20" s="7"/>
    </row>
    <row r="21" spans="2:64">
      <c r="G21" s="412">
        <v>23</v>
      </c>
      <c r="H21" s="412"/>
      <c r="I21" s="412"/>
      <c r="N21" s="11"/>
      <c r="O21" s="429">
        <v>1802</v>
      </c>
      <c r="P21" s="422"/>
      <c r="Q21" s="422"/>
      <c r="R21" s="422"/>
      <c r="S21" s="422"/>
      <c r="T21" s="422"/>
      <c r="U21" s="422">
        <v>1871</v>
      </c>
      <c r="V21" s="422"/>
      <c r="W21" s="422"/>
      <c r="X21" s="422"/>
      <c r="Y21" s="422"/>
      <c r="Z21" s="422"/>
      <c r="AA21" s="422">
        <v>9269</v>
      </c>
      <c r="AB21" s="422"/>
      <c r="AC21" s="422"/>
      <c r="AD21" s="422"/>
      <c r="AE21" s="422"/>
      <c r="AF21" s="422"/>
      <c r="AG21" s="422">
        <v>11527</v>
      </c>
      <c r="AH21" s="422"/>
      <c r="AI21" s="422"/>
      <c r="AJ21" s="422"/>
      <c r="AK21" s="422"/>
      <c r="AL21" s="422"/>
      <c r="AM21" s="434">
        <v>8</v>
      </c>
      <c r="AN21" s="434"/>
      <c r="AO21" s="434"/>
      <c r="AP21" s="434"/>
      <c r="AQ21" s="434">
        <v>8</v>
      </c>
      <c r="AR21" s="434"/>
      <c r="AS21" s="434"/>
      <c r="AT21" s="434"/>
      <c r="AU21" s="422">
        <v>6034</v>
      </c>
      <c r="AV21" s="422"/>
      <c r="AW21" s="422"/>
      <c r="AX21" s="422"/>
      <c r="AY21" s="422">
        <v>6634</v>
      </c>
      <c r="AZ21" s="422"/>
      <c r="BA21" s="422"/>
      <c r="BB21" s="422"/>
      <c r="BC21" s="422">
        <v>372</v>
      </c>
      <c r="BD21" s="422"/>
      <c r="BE21" s="422"/>
      <c r="BF21" s="422"/>
      <c r="BG21" s="422">
        <v>372</v>
      </c>
      <c r="BH21" s="422"/>
      <c r="BI21" s="422"/>
      <c r="BJ21" s="422"/>
      <c r="BK21" s="5"/>
      <c r="BL21" s="5"/>
    </row>
    <row r="22" spans="2:64">
      <c r="G22" s="412">
        <v>24</v>
      </c>
      <c r="H22" s="412"/>
      <c r="I22" s="412"/>
      <c r="N22" s="11"/>
      <c r="O22" s="429">
        <v>2039</v>
      </c>
      <c r="P22" s="422"/>
      <c r="Q22" s="422"/>
      <c r="R22" s="422"/>
      <c r="S22" s="422"/>
      <c r="T22" s="422"/>
      <c r="U22" s="422">
        <v>2119</v>
      </c>
      <c r="V22" s="422"/>
      <c r="W22" s="422"/>
      <c r="X22" s="422"/>
      <c r="Y22" s="422"/>
      <c r="Z22" s="422"/>
      <c r="AA22" s="422">
        <v>9667</v>
      </c>
      <c r="AB22" s="422"/>
      <c r="AC22" s="422"/>
      <c r="AD22" s="422"/>
      <c r="AE22" s="422"/>
      <c r="AF22" s="422"/>
      <c r="AG22" s="422">
        <v>11941</v>
      </c>
      <c r="AH22" s="422"/>
      <c r="AI22" s="422"/>
      <c r="AJ22" s="422"/>
      <c r="AK22" s="422"/>
      <c r="AL22" s="422"/>
      <c r="AM22" s="434">
        <v>5</v>
      </c>
      <c r="AN22" s="434"/>
      <c r="AO22" s="434"/>
      <c r="AP22" s="434"/>
      <c r="AQ22" s="434">
        <v>5</v>
      </c>
      <c r="AR22" s="434"/>
      <c r="AS22" s="434"/>
      <c r="AT22" s="434"/>
      <c r="AU22" s="422">
        <v>6507</v>
      </c>
      <c r="AV22" s="422"/>
      <c r="AW22" s="422"/>
      <c r="AX22" s="422"/>
      <c r="AY22" s="422">
        <v>6783</v>
      </c>
      <c r="AZ22" s="422"/>
      <c r="BA22" s="422"/>
      <c r="BB22" s="422"/>
      <c r="BC22" s="422">
        <v>398</v>
      </c>
      <c r="BD22" s="422"/>
      <c r="BE22" s="422"/>
      <c r="BF22" s="422"/>
      <c r="BG22" s="422">
        <v>398</v>
      </c>
      <c r="BH22" s="422"/>
      <c r="BI22" s="422"/>
      <c r="BJ22" s="422"/>
      <c r="BK22" s="5"/>
      <c r="BL22" s="5"/>
    </row>
    <row r="23" spans="2:64">
      <c r="G23" s="412">
        <v>25</v>
      </c>
      <c r="H23" s="412"/>
      <c r="I23" s="412"/>
      <c r="N23" s="11"/>
      <c r="O23" s="429">
        <v>2199</v>
      </c>
      <c r="P23" s="422"/>
      <c r="Q23" s="422"/>
      <c r="R23" s="422"/>
      <c r="S23" s="422"/>
      <c r="T23" s="422"/>
      <c r="U23" s="422">
        <v>2296</v>
      </c>
      <c r="V23" s="422"/>
      <c r="W23" s="422"/>
      <c r="X23" s="422"/>
      <c r="Y23" s="422"/>
      <c r="Z23" s="422"/>
      <c r="AA23" s="422">
        <v>9890</v>
      </c>
      <c r="AB23" s="422"/>
      <c r="AC23" s="422"/>
      <c r="AD23" s="422"/>
      <c r="AE23" s="422"/>
      <c r="AF23" s="422"/>
      <c r="AG23" s="422">
        <v>12080</v>
      </c>
      <c r="AH23" s="422"/>
      <c r="AI23" s="422"/>
      <c r="AJ23" s="422"/>
      <c r="AK23" s="422"/>
      <c r="AL23" s="422"/>
      <c r="AM23" s="434">
        <v>9</v>
      </c>
      <c r="AN23" s="434"/>
      <c r="AO23" s="434"/>
      <c r="AP23" s="434"/>
      <c r="AQ23" s="434">
        <v>9</v>
      </c>
      <c r="AR23" s="434"/>
      <c r="AS23" s="434"/>
      <c r="AT23" s="434"/>
      <c r="AU23" s="422">
        <v>5962</v>
      </c>
      <c r="AV23" s="422"/>
      <c r="AW23" s="422"/>
      <c r="AX23" s="422"/>
      <c r="AY23" s="422">
        <v>6442</v>
      </c>
      <c r="AZ23" s="422"/>
      <c r="BA23" s="422"/>
      <c r="BB23" s="422"/>
      <c r="BC23" s="422">
        <v>392</v>
      </c>
      <c r="BD23" s="422"/>
      <c r="BE23" s="422"/>
      <c r="BF23" s="422"/>
      <c r="BG23" s="422">
        <v>392</v>
      </c>
      <c r="BH23" s="422"/>
      <c r="BI23" s="422"/>
      <c r="BJ23" s="422"/>
      <c r="BK23" s="5"/>
      <c r="BL23" s="5"/>
    </row>
    <row r="24" spans="2:64" s="116" customFormat="1">
      <c r="G24" s="424">
        <v>26</v>
      </c>
      <c r="H24" s="424"/>
      <c r="I24" s="424"/>
      <c r="J24" s="257"/>
      <c r="K24" s="257"/>
      <c r="L24" s="257"/>
      <c r="M24" s="257"/>
      <c r="N24" s="259"/>
      <c r="O24" s="433">
        <v>2363</v>
      </c>
      <c r="P24" s="430"/>
      <c r="Q24" s="430"/>
      <c r="R24" s="430"/>
      <c r="S24" s="430"/>
      <c r="T24" s="430"/>
      <c r="U24" s="430">
        <v>2470</v>
      </c>
      <c r="V24" s="430"/>
      <c r="W24" s="430"/>
      <c r="X24" s="430"/>
      <c r="Y24" s="430"/>
      <c r="Z24" s="430"/>
      <c r="AA24" s="430">
        <v>10253</v>
      </c>
      <c r="AB24" s="430"/>
      <c r="AC24" s="430"/>
      <c r="AD24" s="430"/>
      <c r="AE24" s="430"/>
      <c r="AF24" s="430"/>
      <c r="AG24" s="430">
        <v>12479</v>
      </c>
      <c r="AH24" s="430"/>
      <c r="AI24" s="430"/>
      <c r="AJ24" s="430"/>
      <c r="AK24" s="430"/>
      <c r="AL24" s="430"/>
      <c r="AM24" s="436">
        <v>9</v>
      </c>
      <c r="AN24" s="436"/>
      <c r="AO24" s="436"/>
      <c r="AP24" s="436"/>
      <c r="AQ24" s="436">
        <v>9</v>
      </c>
      <c r="AR24" s="436"/>
      <c r="AS24" s="436"/>
      <c r="AT24" s="436"/>
      <c r="AU24" s="430">
        <v>5769</v>
      </c>
      <c r="AV24" s="430"/>
      <c r="AW24" s="430"/>
      <c r="AX24" s="430"/>
      <c r="AY24" s="430">
        <v>6205</v>
      </c>
      <c r="AZ24" s="431"/>
      <c r="BA24" s="431"/>
      <c r="BB24" s="431"/>
      <c r="BC24" s="430">
        <v>364</v>
      </c>
      <c r="BD24" s="431"/>
      <c r="BE24" s="431"/>
      <c r="BF24" s="431"/>
      <c r="BG24" s="430">
        <v>364</v>
      </c>
      <c r="BH24" s="430"/>
      <c r="BI24" s="430"/>
      <c r="BJ24" s="430"/>
      <c r="BK24" s="164"/>
      <c r="BL24" s="164"/>
    </row>
    <row r="25" spans="2:64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2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</row>
    <row r="26" spans="2:64">
      <c r="C26" s="432" t="s">
        <v>8</v>
      </c>
      <c r="D26" s="432"/>
      <c r="E26" s="156" t="s">
        <v>10</v>
      </c>
      <c r="F26" s="409">
        <v>-1</v>
      </c>
      <c r="G26" s="409"/>
      <c r="H26" s="2" t="s">
        <v>405</v>
      </c>
    </row>
    <row r="27" spans="2:64">
      <c r="F27" s="410">
        <v>-2</v>
      </c>
      <c r="G27" s="410"/>
      <c r="H27" s="2" t="s">
        <v>406</v>
      </c>
    </row>
    <row r="28" spans="2:64">
      <c r="B28" s="435" t="s">
        <v>103</v>
      </c>
      <c r="C28" s="435"/>
      <c r="D28" s="435"/>
      <c r="E28" s="4" t="s">
        <v>104</v>
      </c>
      <c r="F28" s="2" t="s">
        <v>105</v>
      </c>
    </row>
    <row r="29" spans="2:64">
      <c r="B29" s="6"/>
      <c r="C29" s="6"/>
      <c r="D29" s="6"/>
      <c r="E29" s="4"/>
      <c r="F29" s="2"/>
    </row>
    <row r="31" spans="2:64" ht="12.95" customHeight="1">
      <c r="B31" s="412" t="s">
        <v>106</v>
      </c>
      <c r="C31" s="412"/>
      <c r="D31" s="412"/>
      <c r="E31" s="412"/>
      <c r="F31" s="412"/>
      <c r="G31" s="412"/>
      <c r="H31" s="412"/>
      <c r="I31" s="412"/>
      <c r="J31" s="412"/>
      <c r="K31" s="412"/>
      <c r="L31" s="412"/>
      <c r="M31" s="412"/>
      <c r="N31" s="412"/>
      <c r="O31" s="412"/>
      <c r="P31" s="412"/>
      <c r="Q31" s="412"/>
      <c r="R31" s="412"/>
      <c r="S31" s="412"/>
      <c r="T31" s="412"/>
      <c r="U31" s="412"/>
      <c r="V31" s="412"/>
      <c r="W31" s="412"/>
      <c r="X31" s="412"/>
      <c r="Y31" s="412"/>
      <c r="Z31" s="412"/>
      <c r="AA31" s="412"/>
      <c r="AB31" s="412"/>
      <c r="AC31" s="412"/>
      <c r="AD31" s="412"/>
      <c r="AE31" s="412"/>
      <c r="AF31" s="412"/>
      <c r="AG31" s="412"/>
      <c r="AH31" s="412"/>
      <c r="AI31" s="412"/>
      <c r="AJ31" s="412"/>
      <c r="AK31" s="412"/>
      <c r="AL31" s="412"/>
      <c r="AM31" s="412"/>
      <c r="AN31" s="412"/>
      <c r="AO31" s="412"/>
      <c r="AP31" s="412"/>
      <c r="AQ31" s="412"/>
      <c r="AR31" s="412"/>
      <c r="AS31" s="412"/>
      <c r="AT31" s="412"/>
      <c r="AU31" s="412"/>
      <c r="AV31" s="412"/>
      <c r="AW31" s="412"/>
      <c r="AX31" s="412"/>
      <c r="AY31" s="412"/>
      <c r="AZ31" s="412"/>
      <c r="BA31" s="412"/>
      <c r="BB31" s="412"/>
      <c r="BC31" s="412"/>
      <c r="BD31" s="412"/>
      <c r="BE31" s="412"/>
      <c r="BF31" s="412"/>
      <c r="BG31" s="412"/>
      <c r="BH31" s="412"/>
      <c r="BI31" s="412"/>
      <c r="BJ31" s="412"/>
    </row>
    <row r="32" spans="2:64" ht="12.95" customHeight="1">
      <c r="BJ32" s="3"/>
    </row>
    <row r="33" spans="2:62" ht="13.5" customHeight="1">
      <c r="B33" s="413" t="s">
        <v>92</v>
      </c>
      <c r="C33" s="414"/>
      <c r="D33" s="414"/>
      <c r="E33" s="414"/>
      <c r="F33" s="414"/>
      <c r="G33" s="414"/>
      <c r="H33" s="414"/>
      <c r="I33" s="414"/>
      <c r="J33" s="414"/>
      <c r="K33" s="414"/>
      <c r="L33" s="414"/>
      <c r="M33" s="414"/>
      <c r="N33" s="414"/>
      <c r="O33" s="414" t="s">
        <v>107</v>
      </c>
      <c r="P33" s="414"/>
      <c r="Q33" s="414"/>
      <c r="R33" s="414"/>
      <c r="S33" s="414"/>
      <c r="T33" s="414"/>
      <c r="U33" s="414"/>
      <c r="V33" s="414"/>
      <c r="W33" s="414"/>
      <c r="X33" s="414"/>
      <c r="Y33" s="414" t="s">
        <v>95</v>
      </c>
      <c r="Z33" s="414"/>
      <c r="AA33" s="414"/>
      <c r="AB33" s="414"/>
      <c r="AC33" s="414"/>
      <c r="AD33" s="414"/>
      <c r="AE33" s="414"/>
      <c r="AF33" s="414"/>
      <c r="AG33" s="414"/>
      <c r="AH33" s="414"/>
      <c r="AI33" s="414" t="s">
        <v>96</v>
      </c>
      <c r="AJ33" s="414"/>
      <c r="AK33" s="414"/>
      <c r="AL33" s="414"/>
      <c r="AM33" s="414"/>
      <c r="AN33" s="414"/>
      <c r="AO33" s="414"/>
      <c r="AP33" s="414"/>
      <c r="AQ33" s="414"/>
      <c r="AR33" s="414"/>
      <c r="AS33" s="414" t="s">
        <v>97</v>
      </c>
      <c r="AT33" s="414"/>
      <c r="AU33" s="414"/>
      <c r="AV33" s="414"/>
      <c r="AW33" s="414"/>
      <c r="AX33" s="414"/>
      <c r="AY33" s="414"/>
      <c r="AZ33" s="414"/>
      <c r="BA33" s="414"/>
      <c r="BB33" s="414" t="s">
        <v>98</v>
      </c>
      <c r="BC33" s="414"/>
      <c r="BD33" s="414"/>
      <c r="BE33" s="414"/>
      <c r="BF33" s="414"/>
      <c r="BG33" s="414"/>
      <c r="BH33" s="414"/>
      <c r="BI33" s="414"/>
      <c r="BJ33" s="437"/>
    </row>
    <row r="34" spans="2:62">
      <c r="B34" s="415"/>
      <c r="C34" s="416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  <c r="Y34" s="416"/>
      <c r="Z34" s="416"/>
      <c r="AA34" s="416"/>
      <c r="AB34" s="416"/>
      <c r="AC34" s="416"/>
      <c r="AD34" s="416"/>
      <c r="AE34" s="416"/>
      <c r="AF34" s="416"/>
      <c r="AG34" s="416"/>
      <c r="AH34" s="416"/>
      <c r="AI34" s="416"/>
      <c r="AJ34" s="416"/>
      <c r="AK34" s="416"/>
      <c r="AL34" s="416"/>
      <c r="AM34" s="416"/>
      <c r="AN34" s="416"/>
      <c r="AO34" s="416"/>
      <c r="AP34" s="416"/>
      <c r="AQ34" s="416"/>
      <c r="AR34" s="416"/>
      <c r="AS34" s="416"/>
      <c r="AT34" s="416"/>
      <c r="AU34" s="416"/>
      <c r="AV34" s="416"/>
      <c r="AW34" s="416"/>
      <c r="AX34" s="416"/>
      <c r="AY34" s="416"/>
      <c r="AZ34" s="416"/>
      <c r="BA34" s="416"/>
      <c r="BB34" s="416"/>
      <c r="BC34" s="416"/>
      <c r="BD34" s="416"/>
      <c r="BE34" s="416"/>
      <c r="BF34" s="416"/>
      <c r="BG34" s="416"/>
      <c r="BH34" s="416"/>
      <c r="BI34" s="416"/>
      <c r="BJ34" s="438"/>
    </row>
    <row r="35" spans="2:6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3"/>
      <c r="O35" s="14"/>
      <c r="P35" s="14"/>
      <c r="Q35" s="14"/>
      <c r="R35" s="14"/>
      <c r="S35" s="14"/>
      <c r="T35" s="14"/>
      <c r="U35" s="14"/>
      <c r="V35" s="14"/>
      <c r="W35" s="452" t="s">
        <v>116</v>
      </c>
      <c r="X35" s="452"/>
      <c r="Y35" s="14"/>
      <c r="Z35" s="14"/>
      <c r="AA35" s="14"/>
      <c r="AB35" s="14"/>
      <c r="AC35" s="14"/>
      <c r="AD35" s="14"/>
      <c r="AE35" s="14"/>
      <c r="AF35" s="14"/>
      <c r="AG35" s="452" t="s">
        <v>116</v>
      </c>
      <c r="AH35" s="452"/>
      <c r="AI35" s="14"/>
      <c r="AJ35" s="14"/>
      <c r="AK35" s="14"/>
      <c r="AL35" s="14"/>
      <c r="AM35" s="14"/>
      <c r="AN35" s="14"/>
      <c r="AO35" s="14"/>
      <c r="AP35" s="14"/>
      <c r="AQ35" s="452" t="s">
        <v>116</v>
      </c>
      <c r="AR35" s="452"/>
      <c r="AS35" s="14"/>
      <c r="AT35" s="14"/>
      <c r="AU35" s="14"/>
      <c r="AV35" s="14"/>
      <c r="AW35" s="14"/>
      <c r="AX35" s="14"/>
      <c r="AY35" s="14"/>
      <c r="AZ35" s="452" t="s">
        <v>116</v>
      </c>
      <c r="BA35" s="452"/>
      <c r="BB35" s="14"/>
      <c r="BC35" s="14"/>
      <c r="BD35" s="14"/>
      <c r="BE35" s="14"/>
      <c r="BF35" s="14"/>
      <c r="BG35" s="14"/>
      <c r="BH35" s="14"/>
      <c r="BI35" s="452" t="s">
        <v>116</v>
      </c>
      <c r="BJ35" s="452"/>
    </row>
    <row r="36" spans="2:62" ht="7.5" customHeight="1">
      <c r="N36" s="11"/>
    </row>
    <row r="37" spans="2:62">
      <c r="C37" s="421" t="s">
        <v>93</v>
      </c>
      <c r="D37" s="421"/>
      <c r="E37" s="421"/>
      <c r="F37" s="421"/>
      <c r="G37" s="412">
        <v>22</v>
      </c>
      <c r="H37" s="412"/>
      <c r="I37" s="412"/>
      <c r="J37" s="421" t="s">
        <v>92</v>
      </c>
      <c r="K37" s="421"/>
      <c r="L37" s="421"/>
      <c r="M37" s="421"/>
      <c r="N37" s="11"/>
      <c r="O37" s="441">
        <v>27579286</v>
      </c>
      <c r="P37" s="442"/>
      <c r="Q37" s="442"/>
      <c r="R37" s="442"/>
      <c r="S37" s="442"/>
      <c r="T37" s="442"/>
      <c r="U37" s="442"/>
      <c r="V37" s="442"/>
      <c r="W37" s="442"/>
      <c r="X37" s="442"/>
      <c r="Y37" s="423">
        <v>9642072</v>
      </c>
      <c r="Z37" s="423"/>
      <c r="AA37" s="423"/>
      <c r="AB37" s="423"/>
      <c r="AC37" s="423"/>
      <c r="AD37" s="423"/>
      <c r="AE37" s="423"/>
      <c r="AF37" s="423"/>
      <c r="AG37" s="423"/>
      <c r="AH37" s="423"/>
      <c r="AI37" s="423">
        <v>6053453</v>
      </c>
      <c r="AJ37" s="423"/>
      <c r="AK37" s="423"/>
      <c r="AL37" s="423"/>
      <c r="AM37" s="423"/>
      <c r="AN37" s="423"/>
      <c r="AO37" s="423"/>
      <c r="AP37" s="423"/>
      <c r="AQ37" s="423"/>
      <c r="AR37" s="423"/>
      <c r="AS37" s="423">
        <v>176888</v>
      </c>
      <c r="AT37" s="423"/>
      <c r="AU37" s="423"/>
      <c r="AV37" s="423"/>
      <c r="AW37" s="423"/>
      <c r="AX37" s="423"/>
      <c r="AY37" s="423"/>
      <c r="AZ37" s="423"/>
      <c r="BA37" s="423"/>
      <c r="BB37" s="423">
        <v>474092</v>
      </c>
      <c r="BC37" s="423"/>
      <c r="BD37" s="423"/>
      <c r="BE37" s="423"/>
      <c r="BF37" s="423"/>
      <c r="BG37" s="423"/>
      <c r="BH37" s="423"/>
      <c r="BI37" s="423"/>
      <c r="BJ37" s="423"/>
    </row>
    <row r="38" spans="2:62">
      <c r="G38" s="412">
        <v>23</v>
      </c>
      <c r="H38" s="412"/>
      <c r="I38" s="412"/>
      <c r="N38" s="11"/>
      <c r="O38" s="441">
        <v>29310310</v>
      </c>
      <c r="P38" s="442"/>
      <c r="Q38" s="442"/>
      <c r="R38" s="442"/>
      <c r="S38" s="442"/>
      <c r="T38" s="442"/>
      <c r="U38" s="442"/>
      <c r="V38" s="442"/>
      <c r="W38" s="442"/>
      <c r="X38" s="442"/>
      <c r="Y38" s="423">
        <v>10189347</v>
      </c>
      <c r="Z38" s="423"/>
      <c r="AA38" s="423"/>
      <c r="AB38" s="423"/>
      <c r="AC38" s="423"/>
      <c r="AD38" s="423"/>
      <c r="AE38" s="423"/>
      <c r="AF38" s="423"/>
      <c r="AG38" s="423"/>
      <c r="AH38" s="423"/>
      <c r="AI38" s="423">
        <v>6526504</v>
      </c>
      <c r="AJ38" s="423"/>
      <c r="AK38" s="423"/>
      <c r="AL38" s="423"/>
      <c r="AM38" s="423"/>
      <c r="AN38" s="423"/>
      <c r="AO38" s="423"/>
      <c r="AP38" s="423"/>
      <c r="AQ38" s="423"/>
      <c r="AR38" s="423"/>
      <c r="AS38" s="423">
        <v>182348</v>
      </c>
      <c r="AT38" s="423"/>
      <c r="AU38" s="423"/>
      <c r="AV38" s="423"/>
      <c r="AW38" s="423"/>
      <c r="AX38" s="423"/>
      <c r="AY38" s="423"/>
      <c r="AZ38" s="423"/>
      <c r="BA38" s="423"/>
      <c r="BB38" s="423">
        <v>489192</v>
      </c>
      <c r="BC38" s="423"/>
      <c r="BD38" s="423"/>
      <c r="BE38" s="423"/>
      <c r="BF38" s="423"/>
      <c r="BG38" s="423"/>
      <c r="BH38" s="423"/>
      <c r="BI38" s="423"/>
      <c r="BJ38" s="423"/>
    </row>
    <row r="39" spans="2:62">
      <c r="G39" s="412">
        <v>24</v>
      </c>
      <c r="H39" s="412"/>
      <c r="I39" s="412"/>
      <c r="N39" s="11"/>
      <c r="O39" s="441">
        <v>30853288</v>
      </c>
      <c r="P39" s="442"/>
      <c r="Q39" s="442"/>
      <c r="R39" s="442"/>
      <c r="S39" s="442"/>
      <c r="T39" s="442"/>
      <c r="U39" s="442"/>
      <c r="V39" s="442"/>
      <c r="W39" s="442"/>
      <c r="X39" s="442"/>
      <c r="Y39" s="423">
        <v>10757992</v>
      </c>
      <c r="Z39" s="423"/>
      <c r="AA39" s="423"/>
      <c r="AB39" s="423"/>
      <c r="AC39" s="423"/>
      <c r="AD39" s="423"/>
      <c r="AE39" s="423"/>
      <c r="AF39" s="423"/>
      <c r="AG39" s="423"/>
      <c r="AH39" s="423"/>
      <c r="AI39" s="423">
        <v>6893612</v>
      </c>
      <c r="AJ39" s="423"/>
      <c r="AK39" s="423"/>
      <c r="AL39" s="423"/>
      <c r="AM39" s="423"/>
      <c r="AN39" s="423"/>
      <c r="AO39" s="423"/>
      <c r="AP39" s="423"/>
      <c r="AQ39" s="423"/>
      <c r="AR39" s="423"/>
      <c r="AS39" s="423">
        <v>184436</v>
      </c>
      <c r="AT39" s="423"/>
      <c r="AU39" s="423"/>
      <c r="AV39" s="423"/>
      <c r="AW39" s="423"/>
      <c r="AX39" s="423"/>
      <c r="AY39" s="423"/>
      <c r="AZ39" s="423"/>
      <c r="BA39" s="423"/>
      <c r="BB39" s="423">
        <v>549310</v>
      </c>
      <c r="BC39" s="423"/>
      <c r="BD39" s="423"/>
      <c r="BE39" s="423"/>
      <c r="BF39" s="423"/>
      <c r="BG39" s="423"/>
      <c r="BH39" s="423"/>
      <c r="BI39" s="423"/>
      <c r="BJ39" s="423"/>
    </row>
    <row r="40" spans="2:62">
      <c r="G40" s="412">
        <v>25</v>
      </c>
      <c r="H40" s="412"/>
      <c r="I40" s="412"/>
      <c r="N40" s="11"/>
      <c r="O40" s="441">
        <v>31339498</v>
      </c>
      <c r="P40" s="442"/>
      <c r="Q40" s="442"/>
      <c r="R40" s="442"/>
      <c r="S40" s="442"/>
      <c r="T40" s="442"/>
      <c r="U40" s="442"/>
      <c r="V40" s="442"/>
      <c r="W40" s="442"/>
      <c r="X40" s="442"/>
      <c r="Y40" s="423">
        <v>10693302</v>
      </c>
      <c r="Z40" s="423"/>
      <c r="AA40" s="423"/>
      <c r="AB40" s="423"/>
      <c r="AC40" s="423"/>
      <c r="AD40" s="423"/>
      <c r="AE40" s="423"/>
      <c r="AF40" s="423"/>
      <c r="AG40" s="423"/>
      <c r="AH40" s="423"/>
      <c r="AI40" s="423">
        <v>7117323</v>
      </c>
      <c r="AJ40" s="423"/>
      <c r="AK40" s="423"/>
      <c r="AL40" s="423"/>
      <c r="AM40" s="423"/>
      <c r="AN40" s="423"/>
      <c r="AO40" s="423"/>
      <c r="AP40" s="423"/>
      <c r="AQ40" s="423"/>
      <c r="AR40" s="423"/>
      <c r="AS40" s="423">
        <v>179260</v>
      </c>
      <c r="AT40" s="423"/>
      <c r="AU40" s="423"/>
      <c r="AV40" s="423"/>
      <c r="AW40" s="423"/>
      <c r="AX40" s="423"/>
      <c r="AY40" s="423"/>
      <c r="AZ40" s="423"/>
      <c r="BA40" s="423"/>
      <c r="BB40" s="423">
        <v>558747</v>
      </c>
      <c r="BC40" s="423"/>
      <c r="BD40" s="423"/>
      <c r="BE40" s="423"/>
      <c r="BF40" s="423"/>
      <c r="BG40" s="423"/>
      <c r="BH40" s="423"/>
      <c r="BI40" s="423"/>
      <c r="BJ40" s="423"/>
    </row>
    <row r="41" spans="2:62" s="116" customFormat="1">
      <c r="G41" s="424">
        <v>26</v>
      </c>
      <c r="H41" s="424"/>
      <c r="I41" s="424"/>
      <c r="J41" s="257"/>
      <c r="K41" s="257"/>
      <c r="L41" s="257"/>
      <c r="M41" s="257"/>
      <c r="N41" s="258"/>
      <c r="O41" s="439">
        <f>SUM(Y41:BJ41,O51:BJ51)</f>
        <v>31951785</v>
      </c>
      <c r="P41" s="440"/>
      <c r="Q41" s="440"/>
      <c r="R41" s="440"/>
      <c r="S41" s="440"/>
      <c r="T41" s="440"/>
      <c r="U41" s="440"/>
      <c r="V41" s="440"/>
      <c r="W41" s="440"/>
      <c r="X41" s="440"/>
      <c r="Y41" s="443">
        <v>10823813</v>
      </c>
      <c r="Z41" s="444"/>
      <c r="AA41" s="444"/>
      <c r="AB41" s="444"/>
      <c r="AC41" s="444"/>
      <c r="AD41" s="444"/>
      <c r="AE41" s="444"/>
      <c r="AF41" s="444"/>
      <c r="AG41" s="444"/>
      <c r="AH41" s="444"/>
      <c r="AI41" s="443">
        <v>7290732</v>
      </c>
      <c r="AJ41" s="445"/>
      <c r="AK41" s="445"/>
      <c r="AL41" s="445"/>
      <c r="AM41" s="445"/>
      <c r="AN41" s="445"/>
      <c r="AO41" s="445"/>
      <c r="AP41" s="445"/>
      <c r="AQ41" s="445"/>
      <c r="AR41" s="445"/>
      <c r="AS41" s="443">
        <v>182579</v>
      </c>
      <c r="AT41" s="444"/>
      <c r="AU41" s="444"/>
      <c r="AV41" s="444"/>
      <c r="AW41" s="444"/>
      <c r="AX41" s="444"/>
      <c r="AY41" s="444"/>
      <c r="AZ41" s="444"/>
      <c r="BA41" s="444"/>
      <c r="BB41" s="443">
        <v>558104</v>
      </c>
      <c r="BC41" s="444"/>
      <c r="BD41" s="444"/>
      <c r="BE41" s="444"/>
      <c r="BF41" s="444"/>
      <c r="BG41" s="444"/>
      <c r="BH41" s="444"/>
      <c r="BI41" s="444"/>
      <c r="BJ41" s="444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B43" s="413" t="s">
        <v>92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 t="s">
        <v>99</v>
      </c>
      <c r="P43" s="414"/>
      <c r="Q43" s="414"/>
      <c r="R43" s="414"/>
      <c r="S43" s="414"/>
      <c r="T43" s="414"/>
      <c r="U43" s="414"/>
      <c r="V43" s="414"/>
      <c r="W43" s="414"/>
      <c r="X43" s="414"/>
      <c r="Y43" s="414" t="s">
        <v>100</v>
      </c>
      <c r="Z43" s="414"/>
      <c r="AA43" s="414"/>
      <c r="AB43" s="414"/>
      <c r="AC43" s="414"/>
      <c r="AD43" s="414"/>
      <c r="AE43" s="414"/>
      <c r="AF43" s="414"/>
      <c r="AG43" s="414"/>
      <c r="AH43" s="414"/>
      <c r="AI43" s="414" t="s">
        <v>101</v>
      </c>
      <c r="AJ43" s="414"/>
      <c r="AK43" s="414"/>
      <c r="AL43" s="414"/>
      <c r="AM43" s="414"/>
      <c r="AN43" s="414"/>
      <c r="AO43" s="414"/>
      <c r="AP43" s="414"/>
      <c r="AQ43" s="414"/>
      <c r="AR43" s="414"/>
      <c r="AS43" s="414" t="s">
        <v>102</v>
      </c>
      <c r="AT43" s="414"/>
      <c r="AU43" s="414"/>
      <c r="AV43" s="414"/>
      <c r="AW43" s="414"/>
      <c r="AX43" s="414"/>
      <c r="AY43" s="414"/>
      <c r="AZ43" s="414"/>
      <c r="BA43" s="414"/>
      <c r="BB43" s="414" t="s">
        <v>108</v>
      </c>
      <c r="BC43" s="414"/>
      <c r="BD43" s="414"/>
      <c r="BE43" s="414"/>
      <c r="BF43" s="414"/>
      <c r="BG43" s="414"/>
      <c r="BH43" s="414"/>
      <c r="BI43" s="414"/>
      <c r="BJ43" s="437"/>
    </row>
    <row r="44" spans="2:62">
      <c r="B44" s="415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  <c r="T44" s="416"/>
      <c r="U44" s="416"/>
      <c r="V44" s="416"/>
      <c r="W44" s="416"/>
      <c r="X44" s="416"/>
      <c r="Y44" s="416"/>
      <c r="Z44" s="416"/>
      <c r="AA44" s="416"/>
      <c r="AB44" s="416"/>
      <c r="AC44" s="416"/>
      <c r="AD44" s="416"/>
      <c r="AE44" s="416"/>
      <c r="AF44" s="416"/>
      <c r="AG44" s="416"/>
      <c r="AH44" s="416"/>
      <c r="AI44" s="416"/>
      <c r="AJ44" s="416"/>
      <c r="AK44" s="416"/>
      <c r="AL44" s="416"/>
      <c r="AM44" s="416"/>
      <c r="AN44" s="416"/>
      <c r="AO44" s="416"/>
      <c r="AP44" s="416"/>
      <c r="AQ44" s="416"/>
      <c r="AR44" s="416"/>
      <c r="AS44" s="416"/>
      <c r="AT44" s="416"/>
      <c r="AU44" s="41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6"/>
      <c r="BI44" s="416"/>
      <c r="BJ44" s="438"/>
    </row>
    <row r="45" spans="2:6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3"/>
      <c r="O45" s="14"/>
      <c r="P45" s="14"/>
      <c r="Q45" s="14"/>
      <c r="R45" s="14"/>
      <c r="S45" s="14"/>
      <c r="T45" s="14"/>
      <c r="U45" s="14"/>
      <c r="V45" s="14"/>
      <c r="W45" s="452" t="s">
        <v>116</v>
      </c>
      <c r="X45" s="452"/>
      <c r="Y45" s="14"/>
      <c r="Z45" s="14"/>
      <c r="AA45" s="14"/>
      <c r="AB45" s="14"/>
      <c r="AC45" s="14"/>
      <c r="AD45" s="14"/>
      <c r="AE45" s="14"/>
      <c r="AF45" s="14"/>
      <c r="AG45" s="452" t="s">
        <v>116</v>
      </c>
      <c r="AH45" s="452"/>
      <c r="AI45" s="14"/>
      <c r="AJ45" s="14"/>
      <c r="AK45" s="14"/>
      <c r="AL45" s="14"/>
      <c r="AM45" s="14"/>
      <c r="AN45" s="14"/>
      <c r="AO45" s="14"/>
      <c r="AP45" s="14"/>
      <c r="AQ45" s="452" t="s">
        <v>116</v>
      </c>
      <c r="AR45" s="452"/>
      <c r="AS45" s="14"/>
      <c r="AT45" s="14"/>
      <c r="AU45" s="14"/>
      <c r="AV45" s="14"/>
      <c r="AW45" s="14"/>
      <c r="AX45" s="14"/>
      <c r="AY45" s="14"/>
      <c r="AZ45" s="452" t="s">
        <v>116</v>
      </c>
      <c r="BA45" s="452"/>
      <c r="BB45" s="14"/>
      <c r="BC45" s="14"/>
      <c r="BD45" s="14"/>
      <c r="BE45" s="14"/>
      <c r="BF45" s="14"/>
      <c r="BG45" s="14"/>
      <c r="BH45" s="14"/>
      <c r="BI45" s="452" t="s">
        <v>116</v>
      </c>
      <c r="BJ45" s="452"/>
    </row>
    <row r="46" spans="2:62" ht="7.5" customHeight="1">
      <c r="N46" s="11"/>
    </row>
    <row r="47" spans="2:62">
      <c r="C47" s="421" t="s">
        <v>93</v>
      </c>
      <c r="D47" s="421"/>
      <c r="E47" s="421"/>
      <c r="F47" s="421"/>
      <c r="G47" s="412">
        <v>22</v>
      </c>
      <c r="H47" s="412"/>
      <c r="I47" s="412"/>
      <c r="J47" s="421" t="s">
        <v>92</v>
      </c>
      <c r="K47" s="421"/>
      <c r="L47" s="421"/>
      <c r="M47" s="421"/>
      <c r="N47" s="11"/>
      <c r="O47" s="423">
        <v>10903279</v>
      </c>
      <c r="P47" s="423"/>
      <c r="Q47" s="423"/>
      <c r="R47" s="423"/>
      <c r="S47" s="423"/>
      <c r="T47" s="423"/>
      <c r="U47" s="423"/>
      <c r="V47" s="423"/>
      <c r="W47" s="423"/>
      <c r="X47" s="423"/>
      <c r="Y47" s="423">
        <v>991</v>
      </c>
      <c r="Z47" s="423"/>
      <c r="AA47" s="423"/>
      <c r="AB47" s="423"/>
      <c r="AC47" s="423"/>
      <c r="AD47" s="423"/>
      <c r="AE47" s="423"/>
      <c r="AF47" s="423"/>
      <c r="AG47" s="423"/>
      <c r="AH47" s="423"/>
      <c r="AI47" s="423">
        <v>102435</v>
      </c>
      <c r="AJ47" s="423"/>
      <c r="AK47" s="423"/>
      <c r="AL47" s="423"/>
      <c r="AM47" s="423"/>
      <c r="AN47" s="423"/>
      <c r="AO47" s="423"/>
      <c r="AP47" s="423"/>
      <c r="AQ47" s="423"/>
      <c r="AR47" s="423"/>
      <c r="AS47" s="423">
        <v>75651</v>
      </c>
      <c r="AT47" s="423"/>
      <c r="AU47" s="423"/>
      <c r="AV47" s="423"/>
      <c r="AW47" s="423"/>
      <c r="AX47" s="423"/>
      <c r="AY47" s="423"/>
      <c r="AZ47" s="423"/>
      <c r="BA47" s="423"/>
      <c r="BB47" s="423">
        <v>150424</v>
      </c>
      <c r="BC47" s="423"/>
      <c r="BD47" s="423"/>
      <c r="BE47" s="423"/>
      <c r="BF47" s="423"/>
      <c r="BG47" s="423"/>
      <c r="BH47" s="423"/>
      <c r="BI47" s="423"/>
      <c r="BJ47" s="423"/>
    </row>
    <row r="48" spans="2:62">
      <c r="G48" s="412">
        <v>23</v>
      </c>
      <c r="H48" s="412"/>
      <c r="I48" s="412"/>
      <c r="N48" s="11"/>
      <c r="O48" s="423">
        <v>11588498</v>
      </c>
      <c r="P48" s="423"/>
      <c r="Q48" s="423"/>
      <c r="R48" s="423"/>
      <c r="S48" s="423"/>
      <c r="T48" s="423"/>
      <c r="U48" s="423"/>
      <c r="V48" s="423"/>
      <c r="W48" s="423"/>
      <c r="X48" s="423"/>
      <c r="Y48" s="423">
        <v>682</v>
      </c>
      <c r="Z48" s="423"/>
      <c r="AA48" s="423"/>
      <c r="AB48" s="423"/>
      <c r="AC48" s="423"/>
      <c r="AD48" s="423"/>
      <c r="AE48" s="423"/>
      <c r="AF48" s="423"/>
      <c r="AG48" s="423"/>
      <c r="AH48" s="423"/>
      <c r="AI48" s="423">
        <v>105300</v>
      </c>
      <c r="AJ48" s="423"/>
      <c r="AK48" s="423"/>
      <c r="AL48" s="423"/>
      <c r="AM48" s="423"/>
      <c r="AN48" s="423"/>
      <c r="AO48" s="423"/>
      <c r="AP48" s="423"/>
      <c r="AQ48" s="423"/>
      <c r="AR48" s="423"/>
      <c r="AS48" s="423">
        <v>69312</v>
      </c>
      <c r="AT48" s="423"/>
      <c r="AU48" s="423"/>
      <c r="AV48" s="423"/>
      <c r="AW48" s="423"/>
      <c r="AX48" s="423"/>
      <c r="AY48" s="423"/>
      <c r="AZ48" s="423"/>
      <c r="BA48" s="423"/>
      <c r="BB48" s="423">
        <v>159127</v>
      </c>
      <c r="BC48" s="423"/>
      <c r="BD48" s="423"/>
      <c r="BE48" s="423"/>
      <c r="BF48" s="423"/>
      <c r="BG48" s="423"/>
      <c r="BH48" s="423"/>
      <c r="BI48" s="423"/>
      <c r="BJ48" s="423"/>
    </row>
    <row r="49" spans="2:62">
      <c r="G49" s="412">
        <v>24</v>
      </c>
      <c r="H49" s="412"/>
      <c r="I49" s="412"/>
      <c r="N49" s="11"/>
      <c r="O49" s="423">
        <v>12111325</v>
      </c>
      <c r="P49" s="423"/>
      <c r="Q49" s="423"/>
      <c r="R49" s="423"/>
      <c r="S49" s="423"/>
      <c r="T49" s="423"/>
      <c r="U49" s="423"/>
      <c r="V49" s="423"/>
      <c r="W49" s="423"/>
      <c r="X49" s="423"/>
      <c r="Y49" s="423">
        <v>223</v>
      </c>
      <c r="Z49" s="423"/>
      <c r="AA49" s="423"/>
      <c r="AB49" s="423"/>
      <c r="AC49" s="423"/>
      <c r="AD49" s="423"/>
      <c r="AE49" s="423"/>
      <c r="AF49" s="423"/>
      <c r="AG49" s="423"/>
      <c r="AH49" s="423"/>
      <c r="AI49" s="423">
        <v>107973</v>
      </c>
      <c r="AJ49" s="423"/>
      <c r="AK49" s="423"/>
      <c r="AL49" s="423"/>
      <c r="AM49" s="423"/>
      <c r="AN49" s="423"/>
      <c r="AO49" s="423"/>
      <c r="AP49" s="423"/>
      <c r="AQ49" s="423"/>
      <c r="AR49" s="423"/>
      <c r="AS49" s="423">
        <v>72916</v>
      </c>
      <c r="AT49" s="423"/>
      <c r="AU49" s="423"/>
      <c r="AV49" s="423"/>
      <c r="AW49" s="423"/>
      <c r="AX49" s="423"/>
      <c r="AY49" s="423"/>
      <c r="AZ49" s="423"/>
      <c r="BA49" s="423"/>
      <c r="BB49" s="423">
        <v>175501</v>
      </c>
      <c r="BC49" s="423"/>
      <c r="BD49" s="423"/>
      <c r="BE49" s="423"/>
      <c r="BF49" s="423"/>
      <c r="BG49" s="423"/>
      <c r="BH49" s="423"/>
      <c r="BI49" s="423"/>
      <c r="BJ49" s="423"/>
    </row>
    <row r="50" spans="2:62">
      <c r="G50" s="412">
        <v>25</v>
      </c>
      <c r="H50" s="412"/>
      <c r="I50" s="412"/>
      <c r="N50" s="11"/>
      <c r="O50" s="423">
        <v>12438417</v>
      </c>
      <c r="P50" s="423"/>
      <c r="Q50" s="423"/>
      <c r="R50" s="423"/>
      <c r="S50" s="423"/>
      <c r="T50" s="423"/>
      <c r="U50" s="423"/>
      <c r="V50" s="423"/>
      <c r="W50" s="423"/>
      <c r="X50" s="423"/>
      <c r="Y50" s="423">
        <v>805</v>
      </c>
      <c r="Z50" s="423"/>
      <c r="AA50" s="423"/>
      <c r="AB50" s="423"/>
      <c r="AC50" s="423"/>
      <c r="AD50" s="423"/>
      <c r="AE50" s="423"/>
      <c r="AF50" s="423"/>
      <c r="AG50" s="423"/>
      <c r="AH50" s="423"/>
      <c r="AI50" s="423">
        <v>105922</v>
      </c>
      <c r="AJ50" s="423"/>
      <c r="AK50" s="423"/>
      <c r="AL50" s="423"/>
      <c r="AM50" s="423"/>
      <c r="AN50" s="423"/>
      <c r="AO50" s="423"/>
      <c r="AP50" s="423"/>
      <c r="AQ50" s="423"/>
      <c r="AR50" s="423"/>
      <c r="AS50" s="423">
        <v>70758</v>
      </c>
      <c r="AT50" s="423"/>
      <c r="AU50" s="423"/>
      <c r="AV50" s="423"/>
      <c r="AW50" s="423"/>
      <c r="AX50" s="423"/>
      <c r="AY50" s="423"/>
      <c r="AZ50" s="423"/>
      <c r="BA50" s="423"/>
      <c r="BB50" s="423">
        <v>174963</v>
      </c>
      <c r="BC50" s="423"/>
      <c r="BD50" s="423"/>
      <c r="BE50" s="423"/>
      <c r="BF50" s="423"/>
      <c r="BG50" s="423"/>
      <c r="BH50" s="423"/>
      <c r="BI50" s="423"/>
      <c r="BJ50" s="423"/>
    </row>
    <row r="51" spans="2:62" s="116" customFormat="1">
      <c r="G51" s="424">
        <v>26</v>
      </c>
      <c r="H51" s="424"/>
      <c r="I51" s="424"/>
      <c r="J51" s="257"/>
      <c r="K51" s="257"/>
      <c r="L51" s="257"/>
      <c r="M51" s="257"/>
      <c r="N51" s="258"/>
      <c r="O51" s="430">
        <v>12748655</v>
      </c>
      <c r="P51" s="445"/>
      <c r="Q51" s="445"/>
      <c r="R51" s="445"/>
      <c r="S51" s="445"/>
      <c r="T51" s="445"/>
      <c r="U51" s="445"/>
      <c r="V51" s="445"/>
      <c r="W51" s="445"/>
      <c r="X51" s="445"/>
      <c r="Y51" s="430">
        <v>1016</v>
      </c>
      <c r="Z51" s="445"/>
      <c r="AA51" s="445"/>
      <c r="AB51" s="445"/>
      <c r="AC51" s="445"/>
      <c r="AD51" s="445"/>
      <c r="AE51" s="445"/>
      <c r="AF51" s="445"/>
      <c r="AG51" s="445"/>
      <c r="AH51" s="445"/>
      <c r="AI51" s="430">
        <v>110934</v>
      </c>
      <c r="AJ51" s="445"/>
      <c r="AK51" s="445"/>
      <c r="AL51" s="445"/>
      <c r="AM51" s="445"/>
      <c r="AN51" s="445"/>
      <c r="AO51" s="445"/>
      <c r="AP51" s="445"/>
      <c r="AQ51" s="445"/>
      <c r="AR51" s="445"/>
      <c r="AS51" s="430">
        <v>66375</v>
      </c>
      <c r="AT51" s="445"/>
      <c r="AU51" s="445"/>
      <c r="AV51" s="445"/>
      <c r="AW51" s="445"/>
      <c r="AX51" s="445"/>
      <c r="AY51" s="445"/>
      <c r="AZ51" s="445"/>
      <c r="BA51" s="445"/>
      <c r="BB51" s="430">
        <v>169577</v>
      </c>
      <c r="BC51" s="445"/>
      <c r="BD51" s="445"/>
      <c r="BE51" s="445"/>
      <c r="BF51" s="445"/>
      <c r="BG51" s="445"/>
      <c r="BH51" s="445"/>
      <c r="BI51" s="445"/>
      <c r="BJ51" s="445"/>
    </row>
    <row r="52" spans="2:62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</row>
    <row r="53" spans="2:62">
      <c r="B53" s="446" t="s">
        <v>103</v>
      </c>
      <c r="C53" s="446"/>
      <c r="D53" s="446"/>
      <c r="E53" s="4" t="s">
        <v>104</v>
      </c>
      <c r="F53" s="2" t="s">
        <v>105</v>
      </c>
    </row>
    <row r="54" spans="2:62">
      <c r="B54" s="8"/>
      <c r="C54" s="8"/>
      <c r="D54" s="8"/>
      <c r="E54" s="4"/>
      <c r="F54" s="2"/>
    </row>
    <row r="56" spans="2:62" ht="12.95" customHeight="1">
      <c r="B56" s="412" t="s">
        <v>109</v>
      </c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  <c r="N56" s="412"/>
      <c r="O56" s="412"/>
      <c r="P56" s="412"/>
      <c r="Q56" s="412"/>
      <c r="R56" s="412"/>
      <c r="S56" s="412"/>
      <c r="T56" s="412"/>
      <c r="U56" s="412"/>
      <c r="V56" s="412"/>
      <c r="W56" s="412"/>
      <c r="X56" s="412"/>
      <c r="Y56" s="412"/>
      <c r="Z56" s="412"/>
      <c r="AA56" s="412"/>
      <c r="AB56" s="412"/>
      <c r="AC56" s="412"/>
      <c r="AD56" s="412"/>
      <c r="AE56" s="412"/>
      <c r="AF56" s="412"/>
      <c r="AG56" s="412"/>
      <c r="AH56" s="412"/>
      <c r="AI56" s="412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2"/>
      <c r="AU56" s="412"/>
      <c r="AV56" s="412"/>
      <c r="AW56" s="412"/>
      <c r="AX56" s="412"/>
      <c r="AY56" s="412"/>
      <c r="AZ56" s="412"/>
      <c r="BA56" s="412"/>
      <c r="BB56" s="412"/>
      <c r="BC56" s="412"/>
      <c r="BD56" s="412"/>
      <c r="BE56" s="412"/>
      <c r="BF56" s="412"/>
      <c r="BG56" s="412"/>
      <c r="BH56" s="412"/>
      <c r="BI56" s="412"/>
      <c r="BJ56" s="412"/>
    </row>
    <row r="57" spans="2:62" ht="12.95" customHeight="1"/>
    <row r="58" spans="2:62" ht="15" customHeight="1">
      <c r="B58" s="447" t="s">
        <v>92</v>
      </c>
      <c r="C58" s="418"/>
      <c r="D58" s="418"/>
      <c r="E58" s="418"/>
      <c r="F58" s="418"/>
      <c r="G58" s="418"/>
      <c r="H58" s="418"/>
      <c r="I58" s="418"/>
      <c r="J58" s="418"/>
      <c r="K58" s="418"/>
      <c r="L58" s="418"/>
      <c r="M58" s="418"/>
      <c r="N58" s="449" t="s">
        <v>110</v>
      </c>
      <c r="O58" s="418"/>
      <c r="P58" s="418"/>
      <c r="Q58" s="418"/>
      <c r="R58" s="418"/>
      <c r="S58" s="418"/>
      <c r="T58" s="418"/>
      <c r="U58" s="449" t="s">
        <v>111</v>
      </c>
      <c r="V58" s="418"/>
      <c r="W58" s="418"/>
      <c r="X58" s="418"/>
      <c r="Y58" s="418"/>
      <c r="Z58" s="418"/>
      <c r="AA58" s="418"/>
      <c r="AB58" s="418" t="s">
        <v>112</v>
      </c>
      <c r="AC58" s="418"/>
      <c r="AD58" s="418"/>
      <c r="AE58" s="418"/>
      <c r="AF58" s="418"/>
      <c r="AG58" s="418"/>
      <c r="AH58" s="418"/>
      <c r="AI58" s="418" t="s">
        <v>113</v>
      </c>
      <c r="AJ58" s="418"/>
      <c r="AK58" s="418"/>
      <c r="AL58" s="418"/>
      <c r="AM58" s="418"/>
      <c r="AN58" s="418"/>
      <c r="AO58" s="418"/>
      <c r="AP58" s="418"/>
      <c r="AQ58" s="418"/>
      <c r="AR58" s="418"/>
      <c r="AS58" s="418"/>
      <c r="AT58" s="418"/>
      <c r="AU58" s="418"/>
      <c r="AV58" s="418"/>
      <c r="AW58" s="418" t="s">
        <v>114</v>
      </c>
      <c r="AX58" s="418"/>
      <c r="AY58" s="418"/>
      <c r="AZ58" s="418"/>
      <c r="BA58" s="418"/>
      <c r="BB58" s="418"/>
      <c r="BC58" s="418"/>
      <c r="BD58" s="418"/>
      <c r="BE58" s="418"/>
      <c r="BF58" s="418"/>
      <c r="BG58" s="418"/>
      <c r="BH58" s="418"/>
      <c r="BI58" s="418"/>
      <c r="BJ58" s="419"/>
    </row>
    <row r="59" spans="2:62" ht="15" customHeight="1">
      <c r="B59" s="448"/>
      <c r="C59" s="417"/>
      <c r="D59" s="417"/>
      <c r="E59" s="417"/>
      <c r="F59" s="417"/>
      <c r="G59" s="417"/>
      <c r="H59" s="417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 t="s">
        <v>115</v>
      </c>
      <c r="AJ59" s="417"/>
      <c r="AK59" s="417"/>
      <c r="AL59" s="417"/>
      <c r="AM59" s="417"/>
      <c r="AN59" s="417"/>
      <c r="AO59" s="417"/>
      <c r="AP59" s="417" t="s">
        <v>91</v>
      </c>
      <c r="AQ59" s="417"/>
      <c r="AR59" s="417"/>
      <c r="AS59" s="417"/>
      <c r="AT59" s="417"/>
      <c r="AU59" s="417"/>
      <c r="AV59" s="417"/>
      <c r="AW59" s="417" t="s">
        <v>115</v>
      </c>
      <c r="AX59" s="417"/>
      <c r="AY59" s="417"/>
      <c r="AZ59" s="417"/>
      <c r="BA59" s="417"/>
      <c r="BB59" s="417"/>
      <c r="BC59" s="417"/>
      <c r="BD59" s="417" t="s">
        <v>91</v>
      </c>
      <c r="BE59" s="417"/>
      <c r="BF59" s="417"/>
      <c r="BG59" s="417"/>
      <c r="BH59" s="417"/>
      <c r="BI59" s="417"/>
      <c r="BJ59" s="420"/>
    </row>
    <row r="60" spans="2:62">
      <c r="M60" s="10"/>
    </row>
    <row r="61" spans="2:62">
      <c r="C61" s="421" t="s">
        <v>93</v>
      </c>
      <c r="D61" s="421"/>
      <c r="E61" s="421"/>
      <c r="F61" s="421"/>
      <c r="G61" s="412">
        <v>22</v>
      </c>
      <c r="H61" s="412"/>
      <c r="I61" s="421" t="s">
        <v>92</v>
      </c>
      <c r="J61" s="421"/>
      <c r="K61" s="421"/>
      <c r="L61" s="421"/>
      <c r="M61" s="11"/>
      <c r="N61" s="434">
        <v>2366</v>
      </c>
      <c r="O61" s="434"/>
      <c r="P61" s="434"/>
      <c r="Q61" s="434"/>
      <c r="R61" s="434"/>
      <c r="S61" s="434"/>
      <c r="T61" s="434"/>
      <c r="U61" s="434">
        <v>58</v>
      </c>
      <c r="V61" s="434"/>
      <c r="W61" s="434"/>
      <c r="X61" s="434"/>
      <c r="Y61" s="434"/>
      <c r="Z61" s="434"/>
      <c r="AA61" s="434"/>
      <c r="AB61" s="434">
        <v>46</v>
      </c>
      <c r="AC61" s="434"/>
      <c r="AD61" s="434"/>
      <c r="AE61" s="434"/>
      <c r="AF61" s="434"/>
      <c r="AG61" s="434"/>
      <c r="AH61" s="434"/>
      <c r="AI61" s="434">
        <v>2244</v>
      </c>
      <c r="AJ61" s="434"/>
      <c r="AK61" s="434"/>
      <c r="AL61" s="434"/>
      <c r="AM61" s="434"/>
      <c r="AN61" s="434"/>
      <c r="AO61" s="434"/>
      <c r="AP61" s="434">
        <v>3206</v>
      </c>
      <c r="AQ61" s="434"/>
      <c r="AR61" s="434"/>
      <c r="AS61" s="434"/>
      <c r="AT61" s="434"/>
      <c r="AU61" s="434"/>
      <c r="AV61" s="434"/>
      <c r="AW61" s="434">
        <v>1329</v>
      </c>
      <c r="AX61" s="434"/>
      <c r="AY61" s="434"/>
      <c r="AZ61" s="434"/>
      <c r="BA61" s="434"/>
      <c r="BB61" s="434"/>
      <c r="BC61" s="434"/>
      <c r="BD61" s="434">
        <v>1672</v>
      </c>
      <c r="BE61" s="434"/>
      <c r="BF61" s="434"/>
      <c r="BG61" s="434"/>
      <c r="BH61" s="434"/>
      <c r="BI61" s="434"/>
      <c r="BJ61" s="434"/>
    </row>
    <row r="62" spans="2:62">
      <c r="G62" s="412">
        <v>23</v>
      </c>
      <c r="H62" s="412"/>
      <c r="M62" s="11"/>
      <c r="N62" s="434">
        <v>2102</v>
      </c>
      <c r="O62" s="434"/>
      <c r="P62" s="434"/>
      <c r="Q62" s="434"/>
      <c r="R62" s="434"/>
      <c r="S62" s="434"/>
      <c r="T62" s="434"/>
      <c r="U62" s="434">
        <v>44</v>
      </c>
      <c r="V62" s="434"/>
      <c r="W62" s="434"/>
      <c r="X62" s="434"/>
      <c r="Y62" s="434"/>
      <c r="Z62" s="434"/>
      <c r="AA62" s="434"/>
      <c r="AB62" s="434">
        <v>31</v>
      </c>
      <c r="AC62" s="434"/>
      <c r="AD62" s="434"/>
      <c r="AE62" s="434"/>
      <c r="AF62" s="434"/>
      <c r="AG62" s="434"/>
      <c r="AH62" s="434"/>
      <c r="AI62" s="434">
        <v>2025</v>
      </c>
      <c r="AJ62" s="434"/>
      <c r="AK62" s="434"/>
      <c r="AL62" s="434"/>
      <c r="AM62" s="434"/>
      <c r="AN62" s="434"/>
      <c r="AO62" s="434"/>
      <c r="AP62" s="434">
        <v>2850</v>
      </c>
      <c r="AQ62" s="434"/>
      <c r="AR62" s="434"/>
      <c r="AS62" s="434"/>
      <c r="AT62" s="434"/>
      <c r="AU62" s="434"/>
      <c r="AV62" s="434"/>
      <c r="AW62" s="434">
        <v>1257</v>
      </c>
      <c r="AX62" s="434"/>
      <c r="AY62" s="434"/>
      <c r="AZ62" s="434"/>
      <c r="BA62" s="434"/>
      <c r="BB62" s="434"/>
      <c r="BC62" s="434"/>
      <c r="BD62" s="434">
        <v>1715</v>
      </c>
      <c r="BE62" s="434"/>
      <c r="BF62" s="434"/>
      <c r="BG62" s="434"/>
      <c r="BH62" s="434"/>
      <c r="BI62" s="434"/>
      <c r="BJ62" s="434"/>
    </row>
    <row r="63" spans="2:62">
      <c r="G63" s="412">
        <v>24</v>
      </c>
      <c r="H63" s="412"/>
      <c r="M63" s="11"/>
      <c r="N63" s="434">
        <v>2124</v>
      </c>
      <c r="O63" s="434"/>
      <c r="P63" s="434"/>
      <c r="Q63" s="434"/>
      <c r="R63" s="434"/>
      <c r="S63" s="434"/>
      <c r="T63" s="434"/>
      <c r="U63" s="434">
        <v>55</v>
      </c>
      <c r="V63" s="434"/>
      <c r="W63" s="434"/>
      <c r="X63" s="434"/>
      <c r="Y63" s="434"/>
      <c r="Z63" s="434"/>
      <c r="AA63" s="434"/>
      <c r="AB63" s="434">
        <v>56</v>
      </c>
      <c r="AC63" s="434"/>
      <c r="AD63" s="434"/>
      <c r="AE63" s="434"/>
      <c r="AF63" s="434"/>
      <c r="AG63" s="434"/>
      <c r="AH63" s="434"/>
      <c r="AI63" s="434">
        <v>1910</v>
      </c>
      <c r="AJ63" s="434"/>
      <c r="AK63" s="434"/>
      <c r="AL63" s="434"/>
      <c r="AM63" s="434"/>
      <c r="AN63" s="434"/>
      <c r="AO63" s="434"/>
      <c r="AP63" s="434">
        <v>2763</v>
      </c>
      <c r="AQ63" s="434"/>
      <c r="AR63" s="434"/>
      <c r="AS63" s="434"/>
      <c r="AT63" s="434"/>
      <c r="AU63" s="434"/>
      <c r="AV63" s="434"/>
      <c r="AW63" s="434">
        <v>1392</v>
      </c>
      <c r="AX63" s="434"/>
      <c r="AY63" s="434"/>
      <c r="AZ63" s="434"/>
      <c r="BA63" s="434"/>
      <c r="BB63" s="434"/>
      <c r="BC63" s="434"/>
      <c r="BD63" s="434">
        <v>1838</v>
      </c>
      <c r="BE63" s="434"/>
      <c r="BF63" s="434"/>
      <c r="BG63" s="434"/>
      <c r="BH63" s="434"/>
      <c r="BI63" s="434"/>
      <c r="BJ63" s="434"/>
    </row>
    <row r="64" spans="2:62">
      <c r="G64" s="412">
        <v>25</v>
      </c>
      <c r="H64" s="412"/>
      <c r="M64" s="11"/>
      <c r="N64" s="450">
        <v>1818</v>
      </c>
      <c r="O64" s="450"/>
      <c r="P64" s="450"/>
      <c r="Q64" s="450"/>
      <c r="R64" s="450"/>
      <c r="S64" s="450"/>
      <c r="T64" s="450"/>
      <c r="U64" s="450">
        <v>59</v>
      </c>
      <c r="V64" s="450"/>
      <c r="W64" s="450"/>
      <c r="X64" s="450"/>
      <c r="Y64" s="450"/>
      <c r="Z64" s="450"/>
      <c r="AA64" s="450"/>
      <c r="AB64" s="450">
        <v>35</v>
      </c>
      <c r="AC64" s="450"/>
      <c r="AD64" s="450"/>
      <c r="AE64" s="450"/>
      <c r="AF64" s="450"/>
      <c r="AG64" s="450"/>
      <c r="AH64" s="450"/>
      <c r="AI64" s="450">
        <v>1620</v>
      </c>
      <c r="AJ64" s="450"/>
      <c r="AK64" s="450"/>
      <c r="AL64" s="450"/>
      <c r="AM64" s="450"/>
      <c r="AN64" s="450"/>
      <c r="AO64" s="450"/>
      <c r="AP64" s="450">
        <v>2378</v>
      </c>
      <c r="AQ64" s="450"/>
      <c r="AR64" s="450"/>
      <c r="AS64" s="450"/>
      <c r="AT64" s="450"/>
      <c r="AU64" s="450"/>
      <c r="AV64" s="450"/>
      <c r="AW64" s="450">
        <v>1462</v>
      </c>
      <c r="AX64" s="450"/>
      <c r="AY64" s="450"/>
      <c r="AZ64" s="450"/>
      <c r="BA64" s="450"/>
      <c r="BB64" s="450"/>
      <c r="BC64" s="450"/>
      <c r="BD64" s="450">
        <v>1915</v>
      </c>
      <c r="BE64" s="450"/>
      <c r="BF64" s="450"/>
      <c r="BG64" s="450"/>
      <c r="BH64" s="450"/>
      <c r="BI64" s="450"/>
      <c r="BJ64" s="450"/>
    </row>
    <row r="65" spans="2:62" s="116" customFormat="1">
      <c r="G65" s="424">
        <v>26</v>
      </c>
      <c r="H65" s="424"/>
      <c r="I65" s="257"/>
      <c r="J65" s="257"/>
      <c r="K65" s="257"/>
      <c r="L65" s="257"/>
      <c r="M65" s="259"/>
      <c r="N65" s="451">
        <v>1805</v>
      </c>
      <c r="O65" s="436"/>
      <c r="P65" s="436"/>
      <c r="Q65" s="436"/>
      <c r="R65" s="436"/>
      <c r="S65" s="436"/>
      <c r="T65" s="436"/>
      <c r="U65" s="436">
        <v>48</v>
      </c>
      <c r="V65" s="436"/>
      <c r="W65" s="436"/>
      <c r="X65" s="436"/>
      <c r="Y65" s="436"/>
      <c r="Z65" s="436"/>
      <c r="AA65" s="436"/>
      <c r="AB65" s="436">
        <v>43</v>
      </c>
      <c r="AC65" s="436"/>
      <c r="AD65" s="436"/>
      <c r="AE65" s="436"/>
      <c r="AF65" s="436"/>
      <c r="AG65" s="436"/>
      <c r="AH65" s="436"/>
      <c r="AI65" s="436">
        <v>1697</v>
      </c>
      <c r="AJ65" s="436"/>
      <c r="AK65" s="436"/>
      <c r="AL65" s="436"/>
      <c r="AM65" s="436"/>
      <c r="AN65" s="436"/>
      <c r="AO65" s="436"/>
      <c r="AP65" s="436">
        <v>2336</v>
      </c>
      <c r="AQ65" s="436"/>
      <c r="AR65" s="436"/>
      <c r="AS65" s="436"/>
      <c r="AT65" s="436"/>
      <c r="AU65" s="436"/>
      <c r="AV65" s="436"/>
      <c r="AW65" s="436">
        <v>1446</v>
      </c>
      <c r="AX65" s="436"/>
      <c r="AY65" s="436"/>
      <c r="AZ65" s="436"/>
      <c r="BA65" s="436"/>
      <c r="BB65" s="436"/>
      <c r="BC65" s="436"/>
      <c r="BD65" s="436">
        <v>1844</v>
      </c>
      <c r="BE65" s="436"/>
      <c r="BF65" s="436"/>
      <c r="BG65" s="436"/>
      <c r="BH65" s="436"/>
      <c r="BI65" s="436"/>
      <c r="BJ65" s="436"/>
    </row>
    <row r="66" spans="2:62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</row>
    <row r="67" spans="2:62">
      <c r="B67" s="446" t="s">
        <v>103</v>
      </c>
      <c r="C67" s="446"/>
      <c r="D67" s="446"/>
      <c r="E67" s="4" t="s">
        <v>104</v>
      </c>
      <c r="F67" s="2" t="s">
        <v>105</v>
      </c>
    </row>
  </sheetData>
  <mergeCells count="282">
    <mergeCell ref="W35:X35"/>
    <mergeCell ref="AG35:AH35"/>
    <mergeCell ref="AQ35:AR35"/>
    <mergeCell ref="AZ35:BA35"/>
    <mergeCell ref="BI35:BJ35"/>
    <mergeCell ref="W45:X45"/>
    <mergeCell ref="AG45:AH45"/>
    <mergeCell ref="AQ45:AR45"/>
    <mergeCell ref="AZ45:BA45"/>
    <mergeCell ref="BI45:BJ45"/>
    <mergeCell ref="BB37:BJ37"/>
    <mergeCell ref="BB38:BJ38"/>
    <mergeCell ref="BB39:BJ39"/>
    <mergeCell ref="BB40:BJ40"/>
    <mergeCell ref="BB41:BJ41"/>
    <mergeCell ref="AS37:BA37"/>
    <mergeCell ref="AS38:BA38"/>
    <mergeCell ref="AS39:BA39"/>
    <mergeCell ref="Y37:AH37"/>
    <mergeCell ref="AI64:AO64"/>
    <mergeCell ref="AP64:AV64"/>
    <mergeCell ref="AW64:BC64"/>
    <mergeCell ref="BD64:BJ64"/>
    <mergeCell ref="B67:D67"/>
    <mergeCell ref="U65:AA65"/>
    <mergeCell ref="AB65:AH65"/>
    <mergeCell ref="AI65:AO65"/>
    <mergeCell ref="AP65:AV65"/>
    <mergeCell ref="AW65:BC65"/>
    <mergeCell ref="G63:H63"/>
    <mergeCell ref="G64:H64"/>
    <mergeCell ref="G65:H65"/>
    <mergeCell ref="N61:T61"/>
    <mergeCell ref="N62:T62"/>
    <mergeCell ref="N63:T63"/>
    <mergeCell ref="N64:T64"/>
    <mergeCell ref="N65:T65"/>
    <mergeCell ref="BD61:BJ61"/>
    <mergeCell ref="U62:AA62"/>
    <mergeCell ref="AB62:AH62"/>
    <mergeCell ref="AI62:AO62"/>
    <mergeCell ref="AP62:AV62"/>
    <mergeCell ref="AW62:BC62"/>
    <mergeCell ref="BD62:BJ62"/>
    <mergeCell ref="U63:AA63"/>
    <mergeCell ref="AB63:AH63"/>
    <mergeCell ref="AI63:AO63"/>
    <mergeCell ref="AP63:AV63"/>
    <mergeCell ref="AW63:BC63"/>
    <mergeCell ref="BD63:BJ63"/>
    <mergeCell ref="BD65:BJ65"/>
    <mergeCell ref="U64:AA64"/>
    <mergeCell ref="AB64:AH64"/>
    <mergeCell ref="C61:F61"/>
    <mergeCell ref="I61:L61"/>
    <mergeCell ref="G61:H61"/>
    <mergeCell ref="U61:AA61"/>
    <mergeCell ref="AB61:AH61"/>
    <mergeCell ref="AI61:AO61"/>
    <mergeCell ref="AP61:AV61"/>
    <mergeCell ref="AW61:BC61"/>
    <mergeCell ref="G62:H62"/>
    <mergeCell ref="G51:I51"/>
    <mergeCell ref="O51:X51"/>
    <mergeCell ref="Y51:AH51"/>
    <mergeCell ref="AI51:AR51"/>
    <mergeCell ref="AS51:BA51"/>
    <mergeCell ref="BB51:BJ51"/>
    <mergeCell ref="B53:D53"/>
    <mergeCell ref="B56:BJ56"/>
    <mergeCell ref="B58:M59"/>
    <mergeCell ref="N58:T59"/>
    <mergeCell ref="U58:AA59"/>
    <mergeCell ref="AB58:AH59"/>
    <mergeCell ref="AI59:AO59"/>
    <mergeCell ref="AP59:AV59"/>
    <mergeCell ref="AW59:BC59"/>
    <mergeCell ref="BD59:BJ59"/>
    <mergeCell ref="AI58:AV58"/>
    <mergeCell ref="AW58:BJ58"/>
    <mergeCell ref="G49:I49"/>
    <mergeCell ref="O49:X49"/>
    <mergeCell ref="Y49:AH49"/>
    <mergeCell ref="AI49:AR49"/>
    <mergeCell ref="AS49:BA49"/>
    <mergeCell ref="BB49:BJ49"/>
    <mergeCell ref="G50:I50"/>
    <mergeCell ref="O50:X50"/>
    <mergeCell ref="Y50:AH50"/>
    <mergeCell ref="AI50:AR50"/>
    <mergeCell ref="AS50:BA50"/>
    <mergeCell ref="BB50:BJ50"/>
    <mergeCell ref="C47:F47"/>
    <mergeCell ref="G47:I47"/>
    <mergeCell ref="J47:M47"/>
    <mergeCell ref="O47:X47"/>
    <mergeCell ref="Y47:AH47"/>
    <mergeCell ref="AI47:AR47"/>
    <mergeCell ref="AS47:BA47"/>
    <mergeCell ref="BB47:BJ47"/>
    <mergeCell ref="G48:I48"/>
    <mergeCell ref="O48:X48"/>
    <mergeCell ref="Y48:AH48"/>
    <mergeCell ref="AI48:AR48"/>
    <mergeCell ref="AS48:BA48"/>
    <mergeCell ref="BB48:BJ48"/>
    <mergeCell ref="B43:N44"/>
    <mergeCell ref="O43:X44"/>
    <mergeCell ref="Y43:AH44"/>
    <mergeCell ref="AI43:AR44"/>
    <mergeCell ref="AS43:BA44"/>
    <mergeCell ref="BB43:BJ44"/>
    <mergeCell ref="AI40:AR40"/>
    <mergeCell ref="Y41:AH41"/>
    <mergeCell ref="AI41:AR41"/>
    <mergeCell ref="AS40:BA40"/>
    <mergeCell ref="AS41:BA41"/>
    <mergeCell ref="B33:N34"/>
    <mergeCell ref="O33:X34"/>
    <mergeCell ref="Y33:AH34"/>
    <mergeCell ref="AI33:AR34"/>
    <mergeCell ref="AS33:BA34"/>
    <mergeCell ref="BB33:BJ34"/>
    <mergeCell ref="O41:X41"/>
    <mergeCell ref="C37:F37"/>
    <mergeCell ref="J37:M37"/>
    <mergeCell ref="G37:I37"/>
    <mergeCell ref="G38:I38"/>
    <mergeCell ref="G39:I39"/>
    <mergeCell ref="G40:I40"/>
    <mergeCell ref="AI37:AR37"/>
    <mergeCell ref="Y38:AH38"/>
    <mergeCell ref="AI38:AR38"/>
    <mergeCell ref="Y39:AH39"/>
    <mergeCell ref="AI39:AR39"/>
    <mergeCell ref="G41:I41"/>
    <mergeCell ref="O37:X37"/>
    <mergeCell ref="O38:X38"/>
    <mergeCell ref="O39:X39"/>
    <mergeCell ref="O40:X40"/>
    <mergeCell ref="Y40:AH40"/>
    <mergeCell ref="B31:BJ31"/>
    <mergeCell ref="AM11:AR11"/>
    <mergeCell ref="AM12:AR12"/>
    <mergeCell ref="AM14:AR14"/>
    <mergeCell ref="AS11:AX11"/>
    <mergeCell ref="AS12:AX12"/>
    <mergeCell ref="AS14:AX14"/>
    <mergeCell ref="AG11:AL11"/>
    <mergeCell ref="AY11:BD11"/>
    <mergeCell ref="AY14:BD14"/>
    <mergeCell ref="BC23:BF23"/>
    <mergeCell ref="BG23:BJ23"/>
    <mergeCell ref="B28:D28"/>
    <mergeCell ref="AQ24:AT24"/>
    <mergeCell ref="AU24:AX24"/>
    <mergeCell ref="AY24:BB24"/>
    <mergeCell ref="AG24:AL24"/>
    <mergeCell ref="AM20:AP20"/>
    <mergeCell ref="AM21:AP21"/>
    <mergeCell ref="AM22:AP22"/>
    <mergeCell ref="AM23:AP23"/>
    <mergeCell ref="AM24:AP24"/>
    <mergeCell ref="BE11:BJ11"/>
    <mergeCell ref="BE12:BJ12"/>
    <mergeCell ref="BE13:BJ13"/>
    <mergeCell ref="AG20:AL20"/>
    <mergeCell ref="AQ20:AT20"/>
    <mergeCell ref="AY23:BB23"/>
    <mergeCell ref="BC18:BF18"/>
    <mergeCell ref="BG18:BJ18"/>
    <mergeCell ref="AM17:AT17"/>
    <mergeCell ref="AU17:BB17"/>
    <mergeCell ref="BC17:BJ17"/>
    <mergeCell ref="AY18:BB18"/>
    <mergeCell ref="AY20:BB20"/>
    <mergeCell ref="AQ23:AT23"/>
    <mergeCell ref="AU23:AX23"/>
    <mergeCell ref="BE14:BJ14"/>
    <mergeCell ref="AG15:AL15"/>
    <mergeCell ref="AM15:AR15"/>
    <mergeCell ref="AS15:AX15"/>
    <mergeCell ref="AY15:BD15"/>
    <mergeCell ref="BE15:BJ15"/>
    <mergeCell ref="AG14:AL14"/>
    <mergeCell ref="AM18:AP18"/>
    <mergeCell ref="AQ18:AT18"/>
    <mergeCell ref="AU18:AX18"/>
    <mergeCell ref="AU20:AX20"/>
    <mergeCell ref="BC24:BF24"/>
    <mergeCell ref="BG24:BJ24"/>
    <mergeCell ref="C26:D26"/>
    <mergeCell ref="O24:T24"/>
    <mergeCell ref="U24:Z24"/>
    <mergeCell ref="AA24:AF24"/>
    <mergeCell ref="BC20:BF20"/>
    <mergeCell ref="BG20:BJ20"/>
    <mergeCell ref="AQ21:AT21"/>
    <mergeCell ref="AU21:AX21"/>
    <mergeCell ref="AY21:BB21"/>
    <mergeCell ref="BC21:BF21"/>
    <mergeCell ref="BG21:BJ21"/>
    <mergeCell ref="AQ22:AT22"/>
    <mergeCell ref="AU22:AX22"/>
    <mergeCell ref="AY22:BB22"/>
    <mergeCell ref="BC22:BF22"/>
    <mergeCell ref="BG22:BJ22"/>
    <mergeCell ref="G21:I21"/>
    <mergeCell ref="G22:I22"/>
    <mergeCell ref="G23:I23"/>
    <mergeCell ref="G24:I24"/>
    <mergeCell ref="O21:T21"/>
    <mergeCell ref="U21:Z21"/>
    <mergeCell ref="O23:T23"/>
    <mergeCell ref="U23:Z23"/>
    <mergeCell ref="AA23:AF23"/>
    <mergeCell ref="AG23:AL23"/>
    <mergeCell ref="AG21:AL21"/>
    <mergeCell ref="B17:N18"/>
    <mergeCell ref="C20:F20"/>
    <mergeCell ref="G20:I20"/>
    <mergeCell ref="J20:M20"/>
    <mergeCell ref="O20:T20"/>
    <mergeCell ref="U20:Z20"/>
    <mergeCell ref="AA20:AF20"/>
    <mergeCell ref="O18:T18"/>
    <mergeCell ref="U18:Z18"/>
    <mergeCell ref="AA18:AF18"/>
    <mergeCell ref="AG18:AL18"/>
    <mergeCell ref="AA21:AF21"/>
    <mergeCell ref="O17:Z17"/>
    <mergeCell ref="AA17:AL17"/>
    <mergeCell ref="O22:T22"/>
    <mergeCell ref="U22:Z22"/>
    <mergeCell ref="AA22:AF22"/>
    <mergeCell ref="AG22:AL22"/>
    <mergeCell ref="AA15:AF15"/>
    <mergeCell ref="U14:Z14"/>
    <mergeCell ref="AA14:AF14"/>
    <mergeCell ref="AY12:BD12"/>
    <mergeCell ref="U13:Z13"/>
    <mergeCell ref="AA13:AF13"/>
    <mergeCell ref="AG13:AL13"/>
    <mergeCell ref="AM13:AR13"/>
    <mergeCell ref="AS13:AX13"/>
    <mergeCell ref="AY13:BD13"/>
    <mergeCell ref="U12:Z12"/>
    <mergeCell ref="AA12:AF12"/>
    <mergeCell ref="AG12:AL12"/>
    <mergeCell ref="G13:I13"/>
    <mergeCell ref="G14:I14"/>
    <mergeCell ref="G15:I15"/>
    <mergeCell ref="O11:T11"/>
    <mergeCell ref="O12:T12"/>
    <mergeCell ref="O13:T13"/>
    <mergeCell ref="O14:T14"/>
    <mergeCell ref="O15:T15"/>
    <mergeCell ref="U15:Z15"/>
    <mergeCell ref="F26:G26"/>
    <mergeCell ref="F27:G27"/>
    <mergeCell ref="AS1:BK2"/>
    <mergeCell ref="B5:BJ5"/>
    <mergeCell ref="B6:BJ6"/>
    <mergeCell ref="B8:N9"/>
    <mergeCell ref="O9:T9"/>
    <mergeCell ref="U9:Z9"/>
    <mergeCell ref="O8:Z8"/>
    <mergeCell ref="AA8:AL8"/>
    <mergeCell ref="AM8:AX8"/>
    <mergeCell ref="AY8:BJ8"/>
    <mergeCell ref="AA9:AF9"/>
    <mergeCell ref="AG9:AL9"/>
    <mergeCell ref="AM9:AR9"/>
    <mergeCell ref="AS9:AX9"/>
    <mergeCell ref="AY9:BD9"/>
    <mergeCell ref="BE9:BJ9"/>
    <mergeCell ref="C11:F11"/>
    <mergeCell ref="J11:M11"/>
    <mergeCell ref="G11:I11"/>
    <mergeCell ref="U11:Z11"/>
    <mergeCell ref="AA11:AF11"/>
    <mergeCell ref="G12:I12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H62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86" ht="11.1" customHeight="1">
      <c r="A1" s="453">
        <f>'189'!AS1+1</f>
        <v>190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86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86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86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86" ht="18" customHeight="1">
      <c r="B5" s="454" t="s">
        <v>843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</row>
    <row r="6" spans="1:86" ht="12.95" customHeight="1">
      <c r="B6" s="455" t="s">
        <v>349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</row>
    <row r="7" spans="1:86" ht="12.95" customHeight="1">
      <c r="BJ7" s="188" t="s">
        <v>410</v>
      </c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</row>
    <row r="8" spans="1:86" ht="13.5" customHeight="1">
      <c r="B8" s="456" t="s">
        <v>1</v>
      </c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 t="s">
        <v>18</v>
      </c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 t="s">
        <v>350</v>
      </c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 t="s">
        <v>351</v>
      </c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61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</row>
    <row r="9" spans="1:86" ht="13.5" customHeight="1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 t="s">
        <v>352</v>
      </c>
      <c r="P9" s="459"/>
      <c r="Q9" s="459"/>
      <c r="R9" s="459"/>
      <c r="S9" s="459"/>
      <c r="T9" s="459"/>
      <c r="U9" s="459"/>
      <c r="V9" s="459"/>
      <c r="W9" s="459" t="s">
        <v>353</v>
      </c>
      <c r="X9" s="459"/>
      <c r="Y9" s="459"/>
      <c r="Z9" s="459"/>
      <c r="AA9" s="459"/>
      <c r="AB9" s="459"/>
      <c r="AC9" s="459"/>
      <c r="AD9" s="459"/>
      <c r="AE9" s="459" t="s">
        <v>352</v>
      </c>
      <c r="AF9" s="459"/>
      <c r="AG9" s="459"/>
      <c r="AH9" s="459"/>
      <c r="AI9" s="459"/>
      <c r="AJ9" s="459"/>
      <c r="AK9" s="459"/>
      <c r="AL9" s="459"/>
      <c r="AM9" s="459" t="s">
        <v>353</v>
      </c>
      <c r="AN9" s="459"/>
      <c r="AO9" s="459"/>
      <c r="AP9" s="459"/>
      <c r="AQ9" s="459"/>
      <c r="AR9" s="459"/>
      <c r="AS9" s="459"/>
      <c r="AT9" s="459"/>
      <c r="AU9" s="459" t="s">
        <v>352</v>
      </c>
      <c r="AV9" s="459"/>
      <c r="AW9" s="459"/>
      <c r="AX9" s="459"/>
      <c r="AY9" s="459"/>
      <c r="AZ9" s="459"/>
      <c r="BA9" s="459"/>
      <c r="BB9" s="459"/>
      <c r="BC9" s="459" t="s">
        <v>353</v>
      </c>
      <c r="BD9" s="459"/>
      <c r="BE9" s="459"/>
      <c r="BF9" s="459"/>
      <c r="BG9" s="459"/>
      <c r="BH9" s="459"/>
      <c r="BI9" s="459"/>
      <c r="BJ9" s="460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</row>
    <row r="10" spans="1:86" ht="13.5" customHeight="1">
      <c r="N10" s="117"/>
      <c r="AB10" s="462" t="s">
        <v>149</v>
      </c>
      <c r="AC10" s="462"/>
      <c r="AD10" s="462"/>
      <c r="AR10" s="462" t="s">
        <v>149</v>
      </c>
      <c r="AS10" s="462"/>
      <c r="AT10" s="462"/>
      <c r="BH10" s="462" t="s">
        <v>149</v>
      </c>
      <c r="BI10" s="462"/>
      <c r="BJ10" s="462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</row>
    <row r="11" spans="1:86" ht="13.5" customHeight="1">
      <c r="N11" s="118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</row>
    <row r="12" spans="1:86" ht="13.5" customHeight="1">
      <c r="C12" s="463" t="s">
        <v>7</v>
      </c>
      <c r="D12" s="463"/>
      <c r="E12" s="463"/>
      <c r="F12" s="463"/>
      <c r="G12" s="455">
        <v>22</v>
      </c>
      <c r="H12" s="455"/>
      <c r="I12" s="455"/>
      <c r="J12" s="463" t="s">
        <v>1</v>
      </c>
      <c r="K12" s="463"/>
      <c r="L12" s="463"/>
      <c r="M12" s="463"/>
      <c r="N12" s="118"/>
      <c r="O12" s="422">
        <v>484</v>
      </c>
      <c r="P12" s="422"/>
      <c r="Q12" s="422"/>
      <c r="R12" s="422"/>
      <c r="S12" s="422"/>
      <c r="T12" s="422"/>
      <c r="U12" s="422"/>
      <c r="V12" s="422"/>
      <c r="W12" s="422">
        <v>65362</v>
      </c>
      <c r="X12" s="422"/>
      <c r="Y12" s="422"/>
      <c r="Z12" s="422"/>
      <c r="AA12" s="422"/>
      <c r="AB12" s="422"/>
      <c r="AC12" s="422"/>
      <c r="AD12" s="422"/>
      <c r="AE12" s="422">
        <v>405</v>
      </c>
      <c r="AF12" s="422"/>
      <c r="AG12" s="422"/>
      <c r="AH12" s="422"/>
      <c r="AI12" s="422"/>
      <c r="AJ12" s="422"/>
      <c r="AK12" s="422"/>
      <c r="AL12" s="422"/>
      <c r="AM12" s="422">
        <v>47679</v>
      </c>
      <c r="AN12" s="422"/>
      <c r="AO12" s="422"/>
      <c r="AP12" s="422"/>
      <c r="AQ12" s="422"/>
      <c r="AR12" s="422"/>
      <c r="AS12" s="422"/>
      <c r="AT12" s="422"/>
      <c r="AU12" s="422">
        <v>79</v>
      </c>
      <c r="AV12" s="422"/>
      <c r="AW12" s="422"/>
      <c r="AX12" s="422"/>
      <c r="AY12" s="422"/>
      <c r="AZ12" s="422"/>
      <c r="BA12" s="422"/>
      <c r="BB12" s="422"/>
      <c r="BC12" s="422">
        <v>17683</v>
      </c>
      <c r="BD12" s="422"/>
      <c r="BE12" s="422"/>
      <c r="BF12" s="422"/>
      <c r="BG12" s="422"/>
      <c r="BH12" s="422"/>
      <c r="BI12" s="422"/>
      <c r="BJ12" s="422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</row>
    <row r="13" spans="1:86" ht="13.5" customHeight="1">
      <c r="G13" s="455">
        <v>23</v>
      </c>
      <c r="H13" s="455"/>
      <c r="I13" s="455"/>
      <c r="N13" s="118"/>
      <c r="O13" s="434">
        <v>375</v>
      </c>
      <c r="P13" s="434"/>
      <c r="Q13" s="434"/>
      <c r="R13" s="434"/>
      <c r="S13" s="434"/>
      <c r="T13" s="434"/>
      <c r="U13" s="434"/>
      <c r="V13" s="434"/>
      <c r="W13" s="434">
        <v>53890</v>
      </c>
      <c r="X13" s="434"/>
      <c r="Y13" s="434"/>
      <c r="Z13" s="434"/>
      <c r="AA13" s="434"/>
      <c r="AB13" s="434"/>
      <c r="AC13" s="434"/>
      <c r="AD13" s="434"/>
      <c r="AE13" s="434">
        <v>311</v>
      </c>
      <c r="AF13" s="434"/>
      <c r="AG13" s="434"/>
      <c r="AH13" s="434"/>
      <c r="AI13" s="434"/>
      <c r="AJ13" s="434"/>
      <c r="AK13" s="434"/>
      <c r="AL13" s="434"/>
      <c r="AM13" s="434">
        <v>38650</v>
      </c>
      <c r="AN13" s="434"/>
      <c r="AO13" s="434"/>
      <c r="AP13" s="434"/>
      <c r="AQ13" s="434"/>
      <c r="AR13" s="434"/>
      <c r="AS13" s="434"/>
      <c r="AT13" s="434"/>
      <c r="AU13" s="434">
        <v>64</v>
      </c>
      <c r="AV13" s="434"/>
      <c r="AW13" s="434"/>
      <c r="AX13" s="434"/>
      <c r="AY13" s="434"/>
      <c r="AZ13" s="434"/>
      <c r="BA13" s="434"/>
      <c r="BB13" s="434"/>
      <c r="BC13" s="434">
        <v>15240</v>
      </c>
      <c r="BD13" s="434"/>
      <c r="BE13" s="434"/>
      <c r="BF13" s="434"/>
      <c r="BG13" s="434"/>
      <c r="BH13" s="434"/>
      <c r="BI13" s="434"/>
      <c r="BJ13" s="434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</row>
    <row r="14" spans="1:86" ht="13.5" customHeight="1">
      <c r="G14" s="455">
        <v>24</v>
      </c>
      <c r="H14" s="455"/>
      <c r="I14" s="455"/>
      <c r="N14" s="118"/>
      <c r="O14" s="422">
        <v>362</v>
      </c>
      <c r="P14" s="422"/>
      <c r="Q14" s="422"/>
      <c r="R14" s="422"/>
      <c r="S14" s="422"/>
      <c r="T14" s="422"/>
      <c r="U14" s="422"/>
      <c r="V14" s="422"/>
      <c r="W14" s="464">
        <v>52282</v>
      </c>
      <c r="X14" s="464"/>
      <c r="Y14" s="464"/>
      <c r="Z14" s="464"/>
      <c r="AA14" s="464"/>
      <c r="AB14" s="464"/>
      <c r="AC14" s="464"/>
      <c r="AD14" s="464"/>
      <c r="AE14" s="464">
        <v>288</v>
      </c>
      <c r="AF14" s="464"/>
      <c r="AG14" s="464"/>
      <c r="AH14" s="464"/>
      <c r="AI14" s="464"/>
      <c r="AJ14" s="464"/>
      <c r="AK14" s="464"/>
      <c r="AL14" s="464"/>
      <c r="AM14" s="464">
        <v>33095</v>
      </c>
      <c r="AN14" s="464"/>
      <c r="AO14" s="464"/>
      <c r="AP14" s="464"/>
      <c r="AQ14" s="464"/>
      <c r="AR14" s="464"/>
      <c r="AS14" s="464"/>
      <c r="AT14" s="464"/>
      <c r="AU14" s="464">
        <v>74</v>
      </c>
      <c r="AV14" s="464"/>
      <c r="AW14" s="464"/>
      <c r="AX14" s="464"/>
      <c r="AY14" s="464"/>
      <c r="AZ14" s="464"/>
      <c r="BA14" s="464"/>
      <c r="BB14" s="464"/>
      <c r="BC14" s="464">
        <v>19187</v>
      </c>
      <c r="BD14" s="464"/>
      <c r="BE14" s="464"/>
      <c r="BF14" s="464"/>
      <c r="BG14" s="464"/>
      <c r="BH14" s="464"/>
      <c r="BI14" s="464"/>
      <c r="BJ14" s="464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</row>
    <row r="15" spans="1:86" ht="13.5" customHeight="1">
      <c r="G15" s="455">
        <v>25</v>
      </c>
      <c r="H15" s="455"/>
      <c r="I15" s="455"/>
      <c r="N15" s="118"/>
      <c r="O15" s="422">
        <v>242</v>
      </c>
      <c r="P15" s="422"/>
      <c r="Q15" s="422"/>
      <c r="R15" s="422"/>
      <c r="S15" s="422"/>
      <c r="T15" s="422"/>
      <c r="U15" s="422"/>
      <c r="V15" s="422"/>
      <c r="W15" s="464">
        <v>33416</v>
      </c>
      <c r="X15" s="464"/>
      <c r="Y15" s="464"/>
      <c r="Z15" s="464"/>
      <c r="AA15" s="464"/>
      <c r="AB15" s="464"/>
      <c r="AC15" s="464"/>
      <c r="AD15" s="464"/>
      <c r="AE15" s="464">
        <v>194</v>
      </c>
      <c r="AF15" s="464"/>
      <c r="AG15" s="464"/>
      <c r="AH15" s="464"/>
      <c r="AI15" s="464"/>
      <c r="AJ15" s="464"/>
      <c r="AK15" s="464"/>
      <c r="AL15" s="464"/>
      <c r="AM15" s="464">
        <v>22536</v>
      </c>
      <c r="AN15" s="464"/>
      <c r="AO15" s="464"/>
      <c r="AP15" s="464"/>
      <c r="AQ15" s="464"/>
      <c r="AR15" s="464"/>
      <c r="AS15" s="464"/>
      <c r="AT15" s="464"/>
      <c r="AU15" s="464">
        <v>48</v>
      </c>
      <c r="AV15" s="464"/>
      <c r="AW15" s="464"/>
      <c r="AX15" s="464"/>
      <c r="AY15" s="464"/>
      <c r="AZ15" s="464"/>
      <c r="BA15" s="464"/>
      <c r="BB15" s="464"/>
      <c r="BC15" s="464">
        <v>10880</v>
      </c>
      <c r="BD15" s="464"/>
      <c r="BE15" s="464"/>
      <c r="BF15" s="464"/>
      <c r="BG15" s="464"/>
      <c r="BH15" s="464"/>
      <c r="BI15" s="464"/>
      <c r="BJ15" s="464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</row>
    <row r="16" spans="1:86" ht="13.5" customHeight="1">
      <c r="G16" s="424">
        <v>26</v>
      </c>
      <c r="H16" s="424"/>
      <c r="I16" s="424"/>
      <c r="J16" s="257"/>
      <c r="K16" s="257"/>
      <c r="L16" s="257"/>
      <c r="M16" s="257"/>
      <c r="N16" s="259"/>
      <c r="O16" s="433">
        <f>SUM(AE16,AU16)</f>
        <v>238</v>
      </c>
      <c r="P16" s="430"/>
      <c r="Q16" s="430"/>
      <c r="R16" s="430"/>
      <c r="S16" s="430"/>
      <c r="T16" s="430"/>
      <c r="U16" s="430"/>
      <c r="V16" s="430"/>
      <c r="W16" s="430">
        <f>SUM(AM16,BC16)</f>
        <v>33322</v>
      </c>
      <c r="X16" s="430"/>
      <c r="Y16" s="430"/>
      <c r="Z16" s="430"/>
      <c r="AA16" s="430"/>
      <c r="AB16" s="430"/>
      <c r="AC16" s="430"/>
      <c r="AD16" s="430"/>
      <c r="AE16" s="430">
        <v>183</v>
      </c>
      <c r="AF16" s="430"/>
      <c r="AG16" s="430"/>
      <c r="AH16" s="430"/>
      <c r="AI16" s="430"/>
      <c r="AJ16" s="430"/>
      <c r="AK16" s="430"/>
      <c r="AL16" s="430"/>
      <c r="AM16" s="430">
        <v>21232</v>
      </c>
      <c r="AN16" s="430"/>
      <c r="AO16" s="430"/>
      <c r="AP16" s="430"/>
      <c r="AQ16" s="430"/>
      <c r="AR16" s="430"/>
      <c r="AS16" s="430"/>
      <c r="AT16" s="430"/>
      <c r="AU16" s="430">
        <v>55</v>
      </c>
      <c r="AV16" s="430"/>
      <c r="AW16" s="430"/>
      <c r="AX16" s="430"/>
      <c r="AY16" s="430"/>
      <c r="AZ16" s="430"/>
      <c r="BA16" s="430"/>
      <c r="BB16" s="430"/>
      <c r="BC16" s="430">
        <v>12090</v>
      </c>
      <c r="BD16" s="430"/>
      <c r="BE16" s="430"/>
      <c r="BF16" s="430"/>
      <c r="BG16" s="430"/>
      <c r="BH16" s="430"/>
      <c r="BI16" s="430"/>
      <c r="BJ16" s="430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</row>
    <row r="17" spans="2:86" ht="13.5" customHeight="1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</row>
    <row r="18" spans="2:86" ht="13.5" customHeight="1">
      <c r="B18" s="465" t="s">
        <v>9</v>
      </c>
      <c r="C18" s="465"/>
      <c r="D18" s="465"/>
      <c r="E18" s="227" t="s">
        <v>354</v>
      </c>
      <c r="F18" s="121" t="s">
        <v>48</v>
      </c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</row>
    <row r="19" spans="2:86"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</row>
    <row r="20" spans="2:86" ht="12.95" customHeight="1">
      <c r="B20" s="455" t="s">
        <v>902</v>
      </c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455"/>
      <c r="AW20" s="455"/>
      <c r="AX20" s="455"/>
      <c r="AY20" s="455"/>
      <c r="AZ20" s="455"/>
      <c r="BA20" s="455"/>
      <c r="BB20" s="455"/>
      <c r="BC20" s="455"/>
      <c r="BD20" s="455"/>
      <c r="BE20" s="455"/>
      <c r="BF20" s="455"/>
      <c r="BG20" s="455"/>
      <c r="BH20" s="455"/>
      <c r="BI20" s="455"/>
      <c r="BJ20" s="455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</row>
    <row r="21" spans="2:86" ht="12.95" customHeight="1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88" t="s">
        <v>410</v>
      </c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</row>
    <row r="22" spans="2:86" ht="13.5" customHeight="1">
      <c r="B22" s="456" t="s">
        <v>1</v>
      </c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 t="s">
        <v>18</v>
      </c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 t="s">
        <v>355</v>
      </c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457"/>
      <c r="BF22" s="457"/>
      <c r="BG22" s="457"/>
      <c r="BH22" s="457"/>
      <c r="BI22" s="457"/>
      <c r="BJ22" s="461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</row>
    <row r="23" spans="2:86" ht="13.5" customHeight="1"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 t="s">
        <v>352</v>
      </c>
      <c r="P23" s="459"/>
      <c r="Q23" s="459"/>
      <c r="R23" s="459"/>
      <c r="S23" s="459"/>
      <c r="T23" s="459"/>
      <c r="U23" s="459" t="s">
        <v>353</v>
      </c>
      <c r="V23" s="459"/>
      <c r="W23" s="459"/>
      <c r="X23" s="459"/>
      <c r="Y23" s="459"/>
      <c r="Z23" s="459"/>
      <c r="AA23" s="459" t="s">
        <v>356</v>
      </c>
      <c r="AB23" s="459"/>
      <c r="AC23" s="459"/>
      <c r="AD23" s="459"/>
      <c r="AE23" s="459"/>
      <c r="AF23" s="459"/>
      <c r="AG23" s="459" t="s">
        <v>357</v>
      </c>
      <c r="AH23" s="459"/>
      <c r="AI23" s="459"/>
      <c r="AJ23" s="459"/>
      <c r="AK23" s="459"/>
      <c r="AL23" s="459"/>
      <c r="AM23" s="459" t="s">
        <v>358</v>
      </c>
      <c r="AN23" s="459"/>
      <c r="AO23" s="459"/>
      <c r="AP23" s="459"/>
      <c r="AQ23" s="459"/>
      <c r="AR23" s="459"/>
      <c r="AS23" s="459" t="s">
        <v>359</v>
      </c>
      <c r="AT23" s="459"/>
      <c r="AU23" s="459"/>
      <c r="AV23" s="459"/>
      <c r="AW23" s="459"/>
      <c r="AX23" s="459"/>
      <c r="AY23" s="459" t="s">
        <v>360</v>
      </c>
      <c r="AZ23" s="459"/>
      <c r="BA23" s="459"/>
      <c r="BB23" s="459"/>
      <c r="BC23" s="459"/>
      <c r="BD23" s="460"/>
      <c r="BE23" s="459" t="s">
        <v>187</v>
      </c>
      <c r="BF23" s="459"/>
      <c r="BG23" s="459"/>
      <c r="BH23" s="459"/>
      <c r="BI23" s="459"/>
      <c r="BJ23" s="460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</row>
    <row r="24" spans="2:86" ht="13.5" customHeight="1">
      <c r="N24" s="117"/>
      <c r="X24" s="462" t="s">
        <v>149</v>
      </c>
      <c r="Y24" s="462"/>
      <c r="Z24" s="462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</row>
    <row r="25" spans="2:86" ht="13.5" customHeight="1">
      <c r="N25" s="118"/>
      <c r="X25" s="228"/>
      <c r="Y25" s="228"/>
      <c r="Z25" s="228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</row>
    <row r="26" spans="2:86" ht="13.5" customHeight="1">
      <c r="C26" s="463" t="s">
        <v>7</v>
      </c>
      <c r="D26" s="463"/>
      <c r="E26" s="463"/>
      <c r="F26" s="463"/>
      <c r="G26" s="455">
        <v>22</v>
      </c>
      <c r="H26" s="455"/>
      <c r="I26" s="455"/>
      <c r="J26" s="463" t="s">
        <v>1</v>
      </c>
      <c r="K26" s="463"/>
      <c r="L26" s="463"/>
      <c r="M26" s="463"/>
      <c r="N26" s="118"/>
      <c r="O26" s="422">
        <v>809</v>
      </c>
      <c r="P26" s="422"/>
      <c r="Q26" s="422"/>
      <c r="R26" s="422"/>
      <c r="S26" s="422"/>
      <c r="T26" s="422"/>
      <c r="U26" s="422">
        <v>450207</v>
      </c>
      <c r="V26" s="422"/>
      <c r="W26" s="422"/>
      <c r="X26" s="422"/>
      <c r="Y26" s="422"/>
      <c r="Z26" s="422"/>
      <c r="AA26" s="422">
        <v>619</v>
      </c>
      <c r="AB26" s="422"/>
      <c r="AC26" s="422"/>
      <c r="AD26" s="422"/>
      <c r="AE26" s="422"/>
      <c r="AF26" s="422"/>
      <c r="AG26" s="422">
        <v>164</v>
      </c>
      <c r="AH26" s="422"/>
      <c r="AI26" s="422"/>
      <c r="AJ26" s="422"/>
      <c r="AK26" s="422"/>
      <c r="AL26" s="422"/>
      <c r="AM26" s="422">
        <v>3</v>
      </c>
      <c r="AN26" s="422"/>
      <c r="AO26" s="422"/>
      <c r="AP26" s="422"/>
      <c r="AQ26" s="422"/>
      <c r="AR26" s="422"/>
      <c r="AS26" s="422">
        <v>13</v>
      </c>
      <c r="AT26" s="422"/>
      <c r="AU26" s="422"/>
      <c r="AV26" s="422"/>
      <c r="AW26" s="422"/>
      <c r="AX26" s="422"/>
      <c r="AY26" s="422">
        <v>7</v>
      </c>
      <c r="AZ26" s="422"/>
      <c r="BA26" s="422"/>
      <c r="BB26" s="422"/>
      <c r="BC26" s="422"/>
      <c r="BD26" s="422"/>
      <c r="BE26" s="422">
        <v>3</v>
      </c>
      <c r="BF26" s="422"/>
      <c r="BG26" s="422"/>
      <c r="BH26" s="422"/>
      <c r="BI26" s="422"/>
      <c r="BJ26" s="422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</row>
    <row r="27" spans="2:86" ht="13.5" customHeight="1">
      <c r="G27" s="455">
        <v>23</v>
      </c>
      <c r="H27" s="455"/>
      <c r="I27" s="455"/>
      <c r="N27" s="118"/>
      <c r="O27" s="422">
        <v>815</v>
      </c>
      <c r="P27" s="422"/>
      <c r="Q27" s="422"/>
      <c r="R27" s="422"/>
      <c r="S27" s="422"/>
      <c r="T27" s="422"/>
      <c r="U27" s="434">
        <v>475954</v>
      </c>
      <c r="V27" s="434"/>
      <c r="W27" s="434"/>
      <c r="X27" s="434"/>
      <c r="Y27" s="434"/>
      <c r="Z27" s="434"/>
      <c r="AA27" s="434">
        <v>634</v>
      </c>
      <c r="AB27" s="434"/>
      <c r="AC27" s="434"/>
      <c r="AD27" s="434"/>
      <c r="AE27" s="434"/>
      <c r="AF27" s="434"/>
      <c r="AG27" s="434">
        <v>158</v>
      </c>
      <c r="AH27" s="434"/>
      <c r="AI27" s="434"/>
      <c r="AJ27" s="434"/>
      <c r="AK27" s="434"/>
      <c r="AL27" s="434"/>
      <c r="AM27" s="434">
        <v>4</v>
      </c>
      <c r="AN27" s="434"/>
      <c r="AO27" s="434"/>
      <c r="AP27" s="434"/>
      <c r="AQ27" s="434"/>
      <c r="AR27" s="434"/>
      <c r="AS27" s="434">
        <v>12</v>
      </c>
      <c r="AT27" s="434"/>
      <c r="AU27" s="434"/>
      <c r="AV27" s="434"/>
      <c r="AW27" s="434"/>
      <c r="AX27" s="434"/>
      <c r="AY27" s="434">
        <v>3</v>
      </c>
      <c r="AZ27" s="434"/>
      <c r="BA27" s="434"/>
      <c r="BB27" s="434"/>
      <c r="BC27" s="434"/>
      <c r="BD27" s="434"/>
      <c r="BE27" s="434">
        <v>4</v>
      </c>
      <c r="BF27" s="434"/>
      <c r="BG27" s="434"/>
      <c r="BH27" s="434"/>
      <c r="BI27" s="434"/>
      <c r="BJ27" s="434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</row>
    <row r="28" spans="2:86" ht="13.5" customHeight="1">
      <c r="G28" s="455">
        <v>24</v>
      </c>
      <c r="H28" s="455"/>
      <c r="I28" s="455"/>
      <c r="N28" s="118"/>
      <c r="O28" s="422">
        <v>770</v>
      </c>
      <c r="P28" s="422"/>
      <c r="Q28" s="422"/>
      <c r="R28" s="422"/>
      <c r="S28" s="422"/>
      <c r="T28" s="422"/>
      <c r="U28" s="464">
        <v>454306</v>
      </c>
      <c r="V28" s="464"/>
      <c r="W28" s="464"/>
      <c r="X28" s="464"/>
      <c r="Y28" s="464"/>
      <c r="Z28" s="464"/>
      <c r="AA28" s="464">
        <v>607</v>
      </c>
      <c r="AB28" s="464"/>
      <c r="AC28" s="464"/>
      <c r="AD28" s="464"/>
      <c r="AE28" s="464"/>
      <c r="AF28" s="464"/>
      <c r="AG28" s="464">
        <v>138</v>
      </c>
      <c r="AH28" s="464"/>
      <c r="AI28" s="464"/>
      <c r="AJ28" s="464"/>
      <c r="AK28" s="464"/>
      <c r="AL28" s="464"/>
      <c r="AM28" s="464">
        <v>5</v>
      </c>
      <c r="AN28" s="464"/>
      <c r="AO28" s="464"/>
      <c r="AP28" s="464"/>
      <c r="AQ28" s="464"/>
      <c r="AR28" s="464"/>
      <c r="AS28" s="464">
        <v>9</v>
      </c>
      <c r="AT28" s="464"/>
      <c r="AU28" s="464"/>
      <c r="AV28" s="464"/>
      <c r="AW28" s="464"/>
      <c r="AX28" s="464"/>
      <c r="AY28" s="450">
        <v>9</v>
      </c>
      <c r="AZ28" s="450"/>
      <c r="BA28" s="450"/>
      <c r="BB28" s="450"/>
      <c r="BC28" s="450"/>
      <c r="BD28" s="450"/>
      <c r="BE28" s="450">
        <v>2</v>
      </c>
      <c r="BF28" s="450"/>
      <c r="BG28" s="450"/>
      <c r="BH28" s="450"/>
      <c r="BI28" s="450"/>
      <c r="BJ28" s="450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</row>
    <row r="29" spans="2:86" ht="13.5" customHeight="1">
      <c r="G29" s="455">
        <v>25</v>
      </c>
      <c r="H29" s="455"/>
      <c r="I29" s="455"/>
      <c r="N29" s="118"/>
      <c r="O29" s="422">
        <v>722</v>
      </c>
      <c r="P29" s="422"/>
      <c r="Q29" s="422"/>
      <c r="R29" s="422"/>
      <c r="S29" s="422"/>
      <c r="T29" s="422"/>
      <c r="U29" s="464">
        <v>425948</v>
      </c>
      <c r="V29" s="464"/>
      <c r="W29" s="464"/>
      <c r="X29" s="464"/>
      <c r="Y29" s="464"/>
      <c r="Z29" s="464"/>
      <c r="AA29" s="464">
        <v>580</v>
      </c>
      <c r="AB29" s="464"/>
      <c r="AC29" s="464"/>
      <c r="AD29" s="464"/>
      <c r="AE29" s="464"/>
      <c r="AF29" s="464"/>
      <c r="AG29" s="464">
        <v>124</v>
      </c>
      <c r="AH29" s="464"/>
      <c r="AI29" s="464"/>
      <c r="AJ29" s="464"/>
      <c r="AK29" s="464"/>
      <c r="AL29" s="464"/>
      <c r="AM29" s="464">
        <v>2</v>
      </c>
      <c r="AN29" s="464"/>
      <c r="AO29" s="464"/>
      <c r="AP29" s="464"/>
      <c r="AQ29" s="464"/>
      <c r="AR29" s="464"/>
      <c r="AS29" s="464">
        <v>11</v>
      </c>
      <c r="AT29" s="464"/>
      <c r="AU29" s="464"/>
      <c r="AV29" s="464"/>
      <c r="AW29" s="464"/>
      <c r="AX29" s="464"/>
      <c r="AY29" s="450">
        <v>3</v>
      </c>
      <c r="AZ29" s="450"/>
      <c r="BA29" s="450"/>
      <c r="BB29" s="450"/>
      <c r="BC29" s="450"/>
      <c r="BD29" s="450"/>
      <c r="BE29" s="450">
        <v>2</v>
      </c>
      <c r="BF29" s="450"/>
      <c r="BG29" s="450"/>
      <c r="BH29" s="450"/>
      <c r="BI29" s="450"/>
      <c r="BJ29" s="450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</row>
    <row r="30" spans="2:86" ht="13.5" customHeight="1">
      <c r="G30" s="424">
        <v>26</v>
      </c>
      <c r="H30" s="424"/>
      <c r="I30" s="424"/>
      <c r="J30" s="257"/>
      <c r="K30" s="257"/>
      <c r="L30" s="257"/>
      <c r="M30" s="257"/>
      <c r="N30" s="259"/>
      <c r="O30" s="433">
        <f>SUM(AA30:BJ30)</f>
        <v>687</v>
      </c>
      <c r="P30" s="430"/>
      <c r="Q30" s="430"/>
      <c r="R30" s="430"/>
      <c r="S30" s="430"/>
      <c r="T30" s="430"/>
      <c r="U30" s="430">
        <v>401074</v>
      </c>
      <c r="V30" s="430"/>
      <c r="W30" s="430"/>
      <c r="X30" s="430"/>
      <c r="Y30" s="430"/>
      <c r="Z30" s="430"/>
      <c r="AA30" s="430">
        <f>546+2</f>
        <v>548</v>
      </c>
      <c r="AB30" s="430"/>
      <c r="AC30" s="430"/>
      <c r="AD30" s="430"/>
      <c r="AE30" s="430"/>
      <c r="AF30" s="430"/>
      <c r="AG30" s="430">
        <f>119+1</f>
        <v>120</v>
      </c>
      <c r="AH30" s="430"/>
      <c r="AI30" s="430"/>
      <c r="AJ30" s="430"/>
      <c r="AK30" s="430"/>
      <c r="AL30" s="430"/>
      <c r="AM30" s="430">
        <v>3</v>
      </c>
      <c r="AN30" s="430"/>
      <c r="AO30" s="430"/>
      <c r="AP30" s="430"/>
      <c r="AQ30" s="430"/>
      <c r="AR30" s="430"/>
      <c r="AS30" s="430">
        <v>12</v>
      </c>
      <c r="AT30" s="430"/>
      <c r="AU30" s="430"/>
      <c r="AV30" s="430"/>
      <c r="AW30" s="430"/>
      <c r="AX30" s="430"/>
      <c r="AY30" s="430">
        <v>3</v>
      </c>
      <c r="AZ30" s="430"/>
      <c r="BA30" s="430"/>
      <c r="BB30" s="430"/>
      <c r="BC30" s="430"/>
      <c r="BD30" s="430"/>
      <c r="BE30" s="430">
        <v>1</v>
      </c>
      <c r="BF30" s="430"/>
      <c r="BG30" s="430"/>
      <c r="BH30" s="430"/>
      <c r="BI30" s="430"/>
      <c r="BJ30" s="430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</row>
    <row r="31" spans="2:86" ht="13.5" customHeight="1"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20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</row>
    <row r="32" spans="2:86" ht="13.5" customHeight="1">
      <c r="B32" s="260"/>
      <c r="C32" s="478" t="s">
        <v>8</v>
      </c>
      <c r="D32" s="478"/>
      <c r="E32" s="227" t="s">
        <v>10</v>
      </c>
      <c r="F32" s="261" t="s">
        <v>887</v>
      </c>
      <c r="G32" s="136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</row>
    <row r="33" spans="2:86" ht="13.5" customHeight="1">
      <c r="B33" s="474" t="s">
        <v>9</v>
      </c>
      <c r="C33" s="474"/>
      <c r="D33" s="474"/>
      <c r="E33" s="227" t="s">
        <v>354</v>
      </c>
      <c r="F33" s="121" t="s">
        <v>48</v>
      </c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</row>
    <row r="34" spans="2:86"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</row>
    <row r="35" spans="2:86" ht="12.95" customHeight="1">
      <c r="B35" s="455" t="s">
        <v>361</v>
      </c>
      <c r="C35" s="455"/>
      <c r="D35" s="455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5"/>
      <c r="W35" s="455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455"/>
      <c r="AO35" s="455"/>
      <c r="AP35" s="455"/>
      <c r="AQ35" s="455"/>
      <c r="AR35" s="455"/>
      <c r="AS35" s="455"/>
      <c r="AT35" s="455"/>
      <c r="AU35" s="455"/>
      <c r="AV35" s="455"/>
      <c r="AW35" s="455"/>
      <c r="AX35" s="455"/>
      <c r="AY35" s="455"/>
      <c r="AZ35" s="455"/>
      <c r="BA35" s="455"/>
      <c r="BB35" s="455"/>
      <c r="BC35" s="455"/>
      <c r="BD35" s="455"/>
      <c r="BE35" s="455"/>
      <c r="BF35" s="455"/>
      <c r="BG35" s="455"/>
      <c r="BH35" s="455"/>
      <c r="BI35" s="455"/>
      <c r="BJ35" s="455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3"/>
      <c r="CG35" s="123"/>
      <c r="CH35" s="123"/>
    </row>
    <row r="36" spans="2:86" ht="12.95" customHeight="1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88" t="s">
        <v>410</v>
      </c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3"/>
      <c r="CG36" s="123"/>
      <c r="CH36" s="123"/>
    </row>
    <row r="37" spans="2:86" ht="13.5" customHeight="1">
      <c r="B37" s="456" t="s">
        <v>1</v>
      </c>
      <c r="C37" s="457"/>
      <c r="D37" s="457"/>
      <c r="E37" s="457"/>
      <c r="F37" s="457"/>
      <c r="G37" s="457"/>
      <c r="H37" s="457"/>
      <c r="I37" s="457"/>
      <c r="J37" s="457"/>
      <c r="K37" s="457"/>
      <c r="L37" s="457"/>
      <c r="M37" s="457"/>
      <c r="N37" s="457"/>
      <c r="O37" s="457" t="s">
        <v>18</v>
      </c>
      <c r="P37" s="457"/>
      <c r="Q37" s="457"/>
      <c r="R37" s="457"/>
      <c r="S37" s="457"/>
      <c r="T37" s="457"/>
      <c r="U37" s="457"/>
      <c r="V37" s="457"/>
      <c r="W37" s="457"/>
      <c r="X37" s="457"/>
      <c r="Y37" s="457"/>
      <c r="Z37" s="457"/>
      <c r="AA37" s="461" t="s">
        <v>355</v>
      </c>
      <c r="AB37" s="471"/>
      <c r="AC37" s="471"/>
      <c r="AD37" s="471"/>
      <c r="AE37" s="471"/>
      <c r="AF37" s="471"/>
      <c r="AG37" s="471"/>
      <c r="AH37" s="471"/>
      <c r="AI37" s="471"/>
      <c r="AJ37" s="471"/>
      <c r="AK37" s="471"/>
      <c r="AL37" s="471"/>
      <c r="AM37" s="471"/>
      <c r="AN37" s="471"/>
      <c r="AO37" s="471"/>
      <c r="AP37" s="471"/>
      <c r="AQ37" s="471"/>
      <c r="AR37" s="471"/>
      <c r="AS37" s="471"/>
      <c r="AT37" s="471"/>
      <c r="AU37" s="471"/>
      <c r="AV37" s="471"/>
      <c r="AW37" s="471"/>
      <c r="AX37" s="471"/>
      <c r="AY37" s="471"/>
      <c r="AZ37" s="471"/>
      <c r="BA37" s="471"/>
      <c r="BB37" s="471"/>
      <c r="BC37" s="471"/>
      <c r="BD37" s="471"/>
      <c r="BN37" s="123"/>
      <c r="BO37" s="123"/>
      <c r="BP37" s="123"/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  <c r="CG37" s="123"/>
      <c r="CH37" s="123"/>
    </row>
    <row r="38" spans="2:86" ht="13.5" customHeight="1">
      <c r="B38" s="458"/>
      <c r="C38" s="459"/>
      <c r="D38" s="459"/>
      <c r="E38" s="459"/>
      <c r="F38" s="459"/>
      <c r="G38" s="459"/>
      <c r="H38" s="459"/>
      <c r="I38" s="459"/>
      <c r="J38" s="459"/>
      <c r="K38" s="459"/>
      <c r="L38" s="459"/>
      <c r="M38" s="459"/>
      <c r="N38" s="459"/>
      <c r="O38" s="459" t="s">
        <v>352</v>
      </c>
      <c r="P38" s="459"/>
      <c r="Q38" s="459"/>
      <c r="R38" s="459"/>
      <c r="S38" s="459"/>
      <c r="T38" s="459"/>
      <c r="U38" s="459" t="s">
        <v>353</v>
      </c>
      <c r="V38" s="459"/>
      <c r="W38" s="459"/>
      <c r="X38" s="459"/>
      <c r="Y38" s="459"/>
      <c r="Z38" s="459"/>
      <c r="AA38" s="459" t="s">
        <v>356</v>
      </c>
      <c r="AB38" s="459"/>
      <c r="AC38" s="459"/>
      <c r="AD38" s="459"/>
      <c r="AE38" s="459"/>
      <c r="AF38" s="459"/>
      <c r="AG38" s="459" t="s">
        <v>357</v>
      </c>
      <c r="AH38" s="459"/>
      <c r="AI38" s="459"/>
      <c r="AJ38" s="459"/>
      <c r="AK38" s="459"/>
      <c r="AL38" s="460"/>
      <c r="AM38" s="459" t="s">
        <v>359</v>
      </c>
      <c r="AN38" s="459"/>
      <c r="AO38" s="459"/>
      <c r="AP38" s="459"/>
      <c r="AQ38" s="459"/>
      <c r="AR38" s="459"/>
      <c r="AS38" s="459" t="s">
        <v>358</v>
      </c>
      <c r="AT38" s="459"/>
      <c r="AU38" s="459"/>
      <c r="AV38" s="459"/>
      <c r="AW38" s="459"/>
      <c r="AX38" s="459"/>
      <c r="AY38" s="459" t="s">
        <v>187</v>
      </c>
      <c r="AZ38" s="459"/>
      <c r="BA38" s="459"/>
      <c r="BB38" s="459"/>
      <c r="BC38" s="459"/>
      <c r="BD38" s="460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</row>
    <row r="39" spans="2:86" ht="13.5" customHeight="1">
      <c r="N39" s="117"/>
      <c r="X39" s="462" t="s">
        <v>149</v>
      </c>
      <c r="Y39" s="462"/>
      <c r="Z39" s="462"/>
      <c r="BN39" s="123"/>
      <c r="BO39" s="123"/>
      <c r="BP39" s="123"/>
      <c r="BQ39" s="123"/>
      <c r="BR39" s="123"/>
      <c r="BS39" s="123"/>
      <c r="BT39" s="123"/>
      <c r="BU39" s="123"/>
      <c r="BV39" s="123"/>
      <c r="BW39" s="123"/>
      <c r="BX39" s="123"/>
      <c r="BY39" s="123"/>
      <c r="BZ39" s="123"/>
      <c r="CA39" s="123"/>
      <c r="CB39" s="123"/>
      <c r="CC39" s="123"/>
      <c r="CD39" s="123"/>
      <c r="CE39" s="123"/>
      <c r="CF39" s="123"/>
      <c r="CG39" s="123"/>
      <c r="CH39" s="123"/>
    </row>
    <row r="40" spans="2:86" ht="13.5" customHeight="1">
      <c r="N40" s="118"/>
      <c r="X40" s="228"/>
      <c r="Y40" s="228"/>
      <c r="Z40" s="228"/>
      <c r="BN40" s="123"/>
      <c r="BO40" s="123"/>
      <c r="BP40" s="123"/>
      <c r="BQ40" s="123"/>
      <c r="BR40" s="123"/>
      <c r="BS40" s="123"/>
      <c r="BT40" s="123"/>
      <c r="BU40" s="123"/>
      <c r="BV40" s="123"/>
      <c r="BW40" s="123"/>
      <c r="BX40" s="123"/>
      <c r="BY40" s="123"/>
      <c r="BZ40" s="123"/>
      <c r="CA40" s="123"/>
      <c r="CB40" s="123"/>
      <c r="CC40" s="123"/>
      <c r="CD40" s="123"/>
      <c r="CE40" s="123"/>
      <c r="CF40" s="123"/>
      <c r="CG40" s="123"/>
      <c r="CH40" s="123"/>
    </row>
    <row r="41" spans="2:86" ht="13.5" customHeight="1">
      <c r="C41" s="463" t="s">
        <v>7</v>
      </c>
      <c r="D41" s="463"/>
      <c r="E41" s="463"/>
      <c r="F41" s="463"/>
      <c r="G41" s="455">
        <v>22</v>
      </c>
      <c r="H41" s="455"/>
      <c r="I41" s="455"/>
      <c r="J41" s="463" t="s">
        <v>1</v>
      </c>
      <c r="K41" s="463"/>
      <c r="L41" s="463"/>
      <c r="M41" s="463"/>
      <c r="N41" s="118"/>
      <c r="O41" s="429">
        <v>58</v>
      </c>
      <c r="P41" s="422"/>
      <c r="Q41" s="422"/>
      <c r="R41" s="422"/>
      <c r="S41" s="422"/>
      <c r="T41" s="422"/>
      <c r="U41" s="466">
        <v>37458</v>
      </c>
      <c r="V41" s="466"/>
      <c r="W41" s="466"/>
      <c r="X41" s="466"/>
      <c r="Y41" s="466"/>
      <c r="Z41" s="466"/>
      <c r="AA41" s="422">
        <v>45</v>
      </c>
      <c r="AB41" s="422"/>
      <c r="AC41" s="422"/>
      <c r="AD41" s="422"/>
      <c r="AE41" s="422"/>
      <c r="AF41" s="422"/>
      <c r="AG41" s="422">
        <v>8</v>
      </c>
      <c r="AH41" s="422"/>
      <c r="AI41" s="422"/>
      <c r="AJ41" s="422"/>
      <c r="AK41" s="422"/>
      <c r="AL41" s="422"/>
      <c r="AM41" s="422">
        <v>3</v>
      </c>
      <c r="AN41" s="422"/>
      <c r="AO41" s="422"/>
      <c r="AP41" s="422"/>
      <c r="AQ41" s="422"/>
      <c r="AR41" s="422"/>
      <c r="AS41" s="466">
        <v>1</v>
      </c>
      <c r="AT41" s="466"/>
      <c r="AU41" s="466"/>
      <c r="AV41" s="466"/>
      <c r="AW41" s="466"/>
      <c r="AX41" s="466"/>
      <c r="AY41" s="422">
        <v>1</v>
      </c>
      <c r="AZ41" s="422"/>
      <c r="BA41" s="422"/>
      <c r="BB41" s="422"/>
      <c r="BC41" s="422"/>
      <c r="BD41" s="422"/>
      <c r="BN41" s="213"/>
      <c r="BO41" s="213"/>
      <c r="BP41" s="213"/>
      <c r="BQ41" s="213"/>
      <c r="BR41" s="213"/>
      <c r="BS41" s="213"/>
      <c r="BT41" s="213"/>
      <c r="BU41" s="213"/>
      <c r="BV41" s="213"/>
      <c r="BW41" s="213"/>
      <c r="BX41" s="213"/>
      <c r="BY41" s="213"/>
      <c r="BZ41" s="213"/>
      <c r="CA41" s="213"/>
      <c r="CB41" s="213"/>
      <c r="CC41" s="213"/>
      <c r="CD41" s="213"/>
      <c r="CE41" s="213"/>
      <c r="CF41" s="213"/>
      <c r="CG41" s="213"/>
      <c r="CH41" s="213"/>
    </row>
    <row r="42" spans="2:86" ht="13.5" customHeight="1">
      <c r="G42" s="455">
        <v>23</v>
      </c>
      <c r="H42" s="455"/>
      <c r="I42" s="455"/>
      <c r="N42" s="118"/>
      <c r="O42" s="429">
        <v>41</v>
      </c>
      <c r="P42" s="422"/>
      <c r="Q42" s="422"/>
      <c r="R42" s="422"/>
      <c r="S42" s="422"/>
      <c r="T42" s="422"/>
      <c r="U42" s="466">
        <v>27821</v>
      </c>
      <c r="V42" s="466"/>
      <c r="W42" s="466"/>
      <c r="X42" s="466"/>
      <c r="Y42" s="466"/>
      <c r="Z42" s="466"/>
      <c r="AA42" s="422">
        <v>38</v>
      </c>
      <c r="AB42" s="422"/>
      <c r="AC42" s="422"/>
      <c r="AD42" s="422"/>
      <c r="AE42" s="422"/>
      <c r="AF42" s="422"/>
      <c r="AG42" s="422">
        <v>2</v>
      </c>
      <c r="AH42" s="422"/>
      <c r="AI42" s="422"/>
      <c r="AJ42" s="422"/>
      <c r="AK42" s="422"/>
      <c r="AL42" s="422"/>
      <c r="AM42" s="422">
        <v>0</v>
      </c>
      <c r="AN42" s="422"/>
      <c r="AO42" s="422"/>
      <c r="AP42" s="422"/>
      <c r="AQ42" s="422"/>
      <c r="AR42" s="422"/>
      <c r="AS42" s="466">
        <v>1</v>
      </c>
      <c r="AT42" s="466"/>
      <c r="AU42" s="466"/>
      <c r="AV42" s="466"/>
      <c r="AW42" s="466"/>
      <c r="AX42" s="466"/>
      <c r="AY42" s="422">
        <v>0</v>
      </c>
      <c r="AZ42" s="422"/>
      <c r="BA42" s="422"/>
      <c r="BB42" s="422"/>
      <c r="BC42" s="422"/>
      <c r="BD42" s="422"/>
      <c r="BN42" s="213"/>
      <c r="BO42" s="213"/>
      <c r="BP42" s="213"/>
      <c r="BQ42" s="213"/>
      <c r="BR42" s="213"/>
      <c r="BS42" s="213"/>
      <c r="BT42" s="213"/>
      <c r="BU42" s="213"/>
      <c r="BV42" s="213"/>
      <c r="BW42" s="213"/>
      <c r="BX42" s="213"/>
      <c r="BY42" s="213"/>
      <c r="BZ42" s="213"/>
      <c r="CA42" s="213"/>
      <c r="CB42" s="213"/>
      <c r="CC42" s="213"/>
      <c r="CD42" s="213"/>
      <c r="CE42" s="213"/>
      <c r="CF42" s="213"/>
      <c r="CG42" s="213"/>
      <c r="CH42" s="213"/>
    </row>
    <row r="43" spans="2:86" ht="13.5" customHeight="1">
      <c r="G43" s="455">
        <v>24</v>
      </c>
      <c r="H43" s="455"/>
      <c r="I43" s="455"/>
      <c r="N43" s="118"/>
      <c r="O43" s="429">
        <v>41</v>
      </c>
      <c r="P43" s="422"/>
      <c r="Q43" s="422"/>
      <c r="R43" s="422"/>
      <c r="S43" s="422"/>
      <c r="T43" s="422"/>
      <c r="U43" s="466">
        <v>31530</v>
      </c>
      <c r="V43" s="466"/>
      <c r="W43" s="466"/>
      <c r="X43" s="466"/>
      <c r="Y43" s="466"/>
      <c r="Z43" s="466"/>
      <c r="AA43" s="422">
        <v>33</v>
      </c>
      <c r="AB43" s="422"/>
      <c r="AC43" s="422"/>
      <c r="AD43" s="422"/>
      <c r="AE43" s="422"/>
      <c r="AF43" s="422"/>
      <c r="AG43" s="422">
        <v>3</v>
      </c>
      <c r="AH43" s="422"/>
      <c r="AI43" s="422"/>
      <c r="AJ43" s="422"/>
      <c r="AK43" s="422"/>
      <c r="AL43" s="422"/>
      <c r="AM43" s="422">
        <v>1</v>
      </c>
      <c r="AN43" s="422"/>
      <c r="AO43" s="422"/>
      <c r="AP43" s="422"/>
      <c r="AQ43" s="422"/>
      <c r="AR43" s="422"/>
      <c r="AS43" s="466">
        <v>2</v>
      </c>
      <c r="AT43" s="466"/>
      <c r="AU43" s="466"/>
      <c r="AV43" s="466"/>
      <c r="AW43" s="466"/>
      <c r="AX43" s="466"/>
      <c r="AY43" s="422">
        <v>2</v>
      </c>
      <c r="AZ43" s="422"/>
      <c r="BA43" s="422"/>
      <c r="BB43" s="422"/>
      <c r="BC43" s="422"/>
      <c r="BD43" s="422"/>
      <c r="BN43" s="213"/>
      <c r="BO43" s="213"/>
      <c r="BP43" s="213"/>
      <c r="BQ43" s="213"/>
      <c r="BR43" s="213"/>
      <c r="BS43" s="213"/>
      <c r="BT43" s="213"/>
      <c r="BU43" s="213"/>
      <c r="BV43" s="213"/>
      <c r="BW43" s="213"/>
      <c r="BX43" s="213"/>
      <c r="BY43" s="213"/>
      <c r="BZ43" s="213"/>
      <c r="CA43" s="213"/>
      <c r="CB43" s="213"/>
      <c r="CC43" s="213"/>
      <c r="CD43" s="213"/>
      <c r="CE43" s="213"/>
      <c r="CF43" s="213"/>
      <c r="CG43" s="213"/>
      <c r="CH43" s="213"/>
    </row>
    <row r="44" spans="2:86" ht="13.5" customHeight="1">
      <c r="G44" s="455">
        <v>25</v>
      </c>
      <c r="H44" s="455"/>
      <c r="I44" s="455"/>
      <c r="N44" s="118"/>
      <c r="O44" s="429">
        <v>45</v>
      </c>
      <c r="P44" s="422"/>
      <c r="Q44" s="422"/>
      <c r="R44" s="422"/>
      <c r="S44" s="422"/>
      <c r="T44" s="422"/>
      <c r="U44" s="422">
        <v>29784</v>
      </c>
      <c r="V44" s="422"/>
      <c r="W44" s="422"/>
      <c r="X44" s="422"/>
      <c r="Y44" s="422"/>
      <c r="Z44" s="422"/>
      <c r="AA44" s="422">
        <v>33</v>
      </c>
      <c r="AB44" s="422"/>
      <c r="AC44" s="422"/>
      <c r="AD44" s="422"/>
      <c r="AE44" s="422"/>
      <c r="AF44" s="422"/>
      <c r="AG44" s="422">
        <v>10</v>
      </c>
      <c r="AH44" s="422"/>
      <c r="AI44" s="422"/>
      <c r="AJ44" s="422"/>
      <c r="AK44" s="422"/>
      <c r="AL44" s="422"/>
      <c r="AM44" s="422">
        <v>1</v>
      </c>
      <c r="AN44" s="422"/>
      <c r="AO44" s="422"/>
      <c r="AP44" s="422"/>
      <c r="AQ44" s="422"/>
      <c r="AR44" s="422"/>
      <c r="AS44" s="422">
        <v>1</v>
      </c>
      <c r="AT44" s="422"/>
      <c r="AU44" s="422"/>
      <c r="AV44" s="422"/>
      <c r="AW44" s="422"/>
      <c r="AX44" s="422"/>
      <c r="AY44" s="422">
        <v>0</v>
      </c>
      <c r="AZ44" s="422"/>
      <c r="BA44" s="422"/>
      <c r="BB44" s="422"/>
      <c r="BC44" s="422"/>
      <c r="BD44" s="422"/>
      <c r="BN44" s="213"/>
      <c r="BO44" s="213"/>
      <c r="BP44" s="213"/>
      <c r="BQ44" s="213"/>
      <c r="BR44" s="213"/>
      <c r="BS44" s="213"/>
      <c r="BT44" s="213"/>
      <c r="BU44" s="213"/>
      <c r="BV44" s="213"/>
      <c r="BW44" s="213"/>
      <c r="BX44" s="213"/>
      <c r="BY44" s="213"/>
      <c r="BZ44" s="213"/>
      <c r="CA44" s="213"/>
      <c r="CB44" s="213"/>
      <c r="CC44" s="213"/>
      <c r="CD44" s="213"/>
      <c r="CE44" s="213"/>
      <c r="CF44" s="213"/>
      <c r="CG44" s="213"/>
      <c r="CH44" s="213"/>
    </row>
    <row r="45" spans="2:86" ht="13.5" customHeight="1">
      <c r="G45" s="424">
        <v>26</v>
      </c>
      <c r="H45" s="424"/>
      <c r="I45" s="424"/>
      <c r="J45" s="257"/>
      <c r="K45" s="257"/>
      <c r="L45" s="257"/>
      <c r="M45" s="257"/>
      <c r="N45" s="259"/>
      <c r="O45" s="433">
        <f>SUM(AA45:BD45)</f>
        <v>30</v>
      </c>
      <c r="P45" s="430"/>
      <c r="Q45" s="430"/>
      <c r="R45" s="430"/>
      <c r="S45" s="430"/>
      <c r="T45" s="430"/>
      <c r="U45" s="430">
        <v>22448</v>
      </c>
      <c r="V45" s="430"/>
      <c r="W45" s="430"/>
      <c r="X45" s="430"/>
      <c r="Y45" s="430"/>
      <c r="Z45" s="430"/>
      <c r="AA45" s="430">
        <v>26</v>
      </c>
      <c r="AB45" s="430"/>
      <c r="AC45" s="430"/>
      <c r="AD45" s="430"/>
      <c r="AE45" s="430"/>
      <c r="AF45" s="430"/>
      <c r="AG45" s="430">
        <v>0</v>
      </c>
      <c r="AH45" s="430"/>
      <c r="AI45" s="430"/>
      <c r="AJ45" s="430"/>
      <c r="AK45" s="430"/>
      <c r="AL45" s="430"/>
      <c r="AM45" s="430">
        <v>2</v>
      </c>
      <c r="AN45" s="430"/>
      <c r="AO45" s="430"/>
      <c r="AP45" s="430"/>
      <c r="AQ45" s="430"/>
      <c r="AR45" s="430"/>
      <c r="AS45" s="430">
        <v>2</v>
      </c>
      <c r="AT45" s="430"/>
      <c r="AU45" s="430"/>
      <c r="AV45" s="430"/>
      <c r="AW45" s="430"/>
      <c r="AX45" s="430"/>
      <c r="AY45" s="430">
        <v>0</v>
      </c>
      <c r="AZ45" s="430"/>
      <c r="BA45" s="430"/>
      <c r="BB45" s="430"/>
      <c r="BC45" s="430"/>
      <c r="BD45" s="430"/>
      <c r="BN45" s="123"/>
      <c r="BO45" s="123"/>
      <c r="BP45" s="123"/>
      <c r="BQ45" s="123"/>
      <c r="BR45" s="123"/>
      <c r="BS45" s="123"/>
      <c r="BT45" s="123"/>
      <c r="BU45" s="123"/>
      <c r="BV45" s="123"/>
      <c r="BW45" s="123"/>
      <c r="BX45" s="123"/>
      <c r="BY45" s="123"/>
      <c r="BZ45" s="123"/>
      <c r="CA45" s="123"/>
      <c r="CB45" s="123"/>
      <c r="CC45" s="123"/>
      <c r="CD45" s="123"/>
      <c r="CE45" s="123"/>
      <c r="CF45" s="123"/>
      <c r="CG45" s="123"/>
      <c r="CH45" s="123"/>
    </row>
    <row r="46" spans="2:86" ht="13.5" customHeight="1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N46" s="123"/>
      <c r="BO46" s="123"/>
      <c r="BP46" s="123"/>
      <c r="BQ46" s="123"/>
      <c r="BR46" s="123"/>
      <c r="BS46" s="123"/>
      <c r="BT46" s="123"/>
      <c r="BU46" s="123"/>
      <c r="BV46" s="123"/>
      <c r="BW46" s="123"/>
      <c r="BX46" s="123"/>
      <c r="BY46" s="123"/>
      <c r="BZ46" s="123"/>
      <c r="CA46" s="123"/>
      <c r="CB46" s="123"/>
      <c r="CC46" s="123"/>
      <c r="CD46" s="123"/>
      <c r="CE46" s="123"/>
      <c r="CF46" s="123"/>
      <c r="CG46" s="123"/>
      <c r="CH46" s="123"/>
    </row>
    <row r="47" spans="2:86" ht="13.5" customHeight="1">
      <c r="B47" s="465" t="s">
        <v>9</v>
      </c>
      <c r="C47" s="465"/>
      <c r="D47" s="465"/>
      <c r="E47" s="227" t="s">
        <v>354</v>
      </c>
      <c r="F47" s="121" t="s">
        <v>48</v>
      </c>
      <c r="BN47" s="123"/>
      <c r="BO47" s="123"/>
      <c r="BP47" s="123"/>
      <c r="BQ47" s="123"/>
      <c r="BR47" s="123"/>
      <c r="BS47" s="123"/>
      <c r="BT47" s="123"/>
      <c r="BU47" s="123"/>
      <c r="BV47" s="123"/>
      <c r="BW47" s="123"/>
      <c r="BX47" s="123"/>
      <c r="BY47" s="123"/>
      <c r="BZ47" s="123"/>
      <c r="CA47" s="123"/>
      <c r="CB47" s="123"/>
      <c r="CC47" s="123"/>
      <c r="CD47" s="123"/>
      <c r="CE47" s="123"/>
      <c r="CF47" s="123"/>
      <c r="CG47" s="123"/>
      <c r="CH47" s="123"/>
    </row>
    <row r="48" spans="2:86">
      <c r="BN48" s="123"/>
      <c r="BO48" s="123"/>
      <c r="BP48" s="123"/>
      <c r="BQ48" s="123"/>
      <c r="BR48" s="123"/>
      <c r="BS48" s="123"/>
      <c r="BT48" s="123"/>
      <c r="BU48" s="123"/>
      <c r="BV48" s="123"/>
      <c r="BW48" s="123"/>
      <c r="BX48" s="123"/>
      <c r="BY48" s="123"/>
      <c r="BZ48" s="123"/>
      <c r="CA48" s="123"/>
      <c r="CB48" s="123"/>
      <c r="CC48" s="123"/>
      <c r="CD48" s="123"/>
      <c r="CE48" s="123"/>
      <c r="CF48" s="123"/>
      <c r="CG48" s="123"/>
      <c r="CH48" s="123"/>
    </row>
    <row r="49" spans="2:86" ht="12.95" customHeight="1">
      <c r="B49" s="468" t="s">
        <v>362</v>
      </c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8"/>
      <c r="Z49" s="468"/>
      <c r="AA49" s="468"/>
      <c r="AB49" s="468"/>
      <c r="AC49" s="468"/>
      <c r="AD49" s="468"/>
      <c r="AE49" s="468"/>
      <c r="AF49" s="468"/>
      <c r="AG49" s="468"/>
      <c r="AH49" s="468"/>
      <c r="AI49" s="468"/>
      <c r="AJ49" s="468"/>
      <c r="AK49" s="468"/>
      <c r="AL49" s="468"/>
      <c r="AM49" s="468"/>
      <c r="AN49" s="468"/>
      <c r="AO49" s="468"/>
      <c r="AP49" s="468"/>
      <c r="AQ49" s="468"/>
      <c r="AR49" s="468"/>
      <c r="AS49" s="468"/>
      <c r="AT49" s="468"/>
      <c r="AU49" s="468"/>
      <c r="AV49" s="468"/>
      <c r="AW49" s="468"/>
      <c r="AX49" s="468"/>
      <c r="AY49" s="468"/>
      <c r="AZ49" s="468"/>
      <c r="BA49" s="468"/>
      <c r="BB49" s="468"/>
      <c r="BC49" s="468"/>
      <c r="BD49" s="468"/>
      <c r="BE49" s="468"/>
      <c r="BF49" s="468"/>
      <c r="BG49" s="468"/>
      <c r="BH49" s="468"/>
      <c r="BI49" s="468"/>
      <c r="BJ49" s="468"/>
      <c r="BN49" s="123"/>
      <c r="BO49" s="123"/>
      <c r="BP49" s="123"/>
      <c r="BQ49" s="123"/>
      <c r="BR49" s="123"/>
      <c r="BS49" s="123"/>
      <c r="BT49" s="123"/>
      <c r="BU49" s="123"/>
      <c r="BV49" s="123"/>
      <c r="BW49" s="123"/>
      <c r="BX49" s="123"/>
      <c r="BY49" s="123"/>
      <c r="BZ49" s="123"/>
      <c r="CA49" s="123"/>
      <c r="CB49" s="123"/>
      <c r="CC49" s="123"/>
      <c r="CD49" s="123"/>
      <c r="CE49" s="123"/>
      <c r="CF49" s="123"/>
      <c r="CG49" s="123"/>
      <c r="CH49" s="123"/>
    </row>
    <row r="50" spans="2:86" ht="12.95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BD50" s="188" t="s">
        <v>410</v>
      </c>
      <c r="BN50" s="123"/>
      <c r="BO50" s="123"/>
      <c r="BP50" s="123"/>
      <c r="BQ50" s="123"/>
      <c r="BR50" s="123"/>
      <c r="BS50" s="123"/>
      <c r="BT50" s="123"/>
      <c r="BU50" s="123"/>
      <c r="BV50" s="123"/>
      <c r="BW50" s="123"/>
      <c r="BX50" s="123"/>
      <c r="BY50" s="123"/>
      <c r="BZ50" s="123"/>
      <c r="CA50" s="123"/>
      <c r="CB50" s="123"/>
      <c r="CC50" s="123"/>
      <c r="CD50" s="123"/>
      <c r="CE50" s="123"/>
      <c r="CF50" s="123"/>
      <c r="CG50" s="123"/>
      <c r="CH50" s="123"/>
    </row>
    <row r="51" spans="2:86" ht="13.5" customHeight="1">
      <c r="B51" s="456" t="s">
        <v>1</v>
      </c>
      <c r="C51" s="457"/>
      <c r="D51" s="457"/>
      <c r="E51" s="457"/>
      <c r="F51" s="457"/>
      <c r="G51" s="457"/>
      <c r="H51" s="457"/>
      <c r="I51" s="457"/>
      <c r="J51" s="457"/>
      <c r="K51" s="457"/>
      <c r="L51" s="457"/>
      <c r="M51" s="457"/>
      <c r="N51" s="457"/>
      <c r="O51" s="461" t="s">
        <v>363</v>
      </c>
      <c r="P51" s="471"/>
      <c r="Q51" s="471"/>
      <c r="R51" s="471"/>
      <c r="S51" s="471"/>
      <c r="T51" s="471"/>
      <c r="U51" s="471"/>
      <c r="V51" s="471"/>
      <c r="W51" s="471"/>
      <c r="X51" s="471"/>
      <c r="Y51" s="471"/>
      <c r="Z51" s="471"/>
      <c r="AA51" s="471"/>
      <c r="AB51" s="456"/>
      <c r="AC51" s="472" t="s">
        <v>364</v>
      </c>
      <c r="AD51" s="473"/>
      <c r="AE51" s="473"/>
      <c r="AF51" s="473"/>
      <c r="AG51" s="473"/>
      <c r="AH51" s="473"/>
      <c r="AI51" s="473"/>
      <c r="AJ51" s="473"/>
      <c r="AK51" s="473"/>
      <c r="AL51" s="473"/>
      <c r="AM51" s="473"/>
      <c r="AN51" s="473"/>
      <c r="AO51" s="473"/>
      <c r="AP51" s="473"/>
      <c r="AQ51" s="473"/>
      <c r="AR51" s="473"/>
      <c r="AS51" s="473"/>
      <c r="AT51" s="473"/>
      <c r="AU51" s="473"/>
      <c r="AV51" s="473"/>
      <c r="AW51" s="473"/>
      <c r="AX51" s="473"/>
      <c r="AY51" s="473"/>
      <c r="AZ51" s="473"/>
      <c r="BA51" s="473"/>
      <c r="BB51" s="473"/>
      <c r="BC51" s="473"/>
      <c r="BD51" s="473"/>
    </row>
    <row r="52" spans="2:86" ht="13.5" customHeight="1">
      <c r="B52" s="469"/>
      <c r="C52" s="470"/>
      <c r="D52" s="470"/>
      <c r="E52" s="470"/>
      <c r="F52" s="470"/>
      <c r="G52" s="470"/>
      <c r="H52" s="470"/>
      <c r="I52" s="470"/>
      <c r="J52" s="470"/>
      <c r="K52" s="470"/>
      <c r="L52" s="470"/>
      <c r="M52" s="470"/>
      <c r="N52" s="470"/>
      <c r="O52" s="470" t="s">
        <v>18</v>
      </c>
      <c r="P52" s="470"/>
      <c r="Q52" s="470"/>
      <c r="R52" s="470"/>
      <c r="S52" s="470"/>
      <c r="T52" s="470"/>
      <c r="U52" s="470"/>
      <c r="V52" s="470"/>
      <c r="W52" s="470"/>
      <c r="X52" s="470"/>
      <c r="Y52" s="470"/>
      <c r="Z52" s="470"/>
      <c r="AA52" s="470"/>
      <c r="AB52" s="475"/>
      <c r="AC52" s="470" t="s">
        <v>18</v>
      </c>
      <c r="AD52" s="470"/>
      <c r="AE52" s="470"/>
      <c r="AF52" s="470"/>
      <c r="AG52" s="470"/>
      <c r="AH52" s="470"/>
      <c r="AI52" s="470"/>
      <c r="AJ52" s="470"/>
      <c r="AK52" s="470"/>
      <c r="AL52" s="470"/>
      <c r="AM52" s="470"/>
      <c r="AN52" s="470"/>
      <c r="AO52" s="470"/>
      <c r="AP52" s="470"/>
      <c r="AQ52" s="475" t="s">
        <v>355</v>
      </c>
      <c r="AR52" s="476"/>
      <c r="AS52" s="476"/>
      <c r="AT52" s="476"/>
      <c r="AU52" s="476"/>
      <c r="AV52" s="476"/>
      <c r="AW52" s="476"/>
      <c r="AX52" s="476"/>
      <c r="AY52" s="476"/>
      <c r="AZ52" s="476"/>
      <c r="BA52" s="476"/>
      <c r="BB52" s="476"/>
      <c r="BC52" s="476"/>
      <c r="BD52" s="476"/>
    </row>
    <row r="53" spans="2:86" ht="13.5" customHeight="1">
      <c r="B53" s="458"/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459"/>
      <c r="O53" s="459" t="s">
        <v>352</v>
      </c>
      <c r="P53" s="459"/>
      <c r="Q53" s="459"/>
      <c r="R53" s="459"/>
      <c r="S53" s="459"/>
      <c r="T53" s="459"/>
      <c r="U53" s="459"/>
      <c r="V53" s="459" t="s">
        <v>353</v>
      </c>
      <c r="W53" s="459"/>
      <c r="X53" s="459"/>
      <c r="Y53" s="459"/>
      <c r="Z53" s="459"/>
      <c r="AA53" s="459"/>
      <c r="AB53" s="460"/>
      <c r="AC53" s="459" t="s">
        <v>352</v>
      </c>
      <c r="AD53" s="459"/>
      <c r="AE53" s="459"/>
      <c r="AF53" s="459"/>
      <c r="AG53" s="459"/>
      <c r="AH53" s="459"/>
      <c r="AI53" s="459"/>
      <c r="AJ53" s="459" t="s">
        <v>353</v>
      </c>
      <c r="AK53" s="459"/>
      <c r="AL53" s="459"/>
      <c r="AM53" s="459"/>
      <c r="AN53" s="459"/>
      <c r="AO53" s="459"/>
      <c r="AP53" s="459"/>
      <c r="AQ53" s="459" t="s">
        <v>2</v>
      </c>
      <c r="AR53" s="459"/>
      <c r="AS53" s="459"/>
      <c r="AT53" s="459"/>
      <c r="AU53" s="459"/>
      <c r="AV53" s="459"/>
      <c r="AW53" s="459"/>
      <c r="AX53" s="459" t="s">
        <v>365</v>
      </c>
      <c r="AY53" s="459"/>
      <c r="AZ53" s="459"/>
      <c r="BA53" s="459"/>
      <c r="BB53" s="459"/>
      <c r="BC53" s="459"/>
      <c r="BD53" s="460"/>
    </row>
    <row r="54" spans="2:86" ht="13.5" customHeight="1">
      <c r="N54" s="117"/>
      <c r="Z54" s="477" t="s">
        <v>149</v>
      </c>
      <c r="AA54" s="477"/>
      <c r="AB54" s="477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462" t="s">
        <v>149</v>
      </c>
      <c r="AO54" s="462"/>
      <c r="AP54" s="462"/>
    </row>
    <row r="55" spans="2:86" ht="13.5" customHeight="1">
      <c r="N55" s="118"/>
      <c r="Z55" s="228"/>
      <c r="AA55" s="228"/>
      <c r="AB55" s="228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228"/>
      <c r="AO55" s="228"/>
      <c r="AP55" s="228"/>
    </row>
    <row r="56" spans="2:86" ht="13.5" customHeight="1">
      <c r="C56" s="463" t="s">
        <v>7</v>
      </c>
      <c r="D56" s="463"/>
      <c r="E56" s="463"/>
      <c r="F56" s="463"/>
      <c r="G56" s="455">
        <v>22</v>
      </c>
      <c r="H56" s="455"/>
      <c r="I56" s="455"/>
      <c r="J56" s="463" t="s">
        <v>1</v>
      </c>
      <c r="K56" s="463"/>
      <c r="L56" s="463"/>
      <c r="M56" s="463"/>
      <c r="N56" s="123"/>
      <c r="O56" s="467">
        <v>24</v>
      </c>
      <c r="P56" s="464"/>
      <c r="Q56" s="464"/>
      <c r="R56" s="464"/>
      <c r="S56" s="464"/>
      <c r="T56" s="464"/>
      <c r="U56" s="464"/>
      <c r="V56" s="464">
        <v>1491</v>
      </c>
      <c r="W56" s="464"/>
      <c r="X56" s="464"/>
      <c r="Y56" s="464"/>
      <c r="Z56" s="464"/>
      <c r="AA56" s="464"/>
      <c r="AB56" s="464"/>
      <c r="AC56" s="464">
        <v>145</v>
      </c>
      <c r="AD56" s="464"/>
      <c r="AE56" s="464"/>
      <c r="AF56" s="464"/>
      <c r="AG56" s="464"/>
      <c r="AH56" s="464"/>
      <c r="AI56" s="464"/>
      <c r="AJ56" s="464">
        <v>17040</v>
      </c>
      <c r="AK56" s="464"/>
      <c r="AL56" s="464"/>
      <c r="AM56" s="464"/>
      <c r="AN56" s="464"/>
      <c r="AO56" s="464"/>
      <c r="AP56" s="464"/>
      <c r="AQ56" s="464">
        <v>130</v>
      </c>
      <c r="AR56" s="464"/>
      <c r="AS56" s="464"/>
      <c r="AT56" s="464"/>
      <c r="AU56" s="464"/>
      <c r="AV56" s="464"/>
      <c r="AW56" s="464"/>
      <c r="AX56" s="464">
        <v>15</v>
      </c>
      <c r="AY56" s="464"/>
      <c r="AZ56" s="464"/>
      <c r="BA56" s="464"/>
      <c r="BB56" s="464"/>
      <c r="BC56" s="464"/>
      <c r="BD56" s="464"/>
    </row>
    <row r="57" spans="2:86" ht="13.5" customHeight="1">
      <c r="G57" s="455">
        <v>23</v>
      </c>
      <c r="H57" s="455"/>
      <c r="I57" s="455"/>
      <c r="N57" s="123"/>
      <c r="O57" s="467">
        <v>25</v>
      </c>
      <c r="P57" s="464"/>
      <c r="Q57" s="464"/>
      <c r="R57" s="464"/>
      <c r="S57" s="464"/>
      <c r="T57" s="464"/>
      <c r="U57" s="464"/>
      <c r="V57" s="464">
        <v>1521</v>
      </c>
      <c r="W57" s="464"/>
      <c r="X57" s="464"/>
      <c r="Y57" s="464"/>
      <c r="Z57" s="464"/>
      <c r="AA57" s="464"/>
      <c r="AB57" s="464"/>
      <c r="AC57" s="464">
        <v>140</v>
      </c>
      <c r="AD57" s="464"/>
      <c r="AE57" s="464"/>
      <c r="AF57" s="464"/>
      <c r="AG57" s="464"/>
      <c r="AH57" s="464"/>
      <c r="AI57" s="464"/>
      <c r="AJ57" s="464">
        <v>12010</v>
      </c>
      <c r="AK57" s="464"/>
      <c r="AL57" s="464"/>
      <c r="AM57" s="464"/>
      <c r="AN57" s="464"/>
      <c r="AO57" s="464"/>
      <c r="AP57" s="464"/>
      <c r="AQ57" s="464">
        <v>126</v>
      </c>
      <c r="AR57" s="464"/>
      <c r="AS57" s="464"/>
      <c r="AT57" s="464"/>
      <c r="AU57" s="464"/>
      <c r="AV57" s="464"/>
      <c r="AW57" s="464"/>
      <c r="AX57" s="464">
        <v>14</v>
      </c>
      <c r="AY57" s="464"/>
      <c r="AZ57" s="464"/>
      <c r="BA57" s="464"/>
      <c r="BB57" s="464"/>
      <c r="BC57" s="464"/>
      <c r="BD57" s="464"/>
    </row>
    <row r="58" spans="2:86" ht="13.5" customHeight="1">
      <c r="G58" s="455">
        <v>24</v>
      </c>
      <c r="H58" s="455"/>
      <c r="I58" s="455"/>
      <c r="N58" s="123"/>
      <c r="O58" s="467">
        <v>9</v>
      </c>
      <c r="P58" s="464"/>
      <c r="Q58" s="464"/>
      <c r="R58" s="464"/>
      <c r="S58" s="464"/>
      <c r="T58" s="464"/>
      <c r="U58" s="464"/>
      <c r="V58" s="464">
        <v>392</v>
      </c>
      <c r="W58" s="464"/>
      <c r="X58" s="464"/>
      <c r="Y58" s="464"/>
      <c r="Z58" s="464"/>
      <c r="AA58" s="464"/>
      <c r="AB58" s="464"/>
      <c r="AC58" s="464">
        <v>99</v>
      </c>
      <c r="AD58" s="464"/>
      <c r="AE58" s="464"/>
      <c r="AF58" s="464"/>
      <c r="AG58" s="464"/>
      <c r="AH58" s="464"/>
      <c r="AI58" s="464"/>
      <c r="AJ58" s="464">
        <v>11500</v>
      </c>
      <c r="AK58" s="464"/>
      <c r="AL58" s="464"/>
      <c r="AM58" s="464"/>
      <c r="AN58" s="464"/>
      <c r="AO58" s="464"/>
      <c r="AP58" s="464"/>
      <c r="AQ58" s="464">
        <v>98</v>
      </c>
      <c r="AR58" s="464"/>
      <c r="AS58" s="464"/>
      <c r="AT58" s="464"/>
      <c r="AU58" s="464"/>
      <c r="AV58" s="464"/>
      <c r="AW58" s="464"/>
      <c r="AX58" s="464">
        <v>1</v>
      </c>
      <c r="AY58" s="464"/>
      <c r="AZ58" s="464"/>
      <c r="BA58" s="464"/>
      <c r="BB58" s="464"/>
      <c r="BC58" s="464"/>
      <c r="BD58" s="464"/>
    </row>
    <row r="59" spans="2:86" ht="13.5" customHeight="1">
      <c r="G59" s="455">
        <v>25</v>
      </c>
      <c r="H59" s="455"/>
      <c r="I59" s="455"/>
      <c r="N59" s="123"/>
      <c r="O59" s="467">
        <v>8</v>
      </c>
      <c r="P59" s="464"/>
      <c r="Q59" s="464"/>
      <c r="R59" s="464"/>
      <c r="S59" s="464"/>
      <c r="T59" s="464"/>
      <c r="U59" s="464"/>
      <c r="V59" s="464">
        <v>418</v>
      </c>
      <c r="W59" s="464"/>
      <c r="X59" s="464"/>
      <c r="Y59" s="464"/>
      <c r="Z59" s="464"/>
      <c r="AA59" s="464"/>
      <c r="AB59" s="464"/>
      <c r="AC59" s="464">
        <v>116</v>
      </c>
      <c r="AD59" s="464"/>
      <c r="AE59" s="464"/>
      <c r="AF59" s="464"/>
      <c r="AG59" s="464"/>
      <c r="AH59" s="464"/>
      <c r="AI59" s="464"/>
      <c r="AJ59" s="464">
        <v>13520</v>
      </c>
      <c r="AK59" s="464"/>
      <c r="AL59" s="464"/>
      <c r="AM59" s="464"/>
      <c r="AN59" s="464"/>
      <c r="AO59" s="464"/>
      <c r="AP59" s="464"/>
      <c r="AQ59" s="464">
        <v>108</v>
      </c>
      <c r="AR59" s="464"/>
      <c r="AS59" s="464"/>
      <c r="AT59" s="464"/>
      <c r="AU59" s="464"/>
      <c r="AV59" s="464"/>
      <c r="AW59" s="464"/>
      <c r="AX59" s="464">
        <v>8</v>
      </c>
      <c r="AY59" s="464"/>
      <c r="AZ59" s="464"/>
      <c r="BA59" s="464"/>
      <c r="BB59" s="464"/>
      <c r="BC59" s="464"/>
      <c r="BD59" s="464"/>
    </row>
    <row r="60" spans="2:86" ht="13.5" customHeight="1">
      <c r="G60" s="424">
        <v>26</v>
      </c>
      <c r="H60" s="424"/>
      <c r="I60" s="424"/>
      <c r="J60" s="257"/>
      <c r="K60" s="257"/>
      <c r="L60" s="257"/>
      <c r="M60" s="257"/>
      <c r="N60" s="259"/>
      <c r="O60" s="433">
        <v>6</v>
      </c>
      <c r="P60" s="430"/>
      <c r="Q60" s="430"/>
      <c r="R60" s="430"/>
      <c r="S60" s="430"/>
      <c r="T60" s="430"/>
      <c r="U60" s="430"/>
      <c r="V60" s="430">
        <v>318</v>
      </c>
      <c r="W60" s="430"/>
      <c r="X60" s="430"/>
      <c r="Y60" s="430"/>
      <c r="Z60" s="430"/>
      <c r="AA60" s="430"/>
      <c r="AB60" s="430"/>
      <c r="AC60" s="430">
        <f>SUM(AQ60:BD60)</f>
        <v>71</v>
      </c>
      <c r="AD60" s="430"/>
      <c r="AE60" s="430"/>
      <c r="AF60" s="430"/>
      <c r="AG60" s="430"/>
      <c r="AH60" s="430"/>
      <c r="AI60" s="430"/>
      <c r="AJ60" s="430">
        <v>6860</v>
      </c>
      <c r="AK60" s="430"/>
      <c r="AL60" s="430"/>
      <c r="AM60" s="430"/>
      <c r="AN60" s="430"/>
      <c r="AO60" s="430"/>
      <c r="AP60" s="430"/>
      <c r="AQ60" s="430">
        <v>71</v>
      </c>
      <c r="AR60" s="430"/>
      <c r="AS60" s="430"/>
      <c r="AT60" s="430"/>
      <c r="AU60" s="430"/>
      <c r="AV60" s="430"/>
      <c r="AW60" s="430"/>
      <c r="AX60" s="430">
        <v>0</v>
      </c>
      <c r="AY60" s="430"/>
      <c r="AZ60" s="430"/>
      <c r="BA60" s="430"/>
      <c r="BB60" s="430"/>
      <c r="BC60" s="430"/>
      <c r="BD60" s="430"/>
    </row>
    <row r="61" spans="2:86" ht="13.5" customHeight="1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20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</row>
    <row r="62" spans="2:86" ht="13.5" customHeight="1">
      <c r="B62" s="465" t="s">
        <v>9</v>
      </c>
      <c r="C62" s="465"/>
      <c r="D62" s="465"/>
      <c r="E62" s="227" t="s">
        <v>354</v>
      </c>
      <c r="F62" s="121" t="s">
        <v>48</v>
      </c>
      <c r="BN62" s="123"/>
      <c r="BO62" s="123"/>
      <c r="BP62" s="123"/>
      <c r="BQ62" s="123"/>
      <c r="BR62" s="123"/>
      <c r="BS62" s="123"/>
      <c r="BT62" s="123"/>
      <c r="BU62" s="123"/>
      <c r="BV62" s="123"/>
      <c r="BW62" s="123"/>
      <c r="BX62" s="123"/>
      <c r="BY62" s="123"/>
      <c r="BZ62" s="123"/>
      <c r="CA62" s="123"/>
      <c r="CB62" s="123"/>
      <c r="CC62" s="123"/>
      <c r="CD62" s="123"/>
      <c r="CE62" s="123"/>
      <c r="CF62" s="123"/>
      <c r="CG62" s="123"/>
      <c r="CH62" s="123"/>
    </row>
  </sheetData>
  <mergeCells count="224">
    <mergeCell ref="C32:D32"/>
    <mergeCell ref="B62:D62"/>
    <mergeCell ref="O60:U60"/>
    <mergeCell ref="V60:AB60"/>
    <mergeCell ref="AC60:AI60"/>
    <mergeCell ref="AJ60:AP60"/>
    <mergeCell ref="AQ60:AW60"/>
    <mergeCell ref="G60:I60"/>
    <mergeCell ref="V58:AB58"/>
    <mergeCell ref="AC58:AI58"/>
    <mergeCell ref="AJ58:AP58"/>
    <mergeCell ref="AQ58:AW58"/>
    <mergeCell ref="G59:I59"/>
    <mergeCell ref="G58:I58"/>
    <mergeCell ref="U45:Z45"/>
    <mergeCell ref="AA45:AF45"/>
    <mergeCell ref="AG45:AL45"/>
    <mergeCell ref="AM45:AR45"/>
    <mergeCell ref="AS45:AX45"/>
    <mergeCell ref="G57:I57"/>
    <mergeCell ref="AC57:AI57"/>
    <mergeCell ref="O59:U59"/>
    <mergeCell ref="O58:U58"/>
    <mergeCell ref="AX60:BD60"/>
    <mergeCell ref="V59:AB59"/>
    <mergeCell ref="AC59:AI59"/>
    <mergeCell ref="AJ59:AP59"/>
    <mergeCell ref="AQ59:AW59"/>
    <mergeCell ref="AX59:BD59"/>
    <mergeCell ref="Z54:AB54"/>
    <mergeCell ref="AN54:AP54"/>
    <mergeCell ref="V56:AB56"/>
    <mergeCell ref="AC56:AI56"/>
    <mergeCell ref="AJ56:AP56"/>
    <mergeCell ref="AQ56:AW56"/>
    <mergeCell ref="AX56:BD56"/>
    <mergeCell ref="O57:U57"/>
    <mergeCell ref="V57:AB57"/>
    <mergeCell ref="AJ57:AP57"/>
    <mergeCell ref="AX58:BD58"/>
    <mergeCell ref="AA43:AF43"/>
    <mergeCell ref="AG43:AL43"/>
    <mergeCell ref="AM43:AR43"/>
    <mergeCell ref="AS43:AX43"/>
    <mergeCell ref="AY43:BD43"/>
    <mergeCell ref="O52:AB52"/>
    <mergeCell ref="AC52:AP52"/>
    <mergeCell ref="AQ52:BD52"/>
    <mergeCell ref="O53:U53"/>
    <mergeCell ref="AY45:BD45"/>
    <mergeCell ref="V53:AB53"/>
    <mergeCell ref="AC53:AI53"/>
    <mergeCell ref="AJ53:AP53"/>
    <mergeCell ref="AQ53:AW53"/>
    <mergeCell ref="AX53:BD53"/>
    <mergeCell ref="AQ57:AW57"/>
    <mergeCell ref="AX57:BD57"/>
    <mergeCell ref="G44:I44"/>
    <mergeCell ref="O44:T44"/>
    <mergeCell ref="U44:Z44"/>
    <mergeCell ref="AA44:AF44"/>
    <mergeCell ref="AG44:AL44"/>
    <mergeCell ref="AM44:AR44"/>
    <mergeCell ref="AS44:AX44"/>
    <mergeCell ref="AY44:BD44"/>
    <mergeCell ref="G42:I42"/>
    <mergeCell ref="O42:T42"/>
    <mergeCell ref="U42:Z42"/>
    <mergeCell ref="AA42:AF42"/>
    <mergeCell ref="AG42:AL42"/>
    <mergeCell ref="AM42:AR42"/>
    <mergeCell ref="AS42:AX42"/>
    <mergeCell ref="AY42:BD42"/>
    <mergeCell ref="B33:D33"/>
    <mergeCell ref="B35:BJ35"/>
    <mergeCell ref="B37:N38"/>
    <mergeCell ref="O37:Z37"/>
    <mergeCell ref="AA37:BD37"/>
    <mergeCell ref="X39:Z39"/>
    <mergeCell ref="U38:Z38"/>
    <mergeCell ref="AA38:AF38"/>
    <mergeCell ref="AG38:AL38"/>
    <mergeCell ref="AM38:AR38"/>
    <mergeCell ref="O38:T38"/>
    <mergeCell ref="AA41:AF41"/>
    <mergeCell ref="AG41:AL41"/>
    <mergeCell ref="AM41:AR41"/>
    <mergeCell ref="AS41:AX41"/>
    <mergeCell ref="AY41:BD41"/>
    <mergeCell ref="C56:F56"/>
    <mergeCell ref="G56:I56"/>
    <mergeCell ref="J56:M56"/>
    <mergeCell ref="O56:U56"/>
    <mergeCell ref="C41:F41"/>
    <mergeCell ref="G41:I41"/>
    <mergeCell ref="J41:M41"/>
    <mergeCell ref="O41:T41"/>
    <mergeCell ref="G43:I43"/>
    <mergeCell ref="O43:T43"/>
    <mergeCell ref="G45:I45"/>
    <mergeCell ref="O45:T45"/>
    <mergeCell ref="U41:Z41"/>
    <mergeCell ref="U43:Z43"/>
    <mergeCell ref="B47:D47"/>
    <mergeCell ref="B49:BJ49"/>
    <mergeCell ref="B51:N53"/>
    <mergeCell ref="O51:AB51"/>
    <mergeCell ref="AC51:BD51"/>
    <mergeCell ref="AA29:AF29"/>
    <mergeCell ref="AG29:AL29"/>
    <mergeCell ref="AM29:AR29"/>
    <mergeCell ref="AS29:AX29"/>
    <mergeCell ref="AY29:BD29"/>
    <mergeCell ref="BE29:BJ29"/>
    <mergeCell ref="U28:Z28"/>
    <mergeCell ref="AA28:AF28"/>
    <mergeCell ref="AS38:AX38"/>
    <mergeCell ref="AY38:BD38"/>
    <mergeCell ref="BE30:BJ30"/>
    <mergeCell ref="U30:Z30"/>
    <mergeCell ref="AA30:AF30"/>
    <mergeCell ref="AG30:AL30"/>
    <mergeCell ref="AM30:AR30"/>
    <mergeCell ref="AS30:AX30"/>
    <mergeCell ref="AY30:BD30"/>
    <mergeCell ref="G28:I28"/>
    <mergeCell ref="G29:I29"/>
    <mergeCell ref="G30:I30"/>
    <mergeCell ref="O26:T26"/>
    <mergeCell ref="O27:T27"/>
    <mergeCell ref="O28:T28"/>
    <mergeCell ref="O29:T29"/>
    <mergeCell ref="O30:T30"/>
    <mergeCell ref="BE26:BJ26"/>
    <mergeCell ref="U27:Z27"/>
    <mergeCell ref="AA27:AF27"/>
    <mergeCell ref="AG27:AL27"/>
    <mergeCell ref="AM27:AR27"/>
    <mergeCell ref="AS27:AX27"/>
    <mergeCell ref="AY27:BD27"/>
    <mergeCell ref="BE27:BJ27"/>
    <mergeCell ref="AG28:AL28"/>
    <mergeCell ref="AM28:AR28"/>
    <mergeCell ref="AS28:AX28"/>
    <mergeCell ref="AY28:BD28"/>
    <mergeCell ref="AS26:AX26"/>
    <mergeCell ref="AY26:BD26"/>
    <mergeCell ref="BE28:BJ28"/>
    <mergeCell ref="U29:Z29"/>
    <mergeCell ref="X24:Z24"/>
    <mergeCell ref="C26:F26"/>
    <mergeCell ref="J26:M26"/>
    <mergeCell ref="G26:I26"/>
    <mergeCell ref="U26:Z26"/>
    <mergeCell ref="AA26:AF26"/>
    <mergeCell ref="AG26:AL26"/>
    <mergeCell ref="AM26:AR26"/>
    <mergeCell ref="G27:I27"/>
    <mergeCell ref="B18:D18"/>
    <mergeCell ref="B20:BJ20"/>
    <mergeCell ref="B22:N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O22:Z22"/>
    <mergeCell ref="AA22:BJ22"/>
    <mergeCell ref="AU14:BB14"/>
    <mergeCell ref="BC14:BJ14"/>
    <mergeCell ref="W15:AD15"/>
    <mergeCell ref="AE15:AL15"/>
    <mergeCell ref="AM15:AT15"/>
    <mergeCell ref="AU15:BB15"/>
    <mergeCell ref="BC15:BJ15"/>
    <mergeCell ref="W16:AD16"/>
    <mergeCell ref="AE16:AL16"/>
    <mergeCell ref="AM16:AT16"/>
    <mergeCell ref="AU16:BB16"/>
    <mergeCell ref="BC16:BJ16"/>
    <mergeCell ref="G14:I14"/>
    <mergeCell ref="G15:I15"/>
    <mergeCell ref="G16:I16"/>
    <mergeCell ref="O12:V12"/>
    <mergeCell ref="O13:V13"/>
    <mergeCell ref="O14:V14"/>
    <mergeCell ref="O15:V15"/>
    <mergeCell ref="O16:V16"/>
    <mergeCell ref="AM12:AT12"/>
    <mergeCell ref="W13:AD13"/>
    <mergeCell ref="AE13:AL13"/>
    <mergeCell ref="AM13:AT13"/>
    <mergeCell ref="W14:AD14"/>
    <mergeCell ref="AE14:AL14"/>
    <mergeCell ref="AM14:AT14"/>
    <mergeCell ref="AB10:AD10"/>
    <mergeCell ref="AR10:AT10"/>
    <mergeCell ref="BH10:BJ10"/>
    <mergeCell ref="C12:F12"/>
    <mergeCell ref="J12:M12"/>
    <mergeCell ref="G12:I12"/>
    <mergeCell ref="W12:AD12"/>
    <mergeCell ref="AE12:AL12"/>
    <mergeCell ref="G13:I13"/>
    <mergeCell ref="AU12:BB12"/>
    <mergeCell ref="BC12:BJ12"/>
    <mergeCell ref="AU13:BB13"/>
    <mergeCell ref="BC13:BJ13"/>
    <mergeCell ref="A1:S2"/>
    <mergeCell ref="B5:BJ5"/>
    <mergeCell ref="B6:BJ6"/>
    <mergeCell ref="B8:N9"/>
    <mergeCell ref="O9:V9"/>
    <mergeCell ref="W9:AD9"/>
    <mergeCell ref="AE9:AL9"/>
    <mergeCell ref="AM9:AT9"/>
    <mergeCell ref="AU9:BB9"/>
    <mergeCell ref="BC9:BJ9"/>
    <mergeCell ref="O8:AD8"/>
    <mergeCell ref="AE8:AT8"/>
    <mergeCell ref="AU8:BJ8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Q68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256" customWidth="1"/>
    <col min="2" max="63" width="1.625" style="256" customWidth="1"/>
    <col min="64" max="64" width="8.125" style="256" customWidth="1"/>
    <col min="65" max="69" width="1.625" style="256" customWidth="1"/>
    <col min="70" max="16384" width="9" style="256"/>
  </cols>
  <sheetData>
    <row r="1" spans="2:69" ht="11.1" customHeight="1"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2"/>
      <c r="AD1" s="262"/>
      <c r="AE1" s="262"/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493">
        <f>'190'!A1+1</f>
        <v>191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263"/>
      <c r="BM1" s="263"/>
      <c r="BN1" s="263"/>
      <c r="BO1" s="263"/>
      <c r="BP1" s="263"/>
      <c r="BQ1" s="263"/>
    </row>
    <row r="2" spans="2:69" ht="11.1" customHeight="1"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263"/>
      <c r="BM2" s="263"/>
      <c r="BN2" s="263"/>
      <c r="BO2" s="263"/>
      <c r="BP2" s="263"/>
      <c r="BQ2" s="263"/>
    </row>
    <row r="3" spans="2:69" ht="13.5" customHeight="1"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</row>
    <row r="4" spans="2:69" ht="13.5" customHeight="1"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</row>
    <row r="5" spans="2:69" ht="18" customHeight="1">
      <c r="B5" s="498" t="s">
        <v>844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498"/>
      <c r="BJ5" s="498"/>
    </row>
    <row r="6" spans="2:69" ht="12.95" customHeight="1">
      <c r="B6" s="485" t="s">
        <v>0</v>
      </c>
      <c r="C6" s="485"/>
      <c r="D6" s="485"/>
      <c r="E6" s="485"/>
      <c r="F6" s="485"/>
      <c r="G6" s="485"/>
      <c r="H6" s="485"/>
      <c r="I6" s="485"/>
      <c r="J6" s="485"/>
      <c r="K6" s="485"/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O6" s="485"/>
      <c r="AP6" s="485"/>
      <c r="AQ6" s="485"/>
      <c r="AR6" s="485"/>
      <c r="AS6" s="485"/>
      <c r="AT6" s="485"/>
      <c r="AU6" s="485"/>
      <c r="AV6" s="485"/>
      <c r="AW6" s="485"/>
      <c r="AX6" s="485"/>
      <c r="AY6" s="485"/>
      <c r="AZ6" s="485"/>
      <c r="BA6" s="485"/>
      <c r="BB6" s="485"/>
      <c r="BC6" s="485"/>
      <c r="BD6" s="485"/>
      <c r="BE6" s="485"/>
      <c r="BF6" s="485"/>
      <c r="BG6" s="485"/>
      <c r="BH6" s="485"/>
      <c r="BI6" s="485"/>
      <c r="BJ6" s="485"/>
    </row>
    <row r="7" spans="2:69" ht="12.95" customHeight="1"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  <c r="AM7" s="264"/>
      <c r="AN7" s="264"/>
      <c r="AO7" s="264"/>
      <c r="AP7" s="264"/>
      <c r="AQ7" s="264"/>
      <c r="AR7" s="264"/>
      <c r="AS7" s="264"/>
      <c r="AT7" s="264"/>
      <c r="AU7" s="264"/>
      <c r="AV7" s="264"/>
      <c r="AW7" s="264"/>
      <c r="AX7" s="264"/>
      <c r="AY7" s="264"/>
      <c r="AZ7" s="264"/>
      <c r="BA7" s="264"/>
      <c r="BB7" s="264"/>
      <c r="BC7" s="264"/>
      <c r="BD7" s="264"/>
      <c r="BE7" s="264"/>
      <c r="BF7" s="264"/>
      <c r="BG7" s="264"/>
      <c r="BH7" s="264"/>
      <c r="BI7" s="264"/>
      <c r="BJ7" s="264"/>
    </row>
    <row r="8" spans="2:69">
      <c r="B8" s="480" t="s">
        <v>1</v>
      </c>
      <c r="C8" s="481"/>
      <c r="D8" s="481"/>
      <c r="E8" s="481"/>
      <c r="F8" s="481"/>
      <c r="G8" s="481"/>
      <c r="H8" s="481"/>
      <c r="I8" s="481"/>
      <c r="J8" s="481"/>
      <c r="K8" s="481"/>
      <c r="L8" s="481"/>
      <c r="M8" s="481"/>
      <c r="N8" s="481"/>
      <c r="O8" s="481" t="s">
        <v>2</v>
      </c>
      <c r="P8" s="481"/>
      <c r="Q8" s="481"/>
      <c r="R8" s="481"/>
      <c r="S8" s="481"/>
      <c r="T8" s="481"/>
      <c r="U8" s="481"/>
      <c r="V8" s="481"/>
      <c r="W8" s="481"/>
      <c r="X8" s="481"/>
      <c r="Y8" s="481"/>
      <c r="Z8" s="481"/>
      <c r="AA8" s="481"/>
      <c r="AB8" s="481"/>
      <c r="AC8" s="481"/>
      <c r="AD8" s="481"/>
      <c r="AE8" s="481" t="s">
        <v>3</v>
      </c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1"/>
      <c r="AQ8" s="481"/>
      <c r="AR8" s="481"/>
      <c r="AS8" s="481"/>
      <c r="AT8" s="481"/>
      <c r="AU8" s="481" t="s">
        <v>4</v>
      </c>
      <c r="AV8" s="481"/>
      <c r="AW8" s="481"/>
      <c r="AX8" s="481"/>
      <c r="AY8" s="481"/>
      <c r="AZ8" s="481"/>
      <c r="BA8" s="481"/>
      <c r="BB8" s="481"/>
      <c r="BC8" s="481"/>
      <c r="BD8" s="481"/>
      <c r="BE8" s="481"/>
      <c r="BF8" s="481"/>
      <c r="BG8" s="481"/>
      <c r="BH8" s="481"/>
      <c r="BI8" s="481"/>
      <c r="BJ8" s="499"/>
    </row>
    <row r="9" spans="2:69">
      <c r="B9" s="482"/>
      <c r="C9" s="483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 t="s">
        <v>5</v>
      </c>
      <c r="P9" s="483"/>
      <c r="Q9" s="483"/>
      <c r="R9" s="483"/>
      <c r="S9" s="483"/>
      <c r="T9" s="483"/>
      <c r="U9" s="483"/>
      <c r="V9" s="483"/>
      <c r="W9" s="483" t="s">
        <v>6</v>
      </c>
      <c r="X9" s="483"/>
      <c r="Y9" s="483"/>
      <c r="Z9" s="483"/>
      <c r="AA9" s="483"/>
      <c r="AB9" s="483"/>
      <c r="AC9" s="483"/>
      <c r="AD9" s="483"/>
      <c r="AE9" s="483" t="s">
        <v>5</v>
      </c>
      <c r="AF9" s="483"/>
      <c r="AG9" s="483"/>
      <c r="AH9" s="483"/>
      <c r="AI9" s="483"/>
      <c r="AJ9" s="483"/>
      <c r="AK9" s="483"/>
      <c r="AL9" s="483"/>
      <c r="AM9" s="483" t="s">
        <v>6</v>
      </c>
      <c r="AN9" s="483"/>
      <c r="AO9" s="483"/>
      <c r="AP9" s="483"/>
      <c r="AQ9" s="483"/>
      <c r="AR9" s="483"/>
      <c r="AS9" s="483"/>
      <c r="AT9" s="483"/>
      <c r="AU9" s="483" t="s">
        <v>5</v>
      </c>
      <c r="AV9" s="483"/>
      <c r="AW9" s="483"/>
      <c r="AX9" s="483"/>
      <c r="AY9" s="483"/>
      <c r="AZ9" s="483"/>
      <c r="BA9" s="483"/>
      <c r="BB9" s="483"/>
      <c r="BC9" s="483" t="s">
        <v>6</v>
      </c>
      <c r="BD9" s="483"/>
      <c r="BE9" s="483"/>
      <c r="BF9" s="483"/>
      <c r="BG9" s="483"/>
      <c r="BH9" s="483"/>
      <c r="BI9" s="483"/>
      <c r="BJ9" s="500"/>
    </row>
    <row r="10" spans="2:69">
      <c r="N10" s="265"/>
    </row>
    <row r="11" spans="2:69">
      <c r="C11" s="484" t="s">
        <v>7</v>
      </c>
      <c r="D11" s="484"/>
      <c r="E11" s="484"/>
      <c r="F11" s="484"/>
      <c r="G11" s="485">
        <v>22</v>
      </c>
      <c r="H11" s="485"/>
      <c r="I11" s="485"/>
      <c r="J11" s="484" t="s">
        <v>1</v>
      </c>
      <c r="K11" s="484"/>
      <c r="L11" s="484"/>
      <c r="M11" s="484"/>
      <c r="N11" s="266"/>
      <c r="O11" s="503">
        <v>110</v>
      </c>
      <c r="P11" s="503"/>
      <c r="Q11" s="503"/>
      <c r="R11" s="503"/>
      <c r="S11" s="503"/>
      <c r="T11" s="503"/>
      <c r="U11" s="503"/>
      <c r="V11" s="503"/>
      <c r="W11" s="503">
        <v>1902</v>
      </c>
      <c r="X11" s="503"/>
      <c r="Y11" s="503"/>
      <c r="Z11" s="503"/>
      <c r="AA11" s="503"/>
      <c r="AB11" s="503"/>
      <c r="AC11" s="503"/>
      <c r="AD11" s="503"/>
      <c r="AE11" s="508">
        <v>2</v>
      </c>
      <c r="AF11" s="508"/>
      <c r="AG11" s="508"/>
      <c r="AH11" s="508"/>
      <c r="AI11" s="508"/>
      <c r="AJ11" s="508"/>
      <c r="AK11" s="508"/>
      <c r="AL11" s="508"/>
      <c r="AM11" s="508">
        <v>50</v>
      </c>
      <c r="AN11" s="508"/>
      <c r="AO11" s="508"/>
      <c r="AP11" s="508"/>
      <c r="AQ11" s="508"/>
      <c r="AR11" s="508"/>
      <c r="AS11" s="508"/>
      <c r="AT11" s="508"/>
      <c r="AU11" s="508">
        <v>332</v>
      </c>
      <c r="AV11" s="508"/>
      <c r="AW11" s="508"/>
      <c r="AX11" s="508"/>
      <c r="AY11" s="508"/>
      <c r="AZ11" s="508"/>
      <c r="BA11" s="508"/>
      <c r="BB11" s="508"/>
      <c r="BC11" s="508">
        <v>7031</v>
      </c>
      <c r="BD11" s="508"/>
      <c r="BE11" s="508"/>
      <c r="BF11" s="508"/>
      <c r="BG11" s="508"/>
      <c r="BH11" s="508"/>
      <c r="BI11" s="508"/>
      <c r="BJ11" s="508"/>
    </row>
    <row r="12" spans="2:69">
      <c r="G12" s="485">
        <v>23</v>
      </c>
      <c r="H12" s="485"/>
      <c r="I12" s="485"/>
      <c r="N12" s="266"/>
      <c r="O12" s="503">
        <v>129</v>
      </c>
      <c r="P12" s="503"/>
      <c r="Q12" s="503"/>
      <c r="R12" s="503"/>
      <c r="S12" s="503"/>
      <c r="T12" s="503"/>
      <c r="U12" s="503"/>
      <c r="V12" s="503"/>
      <c r="W12" s="503">
        <v>2448</v>
      </c>
      <c r="X12" s="503"/>
      <c r="Y12" s="503"/>
      <c r="Z12" s="503"/>
      <c r="AA12" s="503"/>
      <c r="AB12" s="503"/>
      <c r="AC12" s="503"/>
      <c r="AD12" s="503"/>
      <c r="AE12" s="508">
        <v>3</v>
      </c>
      <c r="AF12" s="508"/>
      <c r="AG12" s="508"/>
      <c r="AH12" s="508"/>
      <c r="AI12" s="508"/>
      <c r="AJ12" s="508"/>
      <c r="AK12" s="508"/>
      <c r="AL12" s="508"/>
      <c r="AM12" s="508">
        <v>71</v>
      </c>
      <c r="AN12" s="508"/>
      <c r="AO12" s="508"/>
      <c r="AP12" s="508"/>
      <c r="AQ12" s="508"/>
      <c r="AR12" s="508"/>
      <c r="AS12" s="508"/>
      <c r="AT12" s="508"/>
      <c r="AU12" s="508">
        <v>318</v>
      </c>
      <c r="AV12" s="508"/>
      <c r="AW12" s="508"/>
      <c r="AX12" s="508"/>
      <c r="AY12" s="508"/>
      <c r="AZ12" s="508"/>
      <c r="BA12" s="508"/>
      <c r="BB12" s="508"/>
      <c r="BC12" s="508">
        <v>8923</v>
      </c>
      <c r="BD12" s="508"/>
      <c r="BE12" s="508"/>
      <c r="BF12" s="508"/>
      <c r="BG12" s="508"/>
      <c r="BH12" s="508"/>
      <c r="BI12" s="508"/>
      <c r="BJ12" s="508"/>
    </row>
    <row r="13" spans="2:69">
      <c r="G13" s="485">
        <v>24</v>
      </c>
      <c r="H13" s="485"/>
      <c r="I13" s="485"/>
      <c r="N13" s="266"/>
      <c r="O13" s="509">
        <v>117</v>
      </c>
      <c r="P13" s="509"/>
      <c r="Q13" s="509"/>
      <c r="R13" s="509"/>
      <c r="S13" s="509"/>
      <c r="T13" s="509"/>
      <c r="U13" s="509"/>
      <c r="V13" s="509"/>
      <c r="W13" s="509">
        <v>2110</v>
      </c>
      <c r="X13" s="509"/>
      <c r="Y13" s="509"/>
      <c r="Z13" s="509"/>
      <c r="AA13" s="509"/>
      <c r="AB13" s="509"/>
      <c r="AC13" s="509"/>
      <c r="AD13" s="509"/>
      <c r="AE13" s="508">
        <v>2</v>
      </c>
      <c r="AF13" s="508"/>
      <c r="AG13" s="508"/>
      <c r="AH13" s="508"/>
      <c r="AI13" s="508"/>
      <c r="AJ13" s="508"/>
      <c r="AK13" s="508"/>
      <c r="AL13" s="508"/>
      <c r="AM13" s="508">
        <v>97</v>
      </c>
      <c r="AN13" s="508"/>
      <c r="AO13" s="508"/>
      <c r="AP13" s="508"/>
      <c r="AQ13" s="508"/>
      <c r="AR13" s="508"/>
      <c r="AS13" s="508"/>
      <c r="AT13" s="508"/>
      <c r="AU13" s="508">
        <v>297</v>
      </c>
      <c r="AV13" s="508"/>
      <c r="AW13" s="508"/>
      <c r="AX13" s="508"/>
      <c r="AY13" s="508"/>
      <c r="AZ13" s="508"/>
      <c r="BA13" s="508"/>
      <c r="BB13" s="508"/>
      <c r="BC13" s="508">
        <v>8745</v>
      </c>
      <c r="BD13" s="508"/>
      <c r="BE13" s="508"/>
      <c r="BF13" s="508"/>
      <c r="BG13" s="508"/>
      <c r="BH13" s="508"/>
      <c r="BI13" s="508"/>
      <c r="BJ13" s="508"/>
    </row>
    <row r="14" spans="2:69">
      <c r="G14" s="485">
        <v>25</v>
      </c>
      <c r="H14" s="485"/>
      <c r="I14" s="485"/>
      <c r="N14" s="266"/>
      <c r="O14" s="509">
        <v>93</v>
      </c>
      <c r="P14" s="509"/>
      <c r="Q14" s="509"/>
      <c r="R14" s="509"/>
      <c r="S14" s="509"/>
      <c r="T14" s="509"/>
      <c r="U14" s="509"/>
      <c r="V14" s="509"/>
      <c r="W14" s="509">
        <v>1540</v>
      </c>
      <c r="X14" s="509"/>
      <c r="Y14" s="509"/>
      <c r="Z14" s="509"/>
      <c r="AA14" s="509"/>
      <c r="AB14" s="509"/>
      <c r="AC14" s="509"/>
      <c r="AD14" s="509"/>
      <c r="AE14" s="508">
        <v>0</v>
      </c>
      <c r="AF14" s="508"/>
      <c r="AG14" s="508"/>
      <c r="AH14" s="508"/>
      <c r="AI14" s="508"/>
      <c r="AJ14" s="508"/>
      <c r="AK14" s="508"/>
      <c r="AL14" s="508"/>
      <c r="AM14" s="508">
        <v>0</v>
      </c>
      <c r="AN14" s="508"/>
      <c r="AO14" s="508"/>
      <c r="AP14" s="508"/>
      <c r="AQ14" s="508"/>
      <c r="AR14" s="508"/>
      <c r="AS14" s="508"/>
      <c r="AT14" s="508"/>
      <c r="AU14" s="509">
        <v>250</v>
      </c>
      <c r="AV14" s="509"/>
      <c r="AW14" s="509"/>
      <c r="AX14" s="509"/>
      <c r="AY14" s="509"/>
      <c r="AZ14" s="509"/>
      <c r="BA14" s="509"/>
      <c r="BB14" s="509"/>
      <c r="BC14" s="509">
        <v>8150</v>
      </c>
      <c r="BD14" s="509"/>
      <c r="BE14" s="509"/>
      <c r="BF14" s="509"/>
      <c r="BG14" s="509"/>
      <c r="BH14" s="509"/>
      <c r="BI14" s="509"/>
      <c r="BJ14" s="509"/>
    </row>
    <row r="15" spans="2:69">
      <c r="G15" s="486">
        <v>26</v>
      </c>
      <c r="H15" s="486"/>
      <c r="I15" s="486"/>
      <c r="J15" s="267"/>
      <c r="K15" s="267"/>
      <c r="L15" s="267"/>
      <c r="M15" s="267"/>
      <c r="N15" s="268"/>
      <c r="O15" s="507">
        <v>81</v>
      </c>
      <c r="P15" s="507"/>
      <c r="Q15" s="507"/>
      <c r="R15" s="507"/>
      <c r="S15" s="507"/>
      <c r="T15" s="507"/>
      <c r="U15" s="507"/>
      <c r="V15" s="507"/>
      <c r="W15" s="507">
        <v>1296</v>
      </c>
      <c r="X15" s="507"/>
      <c r="Y15" s="507"/>
      <c r="Z15" s="507"/>
      <c r="AA15" s="507"/>
      <c r="AB15" s="507"/>
      <c r="AC15" s="507"/>
      <c r="AD15" s="507"/>
      <c r="AE15" s="508">
        <v>0</v>
      </c>
      <c r="AF15" s="508"/>
      <c r="AG15" s="508"/>
      <c r="AH15" s="508"/>
      <c r="AI15" s="508"/>
      <c r="AJ15" s="508"/>
      <c r="AK15" s="508"/>
      <c r="AL15" s="508"/>
      <c r="AM15" s="508">
        <v>0</v>
      </c>
      <c r="AN15" s="508"/>
      <c r="AO15" s="508"/>
      <c r="AP15" s="508"/>
      <c r="AQ15" s="508"/>
      <c r="AR15" s="508"/>
      <c r="AS15" s="508"/>
      <c r="AT15" s="508"/>
      <c r="AU15" s="505">
        <v>195</v>
      </c>
      <c r="AV15" s="505"/>
      <c r="AW15" s="505"/>
      <c r="AX15" s="505"/>
      <c r="AY15" s="505"/>
      <c r="AZ15" s="505"/>
      <c r="BA15" s="505"/>
      <c r="BB15" s="505"/>
      <c r="BC15" s="505">
        <v>6111</v>
      </c>
      <c r="BD15" s="505"/>
      <c r="BE15" s="505"/>
      <c r="BF15" s="505"/>
      <c r="BG15" s="505"/>
      <c r="BH15" s="505"/>
      <c r="BI15" s="505"/>
      <c r="BJ15" s="505"/>
      <c r="BK15" s="181"/>
    </row>
    <row r="16" spans="2:69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9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4"/>
      <c r="AJ16" s="264"/>
      <c r="AK16" s="264"/>
      <c r="AL16" s="264"/>
      <c r="AM16" s="264"/>
      <c r="AN16" s="264"/>
      <c r="AO16" s="264"/>
      <c r="AP16" s="264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4"/>
      <c r="BC16" s="264"/>
      <c r="BD16" s="264"/>
      <c r="BE16" s="264"/>
      <c r="BF16" s="264"/>
      <c r="BG16" s="264"/>
      <c r="BH16" s="264"/>
      <c r="BI16" s="264"/>
      <c r="BJ16" s="264"/>
    </row>
    <row r="17" spans="2:62" s="116" customFormat="1">
      <c r="C17" s="478" t="s">
        <v>62</v>
      </c>
      <c r="D17" s="478"/>
      <c r="E17" s="227" t="s">
        <v>53</v>
      </c>
      <c r="F17" s="121" t="s">
        <v>771</v>
      </c>
    </row>
    <row r="18" spans="2:62">
      <c r="B18" s="506" t="s">
        <v>9</v>
      </c>
      <c r="C18" s="506"/>
      <c r="D18" s="506"/>
      <c r="E18" s="270" t="s">
        <v>120</v>
      </c>
      <c r="F18" s="271" t="s">
        <v>903</v>
      </c>
    </row>
    <row r="20" spans="2:62" ht="12.95" customHeight="1">
      <c r="B20" s="485" t="s">
        <v>11</v>
      </c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  <c r="BB20" s="485"/>
      <c r="BC20" s="485"/>
      <c r="BD20" s="485"/>
      <c r="BE20" s="485"/>
      <c r="BF20" s="485"/>
      <c r="BG20" s="485"/>
      <c r="BH20" s="485"/>
      <c r="BI20" s="485"/>
      <c r="BJ20" s="485"/>
    </row>
    <row r="21" spans="2:62" ht="12.95" customHeight="1">
      <c r="BJ21" s="272"/>
    </row>
    <row r="22" spans="2:62" ht="13.5" customHeight="1">
      <c r="B22" s="480" t="s">
        <v>1</v>
      </c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0" t="s">
        <v>381</v>
      </c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 t="s">
        <v>12</v>
      </c>
      <c r="AF22" s="481"/>
      <c r="AG22" s="481"/>
      <c r="AH22" s="481"/>
      <c r="AI22" s="481"/>
      <c r="AJ22" s="481"/>
      <c r="AK22" s="481"/>
      <c r="AL22" s="481"/>
      <c r="AM22" s="481"/>
      <c r="AN22" s="481"/>
      <c r="AO22" s="481"/>
      <c r="AP22" s="481"/>
      <c r="AQ22" s="481"/>
      <c r="AR22" s="481"/>
      <c r="AS22" s="481"/>
      <c r="AT22" s="481"/>
      <c r="AU22" s="481" t="s">
        <v>13</v>
      </c>
      <c r="AV22" s="481"/>
      <c r="AW22" s="481"/>
      <c r="AX22" s="481"/>
      <c r="AY22" s="481"/>
      <c r="AZ22" s="481"/>
      <c r="BA22" s="481"/>
      <c r="BB22" s="481"/>
      <c r="BC22" s="481"/>
      <c r="BD22" s="481"/>
      <c r="BE22" s="481"/>
      <c r="BF22" s="481"/>
      <c r="BG22" s="481"/>
      <c r="BH22" s="481"/>
      <c r="BI22" s="481"/>
      <c r="BJ22" s="499"/>
    </row>
    <row r="23" spans="2:62" ht="13.5" customHeight="1">
      <c r="B23" s="482"/>
      <c r="C23" s="483"/>
      <c r="D23" s="483"/>
      <c r="E23" s="483"/>
      <c r="F23" s="483"/>
      <c r="G23" s="483"/>
      <c r="H23" s="483"/>
      <c r="I23" s="483"/>
      <c r="J23" s="483"/>
      <c r="K23" s="483"/>
      <c r="L23" s="483"/>
      <c r="M23" s="483"/>
      <c r="N23" s="483"/>
      <c r="O23" s="482" t="s">
        <v>14</v>
      </c>
      <c r="P23" s="483"/>
      <c r="Q23" s="483"/>
      <c r="R23" s="483"/>
      <c r="S23" s="483"/>
      <c r="T23" s="483"/>
      <c r="U23" s="483"/>
      <c r="V23" s="483"/>
      <c r="W23" s="483" t="s">
        <v>15</v>
      </c>
      <c r="X23" s="483"/>
      <c r="Y23" s="483"/>
      <c r="Z23" s="483"/>
      <c r="AA23" s="483"/>
      <c r="AB23" s="483"/>
      <c r="AC23" s="483"/>
      <c r="AD23" s="483"/>
      <c r="AE23" s="483" t="s">
        <v>14</v>
      </c>
      <c r="AF23" s="483"/>
      <c r="AG23" s="483"/>
      <c r="AH23" s="483"/>
      <c r="AI23" s="483"/>
      <c r="AJ23" s="483"/>
      <c r="AK23" s="483"/>
      <c r="AL23" s="483"/>
      <c r="AM23" s="483" t="s">
        <v>15</v>
      </c>
      <c r="AN23" s="483"/>
      <c r="AO23" s="483"/>
      <c r="AP23" s="483"/>
      <c r="AQ23" s="483"/>
      <c r="AR23" s="483"/>
      <c r="AS23" s="483"/>
      <c r="AT23" s="483"/>
      <c r="AU23" s="483" t="s">
        <v>14</v>
      </c>
      <c r="AV23" s="483"/>
      <c r="AW23" s="483"/>
      <c r="AX23" s="483"/>
      <c r="AY23" s="483"/>
      <c r="AZ23" s="483"/>
      <c r="BA23" s="483"/>
      <c r="BB23" s="483"/>
      <c r="BC23" s="483" t="s">
        <v>15</v>
      </c>
      <c r="BD23" s="483"/>
      <c r="BE23" s="483"/>
      <c r="BF23" s="483"/>
      <c r="BG23" s="483"/>
      <c r="BH23" s="483"/>
      <c r="BI23" s="483"/>
      <c r="BJ23" s="500"/>
    </row>
    <row r="24" spans="2:62">
      <c r="N24" s="265"/>
    </row>
    <row r="25" spans="2:62" s="73" customFormat="1" ht="12" customHeight="1">
      <c r="B25" s="256"/>
      <c r="C25" s="484" t="s">
        <v>7</v>
      </c>
      <c r="D25" s="484"/>
      <c r="E25" s="484"/>
      <c r="F25" s="484"/>
      <c r="G25" s="485">
        <v>22</v>
      </c>
      <c r="H25" s="485"/>
      <c r="I25" s="485"/>
      <c r="J25" s="484" t="s">
        <v>1</v>
      </c>
      <c r="K25" s="484"/>
      <c r="L25" s="484"/>
      <c r="M25" s="484"/>
      <c r="N25" s="266"/>
      <c r="O25" s="464">
        <v>8351</v>
      </c>
      <c r="P25" s="464"/>
      <c r="Q25" s="464"/>
      <c r="R25" s="464"/>
      <c r="S25" s="464"/>
      <c r="T25" s="464"/>
      <c r="U25" s="464"/>
      <c r="V25" s="464"/>
      <c r="W25" s="464">
        <v>174018</v>
      </c>
      <c r="X25" s="464"/>
      <c r="Y25" s="464"/>
      <c r="Z25" s="464"/>
      <c r="AA25" s="464"/>
      <c r="AB25" s="464"/>
      <c r="AC25" s="464"/>
      <c r="AD25" s="464"/>
      <c r="AE25" s="464">
        <v>11710</v>
      </c>
      <c r="AF25" s="464"/>
      <c r="AG25" s="464"/>
      <c r="AH25" s="464"/>
      <c r="AI25" s="464"/>
      <c r="AJ25" s="464"/>
      <c r="AK25" s="464"/>
      <c r="AL25" s="464"/>
      <c r="AM25" s="464">
        <v>203174</v>
      </c>
      <c r="AN25" s="464"/>
      <c r="AO25" s="464"/>
      <c r="AP25" s="464"/>
      <c r="AQ25" s="464"/>
      <c r="AR25" s="464"/>
      <c r="AS25" s="464"/>
      <c r="AT25" s="464"/>
      <c r="AU25" s="464">
        <v>1153</v>
      </c>
      <c r="AV25" s="464"/>
      <c r="AW25" s="464"/>
      <c r="AX25" s="464"/>
      <c r="AY25" s="464"/>
      <c r="AZ25" s="464"/>
      <c r="BA25" s="464"/>
      <c r="BB25" s="464"/>
      <c r="BC25" s="464">
        <v>390477</v>
      </c>
      <c r="BD25" s="464"/>
      <c r="BE25" s="464"/>
      <c r="BF25" s="464"/>
      <c r="BG25" s="464"/>
      <c r="BH25" s="464"/>
      <c r="BI25" s="464"/>
      <c r="BJ25" s="464"/>
    </row>
    <row r="26" spans="2:62" s="73" customFormat="1" ht="12" customHeight="1">
      <c r="B26" s="256"/>
      <c r="C26" s="256"/>
      <c r="D26" s="256"/>
      <c r="E26" s="256"/>
      <c r="F26" s="256"/>
      <c r="G26" s="485">
        <v>23</v>
      </c>
      <c r="H26" s="485"/>
      <c r="I26" s="485"/>
      <c r="J26" s="256"/>
      <c r="K26" s="256"/>
      <c r="L26" s="256"/>
      <c r="M26" s="256"/>
      <c r="N26" s="266"/>
      <c r="O26" s="464">
        <v>8860</v>
      </c>
      <c r="P26" s="464"/>
      <c r="Q26" s="464"/>
      <c r="R26" s="464"/>
      <c r="S26" s="464"/>
      <c r="T26" s="464"/>
      <c r="U26" s="464"/>
      <c r="V26" s="464"/>
      <c r="W26" s="464">
        <v>179376</v>
      </c>
      <c r="X26" s="464"/>
      <c r="Y26" s="464"/>
      <c r="Z26" s="464"/>
      <c r="AA26" s="464"/>
      <c r="AB26" s="464"/>
      <c r="AC26" s="464"/>
      <c r="AD26" s="464"/>
      <c r="AE26" s="464">
        <v>10196</v>
      </c>
      <c r="AF26" s="464"/>
      <c r="AG26" s="464"/>
      <c r="AH26" s="464"/>
      <c r="AI26" s="464"/>
      <c r="AJ26" s="464"/>
      <c r="AK26" s="464"/>
      <c r="AL26" s="464"/>
      <c r="AM26" s="464">
        <v>201831</v>
      </c>
      <c r="AN26" s="464"/>
      <c r="AO26" s="464"/>
      <c r="AP26" s="464"/>
      <c r="AQ26" s="464"/>
      <c r="AR26" s="464"/>
      <c r="AS26" s="464"/>
      <c r="AT26" s="464"/>
      <c r="AU26" s="464">
        <v>1148</v>
      </c>
      <c r="AV26" s="464"/>
      <c r="AW26" s="464"/>
      <c r="AX26" s="464"/>
      <c r="AY26" s="464"/>
      <c r="AZ26" s="464"/>
      <c r="BA26" s="464"/>
      <c r="BB26" s="464"/>
      <c r="BC26" s="464">
        <v>409524</v>
      </c>
      <c r="BD26" s="464"/>
      <c r="BE26" s="464"/>
      <c r="BF26" s="464"/>
      <c r="BG26" s="464"/>
      <c r="BH26" s="464"/>
      <c r="BI26" s="464"/>
      <c r="BJ26" s="464"/>
    </row>
    <row r="27" spans="2:62" s="73" customFormat="1" ht="12.95" customHeight="1">
      <c r="B27" s="256"/>
      <c r="C27" s="256"/>
      <c r="D27" s="256"/>
      <c r="E27" s="256"/>
      <c r="F27" s="256"/>
      <c r="G27" s="485">
        <v>24</v>
      </c>
      <c r="H27" s="485"/>
      <c r="I27" s="485"/>
      <c r="J27" s="256"/>
      <c r="K27" s="256"/>
      <c r="L27" s="256"/>
      <c r="M27" s="256"/>
      <c r="N27" s="266"/>
      <c r="O27" s="450">
        <v>9224</v>
      </c>
      <c r="P27" s="450"/>
      <c r="Q27" s="450"/>
      <c r="R27" s="450"/>
      <c r="S27" s="450"/>
      <c r="T27" s="450"/>
      <c r="U27" s="450"/>
      <c r="V27" s="450"/>
      <c r="W27" s="450">
        <v>189567</v>
      </c>
      <c r="X27" s="450"/>
      <c r="Y27" s="450"/>
      <c r="Z27" s="490"/>
      <c r="AA27" s="450"/>
      <c r="AB27" s="450"/>
      <c r="AC27" s="450"/>
      <c r="AD27" s="450"/>
      <c r="AE27" s="450">
        <v>9364</v>
      </c>
      <c r="AF27" s="491"/>
      <c r="AG27" s="450"/>
      <c r="AH27" s="450"/>
      <c r="AI27" s="450"/>
      <c r="AJ27" s="450"/>
      <c r="AK27" s="450"/>
      <c r="AL27" s="450"/>
      <c r="AM27" s="450">
        <v>150521</v>
      </c>
      <c r="AN27" s="450"/>
      <c r="AO27" s="450"/>
      <c r="AP27" s="450"/>
      <c r="AQ27" s="450"/>
      <c r="AR27" s="450"/>
      <c r="AS27" s="450"/>
      <c r="AT27" s="450"/>
      <c r="AU27" s="450">
        <v>1228</v>
      </c>
      <c r="AV27" s="450"/>
      <c r="AW27" s="450"/>
      <c r="AX27" s="450"/>
      <c r="AY27" s="450"/>
      <c r="AZ27" s="450"/>
      <c r="BA27" s="450"/>
      <c r="BB27" s="450"/>
      <c r="BC27" s="450">
        <v>416259</v>
      </c>
      <c r="BD27" s="450"/>
      <c r="BE27" s="450"/>
      <c r="BF27" s="492"/>
      <c r="BG27" s="492"/>
      <c r="BH27" s="492"/>
      <c r="BI27" s="492"/>
      <c r="BJ27" s="492"/>
    </row>
    <row r="28" spans="2:62">
      <c r="G28" s="485">
        <v>25</v>
      </c>
      <c r="H28" s="485"/>
      <c r="I28" s="485"/>
      <c r="N28" s="266"/>
      <c r="O28" s="487">
        <v>9439</v>
      </c>
      <c r="P28" s="487"/>
      <c r="Q28" s="487"/>
      <c r="R28" s="487"/>
      <c r="S28" s="487"/>
      <c r="T28" s="487"/>
      <c r="U28" s="487"/>
      <c r="V28" s="487"/>
      <c r="W28" s="487">
        <v>183658</v>
      </c>
      <c r="X28" s="487"/>
      <c r="Y28" s="487"/>
      <c r="Z28" s="487"/>
      <c r="AA28" s="487"/>
      <c r="AB28" s="487"/>
      <c r="AC28" s="487"/>
      <c r="AD28" s="487"/>
      <c r="AE28" s="487">
        <v>9571</v>
      </c>
      <c r="AF28" s="487"/>
      <c r="AG28" s="487"/>
      <c r="AH28" s="487"/>
      <c r="AI28" s="487"/>
      <c r="AJ28" s="487"/>
      <c r="AK28" s="487"/>
      <c r="AL28" s="487"/>
      <c r="AM28" s="487">
        <v>149638.5</v>
      </c>
      <c r="AN28" s="487"/>
      <c r="AO28" s="487"/>
      <c r="AP28" s="487"/>
      <c r="AQ28" s="487"/>
      <c r="AR28" s="487"/>
      <c r="AS28" s="487"/>
      <c r="AT28" s="487"/>
      <c r="AU28" s="487">
        <v>1220</v>
      </c>
      <c r="AV28" s="487"/>
      <c r="AW28" s="487"/>
      <c r="AX28" s="487"/>
      <c r="AY28" s="487"/>
      <c r="AZ28" s="487"/>
      <c r="BA28" s="487"/>
      <c r="BB28" s="487"/>
      <c r="BC28" s="487">
        <v>414472</v>
      </c>
      <c r="BD28" s="487"/>
      <c r="BE28" s="487"/>
      <c r="BF28" s="487"/>
      <c r="BG28" s="487"/>
      <c r="BH28" s="487"/>
      <c r="BI28" s="487"/>
      <c r="BJ28" s="487"/>
    </row>
    <row r="29" spans="2:62" ht="13.5" customHeight="1">
      <c r="G29" s="486">
        <v>26</v>
      </c>
      <c r="H29" s="486"/>
      <c r="I29" s="486"/>
      <c r="J29" s="267"/>
      <c r="K29" s="267"/>
      <c r="L29" s="267"/>
      <c r="M29" s="267"/>
      <c r="N29" s="268"/>
      <c r="O29" s="488">
        <v>9974</v>
      </c>
      <c r="P29" s="489"/>
      <c r="Q29" s="489"/>
      <c r="R29" s="489"/>
      <c r="S29" s="489"/>
      <c r="T29" s="489"/>
      <c r="U29" s="489"/>
      <c r="V29" s="489"/>
      <c r="W29" s="489">
        <v>188764</v>
      </c>
      <c r="X29" s="489"/>
      <c r="Y29" s="489"/>
      <c r="Z29" s="489"/>
      <c r="AA29" s="489"/>
      <c r="AB29" s="489"/>
      <c r="AC29" s="489"/>
      <c r="AD29" s="489"/>
      <c r="AE29" s="489">
        <v>10290</v>
      </c>
      <c r="AF29" s="489"/>
      <c r="AG29" s="489"/>
      <c r="AH29" s="489"/>
      <c r="AI29" s="489"/>
      <c r="AJ29" s="489"/>
      <c r="AK29" s="489"/>
      <c r="AL29" s="489"/>
      <c r="AM29" s="489">
        <v>159590.5</v>
      </c>
      <c r="AN29" s="489"/>
      <c r="AO29" s="489"/>
      <c r="AP29" s="489"/>
      <c r="AQ29" s="489"/>
      <c r="AR29" s="489"/>
      <c r="AS29" s="489"/>
      <c r="AT29" s="489"/>
      <c r="AU29" s="489">
        <v>1206</v>
      </c>
      <c r="AV29" s="489"/>
      <c r="AW29" s="489"/>
      <c r="AX29" s="489"/>
      <c r="AY29" s="489"/>
      <c r="AZ29" s="489"/>
      <c r="BA29" s="489"/>
      <c r="BB29" s="489"/>
      <c r="BC29" s="489">
        <v>417738.5</v>
      </c>
      <c r="BD29" s="489"/>
      <c r="BE29" s="489"/>
      <c r="BF29" s="489"/>
      <c r="BG29" s="489"/>
      <c r="BH29" s="489"/>
      <c r="BI29" s="489"/>
      <c r="BJ29" s="489"/>
    </row>
    <row r="30" spans="2:62">
      <c r="B30" s="264"/>
      <c r="C30" s="264"/>
      <c r="D30" s="264"/>
      <c r="E30" s="264"/>
      <c r="F30" s="264"/>
      <c r="G30" s="264"/>
      <c r="H30" s="264"/>
      <c r="I30" s="264"/>
      <c r="J30" s="264"/>
      <c r="K30" s="264"/>
      <c r="L30" s="264"/>
      <c r="M30" s="264"/>
      <c r="N30" s="269"/>
      <c r="O30" s="264"/>
      <c r="P30" s="264"/>
      <c r="Q30" s="264"/>
      <c r="R30" s="264"/>
      <c r="S30" s="264"/>
      <c r="T30" s="264"/>
      <c r="U30" s="264"/>
      <c r="V30" s="264"/>
      <c r="W30" s="264"/>
      <c r="X30" s="264"/>
      <c r="Y30" s="264"/>
      <c r="Z30" s="264"/>
      <c r="AA30" s="264"/>
      <c r="AB30" s="264"/>
      <c r="AC30" s="264"/>
      <c r="AD30" s="264"/>
      <c r="AE30" s="264"/>
      <c r="AF30" s="264"/>
      <c r="AG30" s="264"/>
      <c r="AH30" s="264"/>
      <c r="AI30" s="264"/>
      <c r="AJ30" s="264"/>
      <c r="AK30" s="264"/>
      <c r="AL30" s="264"/>
      <c r="AM30" s="264"/>
      <c r="AN30" s="264"/>
      <c r="AO30" s="264"/>
      <c r="AP30" s="264"/>
      <c r="AQ30" s="264"/>
      <c r="AR30" s="264"/>
      <c r="AS30" s="264"/>
      <c r="AT30" s="264"/>
      <c r="AU30" s="264"/>
      <c r="AV30" s="264"/>
      <c r="AW30" s="264"/>
      <c r="AX30" s="264"/>
      <c r="AY30" s="264"/>
      <c r="AZ30" s="264"/>
      <c r="BA30" s="264"/>
      <c r="BB30" s="264"/>
      <c r="BC30" s="264"/>
      <c r="BD30" s="264"/>
      <c r="BE30" s="264"/>
      <c r="BF30" s="264"/>
      <c r="BG30" s="264"/>
      <c r="BH30" s="264"/>
      <c r="BI30" s="264"/>
      <c r="BJ30" s="264"/>
    </row>
    <row r="31" spans="2:62" ht="13.5" customHeight="1">
      <c r="B31" s="479" t="s">
        <v>9</v>
      </c>
      <c r="C31" s="479"/>
      <c r="D31" s="479"/>
      <c r="E31" s="270" t="s">
        <v>382</v>
      </c>
      <c r="F31" s="271" t="s">
        <v>16</v>
      </c>
    </row>
    <row r="34" spans="2:62" ht="18" customHeight="1">
      <c r="B34" s="498" t="s">
        <v>845</v>
      </c>
      <c r="C34" s="498"/>
      <c r="D34" s="498"/>
      <c r="E34" s="498"/>
      <c r="F34" s="498"/>
      <c r="G34" s="498"/>
      <c r="H34" s="498"/>
      <c r="I34" s="498"/>
      <c r="J34" s="498"/>
      <c r="K34" s="498"/>
      <c r="L34" s="498"/>
      <c r="M34" s="498"/>
      <c r="N34" s="498"/>
      <c r="O34" s="498"/>
      <c r="P34" s="498"/>
      <c r="Q34" s="498"/>
      <c r="R34" s="498"/>
      <c r="S34" s="498"/>
      <c r="T34" s="498"/>
      <c r="U34" s="498"/>
      <c r="V34" s="498"/>
      <c r="W34" s="498"/>
      <c r="X34" s="498"/>
      <c r="Y34" s="498"/>
      <c r="Z34" s="498"/>
      <c r="AA34" s="498"/>
      <c r="AB34" s="498"/>
      <c r="AC34" s="498"/>
      <c r="AD34" s="498"/>
      <c r="AE34" s="498"/>
      <c r="AF34" s="498"/>
      <c r="AG34" s="498"/>
      <c r="AH34" s="498"/>
      <c r="AI34" s="498"/>
      <c r="AJ34" s="498"/>
      <c r="AK34" s="498"/>
      <c r="AL34" s="498"/>
      <c r="AM34" s="498"/>
      <c r="AN34" s="498"/>
      <c r="AO34" s="498"/>
      <c r="AP34" s="498"/>
      <c r="AQ34" s="498"/>
      <c r="AR34" s="498"/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8"/>
      <c r="BD34" s="498"/>
      <c r="BE34" s="498"/>
      <c r="BF34" s="498"/>
      <c r="BG34" s="498"/>
      <c r="BH34" s="498"/>
      <c r="BI34" s="498"/>
      <c r="BJ34" s="498"/>
    </row>
    <row r="35" spans="2:62" ht="12.95" customHeight="1">
      <c r="BJ35" s="272" t="s">
        <v>17</v>
      </c>
    </row>
    <row r="36" spans="2:62" ht="15" customHeight="1">
      <c r="B36" s="480" t="s">
        <v>1</v>
      </c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 t="s">
        <v>18</v>
      </c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 t="s">
        <v>19</v>
      </c>
      <c r="AF36" s="481"/>
      <c r="AG36" s="481"/>
      <c r="AH36" s="481"/>
      <c r="AI36" s="481"/>
      <c r="AJ36" s="481"/>
      <c r="AK36" s="481"/>
      <c r="AL36" s="481"/>
      <c r="AM36" s="481"/>
      <c r="AN36" s="481"/>
      <c r="AO36" s="481"/>
      <c r="AP36" s="481"/>
      <c r="AQ36" s="481"/>
      <c r="AR36" s="481"/>
      <c r="AS36" s="481"/>
      <c r="AT36" s="481"/>
      <c r="AU36" s="481" t="s">
        <v>20</v>
      </c>
      <c r="AV36" s="481"/>
      <c r="AW36" s="481"/>
      <c r="AX36" s="481"/>
      <c r="AY36" s="481"/>
      <c r="AZ36" s="481"/>
      <c r="BA36" s="481"/>
      <c r="BB36" s="481"/>
      <c r="BC36" s="481"/>
      <c r="BD36" s="481"/>
      <c r="BE36" s="481"/>
      <c r="BF36" s="481"/>
      <c r="BG36" s="481"/>
      <c r="BH36" s="481"/>
      <c r="BI36" s="481"/>
      <c r="BJ36" s="499"/>
    </row>
    <row r="37" spans="2:62" ht="15" customHeight="1">
      <c r="B37" s="482"/>
      <c r="C37" s="483"/>
      <c r="D37" s="483"/>
      <c r="E37" s="483"/>
      <c r="F37" s="483"/>
      <c r="G37" s="483"/>
      <c r="H37" s="483"/>
      <c r="I37" s="483"/>
      <c r="J37" s="483"/>
      <c r="K37" s="483"/>
      <c r="L37" s="483"/>
      <c r="M37" s="483"/>
      <c r="N37" s="483"/>
      <c r="O37" s="483" t="s">
        <v>21</v>
      </c>
      <c r="P37" s="483"/>
      <c r="Q37" s="483"/>
      <c r="R37" s="483"/>
      <c r="S37" s="483"/>
      <c r="T37" s="483"/>
      <c r="U37" s="483"/>
      <c r="V37" s="483"/>
      <c r="W37" s="483" t="s">
        <v>22</v>
      </c>
      <c r="X37" s="483"/>
      <c r="Y37" s="483"/>
      <c r="Z37" s="483"/>
      <c r="AA37" s="483"/>
      <c r="AB37" s="483"/>
      <c r="AC37" s="483"/>
      <c r="AD37" s="483"/>
      <c r="AE37" s="483" t="s">
        <v>21</v>
      </c>
      <c r="AF37" s="483"/>
      <c r="AG37" s="483"/>
      <c r="AH37" s="483"/>
      <c r="AI37" s="483"/>
      <c r="AJ37" s="483"/>
      <c r="AK37" s="483"/>
      <c r="AL37" s="483"/>
      <c r="AM37" s="483" t="s">
        <v>22</v>
      </c>
      <c r="AN37" s="483"/>
      <c r="AO37" s="483"/>
      <c r="AP37" s="483"/>
      <c r="AQ37" s="483"/>
      <c r="AR37" s="483"/>
      <c r="AS37" s="483"/>
      <c r="AT37" s="483"/>
      <c r="AU37" s="483" t="s">
        <v>21</v>
      </c>
      <c r="AV37" s="483"/>
      <c r="AW37" s="483"/>
      <c r="AX37" s="483"/>
      <c r="AY37" s="483"/>
      <c r="AZ37" s="483"/>
      <c r="BA37" s="483"/>
      <c r="BB37" s="483"/>
      <c r="BC37" s="483" t="s">
        <v>22</v>
      </c>
      <c r="BD37" s="483"/>
      <c r="BE37" s="483"/>
      <c r="BF37" s="483"/>
      <c r="BG37" s="483"/>
      <c r="BH37" s="483"/>
      <c r="BI37" s="483"/>
      <c r="BJ37" s="500"/>
    </row>
    <row r="38" spans="2:62">
      <c r="N38" s="265"/>
    </row>
    <row r="39" spans="2:62">
      <c r="C39" s="484" t="s">
        <v>7</v>
      </c>
      <c r="D39" s="484"/>
      <c r="E39" s="484"/>
      <c r="F39" s="484"/>
      <c r="G39" s="485">
        <v>22</v>
      </c>
      <c r="H39" s="485"/>
      <c r="I39" s="485"/>
      <c r="J39" s="484" t="s">
        <v>1</v>
      </c>
      <c r="K39" s="484"/>
      <c r="L39" s="484"/>
      <c r="M39" s="484"/>
      <c r="N39" s="266"/>
      <c r="O39" s="497">
        <v>449</v>
      </c>
      <c r="P39" s="497"/>
      <c r="Q39" s="497"/>
      <c r="R39" s="497"/>
      <c r="S39" s="497"/>
      <c r="T39" s="497"/>
      <c r="U39" s="497"/>
      <c r="V39" s="497"/>
      <c r="W39" s="487">
        <v>18408</v>
      </c>
      <c r="X39" s="487"/>
      <c r="Y39" s="487"/>
      <c r="Z39" s="487"/>
      <c r="AA39" s="487"/>
      <c r="AB39" s="487"/>
      <c r="AC39" s="487"/>
      <c r="AD39" s="487"/>
      <c r="AE39" s="487">
        <v>20</v>
      </c>
      <c r="AF39" s="487"/>
      <c r="AG39" s="487"/>
      <c r="AH39" s="487"/>
      <c r="AI39" s="487"/>
      <c r="AJ39" s="487"/>
      <c r="AK39" s="487"/>
      <c r="AL39" s="487"/>
      <c r="AM39" s="487">
        <v>1395</v>
      </c>
      <c r="AN39" s="487"/>
      <c r="AO39" s="487"/>
      <c r="AP39" s="487"/>
      <c r="AQ39" s="487"/>
      <c r="AR39" s="487"/>
      <c r="AS39" s="487"/>
      <c r="AT39" s="487"/>
      <c r="AU39" s="487">
        <v>103</v>
      </c>
      <c r="AV39" s="487"/>
      <c r="AW39" s="487"/>
      <c r="AX39" s="487"/>
      <c r="AY39" s="487"/>
      <c r="AZ39" s="487"/>
      <c r="BA39" s="487"/>
      <c r="BB39" s="487"/>
      <c r="BC39" s="487">
        <v>1546</v>
      </c>
      <c r="BD39" s="487"/>
      <c r="BE39" s="487"/>
      <c r="BF39" s="487"/>
      <c r="BG39" s="487"/>
      <c r="BH39" s="487"/>
      <c r="BI39" s="487"/>
      <c r="BJ39" s="487"/>
    </row>
    <row r="40" spans="2:62">
      <c r="G40" s="485">
        <v>23</v>
      </c>
      <c r="H40" s="485"/>
      <c r="I40" s="485"/>
      <c r="N40" s="266"/>
      <c r="O40" s="497">
        <v>453</v>
      </c>
      <c r="P40" s="497"/>
      <c r="Q40" s="497"/>
      <c r="R40" s="497"/>
      <c r="S40" s="497"/>
      <c r="T40" s="497"/>
      <c r="U40" s="497"/>
      <c r="V40" s="497"/>
      <c r="W40" s="487">
        <v>18514</v>
      </c>
      <c r="X40" s="487"/>
      <c r="Y40" s="487"/>
      <c r="Z40" s="487"/>
      <c r="AA40" s="487"/>
      <c r="AB40" s="487"/>
      <c r="AC40" s="487"/>
      <c r="AD40" s="487"/>
      <c r="AE40" s="487">
        <v>23</v>
      </c>
      <c r="AF40" s="487"/>
      <c r="AG40" s="487"/>
      <c r="AH40" s="487"/>
      <c r="AI40" s="487"/>
      <c r="AJ40" s="487"/>
      <c r="AK40" s="487"/>
      <c r="AL40" s="487"/>
      <c r="AM40" s="487">
        <v>1385</v>
      </c>
      <c r="AN40" s="487"/>
      <c r="AO40" s="487"/>
      <c r="AP40" s="487"/>
      <c r="AQ40" s="487"/>
      <c r="AR40" s="487"/>
      <c r="AS40" s="487"/>
      <c r="AT40" s="487"/>
      <c r="AU40" s="487">
        <v>97</v>
      </c>
      <c r="AV40" s="487"/>
      <c r="AW40" s="487"/>
      <c r="AX40" s="487"/>
      <c r="AY40" s="487"/>
      <c r="AZ40" s="487"/>
      <c r="BA40" s="487"/>
      <c r="BB40" s="487"/>
      <c r="BC40" s="487">
        <v>1592</v>
      </c>
      <c r="BD40" s="487"/>
      <c r="BE40" s="487"/>
      <c r="BF40" s="487"/>
      <c r="BG40" s="487"/>
      <c r="BH40" s="487"/>
      <c r="BI40" s="487"/>
      <c r="BJ40" s="487"/>
    </row>
    <row r="41" spans="2:62">
      <c r="G41" s="485">
        <v>24</v>
      </c>
      <c r="H41" s="485"/>
      <c r="I41" s="485"/>
      <c r="N41" s="266"/>
      <c r="O41" s="497">
        <v>492</v>
      </c>
      <c r="P41" s="497"/>
      <c r="Q41" s="497"/>
      <c r="R41" s="497"/>
      <c r="S41" s="497"/>
      <c r="T41" s="497"/>
      <c r="U41" s="497"/>
      <c r="V41" s="497"/>
      <c r="W41" s="487">
        <v>18984</v>
      </c>
      <c r="X41" s="487"/>
      <c r="Y41" s="487"/>
      <c r="Z41" s="487"/>
      <c r="AA41" s="487"/>
      <c r="AB41" s="487"/>
      <c r="AC41" s="487"/>
      <c r="AD41" s="487"/>
      <c r="AE41" s="487">
        <v>28</v>
      </c>
      <c r="AF41" s="487"/>
      <c r="AG41" s="487"/>
      <c r="AH41" s="487"/>
      <c r="AI41" s="487"/>
      <c r="AJ41" s="487"/>
      <c r="AK41" s="487"/>
      <c r="AL41" s="487"/>
      <c r="AM41" s="487">
        <v>1492</v>
      </c>
      <c r="AN41" s="487"/>
      <c r="AO41" s="487"/>
      <c r="AP41" s="487"/>
      <c r="AQ41" s="487"/>
      <c r="AR41" s="487"/>
      <c r="AS41" s="487"/>
      <c r="AT41" s="487"/>
      <c r="AU41" s="487">
        <v>106</v>
      </c>
      <c r="AV41" s="487"/>
      <c r="AW41" s="487"/>
      <c r="AX41" s="487"/>
      <c r="AY41" s="487"/>
      <c r="AZ41" s="487"/>
      <c r="BA41" s="487"/>
      <c r="BB41" s="487"/>
      <c r="BC41" s="487">
        <v>1625</v>
      </c>
      <c r="BD41" s="487"/>
      <c r="BE41" s="487"/>
      <c r="BF41" s="487"/>
      <c r="BG41" s="487"/>
      <c r="BH41" s="487"/>
      <c r="BI41" s="487"/>
      <c r="BJ41" s="487"/>
    </row>
    <row r="42" spans="2:62">
      <c r="G42" s="485">
        <v>25</v>
      </c>
      <c r="H42" s="485"/>
      <c r="I42" s="485"/>
      <c r="N42" s="266"/>
      <c r="O42" s="497">
        <v>485</v>
      </c>
      <c r="P42" s="497"/>
      <c r="Q42" s="497"/>
      <c r="R42" s="497"/>
      <c r="S42" s="497"/>
      <c r="T42" s="497"/>
      <c r="U42" s="497"/>
      <c r="V42" s="497"/>
      <c r="W42" s="487">
        <v>19309</v>
      </c>
      <c r="X42" s="487"/>
      <c r="Y42" s="487"/>
      <c r="Z42" s="487"/>
      <c r="AA42" s="487"/>
      <c r="AB42" s="487"/>
      <c r="AC42" s="487"/>
      <c r="AD42" s="487"/>
      <c r="AE42" s="487">
        <v>28</v>
      </c>
      <c r="AF42" s="487"/>
      <c r="AG42" s="487"/>
      <c r="AH42" s="487"/>
      <c r="AI42" s="487"/>
      <c r="AJ42" s="487"/>
      <c r="AK42" s="487"/>
      <c r="AL42" s="487"/>
      <c r="AM42" s="487">
        <v>1407</v>
      </c>
      <c r="AN42" s="487"/>
      <c r="AO42" s="487"/>
      <c r="AP42" s="487"/>
      <c r="AQ42" s="487"/>
      <c r="AR42" s="487"/>
      <c r="AS42" s="487"/>
      <c r="AT42" s="487"/>
      <c r="AU42" s="487">
        <v>108</v>
      </c>
      <c r="AV42" s="487"/>
      <c r="AW42" s="487"/>
      <c r="AX42" s="487"/>
      <c r="AY42" s="487"/>
      <c r="AZ42" s="487"/>
      <c r="BA42" s="487"/>
      <c r="BB42" s="487"/>
      <c r="BC42" s="487">
        <v>1642</v>
      </c>
      <c r="BD42" s="487"/>
      <c r="BE42" s="487"/>
      <c r="BF42" s="487"/>
      <c r="BG42" s="487"/>
      <c r="BH42" s="487"/>
      <c r="BI42" s="487"/>
      <c r="BJ42" s="487"/>
    </row>
    <row r="43" spans="2:62">
      <c r="G43" s="486">
        <v>26</v>
      </c>
      <c r="H43" s="486"/>
      <c r="I43" s="486"/>
      <c r="J43" s="267"/>
      <c r="K43" s="267"/>
      <c r="L43" s="267"/>
      <c r="M43" s="267"/>
      <c r="N43" s="268"/>
      <c r="O43" s="496">
        <f>SUM(AE43,AU43,O52,AE52,AU52)</f>
        <v>466</v>
      </c>
      <c r="P43" s="496"/>
      <c r="Q43" s="496"/>
      <c r="R43" s="496"/>
      <c r="S43" s="496"/>
      <c r="T43" s="496"/>
      <c r="U43" s="496"/>
      <c r="V43" s="496"/>
      <c r="W43" s="495">
        <f>SUM(AM43,BC43,W52,AM52,BC52)</f>
        <v>19246</v>
      </c>
      <c r="X43" s="495"/>
      <c r="Y43" s="495"/>
      <c r="Z43" s="495"/>
      <c r="AA43" s="495"/>
      <c r="AB43" s="495"/>
      <c r="AC43" s="495"/>
      <c r="AD43" s="495"/>
      <c r="AE43" s="495">
        <v>27</v>
      </c>
      <c r="AF43" s="495"/>
      <c r="AG43" s="495"/>
      <c r="AH43" s="495"/>
      <c r="AI43" s="495"/>
      <c r="AJ43" s="495"/>
      <c r="AK43" s="495"/>
      <c r="AL43" s="495"/>
      <c r="AM43" s="495">
        <v>1383</v>
      </c>
      <c r="AN43" s="495"/>
      <c r="AO43" s="495"/>
      <c r="AP43" s="495"/>
      <c r="AQ43" s="495"/>
      <c r="AR43" s="495"/>
      <c r="AS43" s="495"/>
      <c r="AT43" s="495"/>
      <c r="AU43" s="495">
        <v>101</v>
      </c>
      <c r="AV43" s="495"/>
      <c r="AW43" s="495"/>
      <c r="AX43" s="495"/>
      <c r="AY43" s="495"/>
      <c r="AZ43" s="495"/>
      <c r="BA43" s="495"/>
      <c r="BB43" s="495"/>
      <c r="BC43" s="495">
        <v>1690</v>
      </c>
      <c r="BD43" s="495"/>
      <c r="BE43" s="495"/>
      <c r="BF43" s="495"/>
      <c r="BG43" s="495"/>
      <c r="BH43" s="495"/>
      <c r="BI43" s="495"/>
      <c r="BJ43" s="495"/>
    </row>
    <row r="44" spans="2:62"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9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264"/>
      <c r="AN44" s="264"/>
      <c r="AO44" s="264"/>
      <c r="AP44" s="264"/>
      <c r="AQ44" s="264"/>
      <c r="AR44" s="264"/>
      <c r="AS44" s="264"/>
      <c r="AT44" s="264"/>
      <c r="AU44" s="264"/>
      <c r="AV44" s="264"/>
      <c r="AW44" s="264"/>
      <c r="AX44" s="264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264"/>
      <c r="BJ44" s="264"/>
    </row>
    <row r="45" spans="2:62" ht="15" customHeight="1">
      <c r="B45" s="480" t="s">
        <v>1</v>
      </c>
      <c r="C45" s="481"/>
      <c r="D45" s="481"/>
      <c r="E45" s="481"/>
      <c r="F45" s="481"/>
      <c r="G45" s="481"/>
      <c r="H45" s="481"/>
      <c r="I45" s="481"/>
      <c r="J45" s="481"/>
      <c r="K45" s="481"/>
      <c r="L45" s="481"/>
      <c r="M45" s="481"/>
      <c r="N45" s="481"/>
      <c r="O45" s="481" t="s">
        <v>23</v>
      </c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 t="s">
        <v>24</v>
      </c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 t="s">
        <v>25</v>
      </c>
      <c r="AV45" s="481"/>
      <c r="AW45" s="481"/>
      <c r="AX45" s="481"/>
      <c r="AY45" s="481"/>
      <c r="AZ45" s="481"/>
      <c r="BA45" s="481"/>
      <c r="BB45" s="481"/>
      <c r="BC45" s="481"/>
      <c r="BD45" s="481"/>
      <c r="BE45" s="481"/>
      <c r="BF45" s="481"/>
      <c r="BG45" s="481"/>
      <c r="BH45" s="481"/>
      <c r="BI45" s="481"/>
      <c r="BJ45" s="499"/>
    </row>
    <row r="46" spans="2:62" ht="15" customHeight="1">
      <c r="B46" s="482"/>
      <c r="C46" s="483"/>
      <c r="D46" s="483"/>
      <c r="E46" s="483"/>
      <c r="F46" s="483"/>
      <c r="G46" s="483"/>
      <c r="H46" s="483"/>
      <c r="I46" s="483"/>
      <c r="J46" s="483"/>
      <c r="K46" s="483"/>
      <c r="L46" s="483"/>
      <c r="M46" s="483"/>
      <c r="N46" s="483"/>
      <c r="O46" s="483" t="s">
        <v>21</v>
      </c>
      <c r="P46" s="483"/>
      <c r="Q46" s="483"/>
      <c r="R46" s="483"/>
      <c r="S46" s="483"/>
      <c r="T46" s="483"/>
      <c r="U46" s="483"/>
      <c r="V46" s="483"/>
      <c r="W46" s="483" t="s">
        <v>22</v>
      </c>
      <c r="X46" s="483"/>
      <c r="Y46" s="483"/>
      <c r="Z46" s="483"/>
      <c r="AA46" s="483"/>
      <c r="AB46" s="483"/>
      <c r="AC46" s="483"/>
      <c r="AD46" s="483"/>
      <c r="AE46" s="483" t="s">
        <v>21</v>
      </c>
      <c r="AF46" s="483"/>
      <c r="AG46" s="483"/>
      <c r="AH46" s="483"/>
      <c r="AI46" s="483"/>
      <c r="AJ46" s="483"/>
      <c r="AK46" s="483"/>
      <c r="AL46" s="483"/>
      <c r="AM46" s="483" t="s">
        <v>22</v>
      </c>
      <c r="AN46" s="483"/>
      <c r="AO46" s="483"/>
      <c r="AP46" s="483"/>
      <c r="AQ46" s="483"/>
      <c r="AR46" s="483"/>
      <c r="AS46" s="483"/>
      <c r="AT46" s="483"/>
      <c r="AU46" s="483" t="s">
        <v>21</v>
      </c>
      <c r="AV46" s="483"/>
      <c r="AW46" s="483"/>
      <c r="AX46" s="483"/>
      <c r="AY46" s="483"/>
      <c r="AZ46" s="483"/>
      <c r="BA46" s="483"/>
      <c r="BB46" s="483"/>
      <c r="BC46" s="483" t="s">
        <v>22</v>
      </c>
      <c r="BD46" s="483"/>
      <c r="BE46" s="483"/>
      <c r="BF46" s="483"/>
      <c r="BG46" s="483"/>
      <c r="BH46" s="483"/>
      <c r="BI46" s="483"/>
      <c r="BJ46" s="500"/>
    </row>
    <row r="47" spans="2:62">
      <c r="N47" s="265"/>
    </row>
    <row r="48" spans="2:62">
      <c r="C48" s="484" t="s">
        <v>7</v>
      </c>
      <c r="D48" s="484"/>
      <c r="E48" s="484"/>
      <c r="F48" s="484"/>
      <c r="G48" s="485">
        <v>22</v>
      </c>
      <c r="H48" s="485"/>
      <c r="I48" s="485"/>
      <c r="J48" s="484" t="s">
        <v>1</v>
      </c>
      <c r="K48" s="484"/>
      <c r="L48" s="484"/>
      <c r="M48" s="484"/>
      <c r="N48" s="266"/>
      <c r="O48" s="502">
        <v>3</v>
      </c>
      <c r="P48" s="501"/>
      <c r="Q48" s="501"/>
      <c r="R48" s="501"/>
      <c r="S48" s="501"/>
      <c r="T48" s="501"/>
      <c r="U48" s="501"/>
      <c r="V48" s="501"/>
      <c r="W48" s="501">
        <v>233</v>
      </c>
      <c r="X48" s="501"/>
      <c r="Y48" s="501"/>
      <c r="Z48" s="501"/>
      <c r="AA48" s="501"/>
      <c r="AB48" s="501"/>
      <c r="AC48" s="501"/>
      <c r="AD48" s="501"/>
      <c r="AE48" s="501">
        <v>243</v>
      </c>
      <c r="AF48" s="501"/>
      <c r="AG48" s="501"/>
      <c r="AH48" s="501"/>
      <c r="AI48" s="501"/>
      <c r="AJ48" s="501"/>
      <c r="AK48" s="501"/>
      <c r="AL48" s="501"/>
      <c r="AM48" s="501">
        <v>9443</v>
      </c>
      <c r="AN48" s="501"/>
      <c r="AO48" s="501"/>
      <c r="AP48" s="501"/>
      <c r="AQ48" s="501"/>
      <c r="AR48" s="501"/>
      <c r="AS48" s="501"/>
      <c r="AT48" s="501"/>
      <c r="AU48" s="501">
        <v>80</v>
      </c>
      <c r="AV48" s="501"/>
      <c r="AW48" s="501"/>
      <c r="AX48" s="501"/>
      <c r="AY48" s="501"/>
      <c r="AZ48" s="501"/>
      <c r="BA48" s="501"/>
      <c r="BB48" s="501"/>
      <c r="BC48" s="501">
        <v>5791</v>
      </c>
      <c r="BD48" s="501"/>
      <c r="BE48" s="501"/>
      <c r="BF48" s="501"/>
      <c r="BG48" s="501"/>
      <c r="BH48" s="501"/>
      <c r="BI48" s="501"/>
      <c r="BJ48" s="501"/>
    </row>
    <row r="49" spans="2:62">
      <c r="G49" s="485">
        <v>23</v>
      </c>
      <c r="H49" s="485"/>
      <c r="I49" s="485"/>
      <c r="N49" s="266"/>
      <c r="O49" s="502">
        <v>2</v>
      </c>
      <c r="P49" s="501"/>
      <c r="Q49" s="501"/>
      <c r="R49" s="501"/>
      <c r="S49" s="501"/>
      <c r="T49" s="501"/>
      <c r="U49" s="501"/>
      <c r="V49" s="501"/>
      <c r="W49" s="501">
        <v>236</v>
      </c>
      <c r="X49" s="501"/>
      <c r="Y49" s="501"/>
      <c r="Z49" s="501"/>
      <c r="AA49" s="501"/>
      <c r="AB49" s="501"/>
      <c r="AC49" s="501"/>
      <c r="AD49" s="501"/>
      <c r="AE49" s="501">
        <v>246</v>
      </c>
      <c r="AF49" s="501"/>
      <c r="AG49" s="501"/>
      <c r="AH49" s="501"/>
      <c r="AI49" s="501"/>
      <c r="AJ49" s="501"/>
      <c r="AK49" s="501"/>
      <c r="AL49" s="501"/>
      <c r="AM49" s="501">
        <v>9457</v>
      </c>
      <c r="AN49" s="501"/>
      <c r="AO49" s="501"/>
      <c r="AP49" s="501"/>
      <c r="AQ49" s="501"/>
      <c r="AR49" s="501"/>
      <c r="AS49" s="501"/>
      <c r="AT49" s="501"/>
      <c r="AU49" s="501">
        <v>85</v>
      </c>
      <c r="AV49" s="501"/>
      <c r="AW49" s="501"/>
      <c r="AX49" s="501"/>
      <c r="AY49" s="501"/>
      <c r="AZ49" s="501"/>
      <c r="BA49" s="501"/>
      <c r="BB49" s="501"/>
      <c r="BC49" s="501">
        <v>5844</v>
      </c>
      <c r="BD49" s="501"/>
      <c r="BE49" s="501"/>
      <c r="BF49" s="501"/>
      <c r="BG49" s="501"/>
      <c r="BH49" s="501"/>
      <c r="BI49" s="501"/>
      <c r="BJ49" s="501"/>
    </row>
    <row r="50" spans="2:62">
      <c r="G50" s="485">
        <v>24</v>
      </c>
      <c r="H50" s="485"/>
      <c r="I50" s="485"/>
      <c r="N50" s="266"/>
      <c r="O50" s="504">
        <v>2</v>
      </c>
      <c r="P50" s="503"/>
      <c r="Q50" s="503"/>
      <c r="R50" s="503"/>
      <c r="S50" s="503"/>
      <c r="T50" s="503"/>
      <c r="U50" s="503"/>
      <c r="V50" s="503"/>
      <c r="W50" s="503">
        <v>240</v>
      </c>
      <c r="X50" s="503"/>
      <c r="Y50" s="503"/>
      <c r="Z50" s="503"/>
      <c r="AA50" s="503"/>
      <c r="AB50" s="503"/>
      <c r="AC50" s="503"/>
      <c r="AD50" s="503"/>
      <c r="AE50" s="503">
        <v>267</v>
      </c>
      <c r="AF50" s="503"/>
      <c r="AG50" s="503"/>
      <c r="AH50" s="503"/>
      <c r="AI50" s="503"/>
      <c r="AJ50" s="503"/>
      <c r="AK50" s="503"/>
      <c r="AL50" s="503"/>
      <c r="AM50" s="503">
        <v>9555</v>
      </c>
      <c r="AN50" s="503"/>
      <c r="AO50" s="503"/>
      <c r="AP50" s="503"/>
      <c r="AQ50" s="503"/>
      <c r="AR50" s="503"/>
      <c r="AS50" s="503"/>
      <c r="AT50" s="503"/>
      <c r="AU50" s="503">
        <v>89</v>
      </c>
      <c r="AV50" s="503"/>
      <c r="AW50" s="503"/>
      <c r="AX50" s="503"/>
      <c r="AY50" s="503"/>
      <c r="AZ50" s="503"/>
      <c r="BA50" s="503"/>
      <c r="BB50" s="503"/>
      <c r="BC50" s="503">
        <v>6072</v>
      </c>
      <c r="BD50" s="503"/>
      <c r="BE50" s="503"/>
      <c r="BF50" s="503"/>
      <c r="BG50" s="503"/>
      <c r="BH50" s="503"/>
      <c r="BI50" s="503"/>
      <c r="BJ50" s="503"/>
    </row>
    <row r="51" spans="2:62">
      <c r="G51" s="485">
        <v>25</v>
      </c>
      <c r="H51" s="485"/>
      <c r="I51" s="485"/>
      <c r="N51" s="266"/>
      <c r="O51" s="502">
        <v>1</v>
      </c>
      <c r="P51" s="501"/>
      <c r="Q51" s="501"/>
      <c r="R51" s="501"/>
      <c r="S51" s="501"/>
      <c r="T51" s="501"/>
      <c r="U51" s="501"/>
      <c r="V51" s="501"/>
      <c r="W51" s="501">
        <v>247</v>
      </c>
      <c r="X51" s="501"/>
      <c r="Y51" s="501"/>
      <c r="Z51" s="501"/>
      <c r="AA51" s="501"/>
      <c r="AB51" s="501"/>
      <c r="AC51" s="501"/>
      <c r="AD51" s="501"/>
      <c r="AE51" s="501">
        <v>253</v>
      </c>
      <c r="AF51" s="501"/>
      <c r="AG51" s="501"/>
      <c r="AH51" s="501"/>
      <c r="AI51" s="501"/>
      <c r="AJ51" s="501"/>
      <c r="AK51" s="501"/>
      <c r="AL51" s="501"/>
      <c r="AM51" s="501">
        <v>9745</v>
      </c>
      <c r="AN51" s="501"/>
      <c r="AO51" s="501"/>
      <c r="AP51" s="501"/>
      <c r="AQ51" s="501"/>
      <c r="AR51" s="501"/>
      <c r="AS51" s="501"/>
      <c r="AT51" s="501"/>
      <c r="AU51" s="501">
        <v>95</v>
      </c>
      <c r="AV51" s="501"/>
      <c r="AW51" s="501"/>
      <c r="AX51" s="501"/>
      <c r="AY51" s="501"/>
      <c r="AZ51" s="501"/>
      <c r="BA51" s="501"/>
      <c r="BB51" s="501"/>
      <c r="BC51" s="501">
        <v>6268</v>
      </c>
      <c r="BD51" s="501"/>
      <c r="BE51" s="501"/>
      <c r="BF51" s="501"/>
      <c r="BG51" s="501"/>
      <c r="BH51" s="501"/>
      <c r="BI51" s="501"/>
      <c r="BJ51" s="501"/>
    </row>
    <row r="52" spans="2:62">
      <c r="G52" s="486">
        <v>26</v>
      </c>
      <c r="H52" s="486"/>
      <c r="I52" s="486"/>
      <c r="J52" s="267"/>
      <c r="K52" s="267"/>
      <c r="L52" s="267"/>
      <c r="M52" s="267"/>
      <c r="N52" s="268"/>
      <c r="O52" s="488">
        <v>1</v>
      </c>
      <c r="P52" s="489"/>
      <c r="Q52" s="489"/>
      <c r="R52" s="489"/>
      <c r="S52" s="489"/>
      <c r="T52" s="489"/>
      <c r="U52" s="489"/>
      <c r="V52" s="489"/>
      <c r="W52" s="489">
        <v>237</v>
      </c>
      <c r="X52" s="489"/>
      <c r="Y52" s="489"/>
      <c r="Z52" s="489"/>
      <c r="AA52" s="489"/>
      <c r="AB52" s="489"/>
      <c r="AC52" s="489"/>
      <c r="AD52" s="489"/>
      <c r="AE52" s="489">
        <v>244</v>
      </c>
      <c r="AF52" s="489"/>
      <c r="AG52" s="489"/>
      <c r="AH52" s="489"/>
      <c r="AI52" s="489"/>
      <c r="AJ52" s="489"/>
      <c r="AK52" s="489"/>
      <c r="AL52" s="489"/>
      <c r="AM52" s="489">
        <v>9642</v>
      </c>
      <c r="AN52" s="489"/>
      <c r="AO52" s="489"/>
      <c r="AP52" s="489"/>
      <c r="AQ52" s="489"/>
      <c r="AR52" s="489"/>
      <c r="AS52" s="489"/>
      <c r="AT52" s="489"/>
      <c r="AU52" s="489">
        <v>93</v>
      </c>
      <c r="AV52" s="489"/>
      <c r="AW52" s="489"/>
      <c r="AX52" s="489"/>
      <c r="AY52" s="489"/>
      <c r="AZ52" s="489"/>
      <c r="BA52" s="489"/>
      <c r="BB52" s="489"/>
      <c r="BC52" s="489">
        <v>6294</v>
      </c>
      <c r="BD52" s="489"/>
      <c r="BE52" s="489"/>
      <c r="BF52" s="489"/>
      <c r="BG52" s="489"/>
      <c r="BH52" s="489"/>
      <c r="BI52" s="489"/>
      <c r="BJ52" s="489"/>
    </row>
    <row r="53" spans="2:62"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9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  <c r="AG53" s="264"/>
      <c r="AH53" s="264"/>
      <c r="AI53" s="264"/>
      <c r="AJ53" s="264"/>
      <c r="AK53" s="264"/>
      <c r="AL53" s="264"/>
      <c r="AM53" s="264"/>
      <c r="AN53" s="264"/>
      <c r="AO53" s="264"/>
      <c r="AP53" s="264"/>
      <c r="AQ53" s="264"/>
      <c r="AR53" s="264"/>
      <c r="AS53" s="264"/>
      <c r="AT53" s="264"/>
      <c r="AU53" s="264"/>
      <c r="AV53" s="264"/>
      <c r="AW53" s="264"/>
      <c r="AX53" s="264"/>
      <c r="AY53" s="264"/>
      <c r="AZ53" s="264"/>
      <c r="BA53" s="264"/>
      <c r="BB53" s="264"/>
      <c r="BC53" s="264"/>
      <c r="BD53" s="264"/>
      <c r="BE53" s="264"/>
      <c r="BF53" s="264"/>
      <c r="BG53" s="264"/>
      <c r="BH53" s="264"/>
      <c r="BI53" s="264"/>
      <c r="BJ53" s="264"/>
    </row>
    <row r="54" spans="2:62">
      <c r="B54" s="479" t="s">
        <v>9</v>
      </c>
      <c r="C54" s="479"/>
      <c r="D54" s="479"/>
      <c r="E54" s="270" t="s">
        <v>121</v>
      </c>
      <c r="F54" s="271" t="s">
        <v>26</v>
      </c>
    </row>
    <row r="57" spans="2:62" ht="18" customHeight="1">
      <c r="B57" s="498" t="s">
        <v>846</v>
      </c>
      <c r="C57" s="498"/>
      <c r="D57" s="498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498"/>
      <c r="Z57" s="498"/>
      <c r="AA57" s="498"/>
      <c r="AB57" s="498"/>
      <c r="AC57" s="498"/>
      <c r="AD57" s="498"/>
      <c r="AE57" s="498"/>
      <c r="AF57" s="498"/>
      <c r="AG57" s="498"/>
      <c r="AH57" s="498"/>
      <c r="AI57" s="498"/>
      <c r="AJ57" s="498"/>
      <c r="AK57" s="498"/>
      <c r="AL57" s="498"/>
      <c r="AM57" s="498"/>
      <c r="AN57" s="498"/>
      <c r="AO57" s="498"/>
      <c r="AP57" s="498"/>
      <c r="AQ57" s="498"/>
      <c r="AR57" s="498"/>
      <c r="AS57" s="498"/>
      <c r="AT57" s="498"/>
      <c r="AU57" s="498"/>
      <c r="AV57" s="498"/>
      <c r="AW57" s="498"/>
      <c r="AX57" s="498"/>
      <c r="AY57" s="498"/>
      <c r="AZ57" s="498"/>
      <c r="BA57" s="498"/>
      <c r="BB57" s="498"/>
      <c r="BC57" s="498"/>
      <c r="BD57" s="498"/>
      <c r="BE57" s="498"/>
      <c r="BF57" s="498"/>
      <c r="BG57" s="498"/>
      <c r="BH57" s="498"/>
      <c r="BI57" s="498"/>
      <c r="BJ57" s="498"/>
    </row>
    <row r="58" spans="2:62" ht="12.95" customHeight="1">
      <c r="BJ58" s="272" t="s">
        <v>17</v>
      </c>
    </row>
    <row r="59" spans="2:62" ht="15.75" customHeight="1">
      <c r="B59" s="480" t="s">
        <v>1</v>
      </c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 t="s">
        <v>18</v>
      </c>
      <c r="N59" s="481"/>
      <c r="O59" s="481"/>
      <c r="P59" s="481"/>
      <c r="Q59" s="481"/>
      <c r="R59" s="481"/>
      <c r="S59" s="481"/>
      <c r="T59" s="481"/>
      <c r="U59" s="481"/>
      <c r="V59" s="481"/>
      <c r="W59" s="481" t="s">
        <v>27</v>
      </c>
      <c r="X59" s="481"/>
      <c r="Y59" s="481"/>
      <c r="Z59" s="481"/>
      <c r="AA59" s="481"/>
      <c r="AB59" s="481"/>
      <c r="AC59" s="481"/>
      <c r="AD59" s="481"/>
      <c r="AE59" s="481"/>
      <c r="AF59" s="481"/>
      <c r="AG59" s="481" t="s">
        <v>28</v>
      </c>
      <c r="AH59" s="481"/>
      <c r="AI59" s="481"/>
      <c r="AJ59" s="481"/>
      <c r="AK59" s="481"/>
      <c r="AL59" s="481"/>
      <c r="AM59" s="481"/>
      <c r="AN59" s="481"/>
      <c r="AO59" s="481"/>
      <c r="AP59" s="481"/>
      <c r="AQ59" s="481" t="s">
        <v>29</v>
      </c>
      <c r="AR59" s="481"/>
      <c r="AS59" s="481"/>
      <c r="AT59" s="481"/>
      <c r="AU59" s="481"/>
      <c r="AV59" s="481"/>
      <c r="AW59" s="481"/>
      <c r="AX59" s="481"/>
      <c r="AY59" s="481"/>
      <c r="AZ59" s="481"/>
      <c r="BA59" s="481" t="s">
        <v>30</v>
      </c>
      <c r="BB59" s="481"/>
      <c r="BC59" s="481"/>
      <c r="BD59" s="481"/>
      <c r="BE59" s="481"/>
      <c r="BF59" s="481"/>
      <c r="BG59" s="481"/>
      <c r="BH59" s="481"/>
      <c r="BI59" s="481"/>
      <c r="BJ59" s="499"/>
    </row>
    <row r="60" spans="2:62" ht="15.75" customHeight="1">
      <c r="B60" s="482"/>
      <c r="C60" s="483"/>
      <c r="D60" s="483"/>
      <c r="E60" s="483"/>
      <c r="F60" s="483"/>
      <c r="G60" s="483"/>
      <c r="H60" s="483"/>
      <c r="I60" s="483"/>
      <c r="J60" s="483"/>
      <c r="K60" s="483"/>
      <c r="L60" s="483"/>
      <c r="M60" s="483" t="s">
        <v>21</v>
      </c>
      <c r="N60" s="483"/>
      <c r="O60" s="483"/>
      <c r="P60" s="483"/>
      <c r="Q60" s="483"/>
      <c r="R60" s="483" t="s">
        <v>22</v>
      </c>
      <c r="S60" s="483"/>
      <c r="T60" s="483"/>
      <c r="U60" s="483"/>
      <c r="V60" s="483"/>
      <c r="W60" s="483" t="s">
        <v>21</v>
      </c>
      <c r="X60" s="483"/>
      <c r="Y60" s="483"/>
      <c r="Z60" s="483"/>
      <c r="AA60" s="483"/>
      <c r="AB60" s="483" t="s">
        <v>22</v>
      </c>
      <c r="AC60" s="483"/>
      <c r="AD60" s="483"/>
      <c r="AE60" s="483"/>
      <c r="AF60" s="483"/>
      <c r="AG60" s="483" t="s">
        <v>21</v>
      </c>
      <c r="AH60" s="483"/>
      <c r="AI60" s="483"/>
      <c r="AJ60" s="483"/>
      <c r="AK60" s="483"/>
      <c r="AL60" s="483" t="s">
        <v>22</v>
      </c>
      <c r="AM60" s="483"/>
      <c r="AN60" s="483"/>
      <c r="AO60" s="483"/>
      <c r="AP60" s="483"/>
      <c r="AQ60" s="483" t="s">
        <v>21</v>
      </c>
      <c r="AR60" s="483"/>
      <c r="AS60" s="483"/>
      <c r="AT60" s="483"/>
      <c r="AU60" s="483"/>
      <c r="AV60" s="483" t="s">
        <v>22</v>
      </c>
      <c r="AW60" s="483"/>
      <c r="AX60" s="483"/>
      <c r="AY60" s="483"/>
      <c r="AZ60" s="483"/>
      <c r="BA60" s="483" t="s">
        <v>21</v>
      </c>
      <c r="BB60" s="483"/>
      <c r="BC60" s="483"/>
      <c r="BD60" s="483"/>
      <c r="BE60" s="483"/>
      <c r="BF60" s="483" t="s">
        <v>22</v>
      </c>
      <c r="BG60" s="483"/>
      <c r="BH60" s="483"/>
      <c r="BI60" s="483"/>
      <c r="BJ60" s="500"/>
    </row>
    <row r="61" spans="2:62">
      <c r="L61" s="265"/>
    </row>
    <row r="62" spans="2:62">
      <c r="C62" s="484" t="s">
        <v>7</v>
      </c>
      <c r="D62" s="484"/>
      <c r="E62" s="484"/>
      <c r="F62" s="485">
        <v>22</v>
      </c>
      <c r="G62" s="485"/>
      <c r="H62" s="485"/>
      <c r="I62" s="484" t="s">
        <v>1</v>
      </c>
      <c r="J62" s="484"/>
      <c r="K62" s="484"/>
      <c r="L62" s="266"/>
      <c r="M62" s="497">
        <v>993</v>
      </c>
      <c r="N62" s="487"/>
      <c r="O62" s="487"/>
      <c r="P62" s="487"/>
      <c r="Q62" s="487"/>
      <c r="R62" s="487">
        <v>2804</v>
      </c>
      <c r="S62" s="487"/>
      <c r="T62" s="487"/>
      <c r="U62" s="487"/>
      <c r="V62" s="487"/>
      <c r="W62" s="487">
        <v>15</v>
      </c>
      <c r="X62" s="487"/>
      <c r="Y62" s="487"/>
      <c r="Z62" s="487"/>
      <c r="AA62" s="487"/>
      <c r="AB62" s="487">
        <v>126</v>
      </c>
      <c r="AC62" s="487"/>
      <c r="AD62" s="487"/>
      <c r="AE62" s="487"/>
      <c r="AF62" s="487"/>
      <c r="AG62" s="487">
        <v>260</v>
      </c>
      <c r="AH62" s="487"/>
      <c r="AI62" s="487"/>
      <c r="AJ62" s="487"/>
      <c r="AK62" s="487"/>
      <c r="AL62" s="487">
        <v>793</v>
      </c>
      <c r="AM62" s="487"/>
      <c r="AN62" s="487"/>
      <c r="AO62" s="487"/>
      <c r="AP62" s="487"/>
      <c r="AQ62" s="487">
        <v>230</v>
      </c>
      <c r="AR62" s="487"/>
      <c r="AS62" s="487"/>
      <c r="AT62" s="487"/>
      <c r="AU62" s="487"/>
      <c r="AV62" s="487">
        <v>760</v>
      </c>
      <c r="AW62" s="487"/>
      <c r="AX62" s="487"/>
      <c r="AY62" s="487"/>
      <c r="AZ62" s="487"/>
      <c r="BA62" s="487">
        <v>488</v>
      </c>
      <c r="BB62" s="487"/>
      <c r="BC62" s="487"/>
      <c r="BD62" s="487"/>
      <c r="BE62" s="487"/>
      <c r="BF62" s="487">
        <v>1125</v>
      </c>
      <c r="BG62" s="487"/>
      <c r="BH62" s="487"/>
      <c r="BI62" s="487"/>
      <c r="BJ62" s="487"/>
    </row>
    <row r="63" spans="2:62">
      <c r="F63" s="485">
        <v>23</v>
      </c>
      <c r="G63" s="485"/>
      <c r="H63" s="485"/>
      <c r="L63" s="266"/>
      <c r="M63" s="497">
        <v>1005</v>
      </c>
      <c r="N63" s="487"/>
      <c r="O63" s="487"/>
      <c r="P63" s="487"/>
      <c r="Q63" s="487"/>
      <c r="R63" s="487">
        <v>2912</v>
      </c>
      <c r="S63" s="487"/>
      <c r="T63" s="487"/>
      <c r="U63" s="487"/>
      <c r="V63" s="487"/>
      <c r="W63" s="487">
        <v>16</v>
      </c>
      <c r="X63" s="487"/>
      <c r="Y63" s="487"/>
      <c r="Z63" s="487"/>
      <c r="AA63" s="487"/>
      <c r="AB63" s="487">
        <v>129</v>
      </c>
      <c r="AC63" s="487"/>
      <c r="AD63" s="487"/>
      <c r="AE63" s="487"/>
      <c r="AF63" s="487"/>
      <c r="AG63" s="487">
        <v>262</v>
      </c>
      <c r="AH63" s="487"/>
      <c r="AI63" s="487"/>
      <c r="AJ63" s="487"/>
      <c r="AK63" s="487"/>
      <c r="AL63" s="487">
        <v>819</v>
      </c>
      <c r="AM63" s="487"/>
      <c r="AN63" s="487"/>
      <c r="AO63" s="487"/>
      <c r="AP63" s="487"/>
      <c r="AQ63" s="487">
        <v>226</v>
      </c>
      <c r="AR63" s="487"/>
      <c r="AS63" s="487"/>
      <c r="AT63" s="487"/>
      <c r="AU63" s="487"/>
      <c r="AV63" s="487">
        <v>774</v>
      </c>
      <c r="AW63" s="487"/>
      <c r="AX63" s="487"/>
      <c r="AY63" s="487"/>
      <c r="AZ63" s="487"/>
      <c r="BA63" s="487">
        <v>501</v>
      </c>
      <c r="BB63" s="487"/>
      <c r="BC63" s="487"/>
      <c r="BD63" s="487"/>
      <c r="BE63" s="487"/>
      <c r="BF63" s="487">
        <v>1190</v>
      </c>
      <c r="BG63" s="487"/>
      <c r="BH63" s="487"/>
      <c r="BI63" s="487"/>
      <c r="BJ63" s="487"/>
    </row>
    <row r="64" spans="2:62">
      <c r="F64" s="485">
        <v>24</v>
      </c>
      <c r="G64" s="485"/>
      <c r="H64" s="485"/>
      <c r="L64" s="266"/>
      <c r="M64" s="497">
        <v>1007</v>
      </c>
      <c r="N64" s="487"/>
      <c r="O64" s="487"/>
      <c r="P64" s="487"/>
      <c r="Q64" s="487"/>
      <c r="R64" s="487">
        <v>3043</v>
      </c>
      <c r="S64" s="487"/>
      <c r="T64" s="487"/>
      <c r="U64" s="487"/>
      <c r="V64" s="487"/>
      <c r="W64" s="487">
        <v>23</v>
      </c>
      <c r="X64" s="487"/>
      <c r="Y64" s="487"/>
      <c r="Z64" s="487"/>
      <c r="AA64" s="487"/>
      <c r="AB64" s="487">
        <v>127</v>
      </c>
      <c r="AC64" s="487"/>
      <c r="AD64" s="487"/>
      <c r="AE64" s="487"/>
      <c r="AF64" s="487"/>
      <c r="AG64" s="487">
        <v>272</v>
      </c>
      <c r="AH64" s="487"/>
      <c r="AI64" s="487"/>
      <c r="AJ64" s="487"/>
      <c r="AK64" s="487"/>
      <c r="AL64" s="487">
        <v>843</v>
      </c>
      <c r="AM64" s="487"/>
      <c r="AN64" s="487"/>
      <c r="AO64" s="487"/>
      <c r="AP64" s="487"/>
      <c r="AQ64" s="487">
        <v>211</v>
      </c>
      <c r="AR64" s="487"/>
      <c r="AS64" s="487"/>
      <c r="AT64" s="487"/>
      <c r="AU64" s="487"/>
      <c r="AV64" s="487">
        <v>807</v>
      </c>
      <c r="AW64" s="487"/>
      <c r="AX64" s="487"/>
      <c r="AY64" s="487"/>
      <c r="AZ64" s="487"/>
      <c r="BA64" s="487">
        <v>501</v>
      </c>
      <c r="BB64" s="487"/>
      <c r="BC64" s="487"/>
      <c r="BD64" s="487"/>
      <c r="BE64" s="487"/>
      <c r="BF64" s="487">
        <v>1266</v>
      </c>
      <c r="BG64" s="487"/>
      <c r="BH64" s="487"/>
      <c r="BI64" s="487"/>
      <c r="BJ64" s="487"/>
    </row>
    <row r="65" spans="2:62">
      <c r="F65" s="485">
        <v>25</v>
      </c>
      <c r="G65" s="485"/>
      <c r="H65" s="485"/>
      <c r="L65" s="266"/>
      <c r="M65" s="497">
        <v>1041</v>
      </c>
      <c r="N65" s="487"/>
      <c r="O65" s="487"/>
      <c r="P65" s="487"/>
      <c r="Q65" s="487"/>
      <c r="R65" s="487">
        <v>3187</v>
      </c>
      <c r="S65" s="487"/>
      <c r="T65" s="487"/>
      <c r="U65" s="487"/>
      <c r="V65" s="487"/>
      <c r="W65" s="487">
        <v>29</v>
      </c>
      <c r="X65" s="487"/>
      <c r="Y65" s="487"/>
      <c r="Z65" s="487"/>
      <c r="AA65" s="487"/>
      <c r="AB65" s="487">
        <v>134</v>
      </c>
      <c r="AC65" s="487"/>
      <c r="AD65" s="487"/>
      <c r="AE65" s="487"/>
      <c r="AF65" s="487"/>
      <c r="AG65" s="487">
        <v>278</v>
      </c>
      <c r="AH65" s="487"/>
      <c r="AI65" s="487"/>
      <c r="AJ65" s="487"/>
      <c r="AK65" s="487"/>
      <c r="AL65" s="487">
        <v>874</v>
      </c>
      <c r="AM65" s="487"/>
      <c r="AN65" s="487"/>
      <c r="AO65" s="487"/>
      <c r="AP65" s="487"/>
      <c r="AQ65" s="487">
        <v>220</v>
      </c>
      <c r="AR65" s="487"/>
      <c r="AS65" s="487"/>
      <c r="AT65" s="487"/>
      <c r="AU65" s="487"/>
      <c r="AV65" s="487">
        <v>821</v>
      </c>
      <c r="AW65" s="487"/>
      <c r="AX65" s="487"/>
      <c r="AY65" s="487"/>
      <c r="AZ65" s="487"/>
      <c r="BA65" s="487">
        <v>514</v>
      </c>
      <c r="BB65" s="487"/>
      <c r="BC65" s="487"/>
      <c r="BD65" s="487"/>
      <c r="BE65" s="487"/>
      <c r="BF65" s="487">
        <v>1358</v>
      </c>
      <c r="BG65" s="487"/>
      <c r="BH65" s="487"/>
      <c r="BI65" s="487"/>
      <c r="BJ65" s="487"/>
    </row>
    <row r="66" spans="2:62">
      <c r="F66" s="486">
        <v>26</v>
      </c>
      <c r="G66" s="486"/>
      <c r="H66" s="486"/>
      <c r="I66" s="267"/>
      <c r="J66" s="267"/>
      <c r="K66" s="267"/>
      <c r="L66" s="268"/>
      <c r="M66" s="496">
        <f>SUM(W66,AG66,AQ66,BA66)</f>
        <v>1049</v>
      </c>
      <c r="N66" s="495"/>
      <c r="O66" s="495"/>
      <c r="P66" s="495"/>
      <c r="Q66" s="495"/>
      <c r="R66" s="495">
        <f>SUM(AB66,AL66,AV66,BF66)</f>
        <v>3320</v>
      </c>
      <c r="S66" s="495"/>
      <c r="T66" s="495"/>
      <c r="U66" s="495"/>
      <c r="V66" s="495"/>
      <c r="W66" s="495">
        <v>31</v>
      </c>
      <c r="X66" s="495"/>
      <c r="Y66" s="495"/>
      <c r="Z66" s="495"/>
      <c r="AA66" s="495"/>
      <c r="AB66" s="495">
        <v>136</v>
      </c>
      <c r="AC66" s="495"/>
      <c r="AD66" s="495"/>
      <c r="AE66" s="495"/>
      <c r="AF66" s="495"/>
      <c r="AG66" s="495">
        <v>271</v>
      </c>
      <c r="AH66" s="495"/>
      <c r="AI66" s="495"/>
      <c r="AJ66" s="495"/>
      <c r="AK66" s="495"/>
      <c r="AL66" s="495">
        <v>910</v>
      </c>
      <c r="AM66" s="495"/>
      <c r="AN66" s="495"/>
      <c r="AO66" s="495"/>
      <c r="AP66" s="495"/>
      <c r="AQ66" s="495">
        <v>231</v>
      </c>
      <c r="AR66" s="495"/>
      <c r="AS66" s="495"/>
      <c r="AT66" s="495"/>
      <c r="AU66" s="495"/>
      <c r="AV66" s="495">
        <v>832</v>
      </c>
      <c r="AW66" s="495"/>
      <c r="AX66" s="495"/>
      <c r="AY66" s="495"/>
      <c r="AZ66" s="495"/>
      <c r="BA66" s="495">
        <v>516</v>
      </c>
      <c r="BB66" s="495"/>
      <c r="BC66" s="495"/>
      <c r="BD66" s="495"/>
      <c r="BE66" s="495"/>
      <c r="BF66" s="495">
        <v>1442</v>
      </c>
      <c r="BG66" s="495"/>
      <c r="BH66" s="495"/>
      <c r="BI66" s="495"/>
      <c r="BJ66" s="495"/>
    </row>
    <row r="67" spans="2:62"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9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  <c r="AG67" s="264"/>
      <c r="AH67" s="264"/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264"/>
      <c r="BD67" s="264"/>
      <c r="BE67" s="264"/>
      <c r="BF67" s="264"/>
      <c r="BG67" s="264"/>
      <c r="BH67" s="264"/>
      <c r="BI67" s="264"/>
      <c r="BJ67" s="264"/>
    </row>
    <row r="68" spans="2:62">
      <c r="B68" s="479" t="s">
        <v>9</v>
      </c>
      <c r="C68" s="479"/>
      <c r="D68" s="479"/>
      <c r="E68" s="270" t="s">
        <v>121</v>
      </c>
      <c r="F68" s="271" t="s">
        <v>26</v>
      </c>
    </row>
  </sheetData>
  <mergeCells count="272">
    <mergeCell ref="C11:F11"/>
    <mergeCell ref="G11:I11"/>
    <mergeCell ref="J11:M11"/>
    <mergeCell ref="O11:V11"/>
    <mergeCell ref="W11:AD11"/>
    <mergeCell ref="AE11:AL11"/>
    <mergeCell ref="AM11:AT11"/>
    <mergeCell ref="AU11:BB11"/>
    <mergeCell ref="B5:BJ5"/>
    <mergeCell ref="B6:BJ6"/>
    <mergeCell ref="B8:N9"/>
    <mergeCell ref="O8:AD8"/>
    <mergeCell ref="AE8:AT8"/>
    <mergeCell ref="AU8:BJ8"/>
    <mergeCell ref="O9:V9"/>
    <mergeCell ref="W9:AD9"/>
    <mergeCell ref="AE9:AL9"/>
    <mergeCell ref="AM9:AT9"/>
    <mergeCell ref="BC11:BJ11"/>
    <mergeCell ref="G12:I12"/>
    <mergeCell ref="O12:V12"/>
    <mergeCell ref="W12:AD12"/>
    <mergeCell ref="AE12:AL12"/>
    <mergeCell ref="AM12:AT12"/>
    <mergeCell ref="AU12:BB12"/>
    <mergeCell ref="BC12:BJ12"/>
    <mergeCell ref="AU9:BB9"/>
    <mergeCell ref="BC9:BJ9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G13:I13"/>
    <mergeCell ref="O13:V13"/>
    <mergeCell ref="W13:AD13"/>
    <mergeCell ref="AE13:AL13"/>
    <mergeCell ref="AM13:AT13"/>
    <mergeCell ref="AU13:BB13"/>
    <mergeCell ref="O22:AD22"/>
    <mergeCell ref="AE22:AT22"/>
    <mergeCell ref="AU22:BJ22"/>
    <mergeCell ref="O23:V23"/>
    <mergeCell ref="W23:AD23"/>
    <mergeCell ref="AE23:AL23"/>
    <mergeCell ref="AM23:AT23"/>
    <mergeCell ref="AU23:BB23"/>
    <mergeCell ref="BC23:BJ23"/>
    <mergeCell ref="BC15:BJ15"/>
    <mergeCell ref="B18:D18"/>
    <mergeCell ref="B20:BJ20"/>
    <mergeCell ref="G15:I15"/>
    <mergeCell ref="O15:V15"/>
    <mergeCell ref="W15:AD15"/>
    <mergeCell ref="AE15:AL15"/>
    <mergeCell ref="AM15:AT15"/>
    <mergeCell ref="AU15:BB15"/>
    <mergeCell ref="C17:D17"/>
    <mergeCell ref="C39:F39"/>
    <mergeCell ref="G39:I39"/>
    <mergeCell ref="J39:M39"/>
    <mergeCell ref="O39:V39"/>
    <mergeCell ref="W39:AD39"/>
    <mergeCell ref="AE39:AL39"/>
    <mergeCell ref="AM39:AT39"/>
    <mergeCell ref="AU39:BB39"/>
    <mergeCell ref="B34:BJ34"/>
    <mergeCell ref="B36:N37"/>
    <mergeCell ref="O36:AD36"/>
    <mergeCell ref="AE36:AT36"/>
    <mergeCell ref="AU36:BJ36"/>
    <mergeCell ref="O37:V37"/>
    <mergeCell ref="W37:AD37"/>
    <mergeCell ref="AE37:AL37"/>
    <mergeCell ref="AM37:AT37"/>
    <mergeCell ref="BC39:BJ39"/>
    <mergeCell ref="G40:I40"/>
    <mergeCell ref="O40:V40"/>
    <mergeCell ref="W40:AD40"/>
    <mergeCell ref="AE40:AL40"/>
    <mergeCell ref="AM40:AT40"/>
    <mergeCell ref="AU40:BB40"/>
    <mergeCell ref="BC40:BJ40"/>
    <mergeCell ref="AU37:BB37"/>
    <mergeCell ref="BC37:BJ37"/>
    <mergeCell ref="BC41:BJ41"/>
    <mergeCell ref="G42:I42"/>
    <mergeCell ref="O42:V42"/>
    <mergeCell ref="W42:AD42"/>
    <mergeCell ref="AE42:AL42"/>
    <mergeCell ref="AM42:AT42"/>
    <mergeCell ref="AU42:BB42"/>
    <mergeCell ref="BC42:BJ42"/>
    <mergeCell ref="G41:I41"/>
    <mergeCell ref="O41:V41"/>
    <mergeCell ref="W41:AD41"/>
    <mergeCell ref="AE41:AL41"/>
    <mergeCell ref="AM41:AT41"/>
    <mergeCell ref="AU41:BB41"/>
    <mergeCell ref="BC43:BJ43"/>
    <mergeCell ref="B45:N46"/>
    <mergeCell ref="O45:AD45"/>
    <mergeCell ref="AE45:AT45"/>
    <mergeCell ref="AU45:BJ45"/>
    <mergeCell ref="O46:V46"/>
    <mergeCell ref="W46:AD46"/>
    <mergeCell ref="AE46:AL46"/>
    <mergeCell ref="AM46:AT46"/>
    <mergeCell ref="AU46:BB46"/>
    <mergeCell ref="G43:I43"/>
    <mergeCell ref="O43:V43"/>
    <mergeCell ref="W43:AD43"/>
    <mergeCell ref="AE43:AL43"/>
    <mergeCell ref="AM43:AT43"/>
    <mergeCell ref="AU43:BB43"/>
    <mergeCell ref="BC46:BJ46"/>
    <mergeCell ref="C48:F48"/>
    <mergeCell ref="G48:I48"/>
    <mergeCell ref="J48:M48"/>
    <mergeCell ref="O48:V48"/>
    <mergeCell ref="W48:AD48"/>
    <mergeCell ref="AE48:AL48"/>
    <mergeCell ref="AM48:AT48"/>
    <mergeCell ref="AU48:BB48"/>
    <mergeCell ref="BC48:BJ48"/>
    <mergeCell ref="BC49:BJ49"/>
    <mergeCell ref="BC50:BJ50"/>
    <mergeCell ref="G50:I50"/>
    <mergeCell ref="O50:V50"/>
    <mergeCell ref="W50:AD50"/>
    <mergeCell ref="AE50:AL50"/>
    <mergeCell ref="AM50:AT50"/>
    <mergeCell ref="AU50:BB50"/>
    <mergeCell ref="G49:I49"/>
    <mergeCell ref="O49:V49"/>
    <mergeCell ref="W49:AD49"/>
    <mergeCell ref="AE49:AL49"/>
    <mergeCell ref="AM49:AT49"/>
    <mergeCell ref="AU49:BB49"/>
    <mergeCell ref="BC51:BJ51"/>
    <mergeCell ref="G52:I52"/>
    <mergeCell ref="O52:V52"/>
    <mergeCell ref="W52:AD52"/>
    <mergeCell ref="AE52:AL52"/>
    <mergeCell ref="AM52:AT52"/>
    <mergeCell ref="AU52:BB52"/>
    <mergeCell ref="BC52:BJ52"/>
    <mergeCell ref="G51:I51"/>
    <mergeCell ref="O51:V51"/>
    <mergeCell ref="W51:AD51"/>
    <mergeCell ref="AE51:AL51"/>
    <mergeCell ref="AM51:AT51"/>
    <mergeCell ref="AU51:BB51"/>
    <mergeCell ref="B54:D54"/>
    <mergeCell ref="B57:BJ57"/>
    <mergeCell ref="B59:L60"/>
    <mergeCell ref="M59:V59"/>
    <mergeCell ref="W59:AF59"/>
    <mergeCell ref="AG59:AP59"/>
    <mergeCell ref="AQ59:AZ59"/>
    <mergeCell ref="BA59:BJ59"/>
    <mergeCell ref="M60:Q60"/>
    <mergeCell ref="R60:V60"/>
    <mergeCell ref="BF60:BJ60"/>
    <mergeCell ref="AV60:AZ60"/>
    <mergeCell ref="BA60:BE60"/>
    <mergeCell ref="AB60:AF60"/>
    <mergeCell ref="AG60:AK60"/>
    <mergeCell ref="AL60:AP60"/>
    <mergeCell ref="AQ60:AU60"/>
    <mergeCell ref="C62:E62"/>
    <mergeCell ref="F62:H62"/>
    <mergeCell ref="I62:K62"/>
    <mergeCell ref="M62:Q62"/>
    <mergeCell ref="R62:V62"/>
    <mergeCell ref="W62:AA62"/>
    <mergeCell ref="AB62:AF62"/>
    <mergeCell ref="AG62:AK62"/>
    <mergeCell ref="W60:AA60"/>
    <mergeCell ref="AQ62:AU62"/>
    <mergeCell ref="AV62:AZ62"/>
    <mergeCell ref="BA62:BE62"/>
    <mergeCell ref="BF62:BJ62"/>
    <mergeCell ref="F63:H63"/>
    <mergeCell ref="M63:Q63"/>
    <mergeCell ref="R63:V63"/>
    <mergeCell ref="W63:AA63"/>
    <mergeCell ref="AB63:AF63"/>
    <mergeCell ref="F64:H64"/>
    <mergeCell ref="M64:Q64"/>
    <mergeCell ref="R64:V64"/>
    <mergeCell ref="W64:AA64"/>
    <mergeCell ref="AB64:AF64"/>
    <mergeCell ref="AG64:AK64"/>
    <mergeCell ref="AG63:AK63"/>
    <mergeCell ref="AL63:AP63"/>
    <mergeCell ref="AQ63:AU63"/>
    <mergeCell ref="B68:D68"/>
    <mergeCell ref="F66:H66"/>
    <mergeCell ref="M66:Q66"/>
    <mergeCell ref="R66:V66"/>
    <mergeCell ref="W66:AA66"/>
    <mergeCell ref="AB66:AF66"/>
    <mergeCell ref="AG66:AK66"/>
    <mergeCell ref="AG65:AK65"/>
    <mergeCell ref="AL65:AP65"/>
    <mergeCell ref="AL66:AP66"/>
    <mergeCell ref="F65:H65"/>
    <mergeCell ref="M65:Q65"/>
    <mergeCell ref="R65:V65"/>
    <mergeCell ref="W65:AA65"/>
    <mergeCell ref="AB65:AF65"/>
    <mergeCell ref="O25:V25"/>
    <mergeCell ref="W25:AD25"/>
    <mergeCell ref="AE25:AL25"/>
    <mergeCell ref="AM25:AT25"/>
    <mergeCell ref="AU25:BB25"/>
    <mergeCell ref="BC25:BJ25"/>
    <mergeCell ref="AS1:BK2"/>
    <mergeCell ref="BA66:BE66"/>
    <mergeCell ref="BF66:BJ66"/>
    <mergeCell ref="AQ65:AU65"/>
    <mergeCell ref="AV65:AZ65"/>
    <mergeCell ref="AQ66:AU66"/>
    <mergeCell ref="AV66:AZ66"/>
    <mergeCell ref="BA65:BE65"/>
    <mergeCell ref="BF65:BJ65"/>
    <mergeCell ref="AL64:AP64"/>
    <mergeCell ref="AQ64:AU64"/>
    <mergeCell ref="AV64:AZ64"/>
    <mergeCell ref="BA64:BE64"/>
    <mergeCell ref="BF64:BJ64"/>
    <mergeCell ref="AV63:AZ63"/>
    <mergeCell ref="BA63:BE63"/>
    <mergeCell ref="BF63:BJ63"/>
    <mergeCell ref="AL62:AP62"/>
    <mergeCell ref="O26:V26"/>
    <mergeCell ref="W26:AD26"/>
    <mergeCell ref="AE26:AL26"/>
    <mergeCell ref="AM26:AT26"/>
    <mergeCell ref="AU26:BB26"/>
    <mergeCell ref="BC26:BJ26"/>
    <mergeCell ref="O27:V27"/>
    <mergeCell ref="W27:AD27"/>
    <mergeCell ref="AE27:AL27"/>
    <mergeCell ref="AM27:AT27"/>
    <mergeCell ref="AU27:BB27"/>
    <mergeCell ref="BC27:BJ27"/>
    <mergeCell ref="O28:V28"/>
    <mergeCell ref="W28:AD28"/>
    <mergeCell ref="AE28:AL28"/>
    <mergeCell ref="AM28:AT28"/>
    <mergeCell ref="AU28:BB28"/>
    <mergeCell ref="BC28:BJ28"/>
    <mergeCell ref="O29:V29"/>
    <mergeCell ref="W29:AD29"/>
    <mergeCell ref="AE29:AL29"/>
    <mergeCell ref="AM29:AT29"/>
    <mergeCell ref="AU29:BB29"/>
    <mergeCell ref="BC29:BJ29"/>
    <mergeCell ref="B31:D31"/>
    <mergeCell ref="B22:N23"/>
    <mergeCell ref="C25:F25"/>
    <mergeCell ref="G25:I25"/>
    <mergeCell ref="J25:M25"/>
    <mergeCell ref="G26:I26"/>
    <mergeCell ref="G27:I27"/>
    <mergeCell ref="G28:I28"/>
    <mergeCell ref="G29:I29"/>
  </mergeCells>
  <phoneticPr fontId="15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M71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5" ht="11.1" customHeight="1">
      <c r="A1" s="453">
        <f>'191'!AS1+1</f>
        <v>192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5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</row>
    <row r="3" spans="1:65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</row>
    <row r="4" spans="1:65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</row>
    <row r="5" spans="1:65" ht="18" customHeight="1">
      <c r="A5" s="273"/>
      <c r="B5" s="498" t="s">
        <v>847</v>
      </c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8"/>
      <c r="Z5" s="498"/>
      <c r="AA5" s="498"/>
      <c r="AB5" s="498"/>
      <c r="AC5" s="498"/>
      <c r="AD5" s="498"/>
      <c r="AE5" s="498"/>
      <c r="AF5" s="498"/>
      <c r="AG5" s="498"/>
      <c r="AH5" s="498"/>
      <c r="AI5" s="498"/>
      <c r="AJ5" s="498"/>
      <c r="AK5" s="498"/>
      <c r="AL5" s="498"/>
      <c r="AM5" s="498"/>
      <c r="AN5" s="498"/>
      <c r="AO5" s="498"/>
      <c r="AP5" s="498"/>
      <c r="AQ5" s="498"/>
      <c r="AR5" s="498"/>
      <c r="AS5" s="498"/>
      <c r="AT5" s="498"/>
      <c r="AU5" s="498"/>
      <c r="AV5" s="498"/>
      <c r="AW5" s="498"/>
      <c r="AX5" s="498"/>
      <c r="AY5" s="498"/>
      <c r="AZ5" s="498"/>
      <c r="BA5" s="498"/>
      <c r="BB5" s="498"/>
      <c r="BC5" s="498"/>
      <c r="BD5" s="498"/>
      <c r="BE5" s="498"/>
      <c r="BF5" s="498"/>
      <c r="BG5" s="498"/>
      <c r="BH5" s="498"/>
      <c r="BI5" s="498"/>
      <c r="BJ5" s="498"/>
      <c r="BK5" s="273"/>
    </row>
    <row r="6" spans="1:65" ht="12.95" customHeight="1">
      <c r="A6" s="273"/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4"/>
      <c r="BF6" s="274"/>
      <c r="BG6" s="273"/>
      <c r="BI6" s="274"/>
      <c r="BJ6" s="272" t="s">
        <v>17</v>
      </c>
      <c r="BK6" s="274"/>
    </row>
    <row r="7" spans="1:65">
      <c r="A7" s="273"/>
      <c r="B7" s="510" t="s">
        <v>1</v>
      </c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1"/>
      <c r="O7" s="514" t="s">
        <v>129</v>
      </c>
      <c r="P7" s="514"/>
      <c r="Q7" s="514"/>
      <c r="R7" s="514"/>
      <c r="S7" s="514"/>
      <c r="T7" s="514"/>
      <c r="U7" s="514"/>
      <c r="V7" s="514"/>
      <c r="W7" s="514"/>
      <c r="X7" s="514"/>
      <c r="Y7" s="514"/>
      <c r="Z7" s="514"/>
      <c r="AA7" s="516" t="s">
        <v>130</v>
      </c>
      <c r="AB7" s="516"/>
      <c r="AC7" s="516"/>
      <c r="AD7" s="516"/>
      <c r="AE7" s="516"/>
      <c r="AF7" s="516"/>
      <c r="AG7" s="516"/>
      <c r="AH7" s="516"/>
      <c r="AI7" s="516"/>
      <c r="AJ7" s="516"/>
      <c r="AK7" s="516"/>
      <c r="AL7" s="516"/>
      <c r="AM7" s="516"/>
      <c r="AN7" s="516"/>
      <c r="AO7" s="516"/>
      <c r="AP7" s="516"/>
      <c r="AQ7" s="516"/>
      <c r="AR7" s="516"/>
      <c r="AS7" s="516"/>
      <c r="AT7" s="516"/>
      <c r="AU7" s="516"/>
      <c r="AV7" s="516"/>
      <c r="AW7" s="516"/>
      <c r="AX7" s="516"/>
      <c r="AY7" s="516"/>
      <c r="AZ7" s="516"/>
      <c r="BA7" s="516"/>
      <c r="BB7" s="516"/>
      <c r="BC7" s="516"/>
      <c r="BD7" s="516"/>
      <c r="BE7" s="516"/>
      <c r="BF7" s="516"/>
      <c r="BG7" s="516"/>
      <c r="BH7" s="516"/>
      <c r="BI7" s="516"/>
      <c r="BJ7" s="517"/>
      <c r="BK7" s="274"/>
      <c r="BL7" s="274"/>
      <c r="BM7" s="274"/>
    </row>
    <row r="8" spans="1:65">
      <c r="A8" s="273"/>
      <c r="B8" s="512"/>
      <c r="C8" s="512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513"/>
      <c r="O8" s="515"/>
      <c r="P8" s="515"/>
      <c r="Q8" s="515"/>
      <c r="R8" s="515"/>
      <c r="S8" s="515"/>
      <c r="T8" s="515"/>
      <c r="U8" s="515"/>
      <c r="V8" s="515"/>
      <c r="W8" s="515"/>
      <c r="X8" s="515"/>
      <c r="Y8" s="515"/>
      <c r="Z8" s="515"/>
      <c r="AA8" s="518" t="s">
        <v>131</v>
      </c>
      <c r="AB8" s="518"/>
      <c r="AC8" s="518"/>
      <c r="AD8" s="518"/>
      <c r="AE8" s="518"/>
      <c r="AF8" s="518"/>
      <c r="AG8" s="518"/>
      <c r="AH8" s="518"/>
      <c r="AI8" s="518"/>
      <c r="AJ8" s="518"/>
      <c r="AK8" s="518"/>
      <c r="AL8" s="518"/>
      <c r="AM8" s="518" t="s">
        <v>132</v>
      </c>
      <c r="AN8" s="518"/>
      <c r="AO8" s="518"/>
      <c r="AP8" s="518"/>
      <c r="AQ8" s="518"/>
      <c r="AR8" s="518"/>
      <c r="AS8" s="518"/>
      <c r="AT8" s="518"/>
      <c r="AU8" s="518"/>
      <c r="AV8" s="518"/>
      <c r="AW8" s="518"/>
      <c r="AX8" s="518"/>
      <c r="AY8" s="518" t="s">
        <v>133</v>
      </c>
      <c r="AZ8" s="518"/>
      <c r="BA8" s="518"/>
      <c r="BB8" s="518"/>
      <c r="BC8" s="518"/>
      <c r="BD8" s="518"/>
      <c r="BE8" s="518"/>
      <c r="BF8" s="518"/>
      <c r="BG8" s="518"/>
      <c r="BH8" s="518"/>
      <c r="BI8" s="518"/>
      <c r="BJ8" s="519"/>
      <c r="BK8" s="274"/>
      <c r="BL8" s="274"/>
      <c r="BM8" s="274"/>
    </row>
    <row r="9" spans="1:65">
      <c r="A9" s="273"/>
      <c r="B9" s="273"/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5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4"/>
      <c r="AD9" s="274"/>
      <c r="AE9" s="274"/>
      <c r="AF9" s="274"/>
      <c r="AG9" s="274"/>
      <c r="AH9" s="274"/>
      <c r="AI9" s="274"/>
      <c r="AJ9" s="274"/>
      <c r="AK9" s="274"/>
      <c r="AL9" s="274"/>
      <c r="AM9" s="274"/>
      <c r="AN9" s="274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4"/>
      <c r="BH9" s="274"/>
      <c r="BI9" s="274"/>
      <c r="BJ9" s="274"/>
      <c r="BK9" s="274"/>
      <c r="BL9" s="274"/>
      <c r="BM9" s="274"/>
    </row>
    <row r="10" spans="1:65" ht="13.5" customHeight="1">
      <c r="A10" s="273"/>
      <c r="B10" s="273"/>
      <c r="C10" s="484" t="s">
        <v>7</v>
      </c>
      <c r="D10" s="484"/>
      <c r="E10" s="484"/>
      <c r="F10" s="484"/>
      <c r="G10" s="485">
        <v>22</v>
      </c>
      <c r="H10" s="485"/>
      <c r="I10" s="485"/>
      <c r="J10" s="484" t="s">
        <v>1</v>
      </c>
      <c r="K10" s="484"/>
      <c r="L10" s="484"/>
      <c r="M10" s="484"/>
      <c r="N10" s="274"/>
      <c r="O10" s="502">
        <v>3814</v>
      </c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>
        <v>365</v>
      </c>
      <c r="AB10" s="501"/>
      <c r="AC10" s="501"/>
      <c r="AD10" s="501"/>
      <c r="AE10" s="501"/>
      <c r="AF10" s="501"/>
      <c r="AG10" s="501"/>
      <c r="AH10" s="501"/>
      <c r="AI10" s="501"/>
      <c r="AJ10" s="501"/>
      <c r="AK10" s="501"/>
      <c r="AL10" s="501"/>
      <c r="AM10" s="501">
        <v>2209</v>
      </c>
      <c r="AN10" s="501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>
        <v>1240</v>
      </c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274"/>
      <c r="BL10" s="274"/>
      <c r="BM10" s="274"/>
    </row>
    <row r="11" spans="1:65" ht="13.5" customHeight="1">
      <c r="A11" s="273"/>
      <c r="B11" s="273"/>
      <c r="C11" s="273"/>
      <c r="D11" s="273"/>
      <c r="E11" s="273"/>
      <c r="G11" s="485">
        <v>23</v>
      </c>
      <c r="H11" s="485"/>
      <c r="I11" s="485"/>
      <c r="J11" s="273"/>
      <c r="K11" s="273"/>
      <c r="L11" s="273"/>
      <c r="M11" s="273"/>
      <c r="N11" s="276"/>
      <c r="O11" s="520">
        <v>4181</v>
      </c>
      <c r="P11" s="497"/>
      <c r="Q11" s="497"/>
      <c r="R11" s="497"/>
      <c r="S11" s="497"/>
      <c r="T11" s="497"/>
      <c r="U11" s="497"/>
      <c r="V11" s="497"/>
      <c r="W11" s="497"/>
      <c r="X11" s="497"/>
      <c r="Y11" s="497"/>
      <c r="Z11" s="497"/>
      <c r="AA11" s="497">
        <v>336</v>
      </c>
      <c r="AB11" s="497"/>
      <c r="AC11" s="497"/>
      <c r="AD11" s="497"/>
      <c r="AE11" s="497"/>
      <c r="AF11" s="497"/>
      <c r="AG11" s="497"/>
      <c r="AH11" s="497"/>
      <c r="AI11" s="497"/>
      <c r="AJ11" s="497"/>
      <c r="AK11" s="497"/>
      <c r="AL11" s="497"/>
      <c r="AM11" s="497">
        <v>2420</v>
      </c>
      <c r="AN11" s="497"/>
      <c r="AO11" s="497"/>
      <c r="AP11" s="497"/>
      <c r="AQ11" s="497"/>
      <c r="AR11" s="497"/>
      <c r="AS11" s="497"/>
      <c r="AT11" s="497"/>
      <c r="AU11" s="497"/>
      <c r="AV11" s="497"/>
      <c r="AW11" s="497"/>
      <c r="AX11" s="497"/>
      <c r="AY11" s="497">
        <v>1425</v>
      </c>
      <c r="AZ11" s="497"/>
      <c r="BA11" s="497"/>
      <c r="BB11" s="497"/>
      <c r="BC11" s="497"/>
      <c r="BD11" s="497"/>
      <c r="BE11" s="497"/>
      <c r="BF11" s="497"/>
      <c r="BG11" s="497"/>
      <c r="BH11" s="497"/>
      <c r="BI11" s="497"/>
      <c r="BJ11" s="497"/>
      <c r="BK11" s="274"/>
      <c r="BL11" s="274"/>
      <c r="BM11" s="274"/>
    </row>
    <row r="12" spans="1:65" ht="13.5" customHeight="1">
      <c r="A12" s="273"/>
      <c r="B12" s="273"/>
      <c r="C12" s="273"/>
      <c r="D12" s="273"/>
      <c r="E12" s="273"/>
      <c r="G12" s="485">
        <v>24</v>
      </c>
      <c r="H12" s="485"/>
      <c r="I12" s="485"/>
      <c r="J12" s="273"/>
      <c r="K12" s="273"/>
      <c r="L12" s="273"/>
      <c r="M12" s="273"/>
      <c r="N12" s="276"/>
      <c r="O12" s="520">
        <v>4494</v>
      </c>
      <c r="P12" s="497"/>
      <c r="Q12" s="497"/>
      <c r="R12" s="497"/>
      <c r="S12" s="497"/>
      <c r="T12" s="497"/>
      <c r="U12" s="497"/>
      <c r="V12" s="497"/>
      <c r="W12" s="497"/>
      <c r="X12" s="497"/>
      <c r="Y12" s="497"/>
      <c r="Z12" s="497"/>
      <c r="AA12" s="497">
        <v>319</v>
      </c>
      <c r="AB12" s="497"/>
      <c r="AC12" s="497"/>
      <c r="AD12" s="497"/>
      <c r="AE12" s="497"/>
      <c r="AF12" s="497"/>
      <c r="AG12" s="497"/>
      <c r="AH12" s="497"/>
      <c r="AI12" s="497"/>
      <c r="AJ12" s="497"/>
      <c r="AK12" s="497"/>
      <c r="AL12" s="497"/>
      <c r="AM12" s="497">
        <v>2497</v>
      </c>
      <c r="AN12" s="497"/>
      <c r="AO12" s="497"/>
      <c r="AP12" s="497"/>
      <c r="AQ12" s="497"/>
      <c r="AR12" s="497"/>
      <c r="AS12" s="497"/>
      <c r="AT12" s="497"/>
      <c r="AU12" s="497"/>
      <c r="AV12" s="497"/>
      <c r="AW12" s="497"/>
      <c r="AX12" s="497"/>
      <c r="AY12" s="497">
        <v>1678</v>
      </c>
      <c r="AZ12" s="497"/>
      <c r="BA12" s="497"/>
      <c r="BB12" s="497"/>
      <c r="BC12" s="497"/>
      <c r="BD12" s="497"/>
      <c r="BE12" s="497"/>
      <c r="BF12" s="497"/>
      <c r="BG12" s="497"/>
      <c r="BH12" s="497"/>
      <c r="BI12" s="497"/>
      <c r="BJ12" s="497"/>
      <c r="BK12" s="274"/>
      <c r="BL12" s="274"/>
      <c r="BM12" s="274"/>
    </row>
    <row r="13" spans="1:65" ht="13.5" customHeight="1">
      <c r="A13" s="273"/>
      <c r="B13" s="273"/>
      <c r="C13" s="273"/>
      <c r="D13" s="273"/>
      <c r="E13" s="273"/>
      <c r="G13" s="485">
        <v>25</v>
      </c>
      <c r="H13" s="485"/>
      <c r="I13" s="485"/>
      <c r="J13" s="273"/>
      <c r="K13" s="273"/>
      <c r="L13" s="273"/>
      <c r="M13" s="273"/>
      <c r="N13" s="276"/>
      <c r="O13" s="520">
        <v>4771</v>
      </c>
      <c r="P13" s="497"/>
      <c r="Q13" s="497"/>
      <c r="R13" s="497"/>
      <c r="S13" s="497"/>
      <c r="T13" s="497"/>
      <c r="U13" s="497"/>
      <c r="V13" s="497"/>
      <c r="W13" s="497"/>
      <c r="X13" s="497"/>
      <c r="Y13" s="497"/>
      <c r="Z13" s="497"/>
      <c r="AA13" s="497">
        <v>311</v>
      </c>
      <c r="AB13" s="497"/>
      <c r="AC13" s="497"/>
      <c r="AD13" s="497"/>
      <c r="AE13" s="497"/>
      <c r="AF13" s="497"/>
      <c r="AG13" s="497"/>
      <c r="AH13" s="497"/>
      <c r="AI13" s="497"/>
      <c r="AJ13" s="497"/>
      <c r="AK13" s="497"/>
      <c r="AL13" s="497"/>
      <c r="AM13" s="497">
        <v>2526</v>
      </c>
      <c r="AN13" s="497"/>
      <c r="AO13" s="497"/>
      <c r="AP13" s="497"/>
      <c r="AQ13" s="497"/>
      <c r="AR13" s="497"/>
      <c r="AS13" s="497"/>
      <c r="AT13" s="497"/>
      <c r="AU13" s="497"/>
      <c r="AV13" s="497"/>
      <c r="AW13" s="497"/>
      <c r="AX13" s="497"/>
      <c r="AY13" s="497">
        <v>1934</v>
      </c>
      <c r="AZ13" s="497"/>
      <c r="BA13" s="497"/>
      <c r="BB13" s="497"/>
      <c r="BC13" s="497"/>
      <c r="BD13" s="497"/>
      <c r="BE13" s="497"/>
      <c r="BF13" s="497"/>
      <c r="BG13" s="497"/>
      <c r="BH13" s="497"/>
      <c r="BI13" s="497"/>
      <c r="BJ13" s="497"/>
      <c r="BK13" s="274"/>
      <c r="BL13" s="274"/>
      <c r="BM13" s="274"/>
    </row>
    <row r="14" spans="1:65" ht="13.5" customHeight="1">
      <c r="A14" s="273"/>
      <c r="B14" s="277"/>
      <c r="C14" s="277"/>
      <c r="D14" s="277"/>
      <c r="E14" s="277"/>
      <c r="G14" s="486">
        <v>26</v>
      </c>
      <c r="H14" s="486"/>
      <c r="I14" s="486"/>
      <c r="J14" s="278"/>
      <c r="K14" s="278"/>
      <c r="L14" s="278"/>
      <c r="M14" s="278"/>
      <c r="N14" s="279"/>
      <c r="O14" s="488">
        <v>5164</v>
      </c>
      <c r="P14" s="489"/>
      <c r="Q14" s="489"/>
      <c r="R14" s="489"/>
      <c r="S14" s="489"/>
      <c r="T14" s="489"/>
      <c r="U14" s="489"/>
      <c r="V14" s="489"/>
      <c r="W14" s="489"/>
      <c r="X14" s="489"/>
      <c r="Y14" s="489"/>
      <c r="Z14" s="489"/>
      <c r="AA14" s="489">
        <v>302</v>
      </c>
      <c r="AB14" s="489"/>
      <c r="AC14" s="489"/>
      <c r="AD14" s="489"/>
      <c r="AE14" s="489"/>
      <c r="AF14" s="489"/>
      <c r="AG14" s="489"/>
      <c r="AH14" s="489"/>
      <c r="AI14" s="489"/>
      <c r="AJ14" s="489"/>
      <c r="AK14" s="489"/>
      <c r="AL14" s="489"/>
      <c r="AM14" s="489">
        <v>2641</v>
      </c>
      <c r="AN14" s="489"/>
      <c r="AO14" s="489"/>
      <c r="AP14" s="489"/>
      <c r="AQ14" s="489"/>
      <c r="AR14" s="489"/>
      <c r="AS14" s="489"/>
      <c r="AT14" s="489"/>
      <c r="AU14" s="489"/>
      <c r="AV14" s="489"/>
      <c r="AW14" s="489"/>
      <c r="AX14" s="489"/>
      <c r="AY14" s="489">
        <v>2221</v>
      </c>
      <c r="AZ14" s="489"/>
      <c r="BA14" s="489"/>
      <c r="BB14" s="489"/>
      <c r="BC14" s="489"/>
      <c r="BD14" s="489"/>
      <c r="BE14" s="489"/>
      <c r="BF14" s="489"/>
      <c r="BG14" s="489"/>
      <c r="BH14" s="489"/>
      <c r="BI14" s="489"/>
      <c r="BJ14" s="489"/>
      <c r="BK14" s="274"/>
      <c r="BL14" s="274"/>
      <c r="BM14" s="274"/>
    </row>
    <row r="15" spans="1:65">
      <c r="A15" s="273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1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74"/>
      <c r="BL15" s="274"/>
      <c r="BM15" s="274"/>
    </row>
    <row r="16" spans="1:65">
      <c r="A16" s="273"/>
      <c r="B16" s="479" t="s">
        <v>9</v>
      </c>
      <c r="C16" s="479"/>
      <c r="D16" s="479"/>
      <c r="E16" s="270" t="s">
        <v>134</v>
      </c>
      <c r="F16" s="271" t="s">
        <v>135</v>
      </c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  <c r="AD16" s="273"/>
      <c r="AE16" s="273"/>
      <c r="AF16" s="273"/>
      <c r="AG16" s="273"/>
      <c r="AH16" s="273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</row>
    <row r="17" spans="2:62" ht="13.5" customHeight="1"/>
    <row r="18" spans="2:62" ht="18" customHeight="1">
      <c r="B18" s="454" t="s">
        <v>848</v>
      </c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</row>
    <row r="19" spans="2:62">
      <c r="BJ19" s="188" t="s">
        <v>63</v>
      </c>
    </row>
    <row r="20" spans="2:62" ht="13.5" customHeight="1">
      <c r="B20" s="530" t="s">
        <v>64</v>
      </c>
      <c r="C20" s="530"/>
      <c r="D20" s="530"/>
      <c r="E20" s="530"/>
      <c r="F20" s="530"/>
      <c r="G20" s="530"/>
      <c r="H20" s="530"/>
      <c r="I20" s="530"/>
      <c r="J20" s="530"/>
      <c r="K20" s="530"/>
      <c r="L20" s="530"/>
      <c r="M20" s="530"/>
      <c r="N20" s="530"/>
      <c r="O20" s="461" t="s">
        <v>65</v>
      </c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532"/>
      <c r="AX20" s="533"/>
      <c r="AY20" s="282"/>
      <c r="AZ20" s="283"/>
      <c r="BA20" s="283"/>
      <c r="BB20" s="283"/>
      <c r="BC20" s="283"/>
      <c r="BD20" s="283"/>
      <c r="BE20" s="283"/>
      <c r="BF20" s="283"/>
      <c r="BG20" s="283"/>
      <c r="BH20" s="283"/>
      <c r="BI20" s="283"/>
      <c r="BJ20" s="283"/>
    </row>
    <row r="21" spans="2:62" ht="13.5" customHeight="1">
      <c r="B21" s="531"/>
      <c r="C21" s="531"/>
      <c r="D21" s="531"/>
      <c r="E21" s="531"/>
      <c r="F21" s="531"/>
      <c r="G21" s="531"/>
      <c r="H21" s="531"/>
      <c r="I21" s="531"/>
      <c r="J21" s="531"/>
      <c r="K21" s="531"/>
      <c r="L21" s="531"/>
      <c r="M21" s="531"/>
      <c r="N21" s="531"/>
      <c r="O21" s="534" t="s">
        <v>123</v>
      </c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4" t="s">
        <v>126</v>
      </c>
      <c r="AB21" s="535"/>
      <c r="AC21" s="535"/>
      <c r="AD21" s="535"/>
      <c r="AE21" s="535"/>
      <c r="AF21" s="535"/>
      <c r="AG21" s="535"/>
      <c r="AH21" s="535"/>
      <c r="AI21" s="535"/>
      <c r="AJ21" s="535"/>
      <c r="AK21" s="535"/>
      <c r="AL21" s="536"/>
      <c r="AM21" s="537" t="s">
        <v>118</v>
      </c>
      <c r="AN21" s="538"/>
      <c r="AO21" s="538"/>
      <c r="AP21" s="538"/>
      <c r="AQ21" s="538"/>
      <c r="AR21" s="538"/>
      <c r="AS21" s="538"/>
      <c r="AT21" s="538"/>
      <c r="AU21" s="538"/>
      <c r="AV21" s="538"/>
      <c r="AW21" s="538"/>
      <c r="AX21" s="539"/>
      <c r="AY21" s="541" t="s">
        <v>119</v>
      </c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</row>
    <row r="22" spans="2:62" ht="13.5" customHeight="1"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1"/>
      <c r="M22" s="531"/>
      <c r="N22" s="531"/>
      <c r="O22" s="541" t="s">
        <v>124</v>
      </c>
      <c r="P22" s="543"/>
      <c r="Q22" s="543"/>
      <c r="R22" s="543"/>
      <c r="S22" s="543"/>
      <c r="T22" s="543"/>
      <c r="U22" s="543"/>
      <c r="V22" s="543"/>
      <c r="W22" s="543"/>
      <c r="X22" s="543"/>
      <c r="Y22" s="543"/>
      <c r="Z22" s="543"/>
      <c r="AA22" s="541" t="s">
        <v>117</v>
      </c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4"/>
      <c r="AM22" s="531"/>
      <c r="AN22" s="531"/>
      <c r="AO22" s="531"/>
      <c r="AP22" s="531"/>
      <c r="AQ22" s="531"/>
      <c r="AR22" s="531"/>
      <c r="AS22" s="531"/>
      <c r="AT22" s="531"/>
      <c r="AU22" s="531"/>
      <c r="AV22" s="531"/>
      <c r="AW22" s="531"/>
      <c r="AX22" s="540"/>
      <c r="AY22" s="541" t="s">
        <v>128</v>
      </c>
      <c r="AZ22" s="542"/>
      <c r="BA22" s="542"/>
      <c r="BB22" s="542"/>
      <c r="BC22" s="542"/>
      <c r="BD22" s="542"/>
      <c r="BE22" s="542"/>
      <c r="BF22" s="542"/>
      <c r="BG22" s="542"/>
      <c r="BH22" s="542"/>
      <c r="BI22" s="542"/>
      <c r="BJ22" s="542"/>
    </row>
    <row r="23" spans="2:62" ht="13.5" customHeight="1"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1"/>
      <c r="M23" s="531"/>
      <c r="N23" s="531"/>
      <c r="O23" s="526" t="s">
        <v>125</v>
      </c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6" t="s">
        <v>127</v>
      </c>
      <c r="AB23" s="527"/>
      <c r="AC23" s="527"/>
      <c r="AD23" s="527"/>
      <c r="AE23" s="527"/>
      <c r="AF23" s="527"/>
      <c r="AG23" s="527"/>
      <c r="AH23" s="527"/>
      <c r="AI23" s="527"/>
      <c r="AJ23" s="527"/>
      <c r="AK23" s="527"/>
      <c r="AL23" s="528"/>
      <c r="AM23" s="476"/>
      <c r="AN23" s="476"/>
      <c r="AO23" s="476"/>
      <c r="AP23" s="476"/>
      <c r="AQ23" s="476"/>
      <c r="AR23" s="476"/>
      <c r="AS23" s="476"/>
      <c r="AT23" s="476"/>
      <c r="AU23" s="476"/>
      <c r="AV23" s="476"/>
      <c r="AW23" s="476"/>
      <c r="AX23" s="469"/>
      <c r="AY23" s="284"/>
      <c r="AZ23" s="285"/>
      <c r="BA23" s="285"/>
      <c r="BB23" s="285"/>
      <c r="BC23" s="285"/>
      <c r="BD23" s="285"/>
      <c r="BE23" s="285"/>
      <c r="BF23" s="285"/>
      <c r="BG23" s="285"/>
      <c r="BH23" s="285"/>
      <c r="BI23" s="285"/>
      <c r="BJ23" s="285"/>
    </row>
    <row r="24" spans="2:62" ht="7.5" customHeight="1"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17"/>
    </row>
    <row r="25" spans="2:62" ht="13.5" customHeight="1">
      <c r="B25" s="123"/>
      <c r="C25" s="474" t="s">
        <v>66</v>
      </c>
      <c r="D25" s="474"/>
      <c r="E25" s="474"/>
      <c r="F25" s="474"/>
      <c r="G25" s="462">
        <v>22</v>
      </c>
      <c r="H25" s="462"/>
      <c r="I25" s="462"/>
      <c r="J25" s="474" t="s">
        <v>64</v>
      </c>
      <c r="K25" s="474"/>
      <c r="L25" s="474"/>
      <c r="M25" s="474"/>
      <c r="N25" s="118"/>
      <c r="O25" s="434">
        <v>10152</v>
      </c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434">
        <v>552</v>
      </c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>
        <v>922</v>
      </c>
      <c r="AN25" s="434"/>
      <c r="AO25" s="434"/>
      <c r="AP25" s="434"/>
      <c r="AQ25" s="434"/>
      <c r="AR25" s="434"/>
      <c r="AS25" s="434"/>
      <c r="AT25" s="434"/>
      <c r="AU25" s="434"/>
      <c r="AV25" s="434"/>
      <c r="AW25" s="434"/>
      <c r="AX25" s="434"/>
      <c r="AY25" s="434">
        <v>5474</v>
      </c>
      <c r="AZ25" s="525"/>
      <c r="BA25" s="525"/>
      <c r="BB25" s="525"/>
      <c r="BC25" s="525"/>
      <c r="BD25" s="525"/>
      <c r="BE25" s="525"/>
      <c r="BF25" s="525"/>
      <c r="BG25" s="525"/>
      <c r="BH25" s="525"/>
      <c r="BI25" s="525"/>
      <c r="BJ25" s="525"/>
    </row>
    <row r="26" spans="2:62" ht="13.5" customHeight="1">
      <c r="B26" s="123"/>
      <c r="C26" s="123"/>
      <c r="D26" s="123"/>
      <c r="E26" s="123"/>
      <c r="F26" s="123"/>
      <c r="G26" s="462">
        <v>23</v>
      </c>
      <c r="H26" s="462"/>
      <c r="I26" s="462"/>
      <c r="J26" s="123"/>
      <c r="K26" s="123"/>
      <c r="L26" s="123"/>
      <c r="M26" s="123"/>
      <c r="N26" s="118"/>
      <c r="O26" s="434">
        <v>10262</v>
      </c>
      <c r="P26" s="525"/>
      <c r="Q26" s="525"/>
      <c r="R26" s="525"/>
      <c r="S26" s="525"/>
      <c r="T26" s="525"/>
      <c r="U26" s="525"/>
      <c r="V26" s="525"/>
      <c r="W26" s="525"/>
      <c r="X26" s="525"/>
      <c r="Y26" s="525"/>
      <c r="Z26" s="525"/>
      <c r="AA26" s="434">
        <v>557</v>
      </c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>
        <v>946</v>
      </c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>
        <v>5453</v>
      </c>
      <c r="AZ26" s="525"/>
      <c r="BA26" s="525"/>
      <c r="BB26" s="525"/>
      <c r="BC26" s="525"/>
      <c r="BD26" s="525"/>
      <c r="BE26" s="525"/>
      <c r="BF26" s="525"/>
      <c r="BG26" s="525"/>
      <c r="BH26" s="525"/>
      <c r="BI26" s="525"/>
      <c r="BJ26" s="525"/>
    </row>
    <row r="27" spans="2:62" ht="13.5" customHeight="1">
      <c r="B27" s="123"/>
      <c r="C27" s="123"/>
      <c r="D27" s="123"/>
      <c r="E27" s="123"/>
      <c r="F27" s="123"/>
      <c r="G27" s="462">
        <v>24</v>
      </c>
      <c r="H27" s="462"/>
      <c r="I27" s="462"/>
      <c r="J27" s="123"/>
      <c r="K27" s="123"/>
      <c r="L27" s="123"/>
      <c r="M27" s="123"/>
      <c r="N27" s="118"/>
      <c r="O27" s="434">
        <v>10334</v>
      </c>
      <c r="P27" s="525"/>
      <c r="Q27" s="525"/>
      <c r="R27" s="525"/>
      <c r="S27" s="525"/>
      <c r="T27" s="525"/>
      <c r="U27" s="525"/>
      <c r="V27" s="525"/>
      <c r="W27" s="525"/>
      <c r="X27" s="525"/>
      <c r="Y27" s="525"/>
      <c r="Z27" s="525"/>
      <c r="AA27" s="434">
        <v>556</v>
      </c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>
        <v>947</v>
      </c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>
        <v>5377</v>
      </c>
      <c r="AZ27" s="525"/>
      <c r="BA27" s="525"/>
      <c r="BB27" s="525"/>
      <c r="BC27" s="525"/>
      <c r="BD27" s="525"/>
      <c r="BE27" s="525"/>
      <c r="BF27" s="525"/>
      <c r="BG27" s="525"/>
      <c r="BH27" s="525"/>
      <c r="BI27" s="525"/>
      <c r="BJ27" s="525"/>
    </row>
    <row r="28" spans="2:62" ht="13.5" customHeight="1">
      <c r="B28" s="123"/>
      <c r="C28" s="123"/>
      <c r="D28" s="123"/>
      <c r="E28" s="123"/>
      <c r="F28" s="123"/>
      <c r="G28" s="462">
        <v>25</v>
      </c>
      <c r="H28" s="462"/>
      <c r="I28" s="462"/>
      <c r="J28" s="123"/>
      <c r="K28" s="123"/>
      <c r="L28" s="123"/>
      <c r="M28" s="123"/>
      <c r="N28" s="118"/>
      <c r="O28" s="434">
        <v>10426</v>
      </c>
      <c r="P28" s="525"/>
      <c r="Q28" s="525"/>
      <c r="R28" s="525"/>
      <c r="S28" s="525"/>
      <c r="T28" s="525"/>
      <c r="U28" s="525"/>
      <c r="V28" s="525"/>
      <c r="W28" s="525"/>
      <c r="X28" s="525"/>
      <c r="Y28" s="525"/>
      <c r="Z28" s="525"/>
      <c r="AA28" s="434">
        <v>558</v>
      </c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>
        <v>961</v>
      </c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>
        <v>5357</v>
      </c>
      <c r="AZ28" s="525"/>
      <c r="BA28" s="525"/>
      <c r="BB28" s="525"/>
      <c r="BC28" s="525"/>
      <c r="BD28" s="525"/>
      <c r="BE28" s="525"/>
      <c r="BF28" s="525"/>
      <c r="BG28" s="525"/>
      <c r="BH28" s="525"/>
      <c r="BI28" s="525"/>
      <c r="BJ28" s="525"/>
    </row>
    <row r="29" spans="2:62" ht="13.5" customHeight="1">
      <c r="B29" s="123"/>
      <c r="C29" s="123"/>
      <c r="D29" s="123"/>
      <c r="E29" s="123"/>
      <c r="F29" s="123"/>
      <c r="G29" s="529">
        <v>26</v>
      </c>
      <c r="H29" s="529"/>
      <c r="I29" s="529"/>
      <c r="J29" s="259"/>
      <c r="K29" s="259"/>
      <c r="L29" s="259"/>
      <c r="M29" s="259"/>
      <c r="N29" s="258"/>
      <c r="O29" s="436">
        <v>10621</v>
      </c>
      <c r="P29" s="436"/>
      <c r="Q29" s="436"/>
      <c r="R29" s="436"/>
      <c r="S29" s="436"/>
      <c r="T29" s="436"/>
      <c r="U29" s="436"/>
      <c r="V29" s="436"/>
      <c r="W29" s="436"/>
      <c r="X29" s="436"/>
      <c r="Y29" s="436"/>
      <c r="Z29" s="436"/>
      <c r="AA29" s="436">
        <v>540</v>
      </c>
      <c r="AB29" s="436"/>
      <c r="AC29" s="436"/>
      <c r="AD29" s="436"/>
      <c r="AE29" s="436"/>
      <c r="AF29" s="436"/>
      <c r="AG29" s="436"/>
      <c r="AH29" s="436"/>
      <c r="AI29" s="436"/>
      <c r="AJ29" s="436"/>
      <c r="AK29" s="436"/>
      <c r="AL29" s="436"/>
      <c r="AM29" s="436">
        <v>948</v>
      </c>
      <c r="AN29" s="436"/>
      <c r="AO29" s="436"/>
      <c r="AP29" s="436"/>
      <c r="AQ29" s="436"/>
      <c r="AR29" s="436"/>
      <c r="AS29" s="436"/>
      <c r="AT29" s="436"/>
      <c r="AU29" s="436"/>
      <c r="AV29" s="436"/>
      <c r="AW29" s="436"/>
      <c r="AX29" s="436"/>
      <c r="AY29" s="436">
        <v>5404</v>
      </c>
      <c r="AZ29" s="436"/>
      <c r="BA29" s="436"/>
      <c r="BB29" s="436"/>
      <c r="BC29" s="436"/>
      <c r="BD29" s="436"/>
      <c r="BE29" s="436"/>
      <c r="BF29" s="436"/>
      <c r="BG29" s="436"/>
      <c r="BH29" s="436"/>
      <c r="BI29" s="436"/>
      <c r="BJ29" s="436"/>
    </row>
    <row r="30" spans="2:62" ht="7.5" customHeight="1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</row>
    <row r="31" spans="2:62" ht="13.5" customHeight="1">
      <c r="B31" s="524" t="s">
        <v>68</v>
      </c>
      <c r="C31" s="524"/>
      <c r="D31" s="524"/>
      <c r="E31" s="227" t="s">
        <v>69</v>
      </c>
      <c r="F31" s="121" t="s">
        <v>70</v>
      </c>
    </row>
    <row r="33" spans="2:62" ht="18" customHeight="1">
      <c r="B33" s="454" t="s">
        <v>849</v>
      </c>
      <c r="C33" s="454"/>
      <c r="D33" s="454"/>
      <c r="E33" s="454"/>
      <c r="F33" s="454"/>
      <c r="G33" s="454"/>
      <c r="H33" s="454"/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54"/>
      <c r="U33" s="454"/>
      <c r="V33" s="454"/>
      <c r="W33" s="454"/>
      <c r="X33" s="454"/>
      <c r="Y33" s="454"/>
      <c r="Z33" s="454"/>
      <c r="AA33" s="454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4"/>
      <c r="AR33" s="454"/>
      <c r="AS33" s="454"/>
      <c r="AT33" s="454"/>
      <c r="AU33" s="454"/>
      <c r="AV33" s="454"/>
      <c r="AW33" s="454"/>
      <c r="AX33" s="454"/>
      <c r="AY33" s="454"/>
      <c r="AZ33" s="454"/>
      <c r="BA33" s="454"/>
      <c r="BB33" s="454"/>
      <c r="BC33" s="454"/>
      <c r="BD33" s="454"/>
      <c r="BE33" s="454"/>
      <c r="BF33" s="454"/>
      <c r="BG33" s="454"/>
      <c r="BH33" s="454"/>
      <c r="BI33" s="454"/>
      <c r="BJ33" s="454"/>
    </row>
    <row r="34" spans="2:62" ht="12.95" customHeight="1">
      <c r="B34" s="455" t="s">
        <v>71</v>
      </c>
      <c r="C34" s="455"/>
      <c r="D34" s="455"/>
      <c r="E34" s="455"/>
      <c r="F34" s="455"/>
      <c r="G34" s="455"/>
      <c r="H34" s="455"/>
      <c r="I34" s="455"/>
      <c r="J34" s="455"/>
      <c r="K34" s="455"/>
      <c r="L34" s="455"/>
      <c r="M34" s="455"/>
      <c r="N34" s="455"/>
      <c r="O34" s="455"/>
      <c r="P34" s="455"/>
      <c r="Q34" s="455"/>
      <c r="R34" s="455"/>
      <c r="S34" s="455"/>
      <c r="T34" s="455"/>
      <c r="U34" s="455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455"/>
      <c r="AO34" s="455"/>
      <c r="AP34" s="455"/>
      <c r="AQ34" s="455"/>
      <c r="AR34" s="455"/>
      <c r="AS34" s="455"/>
      <c r="AT34" s="455"/>
      <c r="AU34" s="455"/>
      <c r="AV34" s="455"/>
      <c r="AW34" s="455"/>
      <c r="AX34" s="455"/>
      <c r="AY34" s="455"/>
      <c r="AZ34" s="455"/>
      <c r="BA34" s="455"/>
      <c r="BB34" s="455"/>
      <c r="BC34" s="455"/>
      <c r="BD34" s="455"/>
      <c r="BE34" s="455"/>
      <c r="BF34" s="455"/>
      <c r="BG34" s="455"/>
      <c r="BH34" s="455"/>
      <c r="BI34" s="455"/>
      <c r="BJ34" s="455"/>
    </row>
    <row r="35" spans="2:62" ht="12.95" customHeight="1">
      <c r="BJ35" s="188" t="s">
        <v>72</v>
      </c>
    </row>
    <row r="36" spans="2:62">
      <c r="B36" s="456" t="s">
        <v>389</v>
      </c>
      <c r="C36" s="457"/>
      <c r="D36" s="457"/>
      <c r="E36" s="457"/>
      <c r="F36" s="457"/>
      <c r="G36" s="457"/>
      <c r="H36" s="457"/>
      <c r="I36" s="457"/>
      <c r="J36" s="457"/>
      <c r="K36" s="457"/>
      <c r="L36" s="457"/>
      <c r="M36" s="457"/>
      <c r="N36" s="457"/>
      <c r="O36" s="457" t="s">
        <v>74</v>
      </c>
      <c r="P36" s="457"/>
      <c r="Q36" s="457"/>
      <c r="R36" s="457"/>
      <c r="S36" s="457"/>
      <c r="T36" s="457"/>
      <c r="U36" s="457"/>
      <c r="V36" s="457"/>
      <c r="W36" s="457"/>
      <c r="X36" s="457"/>
      <c r="Y36" s="457"/>
      <c r="Z36" s="457"/>
      <c r="AA36" s="457" t="s">
        <v>75</v>
      </c>
      <c r="AB36" s="457"/>
      <c r="AC36" s="457"/>
      <c r="AD36" s="457"/>
      <c r="AE36" s="457"/>
      <c r="AF36" s="457"/>
      <c r="AG36" s="457"/>
      <c r="AH36" s="457"/>
      <c r="AI36" s="457"/>
      <c r="AJ36" s="457"/>
      <c r="AK36" s="457"/>
      <c r="AL36" s="457"/>
      <c r="AM36" s="457" t="s">
        <v>76</v>
      </c>
      <c r="AN36" s="457"/>
      <c r="AO36" s="457"/>
      <c r="AP36" s="457"/>
      <c r="AQ36" s="457"/>
      <c r="AR36" s="457"/>
      <c r="AS36" s="457"/>
      <c r="AT36" s="457"/>
      <c r="AU36" s="457"/>
      <c r="AV36" s="457"/>
      <c r="AW36" s="457"/>
      <c r="AX36" s="457"/>
      <c r="AY36" s="457" t="s">
        <v>77</v>
      </c>
      <c r="AZ36" s="457"/>
      <c r="BA36" s="457"/>
      <c r="BB36" s="457"/>
      <c r="BC36" s="457"/>
      <c r="BD36" s="457"/>
      <c r="BE36" s="457"/>
      <c r="BF36" s="457"/>
      <c r="BG36" s="457"/>
      <c r="BH36" s="457"/>
      <c r="BI36" s="457"/>
      <c r="BJ36" s="461"/>
    </row>
    <row r="37" spans="2:62">
      <c r="B37" s="458"/>
      <c r="C37" s="459"/>
      <c r="D37" s="459"/>
      <c r="E37" s="459"/>
      <c r="F37" s="459"/>
      <c r="G37" s="459"/>
      <c r="H37" s="459"/>
      <c r="I37" s="459"/>
      <c r="J37" s="459"/>
      <c r="K37" s="459"/>
      <c r="L37" s="459"/>
      <c r="M37" s="459"/>
      <c r="N37" s="459"/>
      <c r="O37" s="522" t="s">
        <v>78</v>
      </c>
      <c r="P37" s="522"/>
      <c r="Q37" s="522"/>
      <c r="R37" s="522"/>
      <c r="S37" s="522" t="s">
        <v>79</v>
      </c>
      <c r="T37" s="522"/>
      <c r="U37" s="522"/>
      <c r="V37" s="522"/>
      <c r="W37" s="522" t="s">
        <v>80</v>
      </c>
      <c r="X37" s="522"/>
      <c r="Y37" s="522"/>
      <c r="Z37" s="522"/>
      <c r="AA37" s="522" t="s">
        <v>78</v>
      </c>
      <c r="AB37" s="522"/>
      <c r="AC37" s="522"/>
      <c r="AD37" s="522"/>
      <c r="AE37" s="522" t="s">
        <v>79</v>
      </c>
      <c r="AF37" s="522"/>
      <c r="AG37" s="522"/>
      <c r="AH37" s="522"/>
      <c r="AI37" s="522" t="s">
        <v>80</v>
      </c>
      <c r="AJ37" s="522"/>
      <c r="AK37" s="522"/>
      <c r="AL37" s="522"/>
      <c r="AM37" s="522" t="s">
        <v>78</v>
      </c>
      <c r="AN37" s="522"/>
      <c r="AO37" s="522"/>
      <c r="AP37" s="522"/>
      <c r="AQ37" s="522" t="s">
        <v>79</v>
      </c>
      <c r="AR37" s="522"/>
      <c r="AS37" s="522"/>
      <c r="AT37" s="522"/>
      <c r="AU37" s="522" t="s">
        <v>80</v>
      </c>
      <c r="AV37" s="522"/>
      <c r="AW37" s="522"/>
      <c r="AX37" s="522"/>
      <c r="AY37" s="522" t="s">
        <v>78</v>
      </c>
      <c r="AZ37" s="522"/>
      <c r="BA37" s="522"/>
      <c r="BB37" s="522"/>
      <c r="BC37" s="522" t="s">
        <v>79</v>
      </c>
      <c r="BD37" s="522"/>
      <c r="BE37" s="522"/>
      <c r="BF37" s="522"/>
      <c r="BG37" s="522" t="s">
        <v>80</v>
      </c>
      <c r="BH37" s="522"/>
      <c r="BI37" s="522"/>
      <c r="BJ37" s="523"/>
    </row>
    <row r="38" spans="2:62" ht="7.5" customHeight="1">
      <c r="N38" s="117"/>
    </row>
    <row r="39" spans="2:62" ht="13.5" customHeight="1">
      <c r="C39" s="463" t="s">
        <v>66</v>
      </c>
      <c r="D39" s="463"/>
      <c r="E39" s="463"/>
      <c r="F39" s="463"/>
      <c r="G39" s="455">
        <v>23</v>
      </c>
      <c r="H39" s="455"/>
      <c r="I39" s="455"/>
      <c r="J39" s="455" t="s">
        <v>73</v>
      </c>
      <c r="K39" s="455"/>
      <c r="L39" s="455"/>
      <c r="M39" s="455"/>
      <c r="N39" s="118"/>
      <c r="O39" s="450">
        <v>39</v>
      </c>
      <c r="P39" s="450"/>
      <c r="Q39" s="450"/>
      <c r="R39" s="450"/>
      <c r="S39" s="434">
        <v>22</v>
      </c>
      <c r="T39" s="434"/>
      <c r="U39" s="434"/>
      <c r="V39" s="434"/>
      <c r="W39" s="434">
        <v>17</v>
      </c>
      <c r="X39" s="434"/>
      <c r="Y39" s="434"/>
      <c r="Z39" s="434"/>
      <c r="AA39" s="450">
        <v>64</v>
      </c>
      <c r="AB39" s="450"/>
      <c r="AC39" s="450"/>
      <c r="AD39" s="450"/>
      <c r="AE39" s="434">
        <v>44</v>
      </c>
      <c r="AF39" s="434"/>
      <c r="AG39" s="434"/>
      <c r="AH39" s="434"/>
      <c r="AI39" s="434">
        <v>20</v>
      </c>
      <c r="AJ39" s="434"/>
      <c r="AK39" s="434"/>
      <c r="AL39" s="434"/>
      <c r="AM39" s="434">
        <v>68</v>
      </c>
      <c r="AN39" s="434"/>
      <c r="AO39" s="434"/>
      <c r="AP39" s="434"/>
      <c r="AQ39" s="434">
        <v>40</v>
      </c>
      <c r="AR39" s="434"/>
      <c r="AS39" s="434"/>
      <c r="AT39" s="434"/>
      <c r="AU39" s="434">
        <v>28</v>
      </c>
      <c r="AV39" s="434"/>
      <c r="AW39" s="434"/>
      <c r="AX39" s="434"/>
      <c r="AY39" s="450">
        <v>50</v>
      </c>
      <c r="AZ39" s="450"/>
      <c r="BA39" s="450"/>
      <c r="BB39" s="450"/>
      <c r="BC39" s="434">
        <v>24</v>
      </c>
      <c r="BD39" s="434"/>
      <c r="BE39" s="434"/>
      <c r="BF39" s="434"/>
      <c r="BG39" s="434">
        <v>26</v>
      </c>
      <c r="BH39" s="434"/>
      <c r="BI39" s="434"/>
      <c r="BJ39" s="434"/>
    </row>
    <row r="40" spans="2:62" ht="13.5" customHeight="1">
      <c r="G40" s="455">
        <v>24</v>
      </c>
      <c r="H40" s="455"/>
      <c r="I40" s="455"/>
      <c r="N40" s="118"/>
      <c r="O40" s="450">
        <v>37</v>
      </c>
      <c r="P40" s="450"/>
      <c r="Q40" s="450"/>
      <c r="R40" s="450"/>
      <c r="S40" s="450">
        <v>21</v>
      </c>
      <c r="T40" s="450"/>
      <c r="U40" s="450"/>
      <c r="V40" s="450"/>
      <c r="W40" s="450">
        <v>16</v>
      </c>
      <c r="X40" s="450"/>
      <c r="Y40" s="450"/>
      <c r="Z40" s="450"/>
      <c r="AA40" s="450">
        <v>60</v>
      </c>
      <c r="AB40" s="450"/>
      <c r="AC40" s="450"/>
      <c r="AD40" s="450"/>
      <c r="AE40" s="450">
        <v>41</v>
      </c>
      <c r="AF40" s="450"/>
      <c r="AG40" s="450"/>
      <c r="AH40" s="450"/>
      <c r="AI40" s="450">
        <v>19</v>
      </c>
      <c r="AJ40" s="450"/>
      <c r="AK40" s="450"/>
      <c r="AL40" s="450"/>
      <c r="AM40" s="434">
        <v>68</v>
      </c>
      <c r="AN40" s="434"/>
      <c r="AO40" s="434"/>
      <c r="AP40" s="434"/>
      <c r="AQ40" s="450">
        <v>40</v>
      </c>
      <c r="AR40" s="450"/>
      <c r="AS40" s="450"/>
      <c r="AT40" s="450"/>
      <c r="AU40" s="450">
        <v>28</v>
      </c>
      <c r="AV40" s="450"/>
      <c r="AW40" s="450"/>
      <c r="AX40" s="450"/>
      <c r="AY40" s="450">
        <v>51</v>
      </c>
      <c r="AZ40" s="450"/>
      <c r="BA40" s="450"/>
      <c r="BB40" s="450"/>
      <c r="BC40" s="450">
        <v>26</v>
      </c>
      <c r="BD40" s="450"/>
      <c r="BE40" s="450"/>
      <c r="BF40" s="450"/>
      <c r="BG40" s="450">
        <v>25</v>
      </c>
      <c r="BH40" s="450"/>
      <c r="BI40" s="450"/>
      <c r="BJ40" s="450"/>
    </row>
    <row r="41" spans="2:62" ht="13.5" customHeight="1">
      <c r="G41" s="455">
        <v>25</v>
      </c>
      <c r="H41" s="455"/>
      <c r="I41" s="455"/>
      <c r="N41" s="118"/>
      <c r="O41" s="450">
        <v>34</v>
      </c>
      <c r="P41" s="450"/>
      <c r="Q41" s="450"/>
      <c r="R41" s="450"/>
      <c r="S41" s="450">
        <v>19</v>
      </c>
      <c r="T41" s="450"/>
      <c r="U41" s="450"/>
      <c r="V41" s="450"/>
      <c r="W41" s="450">
        <v>15</v>
      </c>
      <c r="X41" s="450"/>
      <c r="Y41" s="450"/>
      <c r="Z41" s="450"/>
      <c r="AA41" s="450">
        <v>58</v>
      </c>
      <c r="AB41" s="450"/>
      <c r="AC41" s="450"/>
      <c r="AD41" s="450"/>
      <c r="AE41" s="450">
        <v>42</v>
      </c>
      <c r="AF41" s="450"/>
      <c r="AG41" s="450"/>
      <c r="AH41" s="450"/>
      <c r="AI41" s="450">
        <v>16</v>
      </c>
      <c r="AJ41" s="450"/>
      <c r="AK41" s="450"/>
      <c r="AL41" s="450"/>
      <c r="AM41" s="434">
        <v>68</v>
      </c>
      <c r="AN41" s="434"/>
      <c r="AO41" s="434"/>
      <c r="AP41" s="434"/>
      <c r="AQ41" s="450">
        <v>41</v>
      </c>
      <c r="AR41" s="450"/>
      <c r="AS41" s="450"/>
      <c r="AT41" s="450"/>
      <c r="AU41" s="450">
        <v>27</v>
      </c>
      <c r="AV41" s="450"/>
      <c r="AW41" s="450"/>
      <c r="AX41" s="450"/>
      <c r="AY41" s="450">
        <v>49</v>
      </c>
      <c r="AZ41" s="450"/>
      <c r="BA41" s="450"/>
      <c r="BB41" s="450"/>
      <c r="BC41" s="450">
        <v>25</v>
      </c>
      <c r="BD41" s="450"/>
      <c r="BE41" s="450"/>
      <c r="BF41" s="450"/>
      <c r="BG41" s="450">
        <v>24</v>
      </c>
      <c r="BH41" s="450"/>
      <c r="BI41" s="450"/>
      <c r="BJ41" s="450"/>
    </row>
    <row r="42" spans="2:62" ht="13.5" customHeight="1">
      <c r="G42" s="455">
        <v>26</v>
      </c>
      <c r="H42" s="455"/>
      <c r="I42" s="455"/>
      <c r="N42" s="118"/>
      <c r="O42" s="450">
        <v>35</v>
      </c>
      <c r="P42" s="450"/>
      <c r="Q42" s="450"/>
      <c r="R42" s="450"/>
      <c r="S42" s="450">
        <v>20</v>
      </c>
      <c r="T42" s="450"/>
      <c r="U42" s="450"/>
      <c r="V42" s="450"/>
      <c r="W42" s="450">
        <v>15</v>
      </c>
      <c r="X42" s="450"/>
      <c r="Y42" s="450"/>
      <c r="Z42" s="450"/>
      <c r="AA42" s="450">
        <v>57</v>
      </c>
      <c r="AB42" s="450"/>
      <c r="AC42" s="450"/>
      <c r="AD42" s="450"/>
      <c r="AE42" s="450">
        <v>40</v>
      </c>
      <c r="AF42" s="450"/>
      <c r="AG42" s="450"/>
      <c r="AH42" s="450"/>
      <c r="AI42" s="450">
        <v>17</v>
      </c>
      <c r="AJ42" s="450"/>
      <c r="AK42" s="450"/>
      <c r="AL42" s="450"/>
      <c r="AM42" s="434">
        <v>66</v>
      </c>
      <c r="AN42" s="434"/>
      <c r="AO42" s="434"/>
      <c r="AP42" s="434"/>
      <c r="AQ42" s="450">
        <v>40</v>
      </c>
      <c r="AR42" s="450"/>
      <c r="AS42" s="450"/>
      <c r="AT42" s="450"/>
      <c r="AU42" s="450">
        <v>26</v>
      </c>
      <c r="AV42" s="450"/>
      <c r="AW42" s="450"/>
      <c r="AX42" s="450"/>
      <c r="AY42" s="450">
        <v>44</v>
      </c>
      <c r="AZ42" s="450"/>
      <c r="BA42" s="450"/>
      <c r="BB42" s="450"/>
      <c r="BC42" s="450">
        <v>24</v>
      </c>
      <c r="BD42" s="450"/>
      <c r="BE42" s="450"/>
      <c r="BF42" s="450"/>
      <c r="BG42" s="450">
        <v>20</v>
      </c>
      <c r="BH42" s="450"/>
      <c r="BI42" s="450"/>
      <c r="BJ42" s="450"/>
    </row>
    <row r="43" spans="2:62" ht="13.5" customHeight="1">
      <c r="G43" s="424">
        <v>27</v>
      </c>
      <c r="H43" s="424"/>
      <c r="I43" s="424"/>
      <c r="J43" s="257"/>
      <c r="K43" s="257"/>
      <c r="L43" s="257"/>
      <c r="M43" s="257"/>
      <c r="N43" s="258"/>
      <c r="O43" s="436">
        <f>SUM(S43,W43)</f>
        <v>35</v>
      </c>
      <c r="P43" s="436"/>
      <c r="Q43" s="436"/>
      <c r="R43" s="436"/>
      <c r="S43" s="436">
        <v>20</v>
      </c>
      <c r="T43" s="436"/>
      <c r="U43" s="436"/>
      <c r="V43" s="436"/>
      <c r="W43" s="436">
        <v>15</v>
      </c>
      <c r="X43" s="436"/>
      <c r="Y43" s="436"/>
      <c r="Z43" s="436"/>
      <c r="AA43" s="436">
        <f>SUM(AE43,AI43)</f>
        <v>57</v>
      </c>
      <c r="AB43" s="436"/>
      <c r="AC43" s="436"/>
      <c r="AD43" s="436"/>
      <c r="AE43" s="436">
        <v>40</v>
      </c>
      <c r="AF43" s="436"/>
      <c r="AG43" s="436"/>
      <c r="AH43" s="436"/>
      <c r="AI43" s="436">
        <v>17</v>
      </c>
      <c r="AJ43" s="436"/>
      <c r="AK43" s="436"/>
      <c r="AL43" s="436"/>
      <c r="AM43" s="436">
        <f>SUM(AQ43,AU43)</f>
        <v>60</v>
      </c>
      <c r="AN43" s="436"/>
      <c r="AO43" s="436"/>
      <c r="AP43" s="436"/>
      <c r="AQ43" s="436">
        <v>35</v>
      </c>
      <c r="AR43" s="436"/>
      <c r="AS43" s="436"/>
      <c r="AT43" s="436"/>
      <c r="AU43" s="436">
        <v>25</v>
      </c>
      <c r="AV43" s="436"/>
      <c r="AW43" s="436"/>
      <c r="AX43" s="436"/>
      <c r="AY43" s="436">
        <f>SUM(BC43,BG43)</f>
        <v>48</v>
      </c>
      <c r="AZ43" s="436"/>
      <c r="BA43" s="436"/>
      <c r="BB43" s="436"/>
      <c r="BC43" s="436">
        <v>28</v>
      </c>
      <c r="BD43" s="436"/>
      <c r="BE43" s="436"/>
      <c r="BF43" s="436"/>
      <c r="BG43" s="436">
        <v>20</v>
      </c>
      <c r="BH43" s="436"/>
      <c r="BI43" s="436"/>
      <c r="BJ43" s="436"/>
    </row>
    <row r="44" spans="2:62" ht="7.5" customHeight="1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</row>
    <row r="45" spans="2:62" ht="13.5" customHeight="1">
      <c r="B45" s="521" t="s">
        <v>68</v>
      </c>
      <c r="C45" s="521"/>
      <c r="D45" s="521"/>
      <c r="E45" s="227" t="s">
        <v>69</v>
      </c>
      <c r="F45" s="121" t="s">
        <v>81</v>
      </c>
    </row>
    <row r="47" spans="2:62" ht="12.75" customHeight="1">
      <c r="B47" s="455" t="s">
        <v>82</v>
      </c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455"/>
      <c r="AO47" s="455"/>
      <c r="AP47" s="455"/>
      <c r="AQ47" s="455"/>
      <c r="AR47" s="455"/>
      <c r="AS47" s="455"/>
      <c r="AT47" s="455"/>
      <c r="AU47" s="455"/>
      <c r="AV47" s="455"/>
      <c r="AW47" s="455"/>
      <c r="AX47" s="455"/>
      <c r="AY47" s="455"/>
      <c r="AZ47" s="455"/>
      <c r="BA47" s="455"/>
      <c r="BB47" s="455"/>
      <c r="BC47" s="455"/>
      <c r="BD47" s="455"/>
      <c r="BE47" s="455"/>
      <c r="BF47" s="455"/>
      <c r="BG47" s="455"/>
      <c r="BH47" s="455"/>
      <c r="BI47" s="455"/>
      <c r="BJ47" s="455"/>
    </row>
    <row r="48" spans="2:62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</row>
    <row r="49" spans="2:62" ht="13.5" customHeight="1">
      <c r="B49" s="456" t="s">
        <v>64</v>
      </c>
      <c r="C49" s="457"/>
      <c r="D49" s="457"/>
      <c r="E49" s="457"/>
      <c r="F49" s="457"/>
      <c r="G49" s="457"/>
      <c r="H49" s="457"/>
      <c r="I49" s="457"/>
      <c r="J49" s="457"/>
      <c r="K49" s="457"/>
      <c r="L49" s="457"/>
      <c r="M49" s="457"/>
      <c r="N49" s="457"/>
      <c r="O49" s="457" t="s">
        <v>74</v>
      </c>
      <c r="P49" s="457"/>
      <c r="Q49" s="457"/>
      <c r="R49" s="457"/>
      <c r="S49" s="457"/>
      <c r="T49" s="457"/>
      <c r="U49" s="457"/>
      <c r="V49" s="457"/>
      <c r="W49" s="457"/>
      <c r="X49" s="457"/>
      <c r="Y49" s="457"/>
      <c r="Z49" s="457"/>
      <c r="AA49" s="457"/>
      <c r="AB49" s="457"/>
      <c r="AC49" s="457"/>
      <c r="AD49" s="457"/>
      <c r="AE49" s="457"/>
      <c r="AF49" s="457"/>
      <c r="AG49" s="457"/>
      <c r="AH49" s="457"/>
      <c r="AI49" s="457"/>
      <c r="AJ49" s="457"/>
      <c r="AK49" s="457"/>
      <c r="AL49" s="457"/>
      <c r="AM49" s="457" t="s">
        <v>75</v>
      </c>
      <c r="AN49" s="457"/>
      <c r="AO49" s="457"/>
      <c r="AP49" s="457"/>
      <c r="AQ49" s="457"/>
      <c r="AR49" s="457"/>
      <c r="AS49" s="457"/>
      <c r="AT49" s="457"/>
      <c r="AU49" s="457"/>
      <c r="AV49" s="457"/>
      <c r="AW49" s="457"/>
      <c r="AX49" s="457"/>
      <c r="AY49" s="457"/>
      <c r="AZ49" s="457"/>
      <c r="BA49" s="457"/>
      <c r="BB49" s="457"/>
      <c r="BC49" s="457"/>
      <c r="BD49" s="457"/>
      <c r="BE49" s="457"/>
      <c r="BF49" s="457"/>
      <c r="BG49" s="457"/>
      <c r="BH49" s="457"/>
      <c r="BI49" s="457"/>
      <c r="BJ49" s="461"/>
    </row>
    <row r="50" spans="2:62">
      <c r="B50" s="458"/>
      <c r="C50" s="459"/>
      <c r="D50" s="459"/>
      <c r="E50" s="459"/>
      <c r="F50" s="459"/>
      <c r="G50" s="459"/>
      <c r="H50" s="459"/>
      <c r="I50" s="459"/>
      <c r="J50" s="459"/>
      <c r="K50" s="459"/>
      <c r="L50" s="459"/>
      <c r="M50" s="459"/>
      <c r="N50" s="459"/>
      <c r="O50" s="459" t="s">
        <v>83</v>
      </c>
      <c r="P50" s="459"/>
      <c r="Q50" s="459"/>
      <c r="R50" s="459"/>
      <c r="S50" s="459"/>
      <c r="T50" s="459"/>
      <c r="U50" s="459"/>
      <c r="V50" s="459"/>
      <c r="W50" s="459" t="s">
        <v>84</v>
      </c>
      <c r="X50" s="459"/>
      <c r="Y50" s="459"/>
      <c r="Z50" s="459"/>
      <c r="AA50" s="459"/>
      <c r="AB50" s="459"/>
      <c r="AC50" s="459"/>
      <c r="AD50" s="459"/>
      <c r="AE50" s="459" t="s">
        <v>85</v>
      </c>
      <c r="AF50" s="459"/>
      <c r="AG50" s="459"/>
      <c r="AH50" s="459"/>
      <c r="AI50" s="459"/>
      <c r="AJ50" s="459"/>
      <c r="AK50" s="459"/>
      <c r="AL50" s="459"/>
      <c r="AM50" s="459" t="s">
        <v>83</v>
      </c>
      <c r="AN50" s="459"/>
      <c r="AO50" s="459"/>
      <c r="AP50" s="459"/>
      <c r="AQ50" s="459"/>
      <c r="AR50" s="459"/>
      <c r="AS50" s="459"/>
      <c r="AT50" s="459"/>
      <c r="AU50" s="459" t="s">
        <v>84</v>
      </c>
      <c r="AV50" s="459"/>
      <c r="AW50" s="459"/>
      <c r="AX50" s="459"/>
      <c r="AY50" s="459"/>
      <c r="AZ50" s="459"/>
      <c r="BA50" s="459"/>
      <c r="BB50" s="459"/>
      <c r="BC50" s="459" t="s">
        <v>85</v>
      </c>
      <c r="BD50" s="459"/>
      <c r="BE50" s="459"/>
      <c r="BF50" s="459"/>
      <c r="BG50" s="459"/>
      <c r="BH50" s="459"/>
      <c r="BI50" s="459"/>
      <c r="BJ50" s="460"/>
    </row>
    <row r="51" spans="2:62">
      <c r="N51" s="117"/>
      <c r="U51" s="462" t="s">
        <v>86</v>
      </c>
      <c r="V51" s="462"/>
      <c r="AK51" s="462" t="s">
        <v>86</v>
      </c>
      <c r="AL51" s="462"/>
      <c r="AS51" s="462" t="s">
        <v>86</v>
      </c>
      <c r="AT51" s="462"/>
      <c r="BI51" s="462" t="s">
        <v>86</v>
      </c>
      <c r="BJ51" s="462"/>
    </row>
    <row r="52" spans="2:62" ht="7.5" customHeight="1">
      <c r="N52" s="118"/>
    </row>
    <row r="53" spans="2:62" ht="13.5" customHeight="1">
      <c r="C53" s="463" t="s">
        <v>66</v>
      </c>
      <c r="D53" s="463"/>
      <c r="E53" s="463"/>
      <c r="F53" s="463"/>
      <c r="G53" s="455">
        <v>22</v>
      </c>
      <c r="H53" s="455"/>
      <c r="I53" s="455"/>
      <c r="J53" s="463" t="s">
        <v>64</v>
      </c>
      <c r="K53" s="463"/>
      <c r="L53" s="463"/>
      <c r="M53" s="463"/>
      <c r="N53" s="118"/>
      <c r="O53" s="434">
        <v>4280067</v>
      </c>
      <c r="P53" s="434"/>
      <c r="Q53" s="434"/>
      <c r="R53" s="434"/>
      <c r="S53" s="434"/>
      <c r="T53" s="434"/>
      <c r="U53" s="434"/>
      <c r="V53" s="434"/>
      <c r="W53" s="434">
        <v>445</v>
      </c>
      <c r="X53" s="434"/>
      <c r="Y53" s="434"/>
      <c r="Z53" s="434"/>
      <c r="AA53" s="434"/>
      <c r="AB53" s="434"/>
      <c r="AC53" s="434"/>
      <c r="AD53" s="434"/>
      <c r="AE53" s="434">
        <v>9618</v>
      </c>
      <c r="AF53" s="434"/>
      <c r="AG53" s="434"/>
      <c r="AH53" s="434"/>
      <c r="AI53" s="434"/>
      <c r="AJ53" s="434"/>
      <c r="AK53" s="434"/>
      <c r="AL53" s="434"/>
      <c r="AM53" s="434">
        <v>7587012</v>
      </c>
      <c r="AN53" s="434"/>
      <c r="AO53" s="434"/>
      <c r="AP53" s="434"/>
      <c r="AQ53" s="434"/>
      <c r="AR53" s="434"/>
      <c r="AS53" s="434"/>
      <c r="AT53" s="434"/>
      <c r="AU53" s="434">
        <v>741</v>
      </c>
      <c r="AV53" s="434"/>
      <c r="AW53" s="434"/>
      <c r="AX53" s="434"/>
      <c r="AY53" s="434"/>
      <c r="AZ53" s="434"/>
      <c r="BA53" s="434"/>
      <c r="BB53" s="434"/>
      <c r="BC53" s="434">
        <v>10239</v>
      </c>
      <c r="BD53" s="434"/>
      <c r="BE53" s="434"/>
      <c r="BF53" s="434"/>
      <c r="BG53" s="434"/>
      <c r="BH53" s="434"/>
      <c r="BI53" s="434"/>
      <c r="BJ53" s="434"/>
    </row>
    <row r="54" spans="2:62" ht="13.5" customHeight="1">
      <c r="G54" s="455">
        <v>23</v>
      </c>
      <c r="H54" s="455"/>
      <c r="I54" s="455"/>
      <c r="N54" s="118"/>
      <c r="O54" s="450">
        <v>4178933</v>
      </c>
      <c r="P54" s="450"/>
      <c r="Q54" s="450"/>
      <c r="R54" s="450"/>
      <c r="S54" s="450"/>
      <c r="T54" s="450"/>
      <c r="U54" s="450"/>
      <c r="V54" s="450"/>
      <c r="W54" s="450">
        <v>466</v>
      </c>
      <c r="X54" s="450"/>
      <c r="Y54" s="450"/>
      <c r="Z54" s="450"/>
      <c r="AA54" s="450"/>
      <c r="AB54" s="450"/>
      <c r="AC54" s="450"/>
      <c r="AD54" s="450"/>
      <c r="AE54" s="450">
        <v>8968</v>
      </c>
      <c r="AF54" s="450"/>
      <c r="AG54" s="450"/>
      <c r="AH54" s="450"/>
      <c r="AI54" s="450"/>
      <c r="AJ54" s="450"/>
      <c r="AK54" s="450"/>
      <c r="AL54" s="450"/>
      <c r="AM54" s="450">
        <v>7299403</v>
      </c>
      <c r="AN54" s="450"/>
      <c r="AO54" s="450"/>
      <c r="AP54" s="450"/>
      <c r="AQ54" s="450"/>
      <c r="AR54" s="450"/>
      <c r="AS54" s="450"/>
      <c r="AT54" s="450"/>
      <c r="AU54" s="450">
        <v>758</v>
      </c>
      <c r="AV54" s="450"/>
      <c r="AW54" s="450"/>
      <c r="AX54" s="450"/>
      <c r="AY54" s="450"/>
      <c r="AZ54" s="450"/>
      <c r="BA54" s="450"/>
      <c r="BB54" s="450"/>
      <c r="BC54" s="450">
        <v>9630</v>
      </c>
      <c r="BD54" s="450"/>
      <c r="BE54" s="450"/>
      <c r="BF54" s="450"/>
      <c r="BG54" s="450"/>
      <c r="BH54" s="450"/>
      <c r="BI54" s="450"/>
      <c r="BJ54" s="450"/>
    </row>
    <row r="55" spans="2:62" ht="13.5" customHeight="1">
      <c r="G55" s="455">
        <v>24</v>
      </c>
      <c r="H55" s="455"/>
      <c r="I55" s="455"/>
      <c r="N55" s="118"/>
      <c r="O55" s="450">
        <v>3751268</v>
      </c>
      <c r="P55" s="450"/>
      <c r="Q55" s="450"/>
      <c r="R55" s="450"/>
      <c r="S55" s="450"/>
      <c r="T55" s="450"/>
      <c r="U55" s="450"/>
      <c r="V55" s="450"/>
      <c r="W55" s="450">
        <v>420</v>
      </c>
      <c r="X55" s="450"/>
      <c r="Y55" s="450"/>
      <c r="Z55" s="450"/>
      <c r="AA55" s="450"/>
      <c r="AB55" s="450"/>
      <c r="AC55" s="450"/>
      <c r="AD55" s="450"/>
      <c r="AE55" s="450">
        <v>8932</v>
      </c>
      <c r="AF55" s="450"/>
      <c r="AG55" s="450"/>
      <c r="AH55" s="450"/>
      <c r="AI55" s="450"/>
      <c r="AJ55" s="450"/>
      <c r="AK55" s="450"/>
      <c r="AL55" s="450"/>
      <c r="AM55" s="450">
        <v>7354289</v>
      </c>
      <c r="AN55" s="450"/>
      <c r="AO55" s="450"/>
      <c r="AP55" s="450"/>
      <c r="AQ55" s="450"/>
      <c r="AR55" s="450"/>
      <c r="AS55" s="450"/>
      <c r="AT55" s="450"/>
      <c r="AU55" s="450">
        <v>706</v>
      </c>
      <c r="AV55" s="450"/>
      <c r="AW55" s="450"/>
      <c r="AX55" s="450"/>
      <c r="AY55" s="450"/>
      <c r="AZ55" s="450"/>
      <c r="BA55" s="450"/>
      <c r="BB55" s="450"/>
      <c r="BC55" s="450">
        <v>10417</v>
      </c>
      <c r="BD55" s="450"/>
      <c r="BE55" s="450"/>
      <c r="BF55" s="450"/>
      <c r="BG55" s="450"/>
      <c r="BH55" s="450"/>
      <c r="BI55" s="450"/>
      <c r="BJ55" s="450"/>
    </row>
    <row r="56" spans="2:62" ht="13.5" customHeight="1">
      <c r="G56" s="455">
        <v>25</v>
      </c>
      <c r="H56" s="455"/>
      <c r="I56" s="455"/>
      <c r="N56" s="118"/>
      <c r="O56" s="450">
        <v>4112040</v>
      </c>
      <c r="P56" s="450"/>
      <c r="Q56" s="450"/>
      <c r="R56" s="450"/>
      <c r="S56" s="450"/>
      <c r="T56" s="450"/>
      <c r="U56" s="450"/>
      <c r="V56" s="450"/>
      <c r="W56" s="450">
        <v>408</v>
      </c>
      <c r="X56" s="450"/>
      <c r="Y56" s="450"/>
      <c r="Z56" s="450"/>
      <c r="AA56" s="450"/>
      <c r="AB56" s="450"/>
      <c r="AC56" s="450"/>
      <c r="AD56" s="450"/>
      <c r="AE56" s="450">
        <v>10079</v>
      </c>
      <c r="AF56" s="450"/>
      <c r="AG56" s="450"/>
      <c r="AH56" s="450"/>
      <c r="AI56" s="450"/>
      <c r="AJ56" s="450"/>
      <c r="AK56" s="450"/>
      <c r="AL56" s="450"/>
      <c r="AM56" s="450">
        <v>6382045</v>
      </c>
      <c r="AN56" s="450"/>
      <c r="AO56" s="450"/>
      <c r="AP56" s="450"/>
      <c r="AQ56" s="450"/>
      <c r="AR56" s="450"/>
      <c r="AS56" s="450"/>
      <c r="AT56" s="450"/>
      <c r="AU56" s="450">
        <v>684</v>
      </c>
      <c r="AV56" s="450"/>
      <c r="AW56" s="450"/>
      <c r="AX56" s="450"/>
      <c r="AY56" s="450"/>
      <c r="AZ56" s="450"/>
      <c r="BA56" s="450"/>
      <c r="BB56" s="450"/>
      <c r="BC56" s="450">
        <v>9330</v>
      </c>
      <c r="BD56" s="450"/>
      <c r="BE56" s="450"/>
      <c r="BF56" s="450"/>
      <c r="BG56" s="450"/>
      <c r="BH56" s="450"/>
      <c r="BI56" s="450"/>
      <c r="BJ56" s="450"/>
    </row>
    <row r="57" spans="2:62" ht="13.5" customHeight="1">
      <c r="G57" s="424">
        <v>26</v>
      </c>
      <c r="H57" s="424"/>
      <c r="I57" s="424"/>
      <c r="J57" s="257"/>
      <c r="K57" s="257"/>
      <c r="L57" s="257"/>
      <c r="M57" s="257"/>
      <c r="N57" s="258"/>
      <c r="O57" s="436">
        <v>4178423</v>
      </c>
      <c r="P57" s="436"/>
      <c r="Q57" s="436"/>
      <c r="R57" s="436"/>
      <c r="S57" s="436"/>
      <c r="T57" s="436"/>
      <c r="U57" s="436"/>
      <c r="V57" s="436"/>
      <c r="W57" s="436">
        <v>406</v>
      </c>
      <c r="X57" s="436"/>
      <c r="Y57" s="436"/>
      <c r="Z57" s="436"/>
      <c r="AA57" s="436"/>
      <c r="AB57" s="436"/>
      <c r="AC57" s="436"/>
      <c r="AD57" s="436"/>
      <c r="AE57" s="436">
        <v>10291.700000000001</v>
      </c>
      <c r="AF57" s="436"/>
      <c r="AG57" s="436"/>
      <c r="AH57" s="436"/>
      <c r="AI57" s="436"/>
      <c r="AJ57" s="436"/>
      <c r="AK57" s="436"/>
      <c r="AL57" s="436"/>
      <c r="AM57" s="436">
        <v>7130105</v>
      </c>
      <c r="AN57" s="436"/>
      <c r="AO57" s="436"/>
      <c r="AP57" s="436"/>
      <c r="AQ57" s="436"/>
      <c r="AR57" s="436"/>
      <c r="AS57" s="436"/>
      <c r="AT57" s="436"/>
      <c r="AU57" s="436">
        <v>672</v>
      </c>
      <c r="AV57" s="436"/>
      <c r="AW57" s="436"/>
      <c r="AX57" s="436"/>
      <c r="AY57" s="436"/>
      <c r="AZ57" s="436"/>
      <c r="BA57" s="436"/>
      <c r="BB57" s="436"/>
      <c r="BC57" s="436">
        <v>10610.3</v>
      </c>
      <c r="BD57" s="436"/>
      <c r="BE57" s="436"/>
      <c r="BF57" s="436"/>
      <c r="BG57" s="436"/>
      <c r="BH57" s="436"/>
      <c r="BI57" s="436"/>
      <c r="BJ57" s="436"/>
    </row>
    <row r="58" spans="2:62" ht="12.95" customHeight="1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20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</row>
    <row r="59" spans="2:62" ht="13.5" customHeight="1">
      <c r="B59" s="456" t="s">
        <v>64</v>
      </c>
      <c r="C59" s="457"/>
      <c r="D59" s="457"/>
      <c r="E59" s="457"/>
      <c r="F59" s="457"/>
      <c r="G59" s="457"/>
      <c r="H59" s="457"/>
      <c r="I59" s="457"/>
      <c r="J59" s="457"/>
      <c r="K59" s="457"/>
      <c r="L59" s="457"/>
      <c r="M59" s="457"/>
      <c r="N59" s="457"/>
      <c r="O59" s="457" t="s">
        <v>76</v>
      </c>
      <c r="P59" s="457"/>
      <c r="Q59" s="457"/>
      <c r="R59" s="457"/>
      <c r="S59" s="457"/>
      <c r="T59" s="457"/>
      <c r="U59" s="457"/>
      <c r="V59" s="457"/>
      <c r="W59" s="457"/>
      <c r="X59" s="457"/>
      <c r="Y59" s="457"/>
      <c r="Z59" s="457"/>
      <c r="AA59" s="457"/>
      <c r="AB59" s="457"/>
      <c r="AC59" s="457"/>
      <c r="AD59" s="457"/>
      <c r="AE59" s="457"/>
      <c r="AF59" s="457"/>
      <c r="AG59" s="457"/>
      <c r="AH59" s="457"/>
      <c r="AI59" s="457"/>
      <c r="AJ59" s="457"/>
      <c r="AK59" s="457"/>
      <c r="AL59" s="457"/>
      <c r="AM59" s="457" t="s">
        <v>77</v>
      </c>
      <c r="AN59" s="457"/>
      <c r="AO59" s="457"/>
      <c r="AP59" s="457"/>
      <c r="AQ59" s="457"/>
      <c r="AR59" s="457"/>
      <c r="AS59" s="457"/>
      <c r="AT59" s="457"/>
      <c r="AU59" s="457"/>
      <c r="AV59" s="457"/>
      <c r="AW59" s="457"/>
      <c r="AX59" s="457"/>
      <c r="AY59" s="457"/>
      <c r="AZ59" s="457"/>
      <c r="BA59" s="457"/>
      <c r="BB59" s="457"/>
      <c r="BC59" s="457"/>
      <c r="BD59" s="457"/>
      <c r="BE59" s="457"/>
      <c r="BF59" s="457"/>
      <c r="BG59" s="457"/>
      <c r="BH59" s="457"/>
      <c r="BI59" s="457"/>
      <c r="BJ59" s="461"/>
    </row>
    <row r="60" spans="2:62">
      <c r="B60" s="458"/>
      <c r="C60" s="459"/>
      <c r="D60" s="459"/>
      <c r="E60" s="459"/>
      <c r="F60" s="459"/>
      <c r="G60" s="459"/>
      <c r="H60" s="459"/>
      <c r="I60" s="459"/>
      <c r="J60" s="459"/>
      <c r="K60" s="459"/>
      <c r="L60" s="459"/>
      <c r="M60" s="459"/>
      <c r="N60" s="459"/>
      <c r="O60" s="459" t="s">
        <v>815</v>
      </c>
      <c r="P60" s="459"/>
      <c r="Q60" s="459"/>
      <c r="R60" s="459"/>
      <c r="S60" s="459"/>
      <c r="T60" s="459"/>
      <c r="U60" s="459"/>
      <c r="V60" s="459"/>
      <c r="W60" s="459" t="s">
        <v>84</v>
      </c>
      <c r="X60" s="459"/>
      <c r="Y60" s="459"/>
      <c r="Z60" s="459"/>
      <c r="AA60" s="459"/>
      <c r="AB60" s="459"/>
      <c r="AC60" s="459"/>
      <c r="AD60" s="459"/>
      <c r="AE60" s="459" t="s">
        <v>85</v>
      </c>
      <c r="AF60" s="459"/>
      <c r="AG60" s="459"/>
      <c r="AH60" s="459"/>
      <c r="AI60" s="459"/>
      <c r="AJ60" s="459"/>
      <c r="AK60" s="459"/>
      <c r="AL60" s="459"/>
      <c r="AM60" s="459" t="s">
        <v>83</v>
      </c>
      <c r="AN60" s="459"/>
      <c r="AO60" s="459"/>
      <c r="AP60" s="459"/>
      <c r="AQ60" s="459"/>
      <c r="AR60" s="459"/>
      <c r="AS60" s="459"/>
      <c r="AT60" s="459"/>
      <c r="AU60" s="459" t="s">
        <v>84</v>
      </c>
      <c r="AV60" s="459"/>
      <c r="AW60" s="459"/>
      <c r="AX60" s="459"/>
      <c r="AY60" s="459"/>
      <c r="AZ60" s="459"/>
      <c r="BA60" s="459"/>
      <c r="BB60" s="459"/>
      <c r="BC60" s="459" t="s">
        <v>85</v>
      </c>
      <c r="BD60" s="459"/>
      <c r="BE60" s="459"/>
      <c r="BF60" s="459"/>
      <c r="BG60" s="459"/>
      <c r="BH60" s="459"/>
      <c r="BI60" s="459"/>
      <c r="BJ60" s="460"/>
    </row>
    <row r="61" spans="2:62">
      <c r="N61" s="117"/>
      <c r="U61" s="462" t="s">
        <v>86</v>
      </c>
      <c r="V61" s="462"/>
      <c r="AK61" s="462" t="s">
        <v>86</v>
      </c>
      <c r="AL61" s="462"/>
      <c r="AS61" s="462" t="s">
        <v>86</v>
      </c>
      <c r="AT61" s="462"/>
      <c r="BI61" s="462" t="s">
        <v>86</v>
      </c>
      <c r="BJ61" s="462"/>
    </row>
    <row r="62" spans="2:62" ht="8.1" customHeight="1">
      <c r="N62" s="118"/>
    </row>
    <row r="63" spans="2:62">
      <c r="C63" s="463" t="s">
        <v>66</v>
      </c>
      <c r="D63" s="463"/>
      <c r="E63" s="463"/>
      <c r="F63" s="463"/>
      <c r="G63" s="455">
        <v>22</v>
      </c>
      <c r="H63" s="455"/>
      <c r="I63" s="455"/>
      <c r="J63" s="463" t="s">
        <v>64</v>
      </c>
      <c r="K63" s="463"/>
      <c r="L63" s="463"/>
      <c r="M63" s="463"/>
      <c r="N63" s="118"/>
      <c r="O63" s="434">
        <v>4110015</v>
      </c>
      <c r="P63" s="434"/>
      <c r="Q63" s="434"/>
      <c r="R63" s="434"/>
      <c r="S63" s="434"/>
      <c r="T63" s="434"/>
      <c r="U63" s="434"/>
      <c r="V63" s="434"/>
      <c r="W63" s="434">
        <v>794</v>
      </c>
      <c r="X63" s="434"/>
      <c r="Y63" s="434"/>
      <c r="Z63" s="434"/>
      <c r="AA63" s="434"/>
      <c r="AB63" s="434"/>
      <c r="AC63" s="434"/>
      <c r="AD63" s="434"/>
      <c r="AE63" s="434">
        <v>5176</v>
      </c>
      <c r="AF63" s="434"/>
      <c r="AG63" s="434"/>
      <c r="AH63" s="434"/>
      <c r="AI63" s="434"/>
      <c r="AJ63" s="434"/>
      <c r="AK63" s="434"/>
      <c r="AL63" s="434"/>
      <c r="AM63" s="434">
        <v>6333490</v>
      </c>
      <c r="AN63" s="434"/>
      <c r="AO63" s="434"/>
      <c r="AP63" s="434"/>
      <c r="AQ63" s="434"/>
      <c r="AR63" s="434"/>
      <c r="AS63" s="434"/>
      <c r="AT63" s="434"/>
      <c r="AU63" s="434">
        <v>531</v>
      </c>
      <c r="AV63" s="434"/>
      <c r="AW63" s="434"/>
      <c r="AX63" s="434"/>
      <c r="AY63" s="434"/>
      <c r="AZ63" s="434"/>
      <c r="BA63" s="434"/>
      <c r="BB63" s="434"/>
      <c r="BC63" s="434">
        <v>11927</v>
      </c>
      <c r="BD63" s="434"/>
      <c r="BE63" s="434"/>
      <c r="BF63" s="434"/>
      <c r="BG63" s="434"/>
      <c r="BH63" s="434"/>
      <c r="BI63" s="434"/>
      <c r="BJ63" s="434"/>
    </row>
    <row r="64" spans="2:62">
      <c r="G64" s="455">
        <v>23</v>
      </c>
      <c r="H64" s="455"/>
      <c r="I64" s="455"/>
      <c r="N64" s="118"/>
      <c r="O64" s="450">
        <v>3928310</v>
      </c>
      <c r="P64" s="450"/>
      <c r="Q64" s="450"/>
      <c r="R64" s="450"/>
      <c r="S64" s="450"/>
      <c r="T64" s="450"/>
      <c r="U64" s="450"/>
      <c r="V64" s="450"/>
      <c r="W64" s="450">
        <v>787</v>
      </c>
      <c r="X64" s="450"/>
      <c r="Y64" s="450"/>
      <c r="Z64" s="450"/>
      <c r="AA64" s="450"/>
      <c r="AB64" s="450"/>
      <c r="AC64" s="450"/>
      <c r="AD64" s="450"/>
      <c r="AE64" s="450">
        <v>4991</v>
      </c>
      <c r="AF64" s="450"/>
      <c r="AG64" s="450"/>
      <c r="AH64" s="450"/>
      <c r="AI64" s="450"/>
      <c r="AJ64" s="450"/>
      <c r="AK64" s="450"/>
      <c r="AL64" s="450"/>
      <c r="AM64" s="450">
        <v>6010766</v>
      </c>
      <c r="AN64" s="450"/>
      <c r="AO64" s="450"/>
      <c r="AP64" s="450"/>
      <c r="AQ64" s="450"/>
      <c r="AR64" s="450"/>
      <c r="AS64" s="450"/>
      <c r="AT64" s="450"/>
      <c r="AU64" s="450">
        <v>621</v>
      </c>
      <c r="AV64" s="450"/>
      <c r="AW64" s="450"/>
      <c r="AX64" s="450"/>
      <c r="AY64" s="450"/>
      <c r="AZ64" s="450"/>
      <c r="BA64" s="450"/>
      <c r="BB64" s="450"/>
      <c r="BC64" s="450">
        <v>9679</v>
      </c>
      <c r="BD64" s="450"/>
      <c r="BE64" s="450"/>
      <c r="BF64" s="450"/>
      <c r="BG64" s="450"/>
      <c r="BH64" s="450"/>
      <c r="BI64" s="450"/>
      <c r="BJ64" s="450"/>
    </row>
    <row r="65" spans="2:62">
      <c r="G65" s="455">
        <v>24</v>
      </c>
      <c r="H65" s="455"/>
      <c r="I65" s="455"/>
      <c r="N65" s="118"/>
      <c r="O65" s="450">
        <v>3765305</v>
      </c>
      <c r="P65" s="450"/>
      <c r="Q65" s="450"/>
      <c r="R65" s="450"/>
      <c r="S65" s="450"/>
      <c r="T65" s="450"/>
      <c r="U65" s="450"/>
      <c r="V65" s="450"/>
      <c r="W65" s="450">
        <v>768</v>
      </c>
      <c r="X65" s="450"/>
      <c r="Y65" s="450"/>
      <c r="Z65" s="450"/>
      <c r="AA65" s="450"/>
      <c r="AB65" s="450"/>
      <c r="AC65" s="450"/>
      <c r="AD65" s="450"/>
      <c r="AE65" s="450">
        <v>4903</v>
      </c>
      <c r="AF65" s="450"/>
      <c r="AG65" s="450"/>
      <c r="AH65" s="450"/>
      <c r="AI65" s="450"/>
      <c r="AJ65" s="450"/>
      <c r="AK65" s="450"/>
      <c r="AL65" s="450"/>
      <c r="AM65" s="450">
        <v>5732610</v>
      </c>
      <c r="AN65" s="450"/>
      <c r="AO65" s="450"/>
      <c r="AP65" s="450"/>
      <c r="AQ65" s="450"/>
      <c r="AR65" s="450"/>
      <c r="AS65" s="450"/>
      <c r="AT65" s="450"/>
      <c r="AU65" s="450">
        <v>550</v>
      </c>
      <c r="AV65" s="450"/>
      <c r="AW65" s="450"/>
      <c r="AX65" s="450"/>
      <c r="AY65" s="450"/>
      <c r="AZ65" s="450"/>
      <c r="BA65" s="450"/>
      <c r="BB65" s="450"/>
      <c r="BC65" s="450">
        <v>10423</v>
      </c>
      <c r="BD65" s="450"/>
      <c r="BE65" s="450"/>
      <c r="BF65" s="450"/>
      <c r="BG65" s="450"/>
      <c r="BH65" s="450"/>
      <c r="BI65" s="450"/>
      <c r="BJ65" s="450"/>
    </row>
    <row r="66" spans="2:62">
      <c r="G66" s="455">
        <v>25</v>
      </c>
      <c r="H66" s="455"/>
      <c r="I66" s="455"/>
      <c r="N66" s="118"/>
      <c r="O66" s="450">
        <v>3576205</v>
      </c>
      <c r="P66" s="450"/>
      <c r="Q66" s="450"/>
      <c r="R66" s="450"/>
      <c r="S66" s="450"/>
      <c r="T66" s="450"/>
      <c r="U66" s="450"/>
      <c r="V66" s="450"/>
      <c r="W66" s="450">
        <v>734</v>
      </c>
      <c r="X66" s="450"/>
      <c r="Y66" s="450"/>
      <c r="Z66" s="450"/>
      <c r="AA66" s="450"/>
      <c r="AB66" s="450"/>
      <c r="AC66" s="450"/>
      <c r="AD66" s="450"/>
      <c r="AE66" s="450">
        <v>4872</v>
      </c>
      <c r="AF66" s="450"/>
      <c r="AG66" s="450"/>
      <c r="AH66" s="450"/>
      <c r="AI66" s="450"/>
      <c r="AJ66" s="450"/>
      <c r="AK66" s="450"/>
      <c r="AL66" s="450"/>
      <c r="AM66" s="450">
        <v>5406680</v>
      </c>
      <c r="AN66" s="450"/>
      <c r="AO66" s="450"/>
      <c r="AP66" s="450"/>
      <c r="AQ66" s="450"/>
      <c r="AR66" s="450"/>
      <c r="AS66" s="450"/>
      <c r="AT66" s="450"/>
      <c r="AU66" s="450">
        <v>513</v>
      </c>
      <c r="AV66" s="450"/>
      <c r="AW66" s="450"/>
      <c r="AX66" s="450"/>
      <c r="AY66" s="450"/>
      <c r="AZ66" s="450"/>
      <c r="BA66" s="450"/>
      <c r="BB66" s="450"/>
      <c r="BC66" s="450">
        <v>10539</v>
      </c>
      <c r="BD66" s="450"/>
      <c r="BE66" s="450"/>
      <c r="BF66" s="450"/>
      <c r="BG66" s="450"/>
      <c r="BH66" s="450"/>
      <c r="BI66" s="450"/>
      <c r="BJ66" s="450"/>
    </row>
    <row r="67" spans="2:62">
      <c r="G67" s="424">
        <v>26</v>
      </c>
      <c r="H67" s="424"/>
      <c r="I67" s="424"/>
      <c r="J67" s="257"/>
      <c r="K67" s="257"/>
      <c r="L67" s="257"/>
      <c r="M67" s="257"/>
      <c r="N67" s="258"/>
      <c r="O67" s="451">
        <v>3839490</v>
      </c>
      <c r="P67" s="436"/>
      <c r="Q67" s="436"/>
      <c r="R67" s="436"/>
      <c r="S67" s="436"/>
      <c r="T67" s="436"/>
      <c r="U67" s="436"/>
      <c r="V67" s="436"/>
      <c r="W67" s="436">
        <v>676</v>
      </c>
      <c r="X67" s="436"/>
      <c r="Y67" s="436"/>
      <c r="Z67" s="436"/>
      <c r="AA67" s="436"/>
      <c r="AB67" s="436"/>
      <c r="AC67" s="436"/>
      <c r="AD67" s="436"/>
      <c r="AE67" s="436">
        <v>5679.7</v>
      </c>
      <c r="AF67" s="436"/>
      <c r="AG67" s="436"/>
      <c r="AH67" s="436"/>
      <c r="AI67" s="436"/>
      <c r="AJ67" s="436"/>
      <c r="AK67" s="436"/>
      <c r="AL67" s="436"/>
      <c r="AM67" s="436">
        <v>5755819</v>
      </c>
      <c r="AN67" s="436"/>
      <c r="AO67" s="436"/>
      <c r="AP67" s="436"/>
      <c r="AQ67" s="436"/>
      <c r="AR67" s="436"/>
      <c r="AS67" s="436"/>
      <c r="AT67" s="436"/>
      <c r="AU67" s="436">
        <v>495</v>
      </c>
      <c r="AV67" s="436"/>
      <c r="AW67" s="436"/>
      <c r="AX67" s="436"/>
      <c r="AY67" s="436"/>
      <c r="AZ67" s="436"/>
      <c r="BA67" s="436"/>
      <c r="BB67" s="436"/>
      <c r="BC67" s="436">
        <v>11627.9</v>
      </c>
      <c r="BD67" s="436"/>
      <c r="BE67" s="436"/>
      <c r="BF67" s="436"/>
      <c r="BG67" s="436"/>
      <c r="BH67" s="436"/>
      <c r="BI67" s="436"/>
      <c r="BJ67" s="436"/>
    </row>
    <row r="68" spans="2:62" ht="8.1" customHeight="1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</row>
    <row r="69" spans="2:62">
      <c r="B69" s="521" t="s">
        <v>68</v>
      </c>
      <c r="C69" s="521"/>
      <c r="D69" s="521"/>
      <c r="E69" s="227" t="s">
        <v>69</v>
      </c>
      <c r="F69" s="121" t="s">
        <v>81</v>
      </c>
    </row>
    <row r="71" spans="2:62" ht="12.75" customHeight="1"/>
  </sheetData>
  <mergeCells count="265">
    <mergeCell ref="C25:F25"/>
    <mergeCell ref="G25:I25"/>
    <mergeCell ref="J25:M25"/>
    <mergeCell ref="O25:Z25"/>
    <mergeCell ref="AA25:AL25"/>
    <mergeCell ref="B18:BJ18"/>
    <mergeCell ref="B20:N23"/>
    <mergeCell ref="O20:AX20"/>
    <mergeCell ref="O21:Z21"/>
    <mergeCell ref="AA21:AL21"/>
    <mergeCell ref="AM21:AX23"/>
    <mergeCell ref="AY21:BJ21"/>
    <mergeCell ref="O22:Z22"/>
    <mergeCell ref="AA22:AL22"/>
    <mergeCell ref="AY22:BJ22"/>
    <mergeCell ref="AM25:AX25"/>
    <mergeCell ref="AY25:BJ25"/>
    <mergeCell ref="G26:I26"/>
    <mergeCell ref="O26:Z26"/>
    <mergeCell ref="AA26:AL26"/>
    <mergeCell ref="AM26:AX26"/>
    <mergeCell ref="AY26:BJ26"/>
    <mergeCell ref="O23:Z23"/>
    <mergeCell ref="AA23:AL23"/>
    <mergeCell ref="G29:I29"/>
    <mergeCell ref="O29:Z29"/>
    <mergeCell ref="AA29:AL29"/>
    <mergeCell ref="AM29:AX29"/>
    <mergeCell ref="AY29:BJ29"/>
    <mergeCell ref="B31:D31"/>
    <mergeCell ref="G27:I27"/>
    <mergeCell ref="O27:Z27"/>
    <mergeCell ref="AA27:AL27"/>
    <mergeCell ref="AM27:AX27"/>
    <mergeCell ref="AY27:BJ27"/>
    <mergeCell ref="G28:I28"/>
    <mergeCell ref="O28:Z28"/>
    <mergeCell ref="AA28:AL28"/>
    <mergeCell ref="AM28:AX28"/>
    <mergeCell ref="AY28:BJ28"/>
    <mergeCell ref="B33:BJ33"/>
    <mergeCell ref="B34:BJ34"/>
    <mergeCell ref="B36:N37"/>
    <mergeCell ref="O36:Z36"/>
    <mergeCell ref="AA36:AL36"/>
    <mergeCell ref="AM36:AX36"/>
    <mergeCell ref="AY36:BJ36"/>
    <mergeCell ref="O37:R37"/>
    <mergeCell ref="S37:V37"/>
    <mergeCell ref="W37:Z37"/>
    <mergeCell ref="AY37:BB37"/>
    <mergeCell ref="BC37:BF37"/>
    <mergeCell ref="BG37:BJ37"/>
    <mergeCell ref="AI37:AL37"/>
    <mergeCell ref="AM37:AP37"/>
    <mergeCell ref="AQ37:AT37"/>
    <mergeCell ref="AU37:AX37"/>
    <mergeCell ref="C39:F39"/>
    <mergeCell ref="G39:I39"/>
    <mergeCell ref="J39:M39"/>
    <mergeCell ref="O39:R39"/>
    <mergeCell ref="S39:V39"/>
    <mergeCell ref="W39:Z39"/>
    <mergeCell ref="AA39:AD39"/>
    <mergeCell ref="AA37:AD37"/>
    <mergeCell ref="AE37:AH37"/>
    <mergeCell ref="BG39:BJ39"/>
    <mergeCell ref="G40:I40"/>
    <mergeCell ref="O40:R40"/>
    <mergeCell ref="S40:V40"/>
    <mergeCell ref="W40:Z40"/>
    <mergeCell ref="AA40:AD40"/>
    <mergeCell ref="AE40:AH40"/>
    <mergeCell ref="AI40:AL40"/>
    <mergeCell ref="AM40:AP40"/>
    <mergeCell ref="AE39:AH39"/>
    <mergeCell ref="AI39:AL39"/>
    <mergeCell ref="AM39:AP39"/>
    <mergeCell ref="AQ39:AT39"/>
    <mergeCell ref="AU39:AX39"/>
    <mergeCell ref="AY39:BB39"/>
    <mergeCell ref="AQ40:AT40"/>
    <mergeCell ref="AU40:AX40"/>
    <mergeCell ref="AY40:BB40"/>
    <mergeCell ref="BC40:BF40"/>
    <mergeCell ref="BG40:BJ40"/>
    <mergeCell ref="G41:I41"/>
    <mergeCell ref="O41:R41"/>
    <mergeCell ref="S41:V41"/>
    <mergeCell ref="W41:Z41"/>
    <mergeCell ref="AA41:AD41"/>
    <mergeCell ref="BC41:BF41"/>
    <mergeCell ref="BG41:BJ41"/>
    <mergeCell ref="G42:I42"/>
    <mergeCell ref="O42:R42"/>
    <mergeCell ref="S42:V42"/>
    <mergeCell ref="W42:Z42"/>
    <mergeCell ref="AA42:AD42"/>
    <mergeCell ref="AE42:AH42"/>
    <mergeCell ref="AI42:AL42"/>
    <mergeCell ref="AM42:AP42"/>
    <mergeCell ref="AE41:AH41"/>
    <mergeCell ref="AI41:AL41"/>
    <mergeCell ref="AM41:AP41"/>
    <mergeCell ref="AQ41:AT41"/>
    <mergeCell ref="AU41:AX41"/>
    <mergeCell ref="AY41:BB41"/>
    <mergeCell ref="AQ42:AT42"/>
    <mergeCell ref="AU42:AX42"/>
    <mergeCell ref="AY42:BB42"/>
    <mergeCell ref="B45:D45"/>
    <mergeCell ref="B47:BJ47"/>
    <mergeCell ref="B49:N50"/>
    <mergeCell ref="O49:AL49"/>
    <mergeCell ref="AM49:BJ49"/>
    <mergeCell ref="O50:V50"/>
    <mergeCell ref="W50:AD50"/>
    <mergeCell ref="AE50:AL50"/>
    <mergeCell ref="AE43:AH43"/>
    <mergeCell ref="AI43:AL43"/>
    <mergeCell ref="AM43:AP43"/>
    <mergeCell ref="AQ43:AT43"/>
    <mergeCell ref="AU43:AX43"/>
    <mergeCell ref="AY43:BB43"/>
    <mergeCell ref="G43:I43"/>
    <mergeCell ref="O43:R43"/>
    <mergeCell ref="S43:V43"/>
    <mergeCell ref="W43:Z43"/>
    <mergeCell ref="AA43:AD43"/>
    <mergeCell ref="BC43:BF43"/>
    <mergeCell ref="BG43:BJ43"/>
    <mergeCell ref="C53:F53"/>
    <mergeCell ref="G53:I53"/>
    <mergeCell ref="J53:M53"/>
    <mergeCell ref="O53:V53"/>
    <mergeCell ref="W53:AD53"/>
    <mergeCell ref="AE53:AL53"/>
    <mergeCell ref="AM50:AT50"/>
    <mergeCell ref="AU50:BB50"/>
    <mergeCell ref="BC50:BJ50"/>
    <mergeCell ref="U51:V51"/>
    <mergeCell ref="AK51:AL51"/>
    <mergeCell ref="AS51:AT51"/>
    <mergeCell ref="BI51:BJ51"/>
    <mergeCell ref="AM53:AT53"/>
    <mergeCell ref="AU53:BB53"/>
    <mergeCell ref="BC53:BJ53"/>
    <mergeCell ref="G57:I57"/>
    <mergeCell ref="O57:V57"/>
    <mergeCell ref="W57:AD57"/>
    <mergeCell ref="AE57:AL57"/>
    <mergeCell ref="AM57:AT57"/>
    <mergeCell ref="AU57:BB57"/>
    <mergeCell ref="G54:I54"/>
    <mergeCell ref="O54:V54"/>
    <mergeCell ref="W54:AD54"/>
    <mergeCell ref="AE54:AL54"/>
    <mergeCell ref="AM54:AT54"/>
    <mergeCell ref="AU54:BB54"/>
    <mergeCell ref="G56:I56"/>
    <mergeCell ref="O56:V56"/>
    <mergeCell ref="W56:AD56"/>
    <mergeCell ref="AE56:AL56"/>
    <mergeCell ref="AM56:AT56"/>
    <mergeCell ref="AU56:BB56"/>
    <mergeCell ref="G55:I55"/>
    <mergeCell ref="O55:V55"/>
    <mergeCell ref="W55:AD55"/>
    <mergeCell ref="AE55:AL55"/>
    <mergeCell ref="AM55:AT55"/>
    <mergeCell ref="AU55:BB55"/>
    <mergeCell ref="B59:N60"/>
    <mergeCell ref="O59:AL59"/>
    <mergeCell ref="AM59:BJ59"/>
    <mergeCell ref="O60:V60"/>
    <mergeCell ref="W60:AD60"/>
    <mergeCell ref="AE60:AL60"/>
    <mergeCell ref="AM60:AT60"/>
    <mergeCell ref="AU60:BB60"/>
    <mergeCell ref="BC60:BJ60"/>
    <mergeCell ref="C63:F63"/>
    <mergeCell ref="G63:I63"/>
    <mergeCell ref="J63:M63"/>
    <mergeCell ref="O63:V63"/>
    <mergeCell ref="W63:AD63"/>
    <mergeCell ref="AE63:AL63"/>
    <mergeCell ref="AM63:AT63"/>
    <mergeCell ref="AU63:BB63"/>
    <mergeCell ref="BC63:BJ63"/>
    <mergeCell ref="G64:I64"/>
    <mergeCell ref="O64:V64"/>
    <mergeCell ref="W64:AD64"/>
    <mergeCell ref="AE64:AL64"/>
    <mergeCell ref="AM64:AT64"/>
    <mergeCell ref="AU64:BB64"/>
    <mergeCell ref="BC64:BJ64"/>
    <mergeCell ref="BC67:BJ67"/>
    <mergeCell ref="B69:D69"/>
    <mergeCell ref="G67:I67"/>
    <mergeCell ref="O67:V67"/>
    <mergeCell ref="W67:AD67"/>
    <mergeCell ref="AE67:AL67"/>
    <mergeCell ref="AM67:AT67"/>
    <mergeCell ref="AU67:BB67"/>
    <mergeCell ref="BC65:BJ65"/>
    <mergeCell ref="G66:I66"/>
    <mergeCell ref="O66:V66"/>
    <mergeCell ref="W66:AD66"/>
    <mergeCell ref="AE66:AL66"/>
    <mergeCell ref="AM66:AT66"/>
    <mergeCell ref="AU66:BB66"/>
    <mergeCell ref="BC66:BJ66"/>
    <mergeCell ref="G65:I65"/>
    <mergeCell ref="O65:V65"/>
    <mergeCell ref="W65:AD65"/>
    <mergeCell ref="AE65:AL65"/>
    <mergeCell ref="AM65:AT65"/>
    <mergeCell ref="AU65:BB65"/>
    <mergeCell ref="AY10:BJ10"/>
    <mergeCell ref="O11:Z11"/>
    <mergeCell ref="AA11:AL11"/>
    <mergeCell ref="AM11:AX11"/>
    <mergeCell ref="AY11:BJ11"/>
    <mergeCell ref="O10:Z10"/>
    <mergeCell ref="AA10:AL10"/>
    <mergeCell ref="AM10:AX10"/>
    <mergeCell ref="U61:V61"/>
    <mergeCell ref="AK61:AL61"/>
    <mergeCell ref="AS61:AT61"/>
    <mergeCell ref="BI61:BJ61"/>
    <mergeCell ref="BC57:BJ57"/>
    <mergeCell ref="BC54:BJ54"/>
    <mergeCell ref="BC55:BJ55"/>
    <mergeCell ref="BC56:BJ56"/>
    <mergeCell ref="BC42:BF42"/>
    <mergeCell ref="BG42:BJ42"/>
    <mergeCell ref="BC39:BF39"/>
    <mergeCell ref="B16:D16"/>
    <mergeCell ref="O12:Z12"/>
    <mergeCell ref="AA12:AL12"/>
    <mergeCell ref="AM12:AX12"/>
    <mergeCell ref="AY12:BJ12"/>
    <mergeCell ref="O13:Z13"/>
    <mergeCell ref="AA13:AL13"/>
    <mergeCell ref="AM13:AX13"/>
    <mergeCell ref="AY13:BJ13"/>
    <mergeCell ref="AA14:AL14"/>
    <mergeCell ref="AM14:AX14"/>
    <mergeCell ref="AY14:BJ14"/>
    <mergeCell ref="A1:S2"/>
    <mergeCell ref="G13:I13"/>
    <mergeCell ref="G14:I14"/>
    <mergeCell ref="B7:N8"/>
    <mergeCell ref="C10:F10"/>
    <mergeCell ref="J10:M10"/>
    <mergeCell ref="G10:I10"/>
    <mergeCell ref="G11:I11"/>
    <mergeCell ref="G12:I12"/>
    <mergeCell ref="O14:Z14"/>
    <mergeCell ref="B5:BJ5"/>
    <mergeCell ref="O7:Z8"/>
    <mergeCell ref="AA7:BJ7"/>
    <mergeCell ref="AA8:AL8"/>
    <mergeCell ref="AM8:AX8"/>
    <mergeCell ref="AY8:BJ8"/>
  </mergeCells>
  <phoneticPr fontId="1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K52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1:63" ht="11.1" customHeight="1">
      <c r="A1" s="257"/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494">
        <f>'192'!A1+1</f>
        <v>193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3" ht="11.1" customHeight="1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3" ht="13.5" customHeight="1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ht="13.5" customHeight="1"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3" ht="12.75" customHeight="1">
      <c r="B5" s="455" t="s">
        <v>87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</row>
    <row r="6" spans="1:63" ht="13.5" customHeight="1">
      <c r="BJ6" s="188" t="s">
        <v>72</v>
      </c>
    </row>
    <row r="7" spans="1:63" ht="13.5" customHeight="1">
      <c r="B7" s="456" t="s">
        <v>389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 t="s">
        <v>75</v>
      </c>
      <c r="P7" s="546"/>
      <c r="Q7" s="546"/>
      <c r="R7" s="546"/>
      <c r="S7" s="546"/>
      <c r="T7" s="546"/>
      <c r="U7" s="546"/>
      <c r="V7" s="546"/>
      <c r="W7" s="546"/>
      <c r="X7" s="546"/>
      <c r="Y7" s="546"/>
      <c r="Z7" s="546"/>
      <c r="AA7" s="457" t="s">
        <v>88</v>
      </c>
      <c r="AB7" s="546"/>
      <c r="AC7" s="546"/>
      <c r="AD7" s="546"/>
      <c r="AE7" s="546"/>
      <c r="AF7" s="546"/>
      <c r="AG7" s="546"/>
      <c r="AH7" s="546"/>
      <c r="AI7" s="546"/>
      <c r="AJ7" s="546"/>
      <c r="AK7" s="546"/>
      <c r="AL7" s="546"/>
      <c r="AM7" s="457" t="s">
        <v>76</v>
      </c>
      <c r="AN7" s="546"/>
      <c r="AO7" s="546"/>
      <c r="AP7" s="546"/>
      <c r="AQ7" s="546"/>
      <c r="AR7" s="546"/>
      <c r="AS7" s="546"/>
      <c r="AT7" s="546"/>
      <c r="AU7" s="546"/>
      <c r="AV7" s="546"/>
      <c r="AW7" s="546"/>
      <c r="AX7" s="546"/>
      <c r="AY7" s="457" t="s">
        <v>77</v>
      </c>
      <c r="AZ7" s="546"/>
      <c r="BA7" s="546"/>
      <c r="BB7" s="546"/>
      <c r="BC7" s="546"/>
      <c r="BD7" s="546"/>
      <c r="BE7" s="546"/>
      <c r="BF7" s="546"/>
      <c r="BG7" s="546"/>
      <c r="BH7" s="546"/>
      <c r="BI7" s="546"/>
      <c r="BJ7" s="547"/>
    </row>
    <row r="8" spans="1:63" ht="13.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522" t="s">
        <v>78</v>
      </c>
      <c r="P8" s="548"/>
      <c r="Q8" s="548"/>
      <c r="R8" s="548"/>
      <c r="S8" s="522" t="s">
        <v>79</v>
      </c>
      <c r="T8" s="548"/>
      <c r="U8" s="548"/>
      <c r="V8" s="548"/>
      <c r="W8" s="522" t="s">
        <v>80</v>
      </c>
      <c r="X8" s="548"/>
      <c r="Y8" s="548"/>
      <c r="Z8" s="548"/>
      <c r="AA8" s="522" t="s">
        <v>78</v>
      </c>
      <c r="AB8" s="548"/>
      <c r="AC8" s="548"/>
      <c r="AD8" s="548"/>
      <c r="AE8" s="522" t="s">
        <v>79</v>
      </c>
      <c r="AF8" s="548"/>
      <c r="AG8" s="548"/>
      <c r="AH8" s="548"/>
      <c r="AI8" s="522" t="s">
        <v>80</v>
      </c>
      <c r="AJ8" s="548"/>
      <c r="AK8" s="548"/>
      <c r="AL8" s="548"/>
      <c r="AM8" s="522" t="s">
        <v>78</v>
      </c>
      <c r="AN8" s="548"/>
      <c r="AO8" s="548"/>
      <c r="AP8" s="548"/>
      <c r="AQ8" s="522" t="s">
        <v>79</v>
      </c>
      <c r="AR8" s="548"/>
      <c r="AS8" s="548"/>
      <c r="AT8" s="548"/>
      <c r="AU8" s="522" t="s">
        <v>80</v>
      </c>
      <c r="AV8" s="548"/>
      <c r="AW8" s="548"/>
      <c r="AX8" s="548"/>
      <c r="AY8" s="522" t="s">
        <v>78</v>
      </c>
      <c r="AZ8" s="548"/>
      <c r="BA8" s="548"/>
      <c r="BB8" s="548"/>
      <c r="BC8" s="522" t="s">
        <v>79</v>
      </c>
      <c r="BD8" s="548"/>
      <c r="BE8" s="548"/>
      <c r="BF8" s="548"/>
      <c r="BG8" s="522" t="s">
        <v>80</v>
      </c>
      <c r="BH8" s="548"/>
      <c r="BI8" s="548"/>
      <c r="BJ8" s="549"/>
    </row>
    <row r="9" spans="1:63" ht="13.5" customHeight="1">
      <c r="N9" s="117"/>
    </row>
    <row r="10" spans="1:63" ht="13.5" customHeight="1">
      <c r="C10" s="463" t="s">
        <v>66</v>
      </c>
      <c r="D10" s="463"/>
      <c r="E10" s="463"/>
      <c r="F10" s="463"/>
      <c r="G10" s="455">
        <v>23</v>
      </c>
      <c r="H10" s="455"/>
      <c r="I10" s="455"/>
      <c r="J10" s="463" t="s">
        <v>389</v>
      </c>
      <c r="K10" s="463"/>
      <c r="L10" s="463"/>
      <c r="M10" s="463"/>
      <c r="N10" s="118"/>
      <c r="O10" s="450">
        <v>8</v>
      </c>
      <c r="P10" s="450"/>
      <c r="Q10" s="450"/>
      <c r="R10" s="450"/>
      <c r="S10" s="450">
        <v>4</v>
      </c>
      <c r="T10" s="450"/>
      <c r="U10" s="450"/>
      <c r="V10" s="450"/>
      <c r="W10" s="450">
        <v>4</v>
      </c>
      <c r="X10" s="450"/>
      <c r="Y10" s="450"/>
      <c r="Z10" s="450"/>
      <c r="AA10" s="450">
        <v>18</v>
      </c>
      <c r="AB10" s="450"/>
      <c r="AC10" s="450"/>
      <c r="AD10" s="450"/>
      <c r="AE10" s="450">
        <v>10</v>
      </c>
      <c r="AF10" s="450"/>
      <c r="AG10" s="450"/>
      <c r="AH10" s="450"/>
      <c r="AI10" s="450">
        <v>8</v>
      </c>
      <c r="AJ10" s="450"/>
      <c r="AK10" s="450"/>
      <c r="AL10" s="450"/>
      <c r="AM10" s="450">
        <v>0</v>
      </c>
      <c r="AN10" s="450"/>
      <c r="AO10" s="450"/>
      <c r="AP10" s="450"/>
      <c r="AQ10" s="450">
        <v>0</v>
      </c>
      <c r="AR10" s="450"/>
      <c r="AS10" s="450"/>
      <c r="AT10" s="450"/>
      <c r="AU10" s="450">
        <v>0</v>
      </c>
      <c r="AV10" s="450"/>
      <c r="AW10" s="450"/>
      <c r="AX10" s="450"/>
      <c r="AY10" s="450">
        <v>0</v>
      </c>
      <c r="AZ10" s="450"/>
      <c r="BA10" s="450"/>
      <c r="BB10" s="450"/>
      <c r="BC10" s="450">
        <v>0</v>
      </c>
      <c r="BD10" s="450"/>
      <c r="BE10" s="450"/>
      <c r="BF10" s="450"/>
      <c r="BG10" s="450">
        <v>0</v>
      </c>
      <c r="BH10" s="450"/>
      <c r="BI10" s="450"/>
      <c r="BJ10" s="450"/>
    </row>
    <row r="11" spans="1:63" ht="13.5" customHeight="1">
      <c r="G11" s="455">
        <v>24</v>
      </c>
      <c r="H11" s="455"/>
      <c r="I11" s="455"/>
      <c r="N11" s="118"/>
      <c r="O11" s="450">
        <v>4</v>
      </c>
      <c r="P11" s="450"/>
      <c r="Q11" s="450"/>
      <c r="R11" s="450"/>
      <c r="S11" s="450">
        <v>1</v>
      </c>
      <c r="T11" s="450"/>
      <c r="U11" s="450"/>
      <c r="V11" s="450"/>
      <c r="W11" s="450">
        <v>3</v>
      </c>
      <c r="X11" s="450"/>
      <c r="Y11" s="450"/>
      <c r="Z11" s="450"/>
      <c r="AA11" s="450">
        <v>17</v>
      </c>
      <c r="AB11" s="450"/>
      <c r="AC11" s="450"/>
      <c r="AD11" s="450"/>
      <c r="AE11" s="450">
        <v>12</v>
      </c>
      <c r="AF11" s="450"/>
      <c r="AG11" s="450"/>
      <c r="AH11" s="450"/>
      <c r="AI11" s="450">
        <v>5</v>
      </c>
      <c r="AJ11" s="450"/>
      <c r="AK11" s="450"/>
      <c r="AL11" s="450"/>
      <c r="AM11" s="450">
        <v>0</v>
      </c>
      <c r="AN11" s="450"/>
      <c r="AO11" s="450"/>
      <c r="AP11" s="450"/>
      <c r="AQ11" s="450">
        <v>0</v>
      </c>
      <c r="AR11" s="450"/>
      <c r="AS11" s="450"/>
      <c r="AT11" s="450"/>
      <c r="AU11" s="450">
        <v>0</v>
      </c>
      <c r="AV11" s="450"/>
      <c r="AW11" s="450"/>
      <c r="AX11" s="450"/>
      <c r="AY11" s="450">
        <v>3</v>
      </c>
      <c r="AZ11" s="450"/>
      <c r="BA11" s="450"/>
      <c r="BB11" s="450"/>
      <c r="BC11" s="450">
        <v>2</v>
      </c>
      <c r="BD11" s="450"/>
      <c r="BE11" s="450"/>
      <c r="BF11" s="450"/>
      <c r="BG11" s="450">
        <v>1</v>
      </c>
      <c r="BH11" s="450"/>
      <c r="BI11" s="450"/>
      <c r="BJ11" s="450"/>
    </row>
    <row r="12" spans="1:63" ht="13.5" customHeight="1">
      <c r="G12" s="455">
        <v>25</v>
      </c>
      <c r="H12" s="455"/>
      <c r="I12" s="455"/>
      <c r="N12" s="118"/>
      <c r="O12" s="450">
        <v>3</v>
      </c>
      <c r="P12" s="450"/>
      <c r="Q12" s="450"/>
      <c r="R12" s="450"/>
      <c r="S12" s="450">
        <v>1</v>
      </c>
      <c r="T12" s="450"/>
      <c r="U12" s="450"/>
      <c r="V12" s="450"/>
      <c r="W12" s="450">
        <v>2</v>
      </c>
      <c r="X12" s="450"/>
      <c r="Y12" s="450"/>
      <c r="Z12" s="450"/>
      <c r="AA12" s="450">
        <v>16</v>
      </c>
      <c r="AB12" s="450"/>
      <c r="AC12" s="450"/>
      <c r="AD12" s="450"/>
      <c r="AE12" s="450">
        <v>13</v>
      </c>
      <c r="AF12" s="450"/>
      <c r="AG12" s="450"/>
      <c r="AH12" s="450"/>
      <c r="AI12" s="450">
        <v>3</v>
      </c>
      <c r="AJ12" s="450"/>
      <c r="AK12" s="450"/>
      <c r="AL12" s="450"/>
      <c r="AM12" s="450">
        <v>3</v>
      </c>
      <c r="AN12" s="450"/>
      <c r="AO12" s="450"/>
      <c r="AP12" s="450"/>
      <c r="AQ12" s="450">
        <v>2</v>
      </c>
      <c r="AR12" s="450"/>
      <c r="AS12" s="450"/>
      <c r="AT12" s="450"/>
      <c r="AU12" s="450">
        <v>1</v>
      </c>
      <c r="AV12" s="450"/>
      <c r="AW12" s="450"/>
      <c r="AX12" s="450"/>
      <c r="AY12" s="450">
        <v>1</v>
      </c>
      <c r="AZ12" s="450"/>
      <c r="BA12" s="450"/>
      <c r="BB12" s="450"/>
      <c r="BC12" s="450">
        <v>1</v>
      </c>
      <c r="BD12" s="450"/>
      <c r="BE12" s="450"/>
      <c r="BF12" s="450"/>
      <c r="BG12" s="545">
        <v>0</v>
      </c>
      <c r="BH12" s="545"/>
      <c r="BI12" s="545"/>
      <c r="BJ12" s="545"/>
    </row>
    <row r="13" spans="1:63" ht="13.5" customHeight="1">
      <c r="G13" s="455">
        <v>26</v>
      </c>
      <c r="H13" s="455"/>
      <c r="I13" s="455"/>
      <c r="J13" s="194"/>
      <c r="K13" s="194"/>
      <c r="L13" s="194"/>
      <c r="M13" s="194"/>
      <c r="N13" s="193"/>
      <c r="O13" s="450">
        <v>1</v>
      </c>
      <c r="P13" s="450"/>
      <c r="Q13" s="450"/>
      <c r="R13" s="450"/>
      <c r="S13" s="450">
        <v>1</v>
      </c>
      <c r="T13" s="450"/>
      <c r="U13" s="450"/>
      <c r="V13" s="450"/>
      <c r="W13" s="545">
        <v>0</v>
      </c>
      <c r="X13" s="545"/>
      <c r="Y13" s="545"/>
      <c r="Z13" s="545"/>
      <c r="AA13" s="450">
        <v>16</v>
      </c>
      <c r="AB13" s="450"/>
      <c r="AC13" s="450"/>
      <c r="AD13" s="450"/>
      <c r="AE13" s="450">
        <v>15</v>
      </c>
      <c r="AF13" s="450"/>
      <c r="AG13" s="450"/>
      <c r="AH13" s="450"/>
      <c r="AI13" s="450">
        <v>1</v>
      </c>
      <c r="AJ13" s="450"/>
      <c r="AK13" s="450"/>
      <c r="AL13" s="450"/>
      <c r="AM13" s="450">
        <v>2</v>
      </c>
      <c r="AN13" s="450"/>
      <c r="AO13" s="450"/>
      <c r="AP13" s="450"/>
      <c r="AQ13" s="450">
        <v>2</v>
      </c>
      <c r="AR13" s="450"/>
      <c r="AS13" s="450"/>
      <c r="AT13" s="450"/>
      <c r="AU13" s="545">
        <v>0</v>
      </c>
      <c r="AV13" s="545"/>
      <c r="AW13" s="545"/>
      <c r="AX13" s="545"/>
      <c r="AY13" s="450">
        <v>4</v>
      </c>
      <c r="AZ13" s="450"/>
      <c r="BA13" s="450"/>
      <c r="BB13" s="450"/>
      <c r="BC13" s="450">
        <v>1</v>
      </c>
      <c r="BD13" s="450"/>
      <c r="BE13" s="450"/>
      <c r="BF13" s="450"/>
      <c r="BG13" s="450">
        <v>3</v>
      </c>
      <c r="BH13" s="450"/>
      <c r="BI13" s="450"/>
      <c r="BJ13" s="450"/>
    </row>
    <row r="14" spans="1:63" ht="13.5" customHeight="1">
      <c r="G14" s="424">
        <v>27</v>
      </c>
      <c r="H14" s="424"/>
      <c r="I14" s="424"/>
      <c r="J14" s="257"/>
      <c r="K14" s="257"/>
      <c r="L14" s="257"/>
      <c r="M14" s="257"/>
      <c r="N14" s="258"/>
      <c r="O14" s="451">
        <f>SUM(S14:Z14)</f>
        <v>4</v>
      </c>
      <c r="P14" s="436"/>
      <c r="Q14" s="436"/>
      <c r="R14" s="436"/>
      <c r="S14" s="436">
        <v>2</v>
      </c>
      <c r="T14" s="436"/>
      <c r="U14" s="436"/>
      <c r="V14" s="436"/>
      <c r="W14" s="436">
        <v>2</v>
      </c>
      <c r="X14" s="436"/>
      <c r="Y14" s="436"/>
      <c r="Z14" s="436"/>
      <c r="AA14" s="436">
        <f>SUM(AE14:AL14)</f>
        <v>20</v>
      </c>
      <c r="AB14" s="436"/>
      <c r="AC14" s="436"/>
      <c r="AD14" s="436"/>
      <c r="AE14" s="436">
        <v>13</v>
      </c>
      <c r="AF14" s="436"/>
      <c r="AG14" s="436"/>
      <c r="AH14" s="436"/>
      <c r="AI14" s="436">
        <v>7</v>
      </c>
      <c r="AJ14" s="436"/>
      <c r="AK14" s="436"/>
      <c r="AL14" s="436"/>
      <c r="AM14" s="436">
        <f>SUM(AQ14:AX14)</f>
        <v>3</v>
      </c>
      <c r="AN14" s="436"/>
      <c r="AO14" s="436"/>
      <c r="AP14" s="436"/>
      <c r="AQ14" s="436">
        <v>2</v>
      </c>
      <c r="AR14" s="436"/>
      <c r="AS14" s="436"/>
      <c r="AT14" s="436"/>
      <c r="AU14" s="436">
        <v>1</v>
      </c>
      <c r="AV14" s="436"/>
      <c r="AW14" s="436"/>
      <c r="AX14" s="436"/>
      <c r="AY14" s="436">
        <f>SUM(BC14:BJ14)</f>
        <v>4</v>
      </c>
      <c r="AZ14" s="436"/>
      <c r="BA14" s="436"/>
      <c r="BB14" s="436"/>
      <c r="BC14" s="436">
        <v>1</v>
      </c>
      <c r="BD14" s="436"/>
      <c r="BE14" s="436"/>
      <c r="BF14" s="436"/>
      <c r="BG14" s="436">
        <v>3</v>
      </c>
      <c r="BH14" s="436"/>
      <c r="BI14" s="436"/>
      <c r="BJ14" s="436"/>
    </row>
    <row r="15" spans="1:63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</row>
    <row r="16" spans="1:63">
      <c r="C16" s="478" t="s">
        <v>67</v>
      </c>
      <c r="D16" s="478"/>
      <c r="E16" s="227" t="s">
        <v>69</v>
      </c>
      <c r="F16" s="121" t="s">
        <v>122</v>
      </c>
    </row>
    <row r="17" spans="2:62">
      <c r="B17" s="524" t="s">
        <v>68</v>
      </c>
      <c r="C17" s="524"/>
      <c r="D17" s="524"/>
      <c r="E17" s="227" t="s">
        <v>69</v>
      </c>
      <c r="F17" s="121" t="s">
        <v>81</v>
      </c>
    </row>
    <row r="19" spans="2:62" ht="18" customHeight="1">
      <c r="B19" s="454" t="s">
        <v>850</v>
      </c>
      <c r="C19" s="454"/>
      <c r="D19" s="454"/>
      <c r="E19" s="454"/>
      <c r="F19" s="454"/>
      <c r="G19" s="454"/>
      <c r="H19" s="454"/>
      <c r="I19" s="454"/>
      <c r="J19" s="454"/>
      <c r="K19" s="454"/>
      <c r="L19" s="454"/>
      <c r="M19" s="454"/>
      <c r="N19" s="454"/>
      <c r="O19" s="454"/>
      <c r="P19" s="454"/>
      <c r="Q19" s="454"/>
      <c r="R19" s="454"/>
      <c r="S19" s="454"/>
      <c r="T19" s="454"/>
      <c r="U19" s="454"/>
      <c r="V19" s="454"/>
      <c r="W19" s="454"/>
      <c r="X19" s="454"/>
      <c r="Y19" s="454"/>
      <c r="Z19" s="454"/>
      <c r="AA19" s="454"/>
      <c r="AB19" s="454"/>
      <c r="AC19" s="454"/>
      <c r="AD19" s="454"/>
      <c r="AE19" s="454"/>
      <c r="AF19" s="454"/>
      <c r="AG19" s="454"/>
      <c r="AH19" s="454"/>
      <c r="AI19" s="454"/>
      <c r="AJ19" s="454"/>
      <c r="AK19" s="454"/>
      <c r="AL19" s="454"/>
      <c r="AM19" s="454"/>
      <c r="AN19" s="454"/>
      <c r="AO19" s="454"/>
      <c r="AP19" s="454"/>
      <c r="AQ19" s="454"/>
      <c r="AR19" s="454"/>
      <c r="AS19" s="454"/>
      <c r="AT19" s="454"/>
      <c r="AU19" s="454"/>
      <c r="AV19" s="454"/>
      <c r="AW19" s="454"/>
      <c r="AX19" s="454"/>
      <c r="AY19" s="454"/>
      <c r="AZ19" s="454"/>
      <c r="BA19" s="454"/>
      <c r="BB19" s="454"/>
      <c r="BC19" s="454"/>
      <c r="BD19" s="454"/>
      <c r="BE19" s="454"/>
      <c r="BF19" s="454"/>
      <c r="BG19" s="454"/>
      <c r="BH19" s="454"/>
      <c r="BI19" s="454"/>
      <c r="BJ19" s="454"/>
    </row>
    <row r="20" spans="2:62"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</row>
    <row r="21" spans="2:62">
      <c r="B21" s="553" t="s">
        <v>1</v>
      </c>
      <c r="C21" s="554"/>
      <c r="D21" s="554"/>
      <c r="E21" s="554"/>
      <c r="F21" s="554"/>
      <c r="G21" s="554"/>
      <c r="H21" s="554"/>
      <c r="I21" s="554"/>
      <c r="J21" s="554"/>
      <c r="K21" s="554"/>
      <c r="L21" s="554"/>
      <c r="M21" s="554"/>
      <c r="N21" s="554"/>
      <c r="O21" s="554" t="s">
        <v>18</v>
      </c>
      <c r="P21" s="554"/>
      <c r="Q21" s="554"/>
      <c r="R21" s="554"/>
      <c r="S21" s="554"/>
      <c r="T21" s="554"/>
      <c r="U21" s="559" t="s">
        <v>31</v>
      </c>
      <c r="V21" s="554"/>
      <c r="W21" s="554"/>
      <c r="X21" s="554"/>
      <c r="Y21" s="554"/>
      <c r="Z21" s="554"/>
      <c r="AA21" s="559" t="s">
        <v>32</v>
      </c>
      <c r="AB21" s="554"/>
      <c r="AC21" s="554"/>
      <c r="AD21" s="554"/>
      <c r="AE21" s="554"/>
      <c r="AF21" s="554"/>
      <c r="AG21" s="554" t="s">
        <v>33</v>
      </c>
      <c r="AH21" s="554"/>
      <c r="AI21" s="554"/>
      <c r="AJ21" s="554"/>
      <c r="AK21" s="554"/>
      <c r="AL21" s="554"/>
      <c r="AM21" s="554" t="s">
        <v>34</v>
      </c>
      <c r="AN21" s="554"/>
      <c r="AO21" s="554"/>
      <c r="AP21" s="554"/>
      <c r="AQ21" s="554"/>
      <c r="AR21" s="554"/>
      <c r="AS21" s="554" t="s">
        <v>35</v>
      </c>
      <c r="AT21" s="554"/>
      <c r="AU21" s="554"/>
      <c r="AV21" s="554"/>
      <c r="AW21" s="554"/>
      <c r="AX21" s="554"/>
      <c r="AY21" s="554" t="s">
        <v>36</v>
      </c>
      <c r="AZ21" s="554"/>
      <c r="BA21" s="554"/>
      <c r="BB21" s="554"/>
      <c r="BC21" s="554"/>
      <c r="BD21" s="554"/>
      <c r="BE21" s="554" t="s">
        <v>37</v>
      </c>
      <c r="BF21" s="554"/>
      <c r="BG21" s="554"/>
      <c r="BH21" s="554"/>
      <c r="BI21" s="554"/>
      <c r="BJ21" s="555"/>
    </row>
    <row r="22" spans="2:62">
      <c r="B22" s="469"/>
      <c r="C22" s="470"/>
      <c r="D22" s="470"/>
      <c r="E22" s="470"/>
      <c r="F22" s="470"/>
      <c r="G22" s="470"/>
      <c r="H22" s="470"/>
      <c r="I22" s="470"/>
      <c r="J22" s="470"/>
      <c r="K22" s="470"/>
      <c r="L22" s="470"/>
      <c r="M22" s="470"/>
      <c r="N22" s="470"/>
      <c r="O22" s="470"/>
      <c r="P22" s="470"/>
      <c r="Q22" s="470"/>
      <c r="R22" s="470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0"/>
      <c r="AV22" s="470"/>
      <c r="AW22" s="470"/>
      <c r="AX22" s="470"/>
      <c r="AY22" s="470"/>
      <c r="AZ22" s="470"/>
      <c r="BA22" s="470"/>
      <c r="BB22" s="470"/>
      <c r="BC22" s="470"/>
      <c r="BD22" s="470"/>
      <c r="BE22" s="470"/>
      <c r="BF22" s="470"/>
      <c r="BG22" s="470"/>
      <c r="BH22" s="470"/>
      <c r="BI22" s="470"/>
      <c r="BJ22" s="475"/>
    </row>
    <row r="23" spans="2:62" ht="13.5" customHeight="1">
      <c r="N23" s="117"/>
    </row>
    <row r="24" spans="2:62" ht="12.95" customHeight="1">
      <c r="C24" s="463" t="s">
        <v>7</v>
      </c>
      <c r="D24" s="463"/>
      <c r="E24" s="463"/>
      <c r="F24" s="463"/>
      <c r="G24" s="455">
        <v>22</v>
      </c>
      <c r="H24" s="455"/>
      <c r="I24" s="455"/>
      <c r="J24" s="463" t="s">
        <v>1</v>
      </c>
      <c r="K24" s="463"/>
      <c r="L24" s="463"/>
      <c r="M24" s="463"/>
      <c r="N24" s="118"/>
      <c r="O24" s="558">
        <v>2119</v>
      </c>
      <c r="P24" s="450"/>
      <c r="Q24" s="450"/>
      <c r="R24" s="450"/>
      <c r="S24" s="450"/>
      <c r="T24" s="450"/>
      <c r="U24" s="434">
        <v>962</v>
      </c>
      <c r="V24" s="434"/>
      <c r="W24" s="434"/>
      <c r="X24" s="434"/>
      <c r="Y24" s="434"/>
      <c r="Z24" s="434"/>
      <c r="AA24" s="434">
        <v>270</v>
      </c>
      <c r="AB24" s="434"/>
      <c r="AC24" s="434"/>
      <c r="AD24" s="434"/>
      <c r="AE24" s="434"/>
      <c r="AF24" s="434"/>
      <c r="AG24" s="434">
        <v>222</v>
      </c>
      <c r="AH24" s="434"/>
      <c r="AI24" s="434"/>
      <c r="AJ24" s="434"/>
      <c r="AK24" s="434"/>
      <c r="AL24" s="434"/>
      <c r="AM24" s="434">
        <v>230</v>
      </c>
      <c r="AN24" s="434"/>
      <c r="AO24" s="434"/>
      <c r="AP24" s="434"/>
      <c r="AQ24" s="434"/>
      <c r="AR24" s="434"/>
      <c r="AS24" s="434">
        <v>168</v>
      </c>
      <c r="AT24" s="434"/>
      <c r="AU24" s="434"/>
      <c r="AV24" s="434"/>
      <c r="AW24" s="434"/>
      <c r="AX24" s="434"/>
      <c r="AY24" s="434">
        <v>267</v>
      </c>
      <c r="AZ24" s="434"/>
      <c r="BA24" s="434"/>
      <c r="BB24" s="434"/>
      <c r="BC24" s="434"/>
      <c r="BD24" s="434"/>
      <c r="BE24" s="434">
        <v>655</v>
      </c>
      <c r="BF24" s="434"/>
      <c r="BG24" s="434"/>
      <c r="BH24" s="434"/>
      <c r="BI24" s="434"/>
      <c r="BJ24" s="434"/>
    </row>
    <row r="25" spans="2:62">
      <c r="G25" s="455">
        <v>23</v>
      </c>
      <c r="H25" s="455"/>
      <c r="I25" s="455"/>
      <c r="N25" s="118"/>
      <c r="O25" s="450">
        <v>2291</v>
      </c>
      <c r="P25" s="450"/>
      <c r="Q25" s="450"/>
      <c r="R25" s="450"/>
      <c r="S25" s="450"/>
      <c r="T25" s="450"/>
      <c r="U25" s="450">
        <v>1048</v>
      </c>
      <c r="V25" s="450"/>
      <c r="W25" s="450"/>
      <c r="X25" s="450"/>
      <c r="Y25" s="450"/>
      <c r="Z25" s="450"/>
      <c r="AA25" s="450">
        <v>326</v>
      </c>
      <c r="AB25" s="450"/>
      <c r="AC25" s="450"/>
      <c r="AD25" s="450"/>
      <c r="AE25" s="450"/>
      <c r="AF25" s="450"/>
      <c r="AG25" s="450">
        <v>233</v>
      </c>
      <c r="AH25" s="450"/>
      <c r="AI25" s="450"/>
      <c r="AJ25" s="450"/>
      <c r="AK25" s="450"/>
      <c r="AL25" s="450"/>
      <c r="AM25" s="450">
        <v>244</v>
      </c>
      <c r="AN25" s="450"/>
      <c r="AO25" s="450"/>
      <c r="AP25" s="450"/>
      <c r="AQ25" s="450"/>
      <c r="AR25" s="450"/>
      <c r="AS25" s="450">
        <v>182</v>
      </c>
      <c r="AT25" s="450"/>
      <c r="AU25" s="450"/>
      <c r="AV25" s="450"/>
      <c r="AW25" s="450"/>
      <c r="AX25" s="450"/>
      <c r="AY25" s="450">
        <v>258</v>
      </c>
      <c r="AZ25" s="450"/>
      <c r="BA25" s="450"/>
      <c r="BB25" s="450"/>
      <c r="BC25" s="450"/>
      <c r="BD25" s="450"/>
      <c r="BE25" s="450">
        <v>636</v>
      </c>
      <c r="BF25" s="450"/>
      <c r="BG25" s="450"/>
      <c r="BH25" s="450"/>
      <c r="BI25" s="450"/>
      <c r="BJ25" s="450"/>
    </row>
    <row r="26" spans="2:62">
      <c r="G26" s="455">
        <v>24</v>
      </c>
      <c r="H26" s="455"/>
      <c r="I26" s="455"/>
      <c r="N26" s="118"/>
      <c r="O26" s="450">
        <v>2225</v>
      </c>
      <c r="P26" s="450"/>
      <c r="Q26" s="450"/>
      <c r="R26" s="450"/>
      <c r="S26" s="450"/>
      <c r="T26" s="450"/>
      <c r="U26" s="450">
        <v>1054</v>
      </c>
      <c r="V26" s="450"/>
      <c r="W26" s="450"/>
      <c r="X26" s="450"/>
      <c r="Y26" s="450"/>
      <c r="Z26" s="450"/>
      <c r="AA26" s="450">
        <v>352</v>
      </c>
      <c r="AB26" s="450"/>
      <c r="AC26" s="450"/>
      <c r="AD26" s="450"/>
      <c r="AE26" s="450"/>
      <c r="AF26" s="450"/>
      <c r="AG26" s="450">
        <v>183</v>
      </c>
      <c r="AH26" s="450"/>
      <c r="AI26" s="450"/>
      <c r="AJ26" s="450"/>
      <c r="AK26" s="450"/>
      <c r="AL26" s="450"/>
      <c r="AM26" s="450">
        <v>243</v>
      </c>
      <c r="AN26" s="450"/>
      <c r="AO26" s="450"/>
      <c r="AP26" s="450"/>
      <c r="AQ26" s="450"/>
      <c r="AR26" s="450"/>
      <c r="AS26" s="450">
        <v>142</v>
      </c>
      <c r="AT26" s="450"/>
      <c r="AU26" s="450"/>
      <c r="AV26" s="450"/>
      <c r="AW26" s="450"/>
      <c r="AX26" s="450"/>
      <c r="AY26" s="450">
        <v>251</v>
      </c>
      <c r="AZ26" s="450"/>
      <c r="BA26" s="450"/>
      <c r="BB26" s="450"/>
      <c r="BC26" s="450"/>
      <c r="BD26" s="450"/>
      <c r="BE26" s="450">
        <v>586</v>
      </c>
      <c r="BF26" s="450"/>
      <c r="BG26" s="450"/>
      <c r="BH26" s="450"/>
      <c r="BI26" s="450"/>
      <c r="BJ26" s="450"/>
    </row>
    <row r="27" spans="2:62">
      <c r="G27" s="455">
        <v>25</v>
      </c>
      <c r="H27" s="455"/>
      <c r="I27" s="455"/>
      <c r="N27" s="118"/>
      <c r="O27" s="450">
        <v>2058</v>
      </c>
      <c r="P27" s="450"/>
      <c r="Q27" s="450"/>
      <c r="R27" s="450"/>
      <c r="S27" s="450"/>
      <c r="T27" s="450"/>
      <c r="U27" s="450">
        <v>847</v>
      </c>
      <c r="V27" s="450"/>
      <c r="W27" s="450"/>
      <c r="X27" s="450"/>
      <c r="Y27" s="450"/>
      <c r="Z27" s="450"/>
      <c r="AA27" s="450">
        <v>383</v>
      </c>
      <c r="AB27" s="450"/>
      <c r="AC27" s="450"/>
      <c r="AD27" s="450"/>
      <c r="AE27" s="450"/>
      <c r="AF27" s="450"/>
      <c r="AG27" s="450">
        <v>161</v>
      </c>
      <c r="AH27" s="450"/>
      <c r="AI27" s="450"/>
      <c r="AJ27" s="450"/>
      <c r="AK27" s="450"/>
      <c r="AL27" s="450"/>
      <c r="AM27" s="450">
        <v>253</v>
      </c>
      <c r="AN27" s="450"/>
      <c r="AO27" s="450"/>
      <c r="AP27" s="450"/>
      <c r="AQ27" s="450"/>
      <c r="AR27" s="450"/>
      <c r="AS27" s="450">
        <v>138</v>
      </c>
      <c r="AT27" s="450"/>
      <c r="AU27" s="450"/>
      <c r="AV27" s="450"/>
      <c r="AW27" s="450"/>
      <c r="AX27" s="450"/>
      <c r="AY27" s="450">
        <v>276</v>
      </c>
      <c r="AZ27" s="450"/>
      <c r="BA27" s="450"/>
      <c r="BB27" s="450"/>
      <c r="BC27" s="450"/>
      <c r="BD27" s="450"/>
      <c r="BE27" s="450">
        <v>512</v>
      </c>
      <c r="BF27" s="450"/>
      <c r="BG27" s="450"/>
      <c r="BH27" s="450"/>
      <c r="BI27" s="450"/>
      <c r="BJ27" s="450"/>
    </row>
    <row r="28" spans="2:62">
      <c r="G28" s="424">
        <v>26</v>
      </c>
      <c r="H28" s="424"/>
      <c r="I28" s="424"/>
      <c r="J28" s="257"/>
      <c r="K28" s="257"/>
      <c r="L28" s="257"/>
      <c r="M28" s="257"/>
      <c r="N28" s="258"/>
      <c r="O28" s="436">
        <f>SUM(U28,AA28,AG28,AM28,AS28,AY28)</f>
        <v>2280</v>
      </c>
      <c r="P28" s="436"/>
      <c r="Q28" s="436"/>
      <c r="R28" s="436"/>
      <c r="S28" s="436"/>
      <c r="T28" s="436"/>
      <c r="U28" s="436">
        <v>1003</v>
      </c>
      <c r="V28" s="436"/>
      <c r="W28" s="436"/>
      <c r="X28" s="436"/>
      <c r="Y28" s="436"/>
      <c r="Z28" s="436"/>
      <c r="AA28" s="436">
        <v>390</v>
      </c>
      <c r="AB28" s="436"/>
      <c r="AC28" s="436"/>
      <c r="AD28" s="436"/>
      <c r="AE28" s="436"/>
      <c r="AF28" s="436"/>
      <c r="AG28" s="436">
        <v>191</v>
      </c>
      <c r="AH28" s="436"/>
      <c r="AI28" s="436"/>
      <c r="AJ28" s="436"/>
      <c r="AK28" s="436"/>
      <c r="AL28" s="436"/>
      <c r="AM28" s="436">
        <v>224</v>
      </c>
      <c r="AN28" s="436"/>
      <c r="AO28" s="436"/>
      <c r="AP28" s="436"/>
      <c r="AQ28" s="436"/>
      <c r="AR28" s="436"/>
      <c r="AS28" s="436">
        <v>178</v>
      </c>
      <c r="AT28" s="436"/>
      <c r="AU28" s="436"/>
      <c r="AV28" s="436"/>
      <c r="AW28" s="436"/>
      <c r="AX28" s="436"/>
      <c r="AY28" s="436">
        <v>294</v>
      </c>
      <c r="AZ28" s="436"/>
      <c r="BA28" s="436"/>
      <c r="BB28" s="436"/>
      <c r="BC28" s="436"/>
      <c r="BD28" s="436"/>
      <c r="BE28" s="436">
        <v>559</v>
      </c>
      <c r="BF28" s="436"/>
      <c r="BG28" s="436"/>
      <c r="BH28" s="436"/>
      <c r="BI28" s="436"/>
      <c r="BJ28" s="436"/>
    </row>
    <row r="29" spans="2:62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20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</row>
    <row r="30" spans="2:62">
      <c r="C30" s="478" t="s">
        <v>8</v>
      </c>
      <c r="D30" s="478"/>
      <c r="E30" s="227" t="s">
        <v>10</v>
      </c>
      <c r="F30" s="557">
        <v>-1</v>
      </c>
      <c r="G30" s="557"/>
      <c r="H30" s="286" t="s">
        <v>38</v>
      </c>
    </row>
    <row r="31" spans="2:62">
      <c r="F31" s="556">
        <v>-2</v>
      </c>
      <c r="G31" s="556"/>
      <c r="H31" s="184" t="s">
        <v>895</v>
      </c>
    </row>
    <row r="32" spans="2:62">
      <c r="B32" s="524" t="s">
        <v>9</v>
      </c>
      <c r="C32" s="524"/>
      <c r="D32" s="524"/>
      <c r="E32" s="227" t="s">
        <v>10</v>
      </c>
      <c r="F32" s="121" t="s">
        <v>39</v>
      </c>
    </row>
    <row r="35" spans="2:62" ht="18" customHeight="1">
      <c r="B35" s="454" t="s">
        <v>851</v>
      </c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454"/>
      <c r="AS35" s="454"/>
      <c r="AT35" s="454"/>
      <c r="AU35" s="454"/>
      <c r="AV35" s="454"/>
      <c r="AW35" s="454"/>
      <c r="AX35" s="454"/>
      <c r="AY35" s="454"/>
      <c r="AZ35" s="454"/>
      <c r="BA35" s="454"/>
      <c r="BB35" s="454"/>
      <c r="BC35" s="454"/>
      <c r="BD35" s="454"/>
      <c r="BE35" s="454"/>
      <c r="BF35" s="454"/>
      <c r="BG35" s="454"/>
      <c r="BH35" s="454"/>
      <c r="BI35" s="454"/>
      <c r="BJ35" s="454"/>
    </row>
    <row r="36" spans="2:62">
      <c r="BJ36" s="188" t="s">
        <v>17</v>
      </c>
    </row>
    <row r="37" spans="2:62">
      <c r="B37" s="553" t="s">
        <v>1</v>
      </c>
      <c r="C37" s="554"/>
      <c r="D37" s="554"/>
      <c r="E37" s="554"/>
      <c r="F37" s="554"/>
      <c r="G37" s="554"/>
      <c r="H37" s="554"/>
      <c r="I37" s="554"/>
      <c r="J37" s="554"/>
      <c r="K37" s="554"/>
      <c r="L37" s="554"/>
      <c r="M37" s="554"/>
      <c r="N37" s="554"/>
      <c r="O37" s="554" t="s">
        <v>40</v>
      </c>
      <c r="P37" s="554"/>
      <c r="Q37" s="554"/>
      <c r="R37" s="554"/>
      <c r="S37" s="554"/>
      <c r="T37" s="554"/>
      <c r="U37" s="554"/>
      <c r="V37" s="554"/>
      <c r="W37" s="554"/>
      <c r="X37" s="554"/>
      <c r="Y37" s="554"/>
      <c r="Z37" s="554"/>
      <c r="AA37" s="554"/>
      <c r="AB37" s="554"/>
      <c r="AC37" s="554"/>
      <c r="AD37" s="554"/>
      <c r="AE37" s="554" t="s">
        <v>41</v>
      </c>
      <c r="AF37" s="554"/>
      <c r="AG37" s="554"/>
      <c r="AH37" s="554"/>
      <c r="AI37" s="554"/>
      <c r="AJ37" s="554"/>
      <c r="AK37" s="554"/>
      <c r="AL37" s="554"/>
      <c r="AM37" s="554"/>
      <c r="AN37" s="554"/>
      <c r="AO37" s="554"/>
      <c r="AP37" s="554"/>
      <c r="AQ37" s="554"/>
      <c r="AR37" s="554"/>
      <c r="AS37" s="554"/>
      <c r="AT37" s="554"/>
      <c r="AU37" s="554" t="s">
        <v>42</v>
      </c>
      <c r="AV37" s="554"/>
      <c r="AW37" s="554"/>
      <c r="AX37" s="554"/>
      <c r="AY37" s="554"/>
      <c r="AZ37" s="554"/>
      <c r="BA37" s="554"/>
      <c r="BB37" s="554"/>
      <c r="BC37" s="554"/>
      <c r="BD37" s="554"/>
      <c r="BE37" s="554"/>
      <c r="BF37" s="554"/>
      <c r="BG37" s="554"/>
      <c r="BH37" s="554"/>
      <c r="BI37" s="554"/>
      <c r="BJ37" s="555"/>
    </row>
    <row r="38" spans="2:62">
      <c r="B38" s="469"/>
      <c r="C38" s="470"/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0"/>
      <c r="O38" s="470"/>
      <c r="P38" s="470"/>
      <c r="Q38" s="470"/>
      <c r="R38" s="470"/>
      <c r="S38" s="470"/>
      <c r="T38" s="470"/>
      <c r="U38" s="470"/>
      <c r="V38" s="470"/>
      <c r="W38" s="470"/>
      <c r="X38" s="470"/>
      <c r="Y38" s="470"/>
      <c r="Z38" s="470"/>
      <c r="AA38" s="470"/>
      <c r="AB38" s="470"/>
      <c r="AC38" s="470"/>
      <c r="AD38" s="470"/>
      <c r="AE38" s="470"/>
      <c r="AF38" s="470"/>
      <c r="AG38" s="470"/>
      <c r="AH38" s="470"/>
      <c r="AI38" s="470"/>
      <c r="AJ38" s="470"/>
      <c r="AK38" s="470"/>
      <c r="AL38" s="470"/>
      <c r="AM38" s="470"/>
      <c r="AN38" s="470"/>
      <c r="AO38" s="470"/>
      <c r="AP38" s="470"/>
      <c r="AQ38" s="470"/>
      <c r="AR38" s="470"/>
      <c r="AS38" s="470"/>
      <c r="AT38" s="470"/>
      <c r="AU38" s="470"/>
      <c r="AV38" s="470"/>
      <c r="AW38" s="470"/>
      <c r="AX38" s="470"/>
      <c r="AY38" s="470"/>
      <c r="AZ38" s="470"/>
      <c r="BA38" s="470"/>
      <c r="BB38" s="470"/>
      <c r="BC38" s="470"/>
      <c r="BD38" s="470"/>
      <c r="BE38" s="470"/>
      <c r="BF38" s="470"/>
      <c r="BG38" s="470"/>
      <c r="BH38" s="470"/>
      <c r="BI38" s="470"/>
      <c r="BJ38" s="475"/>
    </row>
    <row r="39" spans="2:62" ht="13.5" customHeight="1">
      <c r="N39" s="117"/>
    </row>
    <row r="40" spans="2:62" ht="12.95" customHeight="1">
      <c r="C40" s="463" t="s">
        <v>7</v>
      </c>
      <c r="D40" s="463"/>
      <c r="E40" s="463"/>
      <c r="F40" s="463"/>
      <c r="G40" s="455">
        <v>22</v>
      </c>
      <c r="H40" s="455"/>
      <c r="I40" s="455"/>
      <c r="J40" s="463" t="s">
        <v>1</v>
      </c>
      <c r="K40" s="463"/>
      <c r="L40" s="463"/>
      <c r="M40" s="463"/>
      <c r="N40" s="118"/>
      <c r="O40" s="434">
        <v>12691</v>
      </c>
      <c r="P40" s="550"/>
      <c r="Q40" s="550"/>
      <c r="R40" s="550"/>
      <c r="S40" s="550"/>
      <c r="T40" s="550"/>
      <c r="U40" s="550"/>
      <c r="V40" s="550"/>
      <c r="W40" s="550"/>
      <c r="X40" s="550"/>
      <c r="Y40" s="550"/>
      <c r="Z40" s="550"/>
      <c r="AA40" s="550"/>
      <c r="AB40" s="550"/>
      <c r="AC40" s="550"/>
      <c r="AD40" s="550"/>
      <c r="AE40" s="434">
        <v>5295</v>
      </c>
      <c r="AF40" s="550"/>
      <c r="AG40" s="550"/>
      <c r="AH40" s="550"/>
      <c r="AI40" s="550"/>
      <c r="AJ40" s="550"/>
      <c r="AK40" s="550"/>
      <c r="AL40" s="550"/>
      <c r="AM40" s="550"/>
      <c r="AN40" s="550"/>
      <c r="AO40" s="550"/>
      <c r="AP40" s="550"/>
      <c r="AQ40" s="550"/>
      <c r="AR40" s="550"/>
      <c r="AS40" s="550"/>
      <c r="AT40" s="550"/>
      <c r="AU40" s="434">
        <v>31369</v>
      </c>
      <c r="AV40" s="551"/>
      <c r="AW40" s="551"/>
      <c r="AX40" s="551"/>
      <c r="AY40" s="551"/>
      <c r="AZ40" s="551"/>
      <c r="BA40" s="551"/>
      <c r="BB40" s="551"/>
      <c r="BC40" s="551"/>
      <c r="BD40" s="551"/>
      <c r="BE40" s="551"/>
      <c r="BF40" s="551"/>
      <c r="BG40" s="551"/>
      <c r="BH40" s="551"/>
      <c r="BI40" s="551"/>
      <c r="BJ40" s="551"/>
    </row>
    <row r="41" spans="2:62" ht="12.95" customHeight="1">
      <c r="G41" s="455">
        <v>23</v>
      </c>
      <c r="H41" s="455"/>
      <c r="I41" s="455"/>
      <c r="N41" s="118"/>
      <c r="O41" s="434">
        <v>13392</v>
      </c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434">
        <v>7232</v>
      </c>
      <c r="AF41" s="550"/>
      <c r="AG41" s="550"/>
      <c r="AH41" s="550"/>
      <c r="AI41" s="550"/>
      <c r="AJ41" s="550"/>
      <c r="AK41" s="550"/>
      <c r="AL41" s="550"/>
      <c r="AM41" s="550"/>
      <c r="AN41" s="550"/>
      <c r="AO41" s="550"/>
      <c r="AP41" s="550"/>
      <c r="AQ41" s="550"/>
      <c r="AR41" s="550"/>
      <c r="AS41" s="550"/>
      <c r="AT41" s="550"/>
      <c r="AU41" s="434">
        <v>34429</v>
      </c>
      <c r="AV41" s="551"/>
      <c r="AW41" s="551"/>
      <c r="AX41" s="551"/>
      <c r="AY41" s="551"/>
      <c r="AZ41" s="551"/>
      <c r="BA41" s="551"/>
      <c r="BB41" s="551"/>
      <c r="BC41" s="551"/>
      <c r="BD41" s="551"/>
      <c r="BE41" s="551"/>
      <c r="BF41" s="551"/>
      <c r="BG41" s="551"/>
      <c r="BH41" s="551"/>
      <c r="BI41" s="551"/>
      <c r="BJ41" s="551"/>
    </row>
    <row r="42" spans="2:62">
      <c r="G42" s="455">
        <v>24</v>
      </c>
      <c r="H42" s="455"/>
      <c r="I42" s="455"/>
      <c r="N42" s="118"/>
      <c r="O42" s="434">
        <v>16157</v>
      </c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0"/>
      <c r="AE42" s="434">
        <v>6607</v>
      </c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0"/>
      <c r="AS42" s="550"/>
      <c r="AT42" s="550"/>
      <c r="AU42" s="434">
        <v>33169</v>
      </c>
      <c r="AV42" s="551"/>
      <c r="AW42" s="551"/>
      <c r="AX42" s="551"/>
      <c r="AY42" s="551"/>
      <c r="AZ42" s="551"/>
      <c r="BA42" s="551"/>
      <c r="BB42" s="551"/>
      <c r="BC42" s="551"/>
      <c r="BD42" s="551"/>
      <c r="BE42" s="551"/>
      <c r="BF42" s="551"/>
      <c r="BG42" s="551"/>
      <c r="BH42" s="551"/>
      <c r="BI42" s="551"/>
      <c r="BJ42" s="551"/>
    </row>
    <row r="43" spans="2:62">
      <c r="G43" s="455">
        <v>25</v>
      </c>
      <c r="H43" s="455"/>
      <c r="I43" s="455"/>
      <c r="N43" s="118"/>
      <c r="O43" s="434">
        <v>17173</v>
      </c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0"/>
      <c r="AE43" s="434">
        <v>8815</v>
      </c>
      <c r="AF43" s="550"/>
      <c r="AG43" s="550"/>
      <c r="AH43" s="550"/>
      <c r="AI43" s="550"/>
      <c r="AJ43" s="550"/>
      <c r="AK43" s="550"/>
      <c r="AL43" s="550"/>
      <c r="AM43" s="550"/>
      <c r="AN43" s="550"/>
      <c r="AO43" s="550"/>
      <c r="AP43" s="550"/>
      <c r="AQ43" s="550"/>
      <c r="AR43" s="550"/>
      <c r="AS43" s="550"/>
      <c r="AT43" s="550"/>
      <c r="AU43" s="434">
        <v>33974</v>
      </c>
      <c r="AV43" s="551"/>
      <c r="AW43" s="551"/>
      <c r="AX43" s="551"/>
      <c r="AY43" s="551"/>
      <c r="AZ43" s="551"/>
      <c r="BA43" s="551"/>
      <c r="BB43" s="551"/>
      <c r="BC43" s="551"/>
      <c r="BD43" s="551"/>
      <c r="BE43" s="551"/>
      <c r="BF43" s="551"/>
      <c r="BG43" s="551"/>
      <c r="BH43" s="551"/>
      <c r="BI43" s="551"/>
      <c r="BJ43" s="551"/>
    </row>
    <row r="44" spans="2:62">
      <c r="G44" s="424">
        <v>26</v>
      </c>
      <c r="H44" s="424"/>
      <c r="I44" s="424"/>
      <c r="J44" s="257"/>
      <c r="K44" s="257"/>
      <c r="L44" s="257"/>
      <c r="M44" s="257"/>
      <c r="N44" s="258"/>
      <c r="O44" s="436">
        <v>18900</v>
      </c>
      <c r="P44" s="552"/>
      <c r="Q44" s="552"/>
      <c r="R44" s="552"/>
      <c r="S44" s="552"/>
      <c r="T44" s="552"/>
      <c r="U44" s="552"/>
      <c r="V44" s="552"/>
      <c r="W44" s="552"/>
      <c r="X44" s="552"/>
      <c r="Y44" s="552"/>
      <c r="Z44" s="552"/>
      <c r="AA44" s="552"/>
      <c r="AB44" s="552"/>
      <c r="AC44" s="552"/>
      <c r="AD44" s="552"/>
      <c r="AE44" s="436">
        <v>9679</v>
      </c>
      <c r="AF44" s="552"/>
      <c r="AG44" s="552"/>
      <c r="AH44" s="552"/>
      <c r="AI44" s="552"/>
      <c r="AJ44" s="552"/>
      <c r="AK44" s="552"/>
      <c r="AL44" s="552"/>
      <c r="AM44" s="552"/>
      <c r="AN44" s="552"/>
      <c r="AO44" s="552"/>
      <c r="AP44" s="552"/>
      <c r="AQ44" s="552"/>
      <c r="AR44" s="552"/>
      <c r="AS44" s="552"/>
      <c r="AT44" s="552"/>
      <c r="AU44" s="436">
        <v>36353</v>
      </c>
      <c r="AV44" s="552"/>
      <c r="AW44" s="552"/>
      <c r="AX44" s="552"/>
      <c r="AY44" s="552"/>
      <c r="AZ44" s="552"/>
      <c r="BA44" s="552"/>
      <c r="BB44" s="552"/>
      <c r="BC44" s="552"/>
      <c r="BD44" s="552"/>
      <c r="BE44" s="552"/>
      <c r="BF44" s="552"/>
      <c r="BG44" s="552"/>
      <c r="BH44" s="552"/>
      <c r="BI44" s="552"/>
      <c r="BJ44" s="552"/>
    </row>
    <row r="45" spans="2:62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</row>
    <row r="46" spans="2:62">
      <c r="C46" s="478" t="s">
        <v>8</v>
      </c>
      <c r="D46" s="478"/>
      <c r="E46" s="227" t="s">
        <v>10</v>
      </c>
      <c r="F46" s="136" t="s">
        <v>383</v>
      </c>
      <c r="G46" s="134"/>
      <c r="H46" s="121"/>
      <c r="I46" s="137"/>
    </row>
    <row r="47" spans="2:62">
      <c r="F47" s="138" t="s">
        <v>384</v>
      </c>
      <c r="G47" s="135"/>
      <c r="H47" s="121"/>
    </row>
    <row r="48" spans="2:62">
      <c r="B48" s="524" t="s">
        <v>9</v>
      </c>
      <c r="C48" s="524"/>
      <c r="D48" s="524"/>
      <c r="E48" s="227" t="s">
        <v>10</v>
      </c>
      <c r="F48" s="121" t="s">
        <v>39</v>
      </c>
    </row>
    <row r="51" ht="18" customHeight="1"/>
    <row r="52" ht="12.75" customHeight="1"/>
  </sheetData>
  <mergeCells count="178">
    <mergeCell ref="C24:F24"/>
    <mergeCell ref="G24:I24"/>
    <mergeCell ref="J24:M24"/>
    <mergeCell ref="O24:T24"/>
    <mergeCell ref="U24:Z24"/>
    <mergeCell ref="AA24:AF24"/>
    <mergeCell ref="B19:BJ19"/>
    <mergeCell ref="B21:N22"/>
    <mergeCell ref="O21:T22"/>
    <mergeCell ref="U21:Z22"/>
    <mergeCell ref="AA21:AF22"/>
    <mergeCell ref="AG21:AL22"/>
    <mergeCell ref="AM21:AR22"/>
    <mergeCell ref="AS21:AX22"/>
    <mergeCell ref="AY21:BD22"/>
    <mergeCell ref="BE21:BJ22"/>
    <mergeCell ref="AG24:AL24"/>
    <mergeCell ref="AM24:AR24"/>
    <mergeCell ref="AS24:AX24"/>
    <mergeCell ref="AY24:BD24"/>
    <mergeCell ref="BE24:BJ24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F31:G31"/>
    <mergeCell ref="B32:D32"/>
    <mergeCell ref="B35:BJ35"/>
    <mergeCell ref="AY27:BD27"/>
    <mergeCell ref="BE27:BJ27"/>
    <mergeCell ref="G28:I28"/>
    <mergeCell ref="O28:T28"/>
    <mergeCell ref="U28:Z28"/>
    <mergeCell ref="AA28:AF28"/>
    <mergeCell ref="AG28:AL28"/>
    <mergeCell ref="AM28:AR28"/>
    <mergeCell ref="AS28:AX28"/>
    <mergeCell ref="AY28:BD28"/>
    <mergeCell ref="G27:I27"/>
    <mergeCell ref="O27:T27"/>
    <mergeCell ref="U27:Z27"/>
    <mergeCell ref="AA27:AF27"/>
    <mergeCell ref="AG27:AL27"/>
    <mergeCell ref="AM27:AR27"/>
    <mergeCell ref="AS27:AX27"/>
    <mergeCell ref="BE28:BJ28"/>
    <mergeCell ref="C30:D30"/>
    <mergeCell ref="F30:G30"/>
    <mergeCell ref="G41:I41"/>
    <mergeCell ref="O41:AD41"/>
    <mergeCell ref="AE41:AT41"/>
    <mergeCell ref="AU41:BJ41"/>
    <mergeCell ref="G42:I42"/>
    <mergeCell ref="O42:AD42"/>
    <mergeCell ref="AE42:AT42"/>
    <mergeCell ref="AU42:BJ42"/>
    <mergeCell ref="B37:N38"/>
    <mergeCell ref="O37:AD38"/>
    <mergeCell ref="AE37:AT38"/>
    <mergeCell ref="AU37:BJ38"/>
    <mergeCell ref="C40:F40"/>
    <mergeCell ref="G40:I40"/>
    <mergeCell ref="J40:M40"/>
    <mergeCell ref="O40:AD40"/>
    <mergeCell ref="AE40:AT40"/>
    <mergeCell ref="AU40:BJ40"/>
    <mergeCell ref="C46:D46"/>
    <mergeCell ref="B48:D48"/>
    <mergeCell ref="G43:I43"/>
    <mergeCell ref="O43:AD43"/>
    <mergeCell ref="AE43:AT43"/>
    <mergeCell ref="AU43:BJ43"/>
    <mergeCell ref="G44:I44"/>
    <mergeCell ref="O44:AD44"/>
    <mergeCell ref="AE44:AT44"/>
    <mergeCell ref="AU44:BJ44"/>
    <mergeCell ref="G14:I14"/>
    <mergeCell ref="O14:R14"/>
    <mergeCell ref="S14:V14"/>
    <mergeCell ref="W14:Z14"/>
    <mergeCell ref="AA14:AD14"/>
    <mergeCell ref="AE14:AH14"/>
    <mergeCell ref="BG14:BJ14"/>
    <mergeCell ref="C16:D16"/>
    <mergeCell ref="B17:D17"/>
    <mergeCell ref="AI14:AL14"/>
    <mergeCell ref="AM14:AP14"/>
    <mergeCell ref="AQ14:AT14"/>
    <mergeCell ref="AU14:AX14"/>
    <mergeCell ref="AY14:BB14"/>
    <mergeCell ref="BC14:BF14"/>
    <mergeCell ref="BG10:BJ10"/>
    <mergeCell ref="BG11:BJ11"/>
    <mergeCell ref="G12:I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AU12:AX12"/>
    <mergeCell ref="AY12:BB12"/>
    <mergeCell ref="BC12:BF12"/>
    <mergeCell ref="BG12:BJ12"/>
    <mergeCell ref="G11:I11"/>
    <mergeCell ref="O11:R11"/>
    <mergeCell ref="S11:V11"/>
    <mergeCell ref="W11:Z11"/>
    <mergeCell ref="AA11:AD11"/>
    <mergeCell ref="AE11:AH11"/>
    <mergeCell ref="AI11:AL11"/>
    <mergeCell ref="AM11:AP11"/>
    <mergeCell ref="AQ11:AT11"/>
    <mergeCell ref="AY11:BB11"/>
    <mergeCell ref="BC11:BF11"/>
    <mergeCell ref="C10:F10"/>
    <mergeCell ref="J10:M10"/>
    <mergeCell ref="G10:I10"/>
    <mergeCell ref="O10:R10"/>
    <mergeCell ref="S10:V10"/>
    <mergeCell ref="W10:Z10"/>
    <mergeCell ref="AA10:AD10"/>
    <mergeCell ref="AE10:AH10"/>
    <mergeCell ref="AI10:AL10"/>
    <mergeCell ref="AM10:AP10"/>
    <mergeCell ref="AQ10:AT10"/>
    <mergeCell ref="AU10:AX10"/>
    <mergeCell ref="AY10:BB10"/>
    <mergeCell ref="BC10:BF10"/>
    <mergeCell ref="AU11:AX11"/>
    <mergeCell ref="AS1:BK2"/>
    <mergeCell ref="B5:BJ5"/>
    <mergeCell ref="B7:N8"/>
    <mergeCell ref="O7:Z7"/>
    <mergeCell ref="AA7:AL7"/>
    <mergeCell ref="AM7:AX7"/>
    <mergeCell ref="AY7:BJ7"/>
    <mergeCell ref="O8:R8"/>
    <mergeCell ref="S8:V8"/>
    <mergeCell ref="W8:Z8"/>
    <mergeCell ref="AA8:AD8"/>
    <mergeCell ref="AE8:AH8"/>
    <mergeCell ref="AI8:AL8"/>
    <mergeCell ref="AM8:AP8"/>
    <mergeCell ref="AQ8:AT8"/>
    <mergeCell ref="AU8:AX8"/>
    <mergeCell ref="AY8:BB8"/>
    <mergeCell ref="BC8:BF8"/>
    <mergeCell ref="BG8:BJ8"/>
    <mergeCell ref="AU13:AX13"/>
    <mergeCell ref="AY13:BB13"/>
    <mergeCell ref="BC13:BF13"/>
    <mergeCell ref="BG13:BJ13"/>
    <mergeCell ref="G13:I13"/>
    <mergeCell ref="O13:R13"/>
    <mergeCell ref="S13:V13"/>
    <mergeCell ref="W13:Z13"/>
    <mergeCell ref="AA13:AD13"/>
    <mergeCell ref="AE13:AH13"/>
    <mergeCell ref="AI13:AL13"/>
    <mergeCell ref="AM13:AP13"/>
    <mergeCell ref="AQ13:AT13"/>
  </mergeCells>
  <phoneticPr fontId="1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K69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2" ht="11.1" customHeight="1">
      <c r="A1" s="453">
        <f>'193'!AS1+1</f>
        <v>194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2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2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2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2" ht="18" customHeight="1">
      <c r="B5" s="454" t="s">
        <v>852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2" ht="12.95" customHeight="1">
      <c r="B6" s="455" t="s">
        <v>407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</row>
    <row r="7" spans="1:62" ht="12.95" customHeight="1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</row>
    <row r="8" spans="1:62" ht="13.5" customHeight="1">
      <c r="B8" s="553" t="s">
        <v>1</v>
      </c>
      <c r="C8" s="554"/>
      <c r="D8" s="554"/>
      <c r="E8" s="554"/>
      <c r="F8" s="554"/>
      <c r="G8" s="554"/>
      <c r="H8" s="554"/>
      <c r="I8" s="554"/>
      <c r="J8" s="554"/>
      <c r="K8" s="554"/>
      <c r="L8" s="554"/>
      <c r="M8" s="560" t="s">
        <v>137</v>
      </c>
      <c r="N8" s="561"/>
      <c r="O8" s="561"/>
      <c r="P8" s="561"/>
      <c r="Q8" s="561"/>
      <c r="R8" s="561"/>
      <c r="S8" s="561"/>
      <c r="T8" s="562"/>
      <c r="U8" s="560" t="s">
        <v>770</v>
      </c>
      <c r="V8" s="561"/>
      <c r="W8" s="561"/>
      <c r="X8" s="561"/>
      <c r="Y8" s="561"/>
      <c r="Z8" s="561"/>
      <c r="AA8" s="561"/>
      <c r="AB8" s="561"/>
      <c r="AC8" s="562"/>
      <c r="AD8" s="560" t="s">
        <v>393</v>
      </c>
      <c r="AE8" s="561"/>
      <c r="AF8" s="561"/>
      <c r="AG8" s="561"/>
      <c r="AH8" s="561"/>
      <c r="AI8" s="561"/>
      <c r="AJ8" s="561"/>
      <c r="AK8" s="562"/>
      <c r="AL8" s="560" t="s">
        <v>375</v>
      </c>
      <c r="AM8" s="561"/>
      <c r="AN8" s="561"/>
      <c r="AO8" s="561"/>
      <c r="AP8" s="561"/>
      <c r="AQ8" s="561"/>
      <c r="AR8" s="561"/>
      <c r="AS8" s="561"/>
      <c r="AT8" s="561"/>
      <c r="AU8" s="560" t="s">
        <v>138</v>
      </c>
      <c r="AV8" s="561"/>
      <c r="AW8" s="561"/>
      <c r="AX8" s="561"/>
      <c r="AY8" s="561"/>
      <c r="AZ8" s="561"/>
      <c r="BA8" s="561"/>
      <c r="BB8" s="562"/>
      <c r="BC8" s="560" t="s">
        <v>139</v>
      </c>
      <c r="BD8" s="561"/>
      <c r="BE8" s="561"/>
      <c r="BF8" s="561"/>
      <c r="BG8" s="561"/>
      <c r="BH8" s="561"/>
      <c r="BI8" s="561"/>
      <c r="BJ8" s="561"/>
    </row>
    <row r="9" spans="1:62">
      <c r="B9" s="540"/>
      <c r="C9" s="585"/>
      <c r="D9" s="585"/>
      <c r="E9" s="585"/>
      <c r="F9" s="585"/>
      <c r="G9" s="585"/>
      <c r="H9" s="585"/>
      <c r="I9" s="585"/>
      <c r="J9" s="585"/>
      <c r="K9" s="585"/>
      <c r="L9" s="585"/>
      <c r="M9" s="563"/>
      <c r="N9" s="564"/>
      <c r="O9" s="564"/>
      <c r="P9" s="564"/>
      <c r="Q9" s="564"/>
      <c r="R9" s="564"/>
      <c r="S9" s="564"/>
      <c r="T9" s="565"/>
      <c r="U9" s="563"/>
      <c r="V9" s="564"/>
      <c r="W9" s="564"/>
      <c r="X9" s="564"/>
      <c r="Y9" s="564"/>
      <c r="Z9" s="564"/>
      <c r="AA9" s="564"/>
      <c r="AB9" s="564"/>
      <c r="AC9" s="565"/>
      <c r="AD9" s="563"/>
      <c r="AE9" s="564"/>
      <c r="AF9" s="564"/>
      <c r="AG9" s="564"/>
      <c r="AH9" s="564"/>
      <c r="AI9" s="564"/>
      <c r="AJ9" s="564"/>
      <c r="AK9" s="565"/>
      <c r="AL9" s="563"/>
      <c r="AM9" s="564"/>
      <c r="AN9" s="564"/>
      <c r="AO9" s="564"/>
      <c r="AP9" s="564"/>
      <c r="AQ9" s="564"/>
      <c r="AR9" s="564"/>
      <c r="AS9" s="564"/>
      <c r="AT9" s="564"/>
      <c r="AU9" s="563"/>
      <c r="AV9" s="564"/>
      <c r="AW9" s="564"/>
      <c r="AX9" s="564"/>
      <c r="AY9" s="564"/>
      <c r="AZ9" s="564"/>
      <c r="BA9" s="564"/>
      <c r="BB9" s="565"/>
      <c r="BC9" s="563"/>
      <c r="BD9" s="564"/>
      <c r="BE9" s="564"/>
      <c r="BF9" s="564"/>
      <c r="BG9" s="564"/>
      <c r="BH9" s="564"/>
      <c r="BI9" s="564"/>
      <c r="BJ9" s="564"/>
    </row>
    <row r="10" spans="1:62">
      <c r="B10" s="469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566"/>
      <c r="N10" s="567"/>
      <c r="O10" s="567"/>
      <c r="P10" s="567"/>
      <c r="Q10" s="567"/>
      <c r="R10" s="567"/>
      <c r="S10" s="567"/>
      <c r="T10" s="568"/>
      <c r="U10" s="566"/>
      <c r="V10" s="567"/>
      <c r="W10" s="567"/>
      <c r="X10" s="567"/>
      <c r="Y10" s="567"/>
      <c r="Z10" s="567"/>
      <c r="AA10" s="567"/>
      <c r="AB10" s="567"/>
      <c r="AC10" s="568"/>
      <c r="AD10" s="566"/>
      <c r="AE10" s="567"/>
      <c r="AF10" s="567"/>
      <c r="AG10" s="567"/>
      <c r="AH10" s="567"/>
      <c r="AI10" s="567"/>
      <c r="AJ10" s="567"/>
      <c r="AK10" s="568"/>
      <c r="AL10" s="566"/>
      <c r="AM10" s="567"/>
      <c r="AN10" s="567"/>
      <c r="AO10" s="567"/>
      <c r="AP10" s="567"/>
      <c r="AQ10" s="567"/>
      <c r="AR10" s="567"/>
      <c r="AS10" s="567"/>
      <c r="AT10" s="567"/>
      <c r="AU10" s="566"/>
      <c r="AV10" s="567"/>
      <c r="AW10" s="567"/>
      <c r="AX10" s="567"/>
      <c r="AY10" s="567"/>
      <c r="AZ10" s="567"/>
      <c r="BA10" s="567"/>
      <c r="BB10" s="568"/>
      <c r="BC10" s="566"/>
      <c r="BD10" s="567"/>
      <c r="BE10" s="567"/>
      <c r="BF10" s="567"/>
      <c r="BG10" s="567"/>
      <c r="BH10" s="567"/>
      <c r="BI10" s="567"/>
      <c r="BJ10" s="567"/>
    </row>
    <row r="11" spans="1:62" ht="13.5" customHeight="1">
      <c r="L11" s="185"/>
      <c r="M11" s="127"/>
      <c r="N11" s="128"/>
      <c r="O11" s="128"/>
      <c r="P11" s="128"/>
      <c r="Q11" s="128"/>
      <c r="R11" s="128"/>
      <c r="S11" s="129"/>
      <c r="T11" s="129"/>
      <c r="U11" s="131"/>
      <c r="V11" s="128"/>
      <c r="W11" s="128"/>
      <c r="X11" s="128"/>
      <c r="Y11" s="128"/>
      <c r="Z11" s="128"/>
      <c r="AA11" s="128"/>
      <c r="AB11" s="129"/>
      <c r="AC11" s="130" t="s">
        <v>376</v>
      </c>
      <c r="AD11" s="131"/>
      <c r="AE11" s="128"/>
      <c r="AF11" s="129"/>
      <c r="AG11" s="128"/>
      <c r="AH11" s="128"/>
      <c r="AI11" s="128"/>
      <c r="AJ11" s="129"/>
      <c r="AK11" s="130" t="s">
        <v>376</v>
      </c>
      <c r="AL11" s="132"/>
      <c r="AM11" s="130"/>
      <c r="AN11" s="130"/>
      <c r="AO11" s="130"/>
      <c r="AP11" s="130"/>
      <c r="AQ11" s="130"/>
      <c r="AR11" s="130"/>
      <c r="AS11" s="130"/>
      <c r="AT11" s="130"/>
      <c r="AU11" s="131"/>
      <c r="AV11" s="128"/>
      <c r="AW11" s="128"/>
      <c r="AX11" s="128"/>
      <c r="AY11" s="128"/>
      <c r="AZ11" s="128"/>
      <c r="BA11" s="129"/>
      <c r="BB11" s="129"/>
      <c r="BC11" s="131"/>
      <c r="BD11" s="128"/>
      <c r="BE11" s="128"/>
      <c r="BF11" s="128"/>
      <c r="BG11" s="128"/>
      <c r="BH11" s="128"/>
      <c r="BI11" s="129"/>
      <c r="BJ11" s="129"/>
    </row>
    <row r="12" spans="1:62" ht="13.5" customHeight="1">
      <c r="C12" s="463" t="s">
        <v>7</v>
      </c>
      <c r="D12" s="463"/>
      <c r="E12" s="463"/>
      <c r="F12" s="455">
        <v>22</v>
      </c>
      <c r="G12" s="455"/>
      <c r="H12" s="455"/>
      <c r="I12" s="463" t="s">
        <v>1</v>
      </c>
      <c r="J12" s="463"/>
      <c r="K12" s="463"/>
      <c r="L12" s="123"/>
      <c r="M12" s="583">
        <v>3507</v>
      </c>
      <c r="N12" s="575"/>
      <c r="O12" s="575"/>
      <c r="P12" s="575"/>
      <c r="Q12" s="575"/>
      <c r="R12" s="575"/>
      <c r="S12" s="575"/>
      <c r="T12" s="575"/>
      <c r="U12" s="575">
        <v>349</v>
      </c>
      <c r="V12" s="575"/>
      <c r="W12" s="575"/>
      <c r="X12" s="575"/>
      <c r="Y12" s="575"/>
      <c r="Z12" s="575"/>
      <c r="AA12" s="575"/>
      <c r="AB12" s="575"/>
      <c r="AC12" s="575"/>
      <c r="AD12" s="575">
        <v>361</v>
      </c>
      <c r="AE12" s="575"/>
      <c r="AF12" s="575"/>
      <c r="AG12" s="575"/>
      <c r="AH12" s="575"/>
      <c r="AI12" s="575"/>
      <c r="AJ12" s="575"/>
      <c r="AK12" s="575"/>
      <c r="AL12" s="575">
        <v>209</v>
      </c>
      <c r="AM12" s="575"/>
      <c r="AN12" s="575"/>
      <c r="AO12" s="575"/>
      <c r="AP12" s="575"/>
      <c r="AQ12" s="575"/>
      <c r="AR12" s="575"/>
      <c r="AS12" s="575"/>
      <c r="AT12" s="575"/>
      <c r="AU12" s="575">
        <v>6</v>
      </c>
      <c r="AV12" s="575"/>
      <c r="AW12" s="575"/>
      <c r="AX12" s="575"/>
      <c r="AY12" s="575"/>
      <c r="AZ12" s="575"/>
      <c r="BA12" s="575"/>
      <c r="BB12" s="575"/>
      <c r="BC12" s="575">
        <v>13</v>
      </c>
      <c r="BD12" s="575"/>
      <c r="BE12" s="575"/>
      <c r="BF12" s="575"/>
      <c r="BG12" s="575"/>
      <c r="BH12" s="575"/>
      <c r="BI12" s="575"/>
      <c r="BJ12" s="575"/>
    </row>
    <row r="13" spans="1:62">
      <c r="F13" s="455">
        <v>23</v>
      </c>
      <c r="G13" s="455"/>
      <c r="H13" s="455"/>
      <c r="L13" s="123"/>
      <c r="M13" s="583">
        <v>3603</v>
      </c>
      <c r="N13" s="575"/>
      <c r="O13" s="575"/>
      <c r="P13" s="575"/>
      <c r="Q13" s="575"/>
      <c r="R13" s="575"/>
      <c r="S13" s="575"/>
      <c r="T13" s="575"/>
      <c r="U13" s="575">
        <v>348</v>
      </c>
      <c r="V13" s="575"/>
      <c r="W13" s="575"/>
      <c r="X13" s="575"/>
      <c r="Y13" s="575"/>
      <c r="Z13" s="575"/>
      <c r="AA13" s="575"/>
      <c r="AB13" s="575"/>
      <c r="AC13" s="575"/>
      <c r="AD13" s="575">
        <v>329</v>
      </c>
      <c r="AE13" s="575"/>
      <c r="AF13" s="575"/>
      <c r="AG13" s="575"/>
      <c r="AH13" s="575"/>
      <c r="AI13" s="575"/>
      <c r="AJ13" s="575"/>
      <c r="AK13" s="575"/>
      <c r="AL13" s="575">
        <v>181</v>
      </c>
      <c r="AM13" s="575"/>
      <c r="AN13" s="575"/>
      <c r="AO13" s="575"/>
      <c r="AP13" s="575"/>
      <c r="AQ13" s="575"/>
      <c r="AR13" s="575"/>
      <c r="AS13" s="575"/>
      <c r="AT13" s="575"/>
      <c r="AU13" s="575">
        <v>3</v>
      </c>
      <c r="AV13" s="575"/>
      <c r="AW13" s="575"/>
      <c r="AX13" s="575"/>
      <c r="AY13" s="575"/>
      <c r="AZ13" s="575"/>
      <c r="BA13" s="575"/>
      <c r="BB13" s="575"/>
      <c r="BC13" s="575">
        <v>11</v>
      </c>
      <c r="BD13" s="575"/>
      <c r="BE13" s="575"/>
      <c r="BF13" s="575"/>
      <c r="BG13" s="575"/>
      <c r="BH13" s="575"/>
      <c r="BI13" s="575"/>
      <c r="BJ13" s="575"/>
    </row>
    <row r="14" spans="1:62">
      <c r="F14" s="455">
        <v>24</v>
      </c>
      <c r="G14" s="455"/>
      <c r="H14" s="455"/>
      <c r="L14" s="123"/>
      <c r="M14" s="583">
        <v>3640</v>
      </c>
      <c r="N14" s="575"/>
      <c r="O14" s="575"/>
      <c r="P14" s="575"/>
      <c r="Q14" s="575"/>
      <c r="R14" s="575"/>
      <c r="S14" s="575"/>
      <c r="T14" s="575"/>
      <c r="U14" s="575">
        <v>399</v>
      </c>
      <c r="V14" s="575"/>
      <c r="W14" s="575"/>
      <c r="X14" s="575"/>
      <c r="Y14" s="575"/>
      <c r="Z14" s="575"/>
      <c r="AA14" s="575"/>
      <c r="AB14" s="575"/>
      <c r="AC14" s="575"/>
      <c r="AD14" s="575">
        <v>341</v>
      </c>
      <c r="AE14" s="575"/>
      <c r="AF14" s="575"/>
      <c r="AG14" s="575"/>
      <c r="AH14" s="575"/>
      <c r="AI14" s="575"/>
      <c r="AJ14" s="575"/>
      <c r="AK14" s="575"/>
      <c r="AL14" s="575">
        <v>169</v>
      </c>
      <c r="AM14" s="575"/>
      <c r="AN14" s="575"/>
      <c r="AO14" s="575"/>
      <c r="AP14" s="575"/>
      <c r="AQ14" s="575"/>
      <c r="AR14" s="575"/>
      <c r="AS14" s="575"/>
      <c r="AT14" s="575"/>
      <c r="AU14" s="575">
        <v>7</v>
      </c>
      <c r="AV14" s="575"/>
      <c r="AW14" s="575"/>
      <c r="AX14" s="575"/>
      <c r="AY14" s="575"/>
      <c r="AZ14" s="575"/>
      <c r="BA14" s="575"/>
      <c r="BB14" s="575"/>
      <c r="BC14" s="575">
        <v>16</v>
      </c>
      <c r="BD14" s="575"/>
      <c r="BE14" s="575"/>
      <c r="BF14" s="575"/>
      <c r="BG14" s="575"/>
      <c r="BH14" s="575"/>
      <c r="BI14" s="575"/>
      <c r="BJ14" s="575"/>
    </row>
    <row r="15" spans="1:62">
      <c r="F15" s="455">
        <v>25</v>
      </c>
      <c r="G15" s="455"/>
      <c r="H15" s="455"/>
      <c r="L15" s="123"/>
      <c r="M15" s="583">
        <v>3799</v>
      </c>
      <c r="N15" s="575"/>
      <c r="O15" s="575"/>
      <c r="P15" s="575"/>
      <c r="Q15" s="575"/>
      <c r="R15" s="575"/>
      <c r="S15" s="575"/>
      <c r="T15" s="575"/>
      <c r="U15" s="575">
        <v>535</v>
      </c>
      <c r="V15" s="575"/>
      <c r="W15" s="575"/>
      <c r="X15" s="575"/>
      <c r="Y15" s="575"/>
      <c r="Z15" s="575"/>
      <c r="AA15" s="575"/>
      <c r="AB15" s="575"/>
      <c r="AC15" s="575"/>
      <c r="AD15" s="575">
        <v>421</v>
      </c>
      <c r="AE15" s="575"/>
      <c r="AF15" s="575"/>
      <c r="AG15" s="575"/>
      <c r="AH15" s="575"/>
      <c r="AI15" s="575"/>
      <c r="AJ15" s="575"/>
      <c r="AK15" s="575"/>
      <c r="AL15" s="575">
        <v>161</v>
      </c>
      <c r="AM15" s="575"/>
      <c r="AN15" s="575"/>
      <c r="AO15" s="575"/>
      <c r="AP15" s="575"/>
      <c r="AQ15" s="575"/>
      <c r="AR15" s="575"/>
      <c r="AS15" s="575"/>
      <c r="AT15" s="575"/>
      <c r="AU15" s="575">
        <v>2</v>
      </c>
      <c r="AV15" s="575"/>
      <c r="AW15" s="575"/>
      <c r="AX15" s="575"/>
      <c r="AY15" s="575"/>
      <c r="AZ15" s="575"/>
      <c r="BA15" s="575"/>
      <c r="BB15" s="575"/>
      <c r="BC15" s="575">
        <v>5</v>
      </c>
      <c r="BD15" s="575"/>
      <c r="BE15" s="575"/>
      <c r="BF15" s="575"/>
      <c r="BG15" s="575"/>
      <c r="BH15" s="575"/>
      <c r="BI15" s="575"/>
      <c r="BJ15" s="575"/>
    </row>
    <row r="16" spans="1:62">
      <c r="F16" s="424">
        <v>26</v>
      </c>
      <c r="G16" s="424"/>
      <c r="H16" s="424"/>
      <c r="I16" s="257"/>
      <c r="J16" s="257"/>
      <c r="K16" s="257"/>
      <c r="L16" s="259"/>
      <c r="M16" s="584">
        <v>3800</v>
      </c>
      <c r="N16" s="582"/>
      <c r="O16" s="582"/>
      <c r="P16" s="582"/>
      <c r="Q16" s="582"/>
      <c r="R16" s="582"/>
      <c r="S16" s="582"/>
      <c r="T16" s="582"/>
      <c r="U16" s="582">
        <v>576</v>
      </c>
      <c r="V16" s="582"/>
      <c r="W16" s="582"/>
      <c r="X16" s="582"/>
      <c r="Y16" s="582"/>
      <c r="Z16" s="582"/>
      <c r="AA16" s="582"/>
      <c r="AB16" s="582"/>
      <c r="AC16" s="582"/>
      <c r="AD16" s="582">
        <v>419</v>
      </c>
      <c r="AE16" s="582"/>
      <c r="AF16" s="582"/>
      <c r="AG16" s="582"/>
      <c r="AH16" s="582"/>
      <c r="AI16" s="582"/>
      <c r="AJ16" s="582"/>
      <c r="AK16" s="582"/>
      <c r="AL16" s="582">
        <v>153</v>
      </c>
      <c r="AM16" s="582"/>
      <c r="AN16" s="582"/>
      <c r="AO16" s="582"/>
      <c r="AP16" s="582"/>
      <c r="AQ16" s="582"/>
      <c r="AR16" s="582"/>
      <c r="AS16" s="582"/>
      <c r="AT16" s="582"/>
      <c r="AU16" s="436">
        <v>0</v>
      </c>
      <c r="AV16" s="436"/>
      <c r="AW16" s="436"/>
      <c r="AX16" s="436"/>
      <c r="AY16" s="436"/>
      <c r="AZ16" s="436"/>
      <c r="BA16" s="436"/>
      <c r="BB16" s="436"/>
      <c r="BC16" s="582">
        <v>12</v>
      </c>
      <c r="BD16" s="582"/>
      <c r="BE16" s="582"/>
      <c r="BF16" s="582"/>
      <c r="BG16" s="582"/>
      <c r="BH16" s="582"/>
      <c r="BI16" s="582"/>
      <c r="BJ16" s="582"/>
    </row>
    <row r="17" spans="2:62" ht="13.5" customHeight="1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287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19"/>
      <c r="AS17" s="119"/>
      <c r="AT17" s="119"/>
      <c r="AU17" s="119"/>
      <c r="AV17" s="119"/>
      <c r="AW17" s="119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</row>
    <row r="18" spans="2:62" ht="13.5" customHeight="1">
      <c r="B18" s="553" t="s">
        <v>1</v>
      </c>
      <c r="C18" s="554"/>
      <c r="D18" s="554"/>
      <c r="E18" s="554"/>
      <c r="F18" s="554"/>
      <c r="G18" s="554"/>
      <c r="H18" s="554"/>
      <c r="I18" s="554"/>
      <c r="J18" s="554"/>
      <c r="K18" s="554"/>
      <c r="L18" s="554"/>
      <c r="M18" s="576" t="s">
        <v>394</v>
      </c>
      <c r="N18" s="577"/>
      <c r="O18" s="577"/>
      <c r="P18" s="577"/>
      <c r="Q18" s="577"/>
      <c r="R18" s="577"/>
      <c r="S18" s="577"/>
      <c r="T18" s="577"/>
      <c r="U18" s="577"/>
      <c r="V18" s="577"/>
      <c r="W18" s="577"/>
      <c r="X18" s="577"/>
      <c r="Y18" s="577"/>
      <c r="Z18" s="577"/>
      <c r="AA18" s="577"/>
      <c r="AB18" s="577"/>
      <c r="AC18" s="578"/>
      <c r="AD18" s="576" t="s">
        <v>394</v>
      </c>
      <c r="AE18" s="577"/>
      <c r="AF18" s="577"/>
      <c r="AG18" s="577"/>
      <c r="AH18" s="577"/>
      <c r="AI18" s="577"/>
      <c r="AJ18" s="577"/>
      <c r="AK18" s="577"/>
      <c r="AL18" s="577"/>
      <c r="AM18" s="577"/>
      <c r="AN18" s="577"/>
      <c r="AO18" s="577"/>
      <c r="AP18" s="577"/>
      <c r="AQ18" s="577"/>
      <c r="AR18" s="577"/>
      <c r="AS18" s="577"/>
      <c r="AT18" s="578"/>
      <c r="AU18" s="560" t="s">
        <v>923</v>
      </c>
      <c r="AV18" s="561"/>
      <c r="AW18" s="561"/>
      <c r="AX18" s="561"/>
      <c r="AY18" s="561"/>
      <c r="AZ18" s="561"/>
      <c r="BA18" s="561"/>
      <c r="BB18" s="562"/>
      <c r="BC18" s="560" t="s">
        <v>377</v>
      </c>
      <c r="BD18" s="561"/>
      <c r="BE18" s="561"/>
      <c r="BF18" s="561"/>
      <c r="BG18" s="561"/>
      <c r="BH18" s="561"/>
      <c r="BI18" s="561"/>
      <c r="BJ18" s="561"/>
    </row>
    <row r="19" spans="2:62" ht="13.5" customHeight="1">
      <c r="B19" s="540"/>
      <c r="C19" s="585"/>
      <c r="D19" s="585"/>
      <c r="E19" s="585"/>
      <c r="F19" s="585"/>
      <c r="G19" s="585"/>
      <c r="H19" s="585"/>
      <c r="I19" s="585"/>
      <c r="J19" s="585"/>
      <c r="K19" s="585"/>
      <c r="L19" s="585"/>
      <c r="M19" s="579" t="s">
        <v>396</v>
      </c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1"/>
      <c r="AD19" s="579" t="s">
        <v>395</v>
      </c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  <c r="AR19" s="580"/>
      <c r="AS19" s="580"/>
      <c r="AT19" s="581"/>
      <c r="AU19" s="563"/>
      <c r="AV19" s="564"/>
      <c r="AW19" s="564"/>
      <c r="AX19" s="564"/>
      <c r="AY19" s="564"/>
      <c r="AZ19" s="564"/>
      <c r="BA19" s="564"/>
      <c r="BB19" s="565"/>
      <c r="BC19" s="563"/>
      <c r="BD19" s="564"/>
      <c r="BE19" s="564"/>
      <c r="BF19" s="564"/>
      <c r="BG19" s="564"/>
      <c r="BH19" s="564"/>
      <c r="BI19" s="564"/>
      <c r="BJ19" s="564"/>
    </row>
    <row r="20" spans="2:62" ht="21.75" customHeight="1">
      <c r="B20" s="469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569" t="s">
        <v>378</v>
      </c>
      <c r="N20" s="570"/>
      <c r="O20" s="570"/>
      <c r="P20" s="570"/>
      <c r="Q20" s="570"/>
      <c r="R20" s="570"/>
      <c r="S20" s="570"/>
      <c r="T20" s="571"/>
      <c r="U20" s="572" t="s">
        <v>379</v>
      </c>
      <c r="V20" s="573"/>
      <c r="W20" s="573"/>
      <c r="X20" s="573"/>
      <c r="Y20" s="573"/>
      <c r="Z20" s="573"/>
      <c r="AA20" s="573"/>
      <c r="AB20" s="573"/>
      <c r="AC20" s="574"/>
      <c r="AD20" s="569" t="s">
        <v>378</v>
      </c>
      <c r="AE20" s="570"/>
      <c r="AF20" s="570"/>
      <c r="AG20" s="570"/>
      <c r="AH20" s="570"/>
      <c r="AI20" s="570"/>
      <c r="AJ20" s="570"/>
      <c r="AK20" s="571"/>
      <c r="AL20" s="572" t="s">
        <v>379</v>
      </c>
      <c r="AM20" s="573"/>
      <c r="AN20" s="573"/>
      <c r="AO20" s="573"/>
      <c r="AP20" s="573"/>
      <c r="AQ20" s="573"/>
      <c r="AR20" s="573"/>
      <c r="AS20" s="573"/>
      <c r="AT20" s="573"/>
      <c r="AU20" s="566"/>
      <c r="AV20" s="567"/>
      <c r="AW20" s="567"/>
      <c r="AX20" s="567"/>
      <c r="AY20" s="567"/>
      <c r="AZ20" s="567"/>
      <c r="BA20" s="567"/>
      <c r="BB20" s="568"/>
      <c r="BC20" s="566"/>
      <c r="BD20" s="567"/>
      <c r="BE20" s="567"/>
      <c r="BF20" s="567"/>
      <c r="BG20" s="567"/>
      <c r="BH20" s="567"/>
      <c r="BI20" s="567"/>
      <c r="BJ20" s="567"/>
    </row>
    <row r="21" spans="2:62" ht="13.5" customHeight="1">
      <c r="L21" s="185"/>
      <c r="M21" s="127"/>
      <c r="N21" s="128"/>
      <c r="O21" s="128"/>
      <c r="P21" s="128"/>
      <c r="Q21" s="128"/>
      <c r="R21" s="129"/>
      <c r="S21" s="129"/>
      <c r="T21" s="130" t="s">
        <v>380</v>
      </c>
      <c r="U21" s="131"/>
      <c r="V21" s="128"/>
      <c r="W21" s="128"/>
      <c r="X21" s="128"/>
      <c r="Y21" s="128"/>
      <c r="Z21" s="128"/>
      <c r="AA21" s="129"/>
      <c r="AB21" s="129"/>
      <c r="AC21" s="129"/>
      <c r="AD21" s="131"/>
      <c r="AE21" s="128"/>
      <c r="AF21" s="128"/>
      <c r="AG21" s="128"/>
      <c r="AH21" s="130"/>
      <c r="AI21" s="130"/>
      <c r="AJ21" s="130"/>
      <c r="AK21" s="130" t="s">
        <v>380</v>
      </c>
      <c r="AL21" s="132"/>
      <c r="AM21" s="130"/>
      <c r="AN21" s="130"/>
      <c r="AO21" s="130"/>
      <c r="AP21" s="130"/>
      <c r="AQ21" s="130"/>
      <c r="AR21" s="130"/>
      <c r="AS21" s="130"/>
      <c r="AT21" s="130"/>
      <c r="AU21" s="131"/>
      <c r="AV21" s="128"/>
      <c r="AW21" s="128"/>
      <c r="AX21" s="128"/>
      <c r="AY21" s="130"/>
      <c r="AZ21" s="130"/>
      <c r="BA21" s="130"/>
      <c r="BB21" s="130" t="s">
        <v>380</v>
      </c>
      <c r="BC21" s="132"/>
      <c r="BD21" s="130"/>
      <c r="BE21" s="130"/>
      <c r="BF21" s="128"/>
      <c r="BG21" s="128"/>
      <c r="BH21" s="128"/>
      <c r="BI21" s="129"/>
      <c r="BJ21" s="129"/>
    </row>
    <row r="22" spans="2:62" ht="13.5" customHeight="1">
      <c r="C22" s="463" t="s">
        <v>7</v>
      </c>
      <c r="D22" s="463"/>
      <c r="E22" s="463"/>
      <c r="F22" s="455">
        <v>22</v>
      </c>
      <c r="G22" s="455"/>
      <c r="H22" s="455"/>
      <c r="I22" s="463" t="s">
        <v>1</v>
      </c>
      <c r="J22" s="463"/>
      <c r="K22" s="463"/>
      <c r="L22" s="123"/>
      <c r="M22" s="583">
        <v>73</v>
      </c>
      <c r="N22" s="575"/>
      <c r="O22" s="575"/>
      <c r="P22" s="575"/>
      <c r="Q22" s="575"/>
      <c r="R22" s="575"/>
      <c r="S22" s="575"/>
      <c r="T22" s="575"/>
      <c r="U22" s="575">
        <v>5879</v>
      </c>
      <c r="V22" s="575"/>
      <c r="W22" s="575"/>
      <c r="X22" s="575"/>
      <c r="Y22" s="575"/>
      <c r="Z22" s="575">
        <v>5879</v>
      </c>
      <c r="AA22" s="575"/>
      <c r="AB22" s="575"/>
      <c r="AC22" s="575"/>
      <c r="AD22" s="575">
        <v>1499</v>
      </c>
      <c r="AE22" s="575"/>
      <c r="AF22" s="575"/>
      <c r="AG22" s="575"/>
      <c r="AH22" s="575"/>
      <c r="AI22" s="575"/>
      <c r="AJ22" s="575"/>
      <c r="AK22" s="575"/>
      <c r="AL22" s="575">
        <v>165276</v>
      </c>
      <c r="AM22" s="575"/>
      <c r="AN22" s="575"/>
      <c r="AO22" s="575"/>
      <c r="AP22" s="575"/>
      <c r="AQ22" s="575"/>
      <c r="AR22" s="575"/>
      <c r="AS22" s="575"/>
      <c r="AT22" s="575"/>
      <c r="AU22" s="575">
        <v>22</v>
      </c>
      <c r="AV22" s="575"/>
      <c r="AW22" s="575"/>
      <c r="AX22" s="575"/>
      <c r="AY22" s="575"/>
      <c r="AZ22" s="575"/>
      <c r="BA22" s="575"/>
      <c r="BB22" s="575"/>
      <c r="BC22" s="575">
        <v>1213</v>
      </c>
      <c r="BD22" s="575"/>
      <c r="BE22" s="575"/>
      <c r="BF22" s="575"/>
      <c r="BG22" s="575"/>
      <c r="BH22" s="575"/>
      <c r="BI22" s="575"/>
      <c r="BJ22" s="575"/>
    </row>
    <row r="23" spans="2:62">
      <c r="F23" s="455">
        <v>23</v>
      </c>
      <c r="G23" s="455"/>
      <c r="H23" s="455"/>
      <c r="L23" s="123"/>
      <c r="M23" s="583">
        <v>56</v>
      </c>
      <c r="N23" s="575"/>
      <c r="O23" s="575"/>
      <c r="P23" s="575"/>
      <c r="Q23" s="575"/>
      <c r="R23" s="575"/>
      <c r="S23" s="575"/>
      <c r="T23" s="575"/>
      <c r="U23" s="575">
        <v>5347</v>
      </c>
      <c r="V23" s="575"/>
      <c r="W23" s="575"/>
      <c r="X23" s="575"/>
      <c r="Y23" s="575"/>
      <c r="Z23" s="575">
        <v>5347</v>
      </c>
      <c r="AA23" s="575"/>
      <c r="AB23" s="575"/>
      <c r="AC23" s="575"/>
      <c r="AD23" s="575">
        <v>1523</v>
      </c>
      <c r="AE23" s="575"/>
      <c r="AF23" s="575"/>
      <c r="AG23" s="575"/>
      <c r="AH23" s="575"/>
      <c r="AI23" s="575"/>
      <c r="AJ23" s="575"/>
      <c r="AK23" s="575"/>
      <c r="AL23" s="575">
        <v>176284</v>
      </c>
      <c r="AM23" s="575"/>
      <c r="AN23" s="575"/>
      <c r="AO23" s="575"/>
      <c r="AP23" s="575"/>
      <c r="AQ23" s="575"/>
      <c r="AR23" s="575"/>
      <c r="AS23" s="575"/>
      <c r="AT23" s="575"/>
      <c r="AU23" s="575">
        <v>49</v>
      </c>
      <c r="AV23" s="575"/>
      <c r="AW23" s="575"/>
      <c r="AX23" s="575"/>
      <c r="AY23" s="575"/>
      <c r="AZ23" s="575"/>
      <c r="BA23" s="575"/>
      <c r="BB23" s="575"/>
      <c r="BC23" s="575">
        <v>1187</v>
      </c>
      <c r="BD23" s="575"/>
      <c r="BE23" s="575"/>
      <c r="BF23" s="575"/>
      <c r="BG23" s="575"/>
      <c r="BH23" s="575"/>
      <c r="BI23" s="575"/>
      <c r="BJ23" s="575"/>
    </row>
    <row r="24" spans="2:62">
      <c r="F24" s="455">
        <v>24</v>
      </c>
      <c r="G24" s="455"/>
      <c r="H24" s="455"/>
      <c r="L24" s="123"/>
      <c r="M24" s="583">
        <v>48</v>
      </c>
      <c r="N24" s="575"/>
      <c r="O24" s="575"/>
      <c r="P24" s="575"/>
      <c r="Q24" s="575"/>
      <c r="R24" s="575"/>
      <c r="S24" s="575"/>
      <c r="T24" s="575"/>
      <c r="U24" s="575">
        <v>4342</v>
      </c>
      <c r="V24" s="575"/>
      <c r="W24" s="575"/>
      <c r="X24" s="575"/>
      <c r="Y24" s="575"/>
      <c r="Z24" s="575">
        <v>4333</v>
      </c>
      <c r="AA24" s="575"/>
      <c r="AB24" s="575"/>
      <c r="AC24" s="575"/>
      <c r="AD24" s="575">
        <v>1446</v>
      </c>
      <c r="AE24" s="575"/>
      <c r="AF24" s="575"/>
      <c r="AG24" s="575"/>
      <c r="AH24" s="575"/>
      <c r="AI24" s="575"/>
      <c r="AJ24" s="575"/>
      <c r="AK24" s="575"/>
      <c r="AL24" s="575">
        <v>172660</v>
      </c>
      <c r="AM24" s="575"/>
      <c r="AN24" s="575"/>
      <c r="AO24" s="575"/>
      <c r="AP24" s="575"/>
      <c r="AQ24" s="575"/>
      <c r="AR24" s="575"/>
      <c r="AS24" s="575"/>
      <c r="AT24" s="575"/>
      <c r="AU24" s="575">
        <v>45</v>
      </c>
      <c r="AV24" s="575"/>
      <c r="AW24" s="575"/>
      <c r="AX24" s="575"/>
      <c r="AY24" s="575"/>
      <c r="AZ24" s="575"/>
      <c r="BA24" s="575"/>
      <c r="BB24" s="575"/>
      <c r="BC24" s="575">
        <v>1161</v>
      </c>
      <c r="BD24" s="575"/>
      <c r="BE24" s="575"/>
      <c r="BF24" s="575"/>
      <c r="BG24" s="575"/>
      <c r="BH24" s="575"/>
      <c r="BI24" s="575"/>
      <c r="BJ24" s="575"/>
    </row>
    <row r="25" spans="2:62">
      <c r="F25" s="455">
        <v>25</v>
      </c>
      <c r="G25" s="455"/>
      <c r="H25" s="455"/>
      <c r="L25" s="123"/>
      <c r="M25" s="583">
        <v>44</v>
      </c>
      <c r="N25" s="575"/>
      <c r="O25" s="575"/>
      <c r="P25" s="575"/>
      <c r="Q25" s="575"/>
      <c r="R25" s="575"/>
      <c r="S25" s="575"/>
      <c r="T25" s="575"/>
      <c r="U25" s="575">
        <v>3696</v>
      </c>
      <c r="V25" s="575"/>
      <c r="W25" s="575"/>
      <c r="X25" s="575"/>
      <c r="Y25" s="575"/>
      <c r="Z25" s="575"/>
      <c r="AA25" s="575"/>
      <c r="AB25" s="575"/>
      <c r="AC25" s="575"/>
      <c r="AD25" s="575">
        <v>1386</v>
      </c>
      <c r="AE25" s="575"/>
      <c r="AF25" s="575"/>
      <c r="AG25" s="575"/>
      <c r="AH25" s="575"/>
      <c r="AI25" s="575"/>
      <c r="AJ25" s="575"/>
      <c r="AK25" s="575"/>
      <c r="AL25" s="575">
        <v>167551</v>
      </c>
      <c r="AM25" s="575"/>
      <c r="AN25" s="575"/>
      <c r="AO25" s="575"/>
      <c r="AP25" s="575"/>
      <c r="AQ25" s="575"/>
      <c r="AR25" s="575"/>
      <c r="AS25" s="575"/>
      <c r="AT25" s="575"/>
      <c r="AU25" s="575">
        <v>41</v>
      </c>
      <c r="AV25" s="575"/>
      <c r="AW25" s="575"/>
      <c r="AX25" s="575"/>
      <c r="AY25" s="575"/>
      <c r="AZ25" s="575"/>
      <c r="BA25" s="575"/>
      <c r="BB25" s="575"/>
      <c r="BC25" s="575">
        <v>956</v>
      </c>
      <c r="BD25" s="575"/>
      <c r="BE25" s="575"/>
      <c r="BF25" s="575"/>
      <c r="BG25" s="575"/>
      <c r="BH25" s="575"/>
      <c r="BI25" s="575"/>
      <c r="BJ25" s="575"/>
    </row>
    <row r="26" spans="2:62">
      <c r="F26" s="424">
        <v>26</v>
      </c>
      <c r="G26" s="424"/>
      <c r="H26" s="424"/>
      <c r="I26" s="257"/>
      <c r="J26" s="257"/>
      <c r="K26" s="257"/>
      <c r="L26" s="259"/>
      <c r="M26" s="584">
        <v>41</v>
      </c>
      <c r="N26" s="582"/>
      <c r="O26" s="582"/>
      <c r="P26" s="582"/>
      <c r="Q26" s="582"/>
      <c r="R26" s="582"/>
      <c r="S26" s="582"/>
      <c r="T26" s="582"/>
      <c r="U26" s="582">
        <v>3561</v>
      </c>
      <c r="V26" s="582"/>
      <c r="W26" s="582"/>
      <c r="X26" s="582"/>
      <c r="Y26" s="582"/>
      <c r="Z26" s="582"/>
      <c r="AA26" s="582"/>
      <c r="AB26" s="582"/>
      <c r="AC26" s="582"/>
      <c r="AD26" s="582">
        <v>1399</v>
      </c>
      <c r="AE26" s="582"/>
      <c r="AF26" s="582"/>
      <c r="AG26" s="582"/>
      <c r="AH26" s="582"/>
      <c r="AI26" s="582"/>
      <c r="AJ26" s="582"/>
      <c r="AK26" s="582"/>
      <c r="AL26" s="582">
        <v>163696</v>
      </c>
      <c r="AM26" s="582"/>
      <c r="AN26" s="582"/>
      <c r="AO26" s="582"/>
      <c r="AP26" s="582"/>
      <c r="AQ26" s="582"/>
      <c r="AR26" s="582"/>
      <c r="AS26" s="582"/>
      <c r="AT26" s="582"/>
      <c r="AU26" s="582">
        <v>50</v>
      </c>
      <c r="AV26" s="582"/>
      <c r="AW26" s="582"/>
      <c r="AX26" s="582"/>
      <c r="AY26" s="582"/>
      <c r="AZ26" s="582"/>
      <c r="BA26" s="582"/>
      <c r="BB26" s="582"/>
      <c r="BC26" s="582">
        <v>1134</v>
      </c>
      <c r="BD26" s="582"/>
      <c r="BE26" s="582"/>
      <c r="BF26" s="582"/>
      <c r="BG26" s="582"/>
      <c r="BH26" s="582"/>
      <c r="BI26" s="582"/>
      <c r="BJ26" s="582"/>
    </row>
    <row r="27" spans="2:62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287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</row>
    <row r="28" spans="2:62" ht="13.5" customHeight="1">
      <c r="C28" s="478" t="s">
        <v>8</v>
      </c>
      <c r="D28" s="478"/>
      <c r="E28" s="227" t="s">
        <v>140</v>
      </c>
      <c r="F28" s="557">
        <v>-1</v>
      </c>
      <c r="G28" s="557"/>
      <c r="H28" s="286" t="s">
        <v>43</v>
      </c>
    </row>
    <row r="29" spans="2:62" ht="12.95" customHeight="1">
      <c r="F29" s="556">
        <v>-2</v>
      </c>
      <c r="G29" s="556"/>
      <c r="H29" s="184" t="s">
        <v>44</v>
      </c>
    </row>
    <row r="30" spans="2:62" ht="12.95" customHeight="1">
      <c r="B30" s="524" t="s">
        <v>9</v>
      </c>
      <c r="C30" s="524"/>
      <c r="D30" s="524"/>
      <c r="E30" s="227" t="s">
        <v>140</v>
      </c>
      <c r="F30" s="121" t="s">
        <v>904</v>
      </c>
    </row>
    <row r="32" spans="2:62" ht="12.75" customHeight="1">
      <c r="B32" s="455" t="s">
        <v>45</v>
      </c>
      <c r="C32" s="455"/>
      <c r="D32" s="455"/>
      <c r="E32" s="455"/>
      <c r="F32" s="455"/>
      <c r="G32" s="455"/>
      <c r="H32" s="455"/>
      <c r="I32" s="455"/>
      <c r="J32" s="455"/>
      <c r="K32" s="455"/>
      <c r="L32" s="455"/>
      <c r="M32" s="455"/>
      <c r="N32" s="455"/>
      <c r="O32" s="455"/>
      <c r="P32" s="455"/>
      <c r="Q32" s="455"/>
      <c r="R32" s="455"/>
      <c r="S32" s="455"/>
      <c r="T32" s="455"/>
      <c r="U32" s="455"/>
      <c r="V32" s="455"/>
      <c r="W32" s="455"/>
      <c r="X32" s="455"/>
      <c r="Y32" s="455"/>
      <c r="Z32" s="455"/>
      <c r="AA32" s="455"/>
      <c r="AB32" s="455"/>
      <c r="AC32" s="455"/>
      <c r="AD32" s="455"/>
      <c r="AE32" s="455"/>
      <c r="AF32" s="455"/>
      <c r="AG32" s="455"/>
      <c r="AH32" s="455"/>
      <c r="AI32" s="455"/>
      <c r="AJ32" s="455"/>
      <c r="AK32" s="455"/>
      <c r="AL32" s="455"/>
      <c r="AM32" s="455"/>
      <c r="AN32" s="455"/>
      <c r="AO32" s="455"/>
      <c r="AP32" s="455"/>
      <c r="AQ32" s="455"/>
      <c r="AR32" s="455"/>
      <c r="AS32" s="455"/>
      <c r="AT32" s="455"/>
      <c r="AU32" s="455"/>
      <c r="AV32" s="455"/>
      <c r="AW32" s="455"/>
      <c r="AX32" s="455"/>
      <c r="AY32" s="455"/>
      <c r="AZ32" s="455"/>
      <c r="BA32" s="455"/>
      <c r="BB32" s="455"/>
      <c r="BC32" s="455"/>
      <c r="BD32" s="455"/>
    </row>
    <row r="33" spans="2:63">
      <c r="AT33" s="188" t="s">
        <v>63</v>
      </c>
      <c r="BB33" s="188"/>
    </row>
    <row r="34" spans="2:63" ht="13.5" customHeight="1">
      <c r="B34" s="553" t="s">
        <v>1</v>
      </c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5" t="s">
        <v>46</v>
      </c>
      <c r="P34" s="530"/>
      <c r="Q34" s="530"/>
      <c r="R34" s="530"/>
      <c r="S34" s="530"/>
      <c r="T34" s="530"/>
      <c r="U34" s="530"/>
      <c r="V34" s="530"/>
      <c r="W34" s="530"/>
      <c r="X34" s="530"/>
      <c r="Y34" s="530"/>
      <c r="Z34" s="530"/>
      <c r="AA34" s="530"/>
      <c r="AB34" s="530"/>
      <c r="AC34" s="530"/>
      <c r="AD34" s="555" t="s">
        <v>136</v>
      </c>
      <c r="AE34" s="530"/>
      <c r="AF34" s="530"/>
      <c r="AG34" s="530"/>
      <c r="AH34" s="530"/>
      <c r="AI34" s="530"/>
      <c r="AJ34" s="530"/>
      <c r="AK34" s="530"/>
      <c r="AL34" s="530"/>
      <c r="AM34" s="530"/>
      <c r="AN34" s="530"/>
      <c r="AO34" s="530"/>
      <c r="AP34" s="530"/>
      <c r="AQ34" s="530"/>
      <c r="AR34" s="530"/>
      <c r="AS34" s="530"/>
      <c r="AT34" s="530"/>
    </row>
    <row r="35" spans="2:63">
      <c r="B35" s="469"/>
      <c r="C35" s="470"/>
      <c r="D35" s="470"/>
      <c r="E35" s="470"/>
      <c r="F35" s="470"/>
      <c r="G35" s="470"/>
      <c r="H35" s="470"/>
      <c r="I35" s="470"/>
      <c r="J35" s="470"/>
      <c r="K35" s="470"/>
      <c r="L35" s="470"/>
      <c r="M35" s="470"/>
      <c r="N35" s="470"/>
      <c r="O35" s="475"/>
      <c r="P35" s="476"/>
      <c r="Q35" s="476"/>
      <c r="R35" s="476"/>
      <c r="S35" s="476"/>
      <c r="T35" s="476"/>
      <c r="U35" s="476"/>
      <c r="V35" s="476"/>
      <c r="W35" s="476"/>
      <c r="X35" s="476"/>
      <c r="Y35" s="476"/>
      <c r="Z35" s="476"/>
      <c r="AA35" s="476"/>
      <c r="AB35" s="476"/>
      <c r="AC35" s="476"/>
      <c r="AD35" s="475"/>
      <c r="AE35" s="476"/>
      <c r="AF35" s="476"/>
      <c r="AG35" s="476"/>
      <c r="AH35" s="476"/>
      <c r="AI35" s="476"/>
      <c r="AJ35" s="476"/>
      <c r="AK35" s="476"/>
      <c r="AL35" s="476"/>
      <c r="AM35" s="476"/>
      <c r="AN35" s="476"/>
      <c r="AO35" s="476"/>
      <c r="AP35" s="476"/>
      <c r="AQ35" s="476"/>
      <c r="AR35" s="476"/>
      <c r="AS35" s="476"/>
      <c r="AT35" s="476"/>
    </row>
    <row r="36" spans="2:63">
      <c r="N36" s="117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</row>
    <row r="37" spans="2:63" ht="12.95" customHeight="1">
      <c r="C37" s="463" t="s">
        <v>7</v>
      </c>
      <c r="D37" s="463"/>
      <c r="E37" s="463"/>
      <c r="F37" s="463"/>
      <c r="G37" s="455">
        <v>22</v>
      </c>
      <c r="H37" s="455"/>
      <c r="I37" s="455"/>
      <c r="J37" s="463" t="s">
        <v>1</v>
      </c>
      <c r="K37" s="463"/>
      <c r="L37" s="463"/>
      <c r="M37" s="463"/>
      <c r="N37" s="118"/>
      <c r="Q37" s="422">
        <v>441</v>
      </c>
      <c r="R37" s="422"/>
      <c r="S37" s="422"/>
      <c r="T37" s="422"/>
      <c r="U37" s="422"/>
      <c r="V37" s="422"/>
      <c r="W37" s="422"/>
      <c r="X37" s="422"/>
      <c r="Y37" s="422"/>
      <c r="Z37" s="422"/>
      <c r="AA37" s="422"/>
      <c r="AB37" s="213"/>
      <c r="AC37" s="213"/>
      <c r="AD37" s="229"/>
      <c r="AE37" s="229"/>
      <c r="AF37" s="466">
        <v>140</v>
      </c>
      <c r="AG37" s="466"/>
      <c r="AH37" s="466"/>
      <c r="AI37" s="466"/>
      <c r="AJ37" s="466"/>
      <c r="AK37" s="466"/>
      <c r="AL37" s="466"/>
      <c r="AM37" s="466"/>
      <c r="AN37" s="466"/>
      <c r="AO37" s="466"/>
      <c r="AP37" s="466"/>
      <c r="AQ37" s="466"/>
      <c r="AR37" s="466"/>
      <c r="AS37" s="64"/>
      <c r="AT37" s="64"/>
    </row>
    <row r="38" spans="2:63" ht="12.95" customHeight="1">
      <c r="G38" s="455">
        <v>23</v>
      </c>
      <c r="H38" s="455"/>
      <c r="I38" s="455"/>
      <c r="N38" s="118"/>
      <c r="Q38" s="422">
        <v>441</v>
      </c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213"/>
      <c r="AC38" s="213"/>
      <c r="AD38" s="229"/>
      <c r="AE38" s="229"/>
      <c r="AF38" s="466">
        <v>140</v>
      </c>
      <c r="AG38" s="466"/>
      <c r="AH38" s="466"/>
      <c r="AI38" s="466"/>
      <c r="AJ38" s="466"/>
      <c r="AK38" s="466"/>
      <c r="AL38" s="466"/>
      <c r="AM38" s="466"/>
      <c r="AN38" s="466"/>
      <c r="AO38" s="466"/>
      <c r="AP38" s="466"/>
      <c r="AQ38" s="466"/>
      <c r="AR38" s="466"/>
      <c r="AS38" s="64"/>
      <c r="AT38" s="64"/>
    </row>
    <row r="39" spans="2:63">
      <c r="G39" s="455">
        <v>24</v>
      </c>
      <c r="H39" s="455"/>
      <c r="I39" s="455"/>
      <c r="N39" s="118"/>
      <c r="Q39" s="422">
        <v>441</v>
      </c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213"/>
      <c r="AC39" s="213"/>
      <c r="AD39" s="229"/>
      <c r="AE39" s="229"/>
      <c r="AF39" s="466">
        <v>140</v>
      </c>
      <c r="AG39" s="466"/>
      <c r="AH39" s="466"/>
      <c r="AI39" s="466"/>
      <c r="AJ39" s="466"/>
      <c r="AK39" s="466"/>
      <c r="AL39" s="466"/>
      <c r="AM39" s="466"/>
      <c r="AN39" s="466"/>
      <c r="AO39" s="466"/>
      <c r="AP39" s="466"/>
      <c r="AQ39" s="466"/>
      <c r="AR39" s="466"/>
      <c r="AS39" s="64"/>
      <c r="AT39" s="64"/>
    </row>
    <row r="40" spans="2:63">
      <c r="G40" s="455">
        <v>25</v>
      </c>
      <c r="H40" s="455"/>
      <c r="I40" s="455"/>
      <c r="N40" s="118"/>
      <c r="Q40" s="422">
        <v>441</v>
      </c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213"/>
      <c r="AC40" s="213"/>
      <c r="AD40" s="229"/>
      <c r="AE40" s="229"/>
      <c r="AF40" s="466">
        <v>140</v>
      </c>
      <c r="AG40" s="466"/>
      <c r="AH40" s="466"/>
      <c r="AI40" s="466"/>
      <c r="AJ40" s="466"/>
      <c r="AK40" s="466"/>
      <c r="AL40" s="466"/>
      <c r="AM40" s="466"/>
      <c r="AN40" s="466"/>
      <c r="AO40" s="466"/>
      <c r="AP40" s="466"/>
      <c r="AQ40" s="466"/>
      <c r="AR40" s="466"/>
      <c r="AS40" s="64"/>
      <c r="AT40" s="64"/>
    </row>
    <row r="41" spans="2:63">
      <c r="G41" s="424">
        <v>26</v>
      </c>
      <c r="H41" s="424"/>
      <c r="I41" s="424"/>
      <c r="J41" s="257"/>
      <c r="K41" s="257"/>
      <c r="L41" s="257"/>
      <c r="M41" s="257"/>
      <c r="N41" s="258"/>
      <c r="O41" s="257"/>
      <c r="P41" s="257"/>
      <c r="Q41" s="426">
        <v>441</v>
      </c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288"/>
      <c r="AC41" s="288"/>
      <c r="AD41" s="289"/>
      <c r="AE41" s="289"/>
      <c r="AF41" s="428">
        <v>140</v>
      </c>
      <c r="AG41" s="428"/>
      <c r="AH41" s="428"/>
      <c r="AI41" s="428"/>
      <c r="AJ41" s="428"/>
      <c r="AK41" s="428"/>
      <c r="AL41" s="428"/>
      <c r="AM41" s="428"/>
      <c r="AN41" s="428"/>
      <c r="AO41" s="428"/>
      <c r="AP41" s="428"/>
      <c r="AQ41" s="428"/>
      <c r="AR41" s="428"/>
      <c r="AS41" s="290"/>
      <c r="AT41" s="290"/>
    </row>
    <row r="42" spans="2:63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9"/>
      <c r="N42" s="120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</row>
    <row r="43" spans="2:63">
      <c r="B43" s="524" t="s">
        <v>9</v>
      </c>
      <c r="C43" s="524"/>
      <c r="D43" s="524"/>
      <c r="E43" s="227" t="s">
        <v>10</v>
      </c>
      <c r="F43" s="121" t="s">
        <v>905</v>
      </c>
    </row>
    <row r="45" spans="2:63" ht="12.75" customHeight="1">
      <c r="B45" s="455" t="s">
        <v>47</v>
      </c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5"/>
      <c r="AS45" s="455"/>
      <c r="AT45" s="455"/>
      <c r="AU45" s="455"/>
      <c r="AV45" s="455"/>
      <c r="AW45" s="455"/>
      <c r="AX45" s="455"/>
      <c r="AY45" s="455"/>
      <c r="AZ45" s="455"/>
      <c r="BA45" s="455"/>
      <c r="BB45" s="455"/>
      <c r="BC45" s="455"/>
      <c r="BD45" s="455"/>
      <c r="BE45" s="455"/>
      <c r="BF45" s="455"/>
      <c r="BG45" s="455"/>
      <c r="BH45" s="455"/>
      <c r="BI45" s="455"/>
      <c r="BJ45" s="455"/>
    </row>
    <row r="46" spans="2:63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23"/>
      <c r="BD46" s="123"/>
      <c r="BE46" s="123"/>
      <c r="BF46" s="123"/>
      <c r="BG46" s="123"/>
      <c r="BH46" s="123"/>
      <c r="BI46" s="123"/>
      <c r="BJ46" s="188" t="s">
        <v>63</v>
      </c>
      <c r="BK46" s="123"/>
    </row>
    <row r="47" spans="2:63" ht="13.5" customHeight="1">
      <c r="B47" s="553" t="s">
        <v>1</v>
      </c>
      <c r="C47" s="554"/>
      <c r="D47" s="554"/>
      <c r="E47" s="554"/>
      <c r="F47" s="554"/>
      <c r="G47" s="554"/>
      <c r="H47" s="554"/>
      <c r="I47" s="554"/>
      <c r="J47" s="554"/>
      <c r="K47" s="554"/>
      <c r="L47" s="554"/>
      <c r="M47" s="559" t="s">
        <v>141</v>
      </c>
      <c r="N47" s="559"/>
      <c r="O47" s="559"/>
      <c r="P47" s="559"/>
      <c r="Q47" s="559"/>
      <c r="R47" s="559"/>
      <c r="S47" s="559"/>
      <c r="T47" s="559" t="s">
        <v>142</v>
      </c>
      <c r="U47" s="559"/>
      <c r="V47" s="559"/>
      <c r="W47" s="559"/>
      <c r="X47" s="559"/>
      <c r="Y47" s="559"/>
      <c r="Z47" s="559"/>
      <c r="AA47" s="559" t="s">
        <v>143</v>
      </c>
      <c r="AB47" s="559"/>
      <c r="AC47" s="559"/>
      <c r="AD47" s="559"/>
      <c r="AE47" s="559"/>
      <c r="AF47" s="559"/>
      <c r="AG47" s="559"/>
      <c r="AH47" s="559" t="s">
        <v>144</v>
      </c>
      <c r="AI47" s="559"/>
      <c r="AJ47" s="559"/>
      <c r="AK47" s="559"/>
      <c r="AL47" s="559"/>
      <c r="AM47" s="559"/>
      <c r="AN47" s="559"/>
      <c r="AO47" s="559" t="s">
        <v>145</v>
      </c>
      <c r="AP47" s="559"/>
      <c r="AQ47" s="559"/>
      <c r="AR47" s="559"/>
      <c r="AS47" s="559"/>
      <c r="AT47" s="559"/>
      <c r="AU47" s="559"/>
      <c r="AV47" s="559" t="s">
        <v>146</v>
      </c>
      <c r="AW47" s="559"/>
      <c r="AX47" s="559"/>
      <c r="AY47" s="559"/>
      <c r="AZ47" s="559"/>
      <c r="BA47" s="559"/>
      <c r="BB47" s="559"/>
      <c r="BC47" s="587" t="s">
        <v>147</v>
      </c>
      <c r="BD47" s="588"/>
      <c r="BE47" s="588"/>
      <c r="BF47" s="588"/>
      <c r="BG47" s="588"/>
      <c r="BH47" s="588"/>
      <c r="BI47" s="588"/>
      <c r="BJ47" s="588"/>
      <c r="BK47" s="123"/>
    </row>
    <row r="48" spans="2:63">
      <c r="B48" s="469"/>
      <c r="C48" s="470"/>
      <c r="D48" s="470"/>
      <c r="E48" s="470"/>
      <c r="F48" s="470"/>
      <c r="G48" s="470"/>
      <c r="H48" s="470"/>
      <c r="I48" s="470"/>
      <c r="J48" s="470"/>
      <c r="K48" s="470"/>
      <c r="L48" s="470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6"/>
      <c r="Z48" s="586"/>
      <c r="AA48" s="586"/>
      <c r="AB48" s="586"/>
      <c r="AC48" s="586"/>
      <c r="AD48" s="586"/>
      <c r="AE48" s="586"/>
      <c r="AF48" s="586"/>
      <c r="AG48" s="586"/>
      <c r="AH48" s="586"/>
      <c r="AI48" s="586"/>
      <c r="AJ48" s="586"/>
      <c r="AK48" s="586"/>
      <c r="AL48" s="586"/>
      <c r="AM48" s="586"/>
      <c r="AN48" s="586"/>
      <c r="AO48" s="586"/>
      <c r="AP48" s="586"/>
      <c r="AQ48" s="586"/>
      <c r="AR48" s="586"/>
      <c r="AS48" s="586"/>
      <c r="AT48" s="586"/>
      <c r="AU48" s="586"/>
      <c r="AV48" s="586"/>
      <c r="AW48" s="586"/>
      <c r="AX48" s="586"/>
      <c r="AY48" s="586"/>
      <c r="AZ48" s="586"/>
      <c r="BA48" s="586"/>
      <c r="BB48" s="586"/>
      <c r="BC48" s="589"/>
      <c r="BD48" s="590"/>
      <c r="BE48" s="590"/>
      <c r="BF48" s="590"/>
      <c r="BG48" s="590"/>
      <c r="BH48" s="590"/>
      <c r="BI48" s="590"/>
      <c r="BJ48" s="590"/>
      <c r="BK48" s="123"/>
    </row>
    <row r="49" spans="2:63">
      <c r="L49" s="123"/>
      <c r="M49" s="291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123"/>
      <c r="BK49" s="123"/>
    </row>
    <row r="50" spans="2:63">
      <c r="C50" s="463" t="s">
        <v>7</v>
      </c>
      <c r="D50" s="463"/>
      <c r="E50" s="463"/>
      <c r="F50" s="455">
        <v>22</v>
      </c>
      <c r="G50" s="455"/>
      <c r="H50" s="455"/>
      <c r="I50" s="463" t="s">
        <v>1</v>
      </c>
      <c r="J50" s="463"/>
      <c r="K50" s="463"/>
      <c r="L50" s="123"/>
      <c r="M50" s="429">
        <v>4338</v>
      </c>
      <c r="N50" s="422"/>
      <c r="O50" s="422"/>
      <c r="P50" s="422"/>
      <c r="Q50" s="422"/>
      <c r="R50" s="422"/>
      <c r="S50" s="422"/>
      <c r="T50" s="422">
        <v>7140</v>
      </c>
      <c r="U50" s="422"/>
      <c r="V50" s="422"/>
      <c r="W50" s="422"/>
      <c r="X50" s="422"/>
      <c r="Y50" s="422"/>
      <c r="Z50" s="422"/>
      <c r="AA50" s="422">
        <v>785</v>
      </c>
      <c r="AB50" s="422"/>
      <c r="AC50" s="422"/>
      <c r="AD50" s="422"/>
      <c r="AE50" s="422"/>
      <c r="AF50" s="422"/>
      <c r="AG50" s="422"/>
      <c r="AH50" s="422">
        <v>662</v>
      </c>
      <c r="AI50" s="422"/>
      <c r="AJ50" s="422"/>
      <c r="AK50" s="422"/>
      <c r="AL50" s="422"/>
      <c r="AM50" s="422"/>
      <c r="AN50" s="422"/>
      <c r="AO50" s="422">
        <v>5563</v>
      </c>
      <c r="AP50" s="422"/>
      <c r="AQ50" s="422"/>
      <c r="AR50" s="422"/>
      <c r="AS50" s="422"/>
      <c r="AT50" s="422"/>
      <c r="AU50" s="422"/>
      <c r="AV50" s="422">
        <v>44058</v>
      </c>
      <c r="AW50" s="422"/>
      <c r="AX50" s="422"/>
      <c r="AY50" s="422"/>
      <c r="AZ50" s="422"/>
      <c r="BA50" s="422"/>
      <c r="BB50" s="422"/>
      <c r="BC50" s="422">
        <v>4475</v>
      </c>
      <c r="BD50" s="422"/>
      <c r="BE50" s="422"/>
      <c r="BF50" s="422"/>
      <c r="BG50" s="422"/>
      <c r="BH50" s="422"/>
      <c r="BI50" s="422"/>
      <c r="BJ50" s="422"/>
      <c r="BK50" s="123"/>
    </row>
    <row r="51" spans="2:63">
      <c r="F51" s="455">
        <v>23</v>
      </c>
      <c r="G51" s="455"/>
      <c r="H51" s="455"/>
      <c r="L51" s="123"/>
      <c r="M51" s="429">
        <v>4261</v>
      </c>
      <c r="N51" s="422"/>
      <c r="O51" s="422"/>
      <c r="P51" s="422"/>
      <c r="Q51" s="422"/>
      <c r="R51" s="422"/>
      <c r="S51" s="422"/>
      <c r="T51" s="422">
        <v>6935</v>
      </c>
      <c r="U51" s="422"/>
      <c r="V51" s="422"/>
      <c r="W51" s="422"/>
      <c r="X51" s="422"/>
      <c r="Y51" s="422"/>
      <c r="Z51" s="422"/>
      <c r="AA51" s="422">
        <v>721</v>
      </c>
      <c r="AB51" s="422"/>
      <c r="AC51" s="422"/>
      <c r="AD51" s="422"/>
      <c r="AE51" s="422"/>
      <c r="AF51" s="422"/>
      <c r="AG51" s="422"/>
      <c r="AH51" s="422">
        <v>653</v>
      </c>
      <c r="AI51" s="422"/>
      <c r="AJ51" s="422"/>
      <c r="AK51" s="422"/>
      <c r="AL51" s="422"/>
      <c r="AM51" s="422"/>
      <c r="AN51" s="422"/>
      <c r="AO51" s="422">
        <v>5815</v>
      </c>
      <c r="AP51" s="422"/>
      <c r="AQ51" s="422"/>
      <c r="AR51" s="422"/>
      <c r="AS51" s="422"/>
      <c r="AT51" s="422"/>
      <c r="AU51" s="422"/>
      <c r="AV51" s="422">
        <v>48034</v>
      </c>
      <c r="AW51" s="422"/>
      <c r="AX51" s="422"/>
      <c r="AY51" s="422"/>
      <c r="AZ51" s="422"/>
      <c r="BA51" s="422"/>
      <c r="BB51" s="422"/>
      <c r="BC51" s="422">
        <v>4599</v>
      </c>
      <c r="BD51" s="422"/>
      <c r="BE51" s="422"/>
      <c r="BF51" s="422"/>
      <c r="BG51" s="422"/>
      <c r="BH51" s="422"/>
      <c r="BI51" s="422"/>
      <c r="BJ51" s="422"/>
      <c r="BK51" s="123"/>
    </row>
    <row r="52" spans="2:63">
      <c r="F52" s="455">
        <v>24</v>
      </c>
      <c r="G52" s="455"/>
      <c r="H52" s="455"/>
      <c r="L52" s="123"/>
      <c r="M52" s="429">
        <v>4772</v>
      </c>
      <c r="N52" s="422"/>
      <c r="O52" s="422"/>
      <c r="P52" s="422"/>
      <c r="Q52" s="422"/>
      <c r="R52" s="422"/>
      <c r="S52" s="422"/>
      <c r="T52" s="422">
        <v>6751</v>
      </c>
      <c r="U52" s="422"/>
      <c r="V52" s="422"/>
      <c r="W52" s="422"/>
      <c r="X52" s="422"/>
      <c r="Y52" s="422"/>
      <c r="Z52" s="422"/>
      <c r="AA52" s="422">
        <v>735</v>
      </c>
      <c r="AB52" s="422"/>
      <c r="AC52" s="422"/>
      <c r="AD52" s="422"/>
      <c r="AE52" s="422"/>
      <c r="AF52" s="422"/>
      <c r="AG52" s="422"/>
      <c r="AH52" s="422">
        <v>623</v>
      </c>
      <c r="AI52" s="422"/>
      <c r="AJ52" s="422"/>
      <c r="AK52" s="422"/>
      <c r="AL52" s="422"/>
      <c r="AM52" s="422"/>
      <c r="AN52" s="422"/>
      <c r="AO52" s="422">
        <v>5798</v>
      </c>
      <c r="AP52" s="422"/>
      <c r="AQ52" s="422"/>
      <c r="AR52" s="422"/>
      <c r="AS52" s="422"/>
      <c r="AT52" s="422"/>
      <c r="AU52" s="422"/>
      <c r="AV52" s="422">
        <v>51531</v>
      </c>
      <c r="AW52" s="422"/>
      <c r="AX52" s="422"/>
      <c r="AY52" s="422"/>
      <c r="AZ52" s="422"/>
      <c r="BA52" s="422"/>
      <c r="BB52" s="422"/>
      <c r="BC52" s="422">
        <v>4687</v>
      </c>
      <c r="BD52" s="422"/>
      <c r="BE52" s="422"/>
      <c r="BF52" s="422"/>
      <c r="BG52" s="422"/>
      <c r="BH52" s="422"/>
      <c r="BI52" s="422"/>
      <c r="BJ52" s="422"/>
      <c r="BK52" s="123"/>
    </row>
    <row r="53" spans="2:63">
      <c r="F53" s="455">
        <v>25</v>
      </c>
      <c r="G53" s="455"/>
      <c r="H53" s="455"/>
      <c r="L53" s="123"/>
      <c r="M53" s="429">
        <v>5072</v>
      </c>
      <c r="N53" s="422"/>
      <c r="O53" s="422"/>
      <c r="P53" s="422"/>
      <c r="Q53" s="422"/>
      <c r="R53" s="422"/>
      <c r="S53" s="422"/>
      <c r="T53" s="422">
        <v>6575</v>
      </c>
      <c r="U53" s="422"/>
      <c r="V53" s="422"/>
      <c r="W53" s="422"/>
      <c r="X53" s="422"/>
      <c r="Y53" s="422"/>
      <c r="Z53" s="422"/>
      <c r="AA53" s="422">
        <v>706</v>
      </c>
      <c r="AB53" s="422"/>
      <c r="AC53" s="422"/>
      <c r="AD53" s="422"/>
      <c r="AE53" s="422"/>
      <c r="AF53" s="422"/>
      <c r="AG53" s="422"/>
      <c r="AH53" s="422">
        <v>635</v>
      </c>
      <c r="AI53" s="422"/>
      <c r="AJ53" s="422"/>
      <c r="AK53" s="422"/>
      <c r="AL53" s="422"/>
      <c r="AM53" s="422"/>
      <c r="AN53" s="422"/>
      <c r="AO53" s="422">
        <v>5360</v>
      </c>
      <c r="AP53" s="422"/>
      <c r="AQ53" s="422"/>
      <c r="AR53" s="422"/>
      <c r="AS53" s="422"/>
      <c r="AT53" s="422"/>
      <c r="AU53" s="422"/>
      <c r="AV53" s="422">
        <v>52761</v>
      </c>
      <c r="AW53" s="422"/>
      <c r="AX53" s="422"/>
      <c r="AY53" s="422"/>
      <c r="AZ53" s="422"/>
      <c r="BA53" s="422"/>
      <c r="BB53" s="422"/>
      <c r="BC53" s="422">
        <v>4770</v>
      </c>
      <c r="BD53" s="422"/>
      <c r="BE53" s="422"/>
      <c r="BF53" s="422"/>
      <c r="BG53" s="422"/>
      <c r="BH53" s="422"/>
      <c r="BI53" s="422"/>
      <c r="BJ53" s="422"/>
      <c r="BK53" s="123"/>
    </row>
    <row r="54" spans="2:63">
      <c r="F54" s="424">
        <v>26</v>
      </c>
      <c r="G54" s="424"/>
      <c r="H54" s="424"/>
      <c r="I54" s="257"/>
      <c r="J54" s="257"/>
      <c r="K54" s="257"/>
      <c r="L54" s="259"/>
      <c r="M54" s="433">
        <v>5168</v>
      </c>
      <c r="N54" s="430"/>
      <c r="O54" s="430"/>
      <c r="P54" s="430"/>
      <c r="Q54" s="430"/>
      <c r="R54" s="430"/>
      <c r="S54" s="430"/>
      <c r="T54" s="430">
        <v>6187</v>
      </c>
      <c r="U54" s="430"/>
      <c r="V54" s="430"/>
      <c r="W54" s="430"/>
      <c r="X54" s="430"/>
      <c r="Y54" s="430"/>
      <c r="Z54" s="430"/>
      <c r="AA54" s="430">
        <v>673</v>
      </c>
      <c r="AB54" s="430"/>
      <c r="AC54" s="430"/>
      <c r="AD54" s="430"/>
      <c r="AE54" s="430"/>
      <c r="AF54" s="430"/>
      <c r="AG54" s="430"/>
      <c r="AH54" s="430">
        <v>592</v>
      </c>
      <c r="AI54" s="430"/>
      <c r="AJ54" s="430"/>
      <c r="AK54" s="430"/>
      <c r="AL54" s="430"/>
      <c r="AM54" s="430"/>
      <c r="AN54" s="430"/>
      <c r="AO54" s="430">
        <v>5363</v>
      </c>
      <c r="AP54" s="430"/>
      <c r="AQ54" s="430"/>
      <c r="AR54" s="430"/>
      <c r="AS54" s="430"/>
      <c r="AT54" s="430"/>
      <c r="AU54" s="430"/>
      <c r="AV54" s="430">
        <v>56131</v>
      </c>
      <c r="AW54" s="430"/>
      <c r="AX54" s="430"/>
      <c r="AY54" s="430"/>
      <c r="AZ54" s="430"/>
      <c r="BA54" s="430"/>
      <c r="BB54" s="430"/>
      <c r="BC54" s="430">
        <v>4505</v>
      </c>
      <c r="BD54" s="430"/>
      <c r="BE54" s="430"/>
      <c r="BF54" s="430"/>
      <c r="BG54" s="430"/>
      <c r="BH54" s="430"/>
      <c r="BI54" s="430"/>
      <c r="BJ54" s="430"/>
      <c r="BK54" s="123"/>
    </row>
    <row r="55" spans="2:63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287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33"/>
      <c r="AU55" s="133"/>
      <c r="AV55" s="133"/>
      <c r="AW55" s="133"/>
      <c r="AX55" s="133"/>
      <c r="AY55" s="133"/>
      <c r="AZ55" s="133"/>
      <c r="BA55" s="133"/>
      <c r="BB55" s="133"/>
      <c r="BC55" s="133"/>
      <c r="BD55" s="133"/>
      <c r="BE55" s="133"/>
      <c r="BF55" s="133"/>
      <c r="BG55" s="133"/>
      <c r="BH55" s="133"/>
      <c r="BI55" s="133"/>
      <c r="BJ55" s="119"/>
      <c r="BK55" s="123"/>
    </row>
    <row r="56" spans="2:63">
      <c r="B56" s="521" t="s">
        <v>9</v>
      </c>
      <c r="C56" s="521"/>
      <c r="D56" s="521"/>
      <c r="E56" s="227" t="s">
        <v>148</v>
      </c>
      <c r="F56" s="121" t="s">
        <v>48</v>
      </c>
    </row>
    <row r="58" spans="2:63">
      <c r="B58" s="455" t="s">
        <v>49</v>
      </c>
      <c r="C58" s="455"/>
      <c r="D58" s="455"/>
      <c r="E58" s="455"/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  <c r="AJ58" s="455"/>
      <c r="AK58" s="455"/>
      <c r="AL58" s="455"/>
      <c r="AM58" s="455"/>
      <c r="AN58" s="455"/>
      <c r="AO58" s="455"/>
      <c r="AP58" s="455"/>
      <c r="AQ58" s="455"/>
      <c r="AR58" s="455"/>
      <c r="AS58" s="455"/>
      <c r="AT58" s="455"/>
      <c r="AU58" s="455"/>
      <c r="AV58" s="455"/>
      <c r="AW58" s="455"/>
      <c r="AX58" s="455"/>
      <c r="AY58" s="455"/>
      <c r="AZ58" s="455"/>
      <c r="BA58" s="455"/>
      <c r="BB58" s="455"/>
      <c r="BC58" s="455"/>
      <c r="BD58" s="455"/>
      <c r="BE58" s="455"/>
      <c r="BF58" s="455"/>
      <c r="BG58" s="455"/>
      <c r="BH58" s="455"/>
      <c r="BI58" s="455"/>
      <c r="BJ58" s="455"/>
    </row>
    <row r="59" spans="2:63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 t="s">
        <v>63</v>
      </c>
      <c r="BB59" s="123"/>
      <c r="BC59" s="123"/>
      <c r="BD59" s="123"/>
      <c r="BE59" s="123"/>
      <c r="BF59" s="123"/>
      <c r="BG59" s="123"/>
      <c r="BH59" s="123"/>
    </row>
    <row r="60" spans="2:63">
      <c r="B60" s="553" t="s">
        <v>1</v>
      </c>
      <c r="C60" s="554"/>
      <c r="D60" s="554"/>
      <c r="E60" s="554"/>
      <c r="F60" s="554"/>
      <c r="G60" s="554"/>
      <c r="H60" s="554"/>
      <c r="I60" s="554"/>
      <c r="J60" s="554"/>
      <c r="K60" s="554"/>
      <c r="L60" s="554"/>
      <c r="M60" s="554"/>
      <c r="N60" s="554"/>
      <c r="O60" s="554" t="s">
        <v>814</v>
      </c>
      <c r="P60" s="554"/>
      <c r="Q60" s="554"/>
      <c r="R60" s="554"/>
      <c r="S60" s="554"/>
      <c r="T60" s="554"/>
      <c r="U60" s="554"/>
      <c r="V60" s="554"/>
      <c r="W60" s="554"/>
      <c r="X60" s="554"/>
      <c r="Y60" s="554"/>
      <c r="Z60" s="554"/>
      <c r="AA60" s="554"/>
      <c r="AB60" s="554" t="s">
        <v>50</v>
      </c>
      <c r="AC60" s="554"/>
      <c r="AD60" s="554"/>
      <c r="AE60" s="554"/>
      <c r="AF60" s="554"/>
      <c r="AG60" s="554"/>
      <c r="AH60" s="554"/>
      <c r="AI60" s="554"/>
      <c r="AJ60" s="554"/>
      <c r="AK60" s="554"/>
      <c r="AL60" s="554"/>
      <c r="AM60" s="554"/>
      <c r="AN60" s="554"/>
      <c r="AO60" s="554" t="s">
        <v>51</v>
      </c>
      <c r="AP60" s="554"/>
      <c r="AQ60" s="554"/>
      <c r="AR60" s="554"/>
      <c r="AS60" s="554"/>
      <c r="AT60" s="554"/>
      <c r="AU60" s="554"/>
      <c r="AV60" s="554"/>
      <c r="AW60" s="554"/>
      <c r="AX60" s="554"/>
      <c r="AY60" s="554"/>
      <c r="AZ60" s="554"/>
      <c r="BA60" s="555"/>
      <c r="BB60" s="123"/>
      <c r="BC60" s="123"/>
      <c r="BD60" s="123"/>
      <c r="BE60" s="123"/>
      <c r="BF60" s="123"/>
      <c r="BG60" s="123"/>
      <c r="BH60" s="123"/>
    </row>
    <row r="61" spans="2:63">
      <c r="B61" s="469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470"/>
      <c r="O61" s="470"/>
      <c r="P61" s="470"/>
      <c r="Q61" s="470"/>
      <c r="R61" s="470"/>
      <c r="S61" s="470"/>
      <c r="T61" s="470"/>
      <c r="U61" s="470"/>
      <c r="V61" s="470"/>
      <c r="W61" s="470"/>
      <c r="X61" s="470"/>
      <c r="Y61" s="470"/>
      <c r="Z61" s="470"/>
      <c r="AA61" s="470"/>
      <c r="AB61" s="470"/>
      <c r="AC61" s="470"/>
      <c r="AD61" s="470"/>
      <c r="AE61" s="470"/>
      <c r="AF61" s="470"/>
      <c r="AG61" s="470"/>
      <c r="AH61" s="470"/>
      <c r="AI61" s="470"/>
      <c r="AJ61" s="470"/>
      <c r="AK61" s="470"/>
      <c r="AL61" s="470"/>
      <c r="AM61" s="470"/>
      <c r="AN61" s="470"/>
      <c r="AO61" s="470"/>
      <c r="AP61" s="470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5"/>
      <c r="BB61" s="123"/>
      <c r="BC61" s="123"/>
      <c r="BD61" s="123"/>
      <c r="BE61" s="123"/>
      <c r="BF61" s="123"/>
      <c r="BG61" s="123"/>
      <c r="BH61" s="123"/>
    </row>
    <row r="62" spans="2:63">
      <c r="N62" s="117"/>
      <c r="BB62" s="123"/>
      <c r="BC62" s="123"/>
      <c r="BD62" s="123"/>
      <c r="BE62" s="123"/>
      <c r="BF62" s="123"/>
      <c r="BG62" s="123"/>
      <c r="BH62" s="123"/>
    </row>
    <row r="63" spans="2:63">
      <c r="C63" s="463" t="s">
        <v>7</v>
      </c>
      <c r="D63" s="463"/>
      <c r="E63" s="463"/>
      <c r="F63" s="463"/>
      <c r="G63" s="455">
        <v>22</v>
      </c>
      <c r="H63" s="455"/>
      <c r="I63" s="455"/>
      <c r="J63" s="463" t="s">
        <v>1</v>
      </c>
      <c r="K63" s="463"/>
      <c r="L63" s="463"/>
      <c r="M63" s="463"/>
      <c r="N63" s="118"/>
      <c r="O63" s="429">
        <v>139</v>
      </c>
      <c r="P63" s="422"/>
      <c r="Q63" s="422"/>
      <c r="R63" s="422"/>
      <c r="S63" s="422"/>
      <c r="T63" s="422"/>
      <c r="U63" s="422"/>
      <c r="V63" s="422"/>
      <c r="W63" s="422"/>
      <c r="X63" s="422"/>
      <c r="Y63" s="422"/>
      <c r="Z63" s="422"/>
      <c r="AA63" s="422"/>
      <c r="AB63" s="466">
        <v>24</v>
      </c>
      <c r="AC63" s="466"/>
      <c r="AD63" s="466"/>
      <c r="AE63" s="466"/>
      <c r="AF63" s="466"/>
      <c r="AG63" s="466"/>
      <c r="AH63" s="466"/>
      <c r="AI63" s="466"/>
      <c r="AJ63" s="466"/>
      <c r="AK63" s="466"/>
      <c r="AL63" s="466"/>
      <c r="AM63" s="466"/>
      <c r="AN63" s="466"/>
      <c r="AO63" s="466">
        <v>5</v>
      </c>
      <c r="AP63" s="466"/>
      <c r="AQ63" s="466"/>
      <c r="AR63" s="466"/>
      <c r="AS63" s="466"/>
      <c r="AT63" s="466"/>
      <c r="AU63" s="466"/>
      <c r="AV63" s="466"/>
      <c r="AW63" s="466"/>
      <c r="AX63" s="466"/>
      <c r="AY63" s="466"/>
      <c r="AZ63" s="466"/>
      <c r="BA63" s="466"/>
    </row>
    <row r="64" spans="2:63">
      <c r="G64" s="455">
        <v>23</v>
      </c>
      <c r="H64" s="455"/>
      <c r="I64" s="455"/>
      <c r="N64" s="118"/>
      <c r="O64" s="429">
        <v>139</v>
      </c>
      <c r="P64" s="422"/>
      <c r="Q64" s="422"/>
      <c r="R64" s="422"/>
      <c r="S64" s="422"/>
      <c r="T64" s="422"/>
      <c r="U64" s="422"/>
      <c r="V64" s="422"/>
      <c r="W64" s="422"/>
      <c r="X64" s="422"/>
      <c r="Y64" s="422"/>
      <c r="Z64" s="422"/>
      <c r="AA64" s="422"/>
      <c r="AB64" s="466">
        <v>24</v>
      </c>
      <c r="AC64" s="466"/>
      <c r="AD64" s="466"/>
      <c r="AE64" s="466"/>
      <c r="AF64" s="466"/>
      <c r="AG64" s="466"/>
      <c r="AH64" s="466"/>
      <c r="AI64" s="466"/>
      <c r="AJ64" s="466"/>
      <c r="AK64" s="466"/>
      <c r="AL64" s="466"/>
      <c r="AM64" s="466"/>
      <c r="AN64" s="466"/>
      <c r="AO64" s="466">
        <v>5</v>
      </c>
      <c r="AP64" s="466"/>
      <c r="AQ64" s="466"/>
      <c r="AR64" s="466"/>
      <c r="AS64" s="466"/>
      <c r="AT64" s="466"/>
      <c r="AU64" s="466"/>
      <c r="AV64" s="466"/>
      <c r="AW64" s="466"/>
      <c r="AX64" s="466"/>
      <c r="AY64" s="466"/>
      <c r="AZ64" s="466"/>
      <c r="BA64" s="466"/>
    </row>
    <row r="65" spans="2:53">
      <c r="G65" s="455">
        <v>24</v>
      </c>
      <c r="H65" s="455"/>
      <c r="I65" s="455"/>
      <c r="N65" s="118"/>
      <c r="O65" s="429">
        <v>138</v>
      </c>
      <c r="P65" s="422"/>
      <c r="Q65" s="422"/>
      <c r="R65" s="422"/>
      <c r="S65" s="422"/>
      <c r="T65" s="422"/>
      <c r="U65" s="422"/>
      <c r="V65" s="422"/>
      <c r="W65" s="422"/>
      <c r="X65" s="422"/>
      <c r="Y65" s="422"/>
      <c r="Z65" s="422"/>
      <c r="AA65" s="422"/>
      <c r="AB65" s="466">
        <v>26</v>
      </c>
      <c r="AC65" s="466"/>
      <c r="AD65" s="466"/>
      <c r="AE65" s="466"/>
      <c r="AF65" s="466"/>
      <c r="AG65" s="466"/>
      <c r="AH65" s="466"/>
      <c r="AI65" s="466"/>
      <c r="AJ65" s="466"/>
      <c r="AK65" s="466"/>
      <c r="AL65" s="466"/>
      <c r="AM65" s="466"/>
      <c r="AN65" s="466"/>
      <c r="AO65" s="466">
        <v>5</v>
      </c>
      <c r="AP65" s="466"/>
      <c r="AQ65" s="466"/>
      <c r="AR65" s="466"/>
      <c r="AS65" s="466"/>
      <c r="AT65" s="466"/>
      <c r="AU65" s="466"/>
      <c r="AV65" s="466"/>
      <c r="AW65" s="466"/>
      <c r="AX65" s="466"/>
      <c r="AY65" s="466"/>
      <c r="AZ65" s="466"/>
      <c r="BA65" s="466"/>
    </row>
    <row r="66" spans="2:53">
      <c r="G66" s="455">
        <v>25</v>
      </c>
      <c r="H66" s="455"/>
      <c r="I66" s="455"/>
      <c r="N66" s="118"/>
      <c r="O66" s="429">
        <v>138</v>
      </c>
      <c r="P66" s="422"/>
      <c r="Q66" s="422"/>
      <c r="R66" s="422"/>
      <c r="S66" s="422"/>
      <c r="T66" s="422"/>
      <c r="U66" s="422"/>
      <c r="V66" s="422"/>
      <c r="W66" s="422"/>
      <c r="X66" s="422"/>
      <c r="Y66" s="422"/>
      <c r="Z66" s="422"/>
      <c r="AA66" s="422"/>
      <c r="AB66" s="466">
        <v>25</v>
      </c>
      <c r="AC66" s="466"/>
      <c r="AD66" s="466"/>
      <c r="AE66" s="466"/>
      <c r="AF66" s="466"/>
      <c r="AG66" s="466"/>
      <c r="AH66" s="466"/>
      <c r="AI66" s="466"/>
      <c r="AJ66" s="466"/>
      <c r="AK66" s="466"/>
      <c r="AL66" s="466"/>
      <c r="AM66" s="466"/>
      <c r="AN66" s="466"/>
      <c r="AO66" s="466">
        <v>4</v>
      </c>
      <c r="AP66" s="466"/>
      <c r="AQ66" s="466"/>
      <c r="AR66" s="466"/>
      <c r="AS66" s="466"/>
      <c r="AT66" s="466"/>
      <c r="AU66" s="466"/>
      <c r="AV66" s="466"/>
      <c r="AW66" s="466"/>
      <c r="AX66" s="466"/>
      <c r="AY66" s="466"/>
      <c r="AZ66" s="466"/>
      <c r="BA66" s="466"/>
    </row>
    <row r="67" spans="2:53">
      <c r="G67" s="424">
        <v>26</v>
      </c>
      <c r="H67" s="424"/>
      <c r="I67" s="424"/>
      <c r="J67" s="257"/>
      <c r="K67" s="257"/>
      <c r="L67" s="257"/>
      <c r="M67" s="257"/>
      <c r="N67" s="258"/>
      <c r="O67" s="591">
        <v>136</v>
      </c>
      <c r="P67" s="426"/>
      <c r="Q67" s="426"/>
      <c r="R67" s="426"/>
      <c r="S67" s="426"/>
      <c r="T67" s="426"/>
      <c r="U67" s="426"/>
      <c r="V67" s="426"/>
      <c r="W67" s="426"/>
      <c r="X67" s="426"/>
      <c r="Y67" s="426"/>
      <c r="Z67" s="426"/>
      <c r="AA67" s="426"/>
      <c r="AB67" s="428">
        <v>24</v>
      </c>
      <c r="AC67" s="428"/>
      <c r="AD67" s="428"/>
      <c r="AE67" s="428"/>
      <c r="AF67" s="428"/>
      <c r="AG67" s="428"/>
      <c r="AH67" s="428"/>
      <c r="AI67" s="428"/>
      <c r="AJ67" s="428"/>
      <c r="AK67" s="428"/>
      <c r="AL67" s="428"/>
      <c r="AM67" s="428"/>
      <c r="AN67" s="428"/>
      <c r="AO67" s="428">
        <v>4</v>
      </c>
      <c r="AP67" s="428"/>
      <c r="AQ67" s="428"/>
      <c r="AR67" s="428"/>
      <c r="AS67" s="428"/>
      <c r="AT67" s="428"/>
      <c r="AU67" s="428"/>
      <c r="AV67" s="428"/>
      <c r="AW67" s="428"/>
      <c r="AX67" s="428"/>
      <c r="AY67" s="428"/>
      <c r="AZ67" s="428"/>
      <c r="BA67" s="428"/>
    </row>
    <row r="68" spans="2:53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19"/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</row>
    <row r="69" spans="2:53">
      <c r="B69" s="521" t="s">
        <v>9</v>
      </c>
      <c r="C69" s="521"/>
      <c r="D69" s="521"/>
      <c r="E69" s="227" t="s">
        <v>10</v>
      </c>
      <c r="F69" s="121" t="s">
        <v>917</v>
      </c>
    </row>
  </sheetData>
  <mergeCells count="201">
    <mergeCell ref="B58:BJ58"/>
    <mergeCell ref="B60:N61"/>
    <mergeCell ref="O60:AA61"/>
    <mergeCell ref="AB60:AN61"/>
    <mergeCell ref="AO60:BA61"/>
    <mergeCell ref="B43:D43"/>
    <mergeCell ref="AV54:BB54"/>
    <mergeCell ref="BC54:BJ54"/>
    <mergeCell ref="T54:Z54"/>
    <mergeCell ref="AA54:AG54"/>
    <mergeCell ref="AV52:BB52"/>
    <mergeCell ref="F53:H53"/>
    <mergeCell ref="M53:S53"/>
    <mergeCell ref="T53:Z53"/>
    <mergeCell ref="AA53:AG53"/>
    <mergeCell ref="AH53:AN53"/>
    <mergeCell ref="AO53:AU53"/>
    <mergeCell ref="AV53:BB53"/>
    <mergeCell ref="AH54:AN54"/>
    <mergeCell ref="AO54:AU54"/>
    <mergeCell ref="C50:E50"/>
    <mergeCell ref="AA50:AG50"/>
    <mergeCell ref="AV51:BB51"/>
    <mergeCell ref="AH50:AN50"/>
    <mergeCell ref="G64:I64"/>
    <mergeCell ref="O64:AA64"/>
    <mergeCell ref="AB64:AN64"/>
    <mergeCell ref="AO64:BA64"/>
    <mergeCell ref="G65:I65"/>
    <mergeCell ref="O65:AA65"/>
    <mergeCell ref="AB65:AN65"/>
    <mergeCell ref="AO65:BA65"/>
    <mergeCell ref="C63:F63"/>
    <mergeCell ref="G63:I63"/>
    <mergeCell ref="J63:M63"/>
    <mergeCell ref="O63:AA63"/>
    <mergeCell ref="AB63:AN63"/>
    <mergeCell ref="AO63:BA63"/>
    <mergeCell ref="B69:D69"/>
    <mergeCell ref="G66:I66"/>
    <mergeCell ref="O66:AA66"/>
    <mergeCell ref="AB66:AN66"/>
    <mergeCell ref="AO66:BA66"/>
    <mergeCell ref="G67:I67"/>
    <mergeCell ref="O67:AA67"/>
    <mergeCell ref="AB67:AN67"/>
    <mergeCell ref="AO67:BA67"/>
    <mergeCell ref="B56:D56"/>
    <mergeCell ref="BC50:BJ50"/>
    <mergeCell ref="BC51:BJ51"/>
    <mergeCell ref="BC52:BJ52"/>
    <mergeCell ref="BC53:BJ53"/>
    <mergeCell ref="G40:I40"/>
    <mergeCell ref="F54:H54"/>
    <mergeCell ref="M54:S54"/>
    <mergeCell ref="B32:BD32"/>
    <mergeCell ref="C37:F37"/>
    <mergeCell ref="G37:I37"/>
    <mergeCell ref="J37:M37"/>
    <mergeCell ref="AV50:BB50"/>
    <mergeCell ref="F52:H52"/>
    <mergeCell ref="M52:S52"/>
    <mergeCell ref="T52:Z52"/>
    <mergeCell ref="AA52:AG52"/>
    <mergeCell ref="AH52:AN52"/>
    <mergeCell ref="AO52:AU52"/>
    <mergeCell ref="F51:H51"/>
    <mergeCell ref="M51:S51"/>
    <mergeCell ref="AO50:AU50"/>
    <mergeCell ref="F50:H50"/>
    <mergeCell ref="I50:K50"/>
    <mergeCell ref="M50:S50"/>
    <mergeCell ref="T50:Z50"/>
    <mergeCell ref="T51:Z51"/>
    <mergeCell ref="AA51:AG51"/>
    <mergeCell ref="AH51:AN51"/>
    <mergeCell ref="AO51:AU51"/>
    <mergeCell ref="U23:AC23"/>
    <mergeCell ref="AD23:AK23"/>
    <mergeCell ref="AL23:AT23"/>
    <mergeCell ref="AU23:BB23"/>
    <mergeCell ref="AU25:BB25"/>
    <mergeCell ref="AD26:AK26"/>
    <mergeCell ref="AL26:AT26"/>
    <mergeCell ref="AU26:BB26"/>
    <mergeCell ref="F22:H22"/>
    <mergeCell ref="I22:K22"/>
    <mergeCell ref="F25:H25"/>
    <mergeCell ref="AV47:BB48"/>
    <mergeCell ref="B34:N35"/>
    <mergeCell ref="G41:I41"/>
    <mergeCell ref="G39:I39"/>
    <mergeCell ref="AF38:AR38"/>
    <mergeCell ref="AF39:AR39"/>
    <mergeCell ref="AF37:AR37"/>
    <mergeCell ref="O34:AC35"/>
    <mergeCell ref="Q37:AA37"/>
    <mergeCell ref="Q38:AA38"/>
    <mergeCell ref="Q39:AA39"/>
    <mergeCell ref="Q40:AA40"/>
    <mergeCell ref="Q41:AA41"/>
    <mergeCell ref="F24:H24"/>
    <mergeCell ref="M22:T22"/>
    <mergeCell ref="U22:AC22"/>
    <mergeCell ref="AD22:AK22"/>
    <mergeCell ref="AL22:AT22"/>
    <mergeCell ref="AU22:BB22"/>
    <mergeCell ref="M26:T26"/>
    <mergeCell ref="U26:AC26"/>
    <mergeCell ref="A1:S2"/>
    <mergeCell ref="C28:D28"/>
    <mergeCell ref="F28:G28"/>
    <mergeCell ref="B6:BJ6"/>
    <mergeCell ref="C22:E22"/>
    <mergeCell ref="B5:BJ5"/>
    <mergeCell ref="B18:L20"/>
    <mergeCell ref="B47:L48"/>
    <mergeCell ref="M47:S48"/>
    <mergeCell ref="T47:Z48"/>
    <mergeCell ref="AA47:AG48"/>
    <mergeCell ref="AH47:AN48"/>
    <mergeCell ref="F23:H23"/>
    <mergeCell ref="AF40:AR40"/>
    <mergeCell ref="AF41:AR41"/>
    <mergeCell ref="G38:I38"/>
    <mergeCell ref="AD34:AT35"/>
    <mergeCell ref="F29:G29"/>
    <mergeCell ref="B30:D30"/>
    <mergeCell ref="F26:H26"/>
    <mergeCell ref="B45:BJ45"/>
    <mergeCell ref="BC47:BJ48"/>
    <mergeCell ref="AO47:AU48"/>
    <mergeCell ref="M23:T23"/>
    <mergeCell ref="F16:H16"/>
    <mergeCell ref="F15:H15"/>
    <mergeCell ref="F14:H14"/>
    <mergeCell ref="AL14:AT14"/>
    <mergeCell ref="F13:H13"/>
    <mergeCell ref="C12:E12"/>
    <mergeCell ref="F12:H12"/>
    <mergeCell ref="I12:K12"/>
    <mergeCell ref="B8:L10"/>
    <mergeCell ref="BC12:BJ12"/>
    <mergeCell ref="BC13:BJ13"/>
    <mergeCell ref="BC14:BJ14"/>
    <mergeCell ref="BC15:BJ15"/>
    <mergeCell ref="BC16:BJ16"/>
    <mergeCell ref="M8:T10"/>
    <mergeCell ref="U8:AC10"/>
    <mergeCell ref="AD8:AK10"/>
    <mergeCell ref="AL8:AT10"/>
    <mergeCell ref="AU8:BB10"/>
    <mergeCell ref="M12:T12"/>
    <mergeCell ref="U12:AC12"/>
    <mergeCell ref="AD12:AK12"/>
    <mergeCell ref="AL12:AT12"/>
    <mergeCell ref="AU12:BB12"/>
    <mergeCell ref="M13:T13"/>
    <mergeCell ref="U13:AC13"/>
    <mergeCell ref="AD13:AK13"/>
    <mergeCell ref="AL13:AT13"/>
    <mergeCell ref="AU13:BB13"/>
    <mergeCell ref="M14:T14"/>
    <mergeCell ref="U14:AC14"/>
    <mergeCell ref="AD14:AK14"/>
    <mergeCell ref="BC8:BJ10"/>
    <mergeCell ref="AU14:BB14"/>
    <mergeCell ref="M15:T15"/>
    <mergeCell ref="U15:AC15"/>
    <mergeCell ref="AD15:AK15"/>
    <mergeCell ref="AL15:AT15"/>
    <mergeCell ref="AU15:BB15"/>
    <mergeCell ref="M16:T16"/>
    <mergeCell ref="U16:AC16"/>
    <mergeCell ref="AD16:AK16"/>
    <mergeCell ref="AL16:AT16"/>
    <mergeCell ref="AU16:BB16"/>
    <mergeCell ref="BC26:BJ26"/>
    <mergeCell ref="M24:T24"/>
    <mergeCell ref="U24:AC24"/>
    <mergeCell ref="AD24:AK24"/>
    <mergeCell ref="AL24:AT24"/>
    <mergeCell ref="AU24:BB24"/>
    <mergeCell ref="BC24:BJ24"/>
    <mergeCell ref="M25:T25"/>
    <mergeCell ref="U25:AC25"/>
    <mergeCell ref="AD25:AK25"/>
    <mergeCell ref="AL25:AT25"/>
    <mergeCell ref="BC25:BJ25"/>
    <mergeCell ref="AU18:BB20"/>
    <mergeCell ref="BC18:BJ20"/>
    <mergeCell ref="M20:T20"/>
    <mergeCell ref="U20:AC20"/>
    <mergeCell ref="AD20:AK20"/>
    <mergeCell ref="AL20:AT20"/>
    <mergeCell ref="BC23:BJ23"/>
    <mergeCell ref="BC22:BJ22"/>
    <mergeCell ref="AD18:AT18"/>
    <mergeCell ref="AD19:AT19"/>
    <mergeCell ref="M18:AC18"/>
    <mergeCell ref="M19:AC19"/>
  </mergeCells>
  <phoneticPr fontId="16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K66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2:63" ht="11.1" customHeight="1"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494">
        <f>'194'!A1+1</f>
        <v>195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2:63" ht="11.1" customHeight="1"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2:63" ht="13.5" customHeight="1">
      <c r="B3" s="252"/>
      <c r="C3" s="252"/>
      <c r="D3" s="252"/>
      <c r="E3" s="252"/>
      <c r="F3" s="252"/>
      <c r="G3" s="252"/>
      <c r="H3" s="252"/>
    </row>
    <row r="4" spans="2:63" ht="13.5" customHeight="1">
      <c r="B4" s="252"/>
      <c r="C4" s="252"/>
      <c r="D4" s="252"/>
      <c r="E4" s="252"/>
      <c r="F4" s="252"/>
      <c r="G4" s="252"/>
      <c r="H4" s="252"/>
    </row>
    <row r="5" spans="2:63" ht="18" customHeight="1">
      <c r="B5" s="454" t="s">
        <v>853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2:63" s="293" customFormat="1" ht="12.95" customHeight="1">
      <c r="BJ6" s="188" t="s">
        <v>399</v>
      </c>
    </row>
    <row r="7" spans="2:63" s="293" customFormat="1" ht="18" customHeight="1">
      <c r="B7" s="553" t="s">
        <v>391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601" t="s">
        <v>792</v>
      </c>
      <c r="P7" s="602"/>
      <c r="Q7" s="602"/>
      <c r="R7" s="602"/>
      <c r="S7" s="602"/>
      <c r="T7" s="602"/>
      <c r="U7" s="602"/>
      <c r="V7" s="602"/>
      <c r="W7" s="602"/>
      <c r="X7" s="602"/>
      <c r="Y7" s="602"/>
      <c r="Z7" s="602"/>
      <c r="AA7" s="602"/>
      <c r="AB7" s="602"/>
      <c r="AC7" s="602"/>
      <c r="AD7" s="602"/>
      <c r="AE7" s="602"/>
      <c r="AF7" s="602"/>
      <c r="AG7" s="602"/>
      <c r="AH7" s="602"/>
      <c r="AI7" s="602"/>
      <c r="AJ7" s="602"/>
      <c r="AK7" s="602"/>
      <c r="AL7" s="603"/>
      <c r="AM7" s="601" t="s">
        <v>793</v>
      </c>
      <c r="AN7" s="602"/>
      <c r="AO7" s="602"/>
      <c r="AP7" s="602"/>
      <c r="AQ7" s="602"/>
      <c r="AR7" s="602"/>
      <c r="AS7" s="602"/>
      <c r="AT7" s="602"/>
      <c r="AU7" s="602"/>
      <c r="AV7" s="602"/>
      <c r="AW7" s="602"/>
      <c r="AX7" s="602"/>
      <c r="AY7" s="602"/>
      <c r="AZ7" s="602"/>
      <c r="BA7" s="602"/>
      <c r="BB7" s="602"/>
      <c r="BC7" s="602"/>
      <c r="BD7" s="602"/>
      <c r="BE7" s="602"/>
      <c r="BF7" s="602"/>
      <c r="BG7" s="602"/>
      <c r="BH7" s="602"/>
      <c r="BI7" s="602"/>
      <c r="BJ7" s="602"/>
    </row>
    <row r="8" spans="2:63" s="293" customFormat="1" ht="18" customHeight="1">
      <c r="B8" s="469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604" t="s">
        <v>385</v>
      </c>
      <c r="P8" s="605"/>
      <c r="Q8" s="605"/>
      <c r="R8" s="605"/>
      <c r="S8" s="605"/>
      <c r="T8" s="605"/>
      <c r="U8" s="605"/>
      <c r="V8" s="605"/>
      <c r="W8" s="605"/>
      <c r="X8" s="605"/>
      <c r="Y8" s="605"/>
      <c r="Z8" s="606"/>
      <c r="AA8" s="607" t="s">
        <v>386</v>
      </c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9"/>
      <c r="AM8" s="604" t="s">
        <v>385</v>
      </c>
      <c r="AN8" s="605"/>
      <c r="AO8" s="605"/>
      <c r="AP8" s="605"/>
      <c r="AQ8" s="605"/>
      <c r="AR8" s="605"/>
      <c r="AS8" s="605"/>
      <c r="AT8" s="605"/>
      <c r="AU8" s="605"/>
      <c r="AV8" s="605"/>
      <c r="AW8" s="605"/>
      <c r="AX8" s="606"/>
      <c r="AY8" s="607" t="s">
        <v>386</v>
      </c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</row>
    <row r="9" spans="2:63" s="293" customFormat="1">
      <c r="N9" s="294"/>
    </row>
    <row r="10" spans="2:63" s="293" customFormat="1" ht="13.5" customHeight="1">
      <c r="C10" s="463" t="s">
        <v>7</v>
      </c>
      <c r="D10" s="463"/>
      <c r="E10" s="463"/>
      <c r="F10" s="463"/>
      <c r="G10" s="455">
        <v>23</v>
      </c>
      <c r="H10" s="455"/>
      <c r="I10" s="455"/>
      <c r="J10" s="463" t="s">
        <v>387</v>
      </c>
      <c r="K10" s="463"/>
      <c r="L10" s="463"/>
      <c r="M10" s="463"/>
      <c r="N10" s="295"/>
      <c r="O10" s="422">
        <v>20</v>
      </c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>
        <v>1362</v>
      </c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22">
        <v>8</v>
      </c>
      <c r="AN10" s="466"/>
      <c r="AO10" s="466"/>
      <c r="AP10" s="466"/>
      <c r="AQ10" s="466"/>
      <c r="AR10" s="466"/>
      <c r="AS10" s="466"/>
      <c r="AT10" s="466"/>
      <c r="AU10" s="466"/>
      <c r="AV10" s="466"/>
      <c r="AW10" s="466"/>
      <c r="AX10" s="466"/>
      <c r="AY10" s="466">
        <v>796</v>
      </c>
      <c r="AZ10" s="466"/>
      <c r="BA10" s="466"/>
      <c r="BB10" s="466"/>
      <c r="BC10" s="466"/>
      <c r="BD10" s="466"/>
      <c r="BE10" s="466"/>
      <c r="BF10" s="466"/>
      <c r="BG10" s="466"/>
      <c r="BH10" s="466"/>
      <c r="BI10" s="466"/>
      <c r="BJ10" s="466"/>
    </row>
    <row r="11" spans="2:63" s="293" customFormat="1" ht="13.5" customHeight="1">
      <c r="G11" s="455">
        <v>24</v>
      </c>
      <c r="H11" s="455"/>
      <c r="I11" s="455"/>
      <c r="N11" s="295"/>
      <c r="O11" s="422">
        <v>20</v>
      </c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>
        <v>1362</v>
      </c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22">
        <v>8</v>
      </c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>
        <v>816</v>
      </c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</row>
    <row r="12" spans="2:63" s="293" customFormat="1" ht="13.5" customHeight="1">
      <c r="G12" s="455">
        <v>25</v>
      </c>
      <c r="H12" s="455"/>
      <c r="I12" s="455"/>
      <c r="N12" s="295"/>
      <c r="O12" s="422">
        <v>23</v>
      </c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6"/>
      <c r="AA12" s="466">
        <v>1636</v>
      </c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22">
        <v>8</v>
      </c>
      <c r="AN12" s="466"/>
      <c r="AO12" s="466"/>
      <c r="AP12" s="466"/>
      <c r="AQ12" s="466"/>
      <c r="AR12" s="466"/>
      <c r="AS12" s="466"/>
      <c r="AT12" s="466"/>
      <c r="AU12" s="466"/>
      <c r="AV12" s="466"/>
      <c r="AW12" s="466"/>
      <c r="AX12" s="466"/>
      <c r="AY12" s="466">
        <v>816</v>
      </c>
      <c r="AZ12" s="466"/>
      <c r="BA12" s="466"/>
      <c r="BB12" s="466"/>
      <c r="BC12" s="466"/>
      <c r="BD12" s="466"/>
      <c r="BE12" s="466"/>
      <c r="BF12" s="466"/>
      <c r="BG12" s="466"/>
      <c r="BH12" s="466"/>
      <c r="BI12" s="466"/>
      <c r="BJ12" s="466"/>
    </row>
    <row r="13" spans="2:63" s="293" customFormat="1" ht="13.5" customHeight="1">
      <c r="G13" s="455">
        <v>26</v>
      </c>
      <c r="H13" s="455"/>
      <c r="I13" s="455"/>
      <c r="N13" s="295"/>
      <c r="O13" s="422">
        <v>25</v>
      </c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6"/>
      <c r="AA13" s="466">
        <v>1724</v>
      </c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22">
        <v>11</v>
      </c>
      <c r="AN13" s="466"/>
      <c r="AO13" s="466"/>
      <c r="AP13" s="466"/>
      <c r="AQ13" s="466"/>
      <c r="AR13" s="466"/>
      <c r="AS13" s="466"/>
      <c r="AT13" s="466"/>
      <c r="AU13" s="466"/>
      <c r="AV13" s="466"/>
      <c r="AW13" s="466"/>
      <c r="AX13" s="466"/>
      <c r="AY13" s="466">
        <v>1080</v>
      </c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</row>
    <row r="14" spans="2:63" s="293" customFormat="1" ht="13.5" customHeight="1">
      <c r="G14" s="424">
        <v>27</v>
      </c>
      <c r="H14" s="424"/>
      <c r="I14" s="424"/>
      <c r="N14" s="139"/>
      <c r="O14" s="433">
        <v>27</v>
      </c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>
        <v>1864</v>
      </c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>
        <v>11</v>
      </c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>
        <v>1080</v>
      </c>
      <c r="AZ14" s="430"/>
      <c r="BA14" s="430"/>
      <c r="BB14" s="430"/>
      <c r="BC14" s="430"/>
      <c r="BD14" s="430"/>
      <c r="BE14" s="430"/>
      <c r="BF14" s="430"/>
      <c r="BG14" s="430"/>
      <c r="BH14" s="430"/>
      <c r="BI14" s="430"/>
      <c r="BJ14" s="430"/>
    </row>
    <row r="15" spans="2:63" s="293" customFormat="1" ht="13.5" customHeight="1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296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</row>
    <row r="16" spans="2:63" s="293" customFormat="1" ht="18" customHeight="1">
      <c r="B16" s="553" t="s">
        <v>391</v>
      </c>
      <c r="C16" s="554"/>
      <c r="D16" s="554"/>
      <c r="E16" s="554"/>
      <c r="F16" s="554"/>
      <c r="G16" s="554"/>
      <c r="H16" s="554"/>
      <c r="I16" s="554"/>
      <c r="J16" s="554"/>
      <c r="K16" s="554"/>
      <c r="L16" s="554"/>
      <c r="M16" s="554"/>
      <c r="N16" s="554"/>
      <c r="O16" s="596" t="s">
        <v>795</v>
      </c>
      <c r="P16" s="597"/>
      <c r="Q16" s="597"/>
      <c r="R16" s="597"/>
      <c r="S16" s="597"/>
      <c r="T16" s="597"/>
      <c r="U16" s="597"/>
      <c r="V16" s="597"/>
      <c r="W16" s="597"/>
      <c r="X16" s="597"/>
      <c r="Y16" s="597"/>
      <c r="Z16" s="597"/>
      <c r="AA16" s="597"/>
      <c r="AB16" s="597"/>
      <c r="AC16" s="597"/>
      <c r="AD16" s="597"/>
      <c r="AE16" s="596" t="s">
        <v>796</v>
      </c>
      <c r="AF16" s="597"/>
      <c r="AG16" s="597"/>
      <c r="AH16" s="597"/>
      <c r="AI16" s="597"/>
      <c r="AJ16" s="597"/>
      <c r="AK16" s="597"/>
      <c r="AL16" s="597"/>
      <c r="AM16" s="597"/>
      <c r="AN16" s="597"/>
      <c r="AO16" s="597"/>
      <c r="AP16" s="597"/>
      <c r="AQ16" s="597"/>
      <c r="AR16" s="597"/>
      <c r="AS16" s="597"/>
      <c r="AT16" s="597"/>
      <c r="AU16" s="596" t="s">
        <v>797</v>
      </c>
      <c r="AV16" s="597"/>
      <c r="AW16" s="597"/>
      <c r="AX16" s="597"/>
      <c r="AY16" s="597"/>
      <c r="AZ16" s="597"/>
      <c r="BA16" s="597"/>
      <c r="BB16" s="597"/>
      <c r="BC16" s="597"/>
      <c r="BD16" s="597"/>
      <c r="BE16" s="597"/>
      <c r="BF16" s="597"/>
      <c r="BG16" s="597"/>
      <c r="BH16" s="597"/>
      <c r="BI16" s="597"/>
      <c r="BJ16" s="598"/>
    </row>
    <row r="17" spans="2:63" s="293" customFormat="1" ht="18" customHeight="1">
      <c r="B17" s="469"/>
      <c r="C17" s="47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599" t="s">
        <v>385</v>
      </c>
      <c r="P17" s="599"/>
      <c r="Q17" s="599"/>
      <c r="R17" s="599"/>
      <c r="S17" s="599"/>
      <c r="T17" s="599"/>
      <c r="U17" s="599"/>
      <c r="V17" s="599"/>
      <c r="W17" s="599" t="s">
        <v>386</v>
      </c>
      <c r="X17" s="599"/>
      <c r="Y17" s="599"/>
      <c r="Z17" s="599"/>
      <c r="AA17" s="599"/>
      <c r="AB17" s="599"/>
      <c r="AC17" s="599"/>
      <c r="AD17" s="599"/>
      <c r="AE17" s="599" t="s">
        <v>385</v>
      </c>
      <c r="AF17" s="599"/>
      <c r="AG17" s="599"/>
      <c r="AH17" s="599"/>
      <c r="AI17" s="599"/>
      <c r="AJ17" s="599"/>
      <c r="AK17" s="599"/>
      <c r="AL17" s="599"/>
      <c r="AM17" s="599" t="s">
        <v>386</v>
      </c>
      <c r="AN17" s="599"/>
      <c r="AO17" s="599"/>
      <c r="AP17" s="599"/>
      <c r="AQ17" s="599"/>
      <c r="AR17" s="599"/>
      <c r="AS17" s="599"/>
      <c r="AT17" s="599"/>
      <c r="AU17" s="599" t="s">
        <v>385</v>
      </c>
      <c r="AV17" s="599"/>
      <c r="AW17" s="599"/>
      <c r="AX17" s="599"/>
      <c r="AY17" s="599"/>
      <c r="AZ17" s="599"/>
      <c r="BA17" s="599"/>
      <c r="BB17" s="599"/>
      <c r="BC17" s="599" t="s">
        <v>386</v>
      </c>
      <c r="BD17" s="599"/>
      <c r="BE17" s="599"/>
      <c r="BF17" s="599"/>
      <c r="BG17" s="599"/>
      <c r="BH17" s="599"/>
      <c r="BI17" s="599"/>
      <c r="BJ17" s="600"/>
    </row>
    <row r="18" spans="2:63" s="293" customFormat="1">
      <c r="N18" s="294"/>
    </row>
    <row r="19" spans="2:63" s="293" customFormat="1">
      <c r="C19" s="463" t="s">
        <v>7</v>
      </c>
      <c r="D19" s="463"/>
      <c r="E19" s="463"/>
      <c r="F19" s="463"/>
      <c r="G19" s="455">
        <v>23</v>
      </c>
      <c r="H19" s="455"/>
      <c r="I19" s="455"/>
      <c r="J19" s="463" t="s">
        <v>387</v>
      </c>
      <c r="K19" s="463"/>
      <c r="L19" s="463"/>
      <c r="M19" s="463"/>
      <c r="N19" s="295"/>
      <c r="O19" s="429">
        <v>1</v>
      </c>
      <c r="P19" s="466"/>
      <c r="Q19" s="466"/>
      <c r="R19" s="466"/>
      <c r="S19" s="466"/>
      <c r="T19" s="466"/>
      <c r="U19" s="466"/>
      <c r="V19" s="466"/>
      <c r="W19" s="422">
        <v>50</v>
      </c>
      <c r="X19" s="422"/>
      <c r="Y19" s="422"/>
      <c r="Z19" s="422"/>
      <c r="AA19" s="422"/>
      <c r="AB19" s="422"/>
      <c r="AC19" s="422"/>
      <c r="AD19" s="422"/>
      <c r="AE19" s="450">
        <v>0</v>
      </c>
      <c r="AF19" s="450"/>
      <c r="AG19" s="450"/>
      <c r="AH19" s="450"/>
      <c r="AI19" s="450"/>
      <c r="AJ19" s="450"/>
      <c r="AK19" s="450"/>
      <c r="AL19" s="450"/>
      <c r="AM19" s="450">
        <v>0</v>
      </c>
      <c r="AN19" s="450"/>
      <c r="AO19" s="450"/>
      <c r="AP19" s="450"/>
      <c r="AQ19" s="450"/>
      <c r="AR19" s="450"/>
      <c r="AS19" s="450"/>
      <c r="AT19" s="450"/>
      <c r="AU19" s="422">
        <v>24</v>
      </c>
      <c r="AV19" s="422"/>
      <c r="AW19" s="422"/>
      <c r="AX19" s="422"/>
      <c r="AY19" s="422"/>
      <c r="AZ19" s="422"/>
      <c r="BA19" s="422"/>
      <c r="BB19" s="422"/>
      <c r="BC19" s="466">
        <v>384</v>
      </c>
      <c r="BD19" s="466"/>
      <c r="BE19" s="466"/>
      <c r="BF19" s="466"/>
      <c r="BG19" s="466"/>
      <c r="BH19" s="466"/>
      <c r="BI19" s="466"/>
      <c r="BJ19" s="466"/>
    </row>
    <row r="20" spans="2:63" s="293" customFormat="1">
      <c r="G20" s="455">
        <v>24</v>
      </c>
      <c r="H20" s="455"/>
      <c r="I20" s="455"/>
      <c r="N20" s="295"/>
      <c r="O20" s="429">
        <v>1</v>
      </c>
      <c r="P20" s="466"/>
      <c r="Q20" s="466"/>
      <c r="R20" s="466"/>
      <c r="S20" s="466"/>
      <c r="T20" s="466"/>
      <c r="U20" s="466"/>
      <c r="V20" s="466"/>
      <c r="W20" s="422">
        <v>50</v>
      </c>
      <c r="X20" s="422"/>
      <c r="Y20" s="422"/>
      <c r="Z20" s="422"/>
      <c r="AA20" s="422"/>
      <c r="AB20" s="422"/>
      <c r="AC20" s="422"/>
      <c r="AD20" s="422"/>
      <c r="AE20" s="450">
        <v>0</v>
      </c>
      <c r="AF20" s="450"/>
      <c r="AG20" s="450"/>
      <c r="AH20" s="450"/>
      <c r="AI20" s="450"/>
      <c r="AJ20" s="450"/>
      <c r="AK20" s="450"/>
      <c r="AL20" s="450"/>
      <c r="AM20" s="450">
        <v>0</v>
      </c>
      <c r="AN20" s="450"/>
      <c r="AO20" s="450"/>
      <c r="AP20" s="450"/>
      <c r="AQ20" s="450"/>
      <c r="AR20" s="450"/>
      <c r="AS20" s="450"/>
      <c r="AT20" s="450"/>
      <c r="AU20" s="422">
        <v>28</v>
      </c>
      <c r="AV20" s="422"/>
      <c r="AW20" s="422"/>
      <c r="AX20" s="422"/>
      <c r="AY20" s="422"/>
      <c r="AZ20" s="422"/>
      <c r="BA20" s="422"/>
      <c r="BB20" s="422"/>
      <c r="BC20" s="466">
        <v>465</v>
      </c>
      <c r="BD20" s="466"/>
      <c r="BE20" s="466"/>
      <c r="BF20" s="466"/>
      <c r="BG20" s="466"/>
      <c r="BH20" s="466"/>
      <c r="BI20" s="466"/>
      <c r="BJ20" s="466"/>
    </row>
    <row r="21" spans="2:63" s="293" customFormat="1">
      <c r="G21" s="455">
        <v>25</v>
      </c>
      <c r="H21" s="455"/>
      <c r="I21" s="455"/>
      <c r="N21" s="295"/>
      <c r="O21" s="429">
        <v>1</v>
      </c>
      <c r="P21" s="466"/>
      <c r="Q21" s="466"/>
      <c r="R21" s="466"/>
      <c r="S21" s="466"/>
      <c r="T21" s="466"/>
      <c r="U21" s="466"/>
      <c r="V21" s="466"/>
      <c r="W21" s="422">
        <v>50</v>
      </c>
      <c r="X21" s="422"/>
      <c r="Y21" s="422"/>
      <c r="Z21" s="422"/>
      <c r="AA21" s="422"/>
      <c r="AB21" s="422"/>
      <c r="AC21" s="422"/>
      <c r="AD21" s="422"/>
      <c r="AE21" s="450">
        <v>2</v>
      </c>
      <c r="AF21" s="450"/>
      <c r="AG21" s="450"/>
      <c r="AH21" s="450"/>
      <c r="AI21" s="450"/>
      <c r="AJ21" s="450"/>
      <c r="AK21" s="450"/>
      <c r="AL21" s="450"/>
      <c r="AM21" s="450">
        <v>40</v>
      </c>
      <c r="AN21" s="450"/>
      <c r="AO21" s="450"/>
      <c r="AP21" s="450"/>
      <c r="AQ21" s="450"/>
      <c r="AR21" s="450"/>
      <c r="AS21" s="450"/>
      <c r="AT21" s="450"/>
      <c r="AU21" s="422">
        <v>28</v>
      </c>
      <c r="AV21" s="422"/>
      <c r="AW21" s="422"/>
      <c r="AX21" s="422"/>
      <c r="AY21" s="422"/>
      <c r="AZ21" s="422"/>
      <c r="BA21" s="422"/>
      <c r="BB21" s="422"/>
      <c r="BC21" s="466">
        <v>465</v>
      </c>
      <c r="BD21" s="466"/>
      <c r="BE21" s="466"/>
      <c r="BF21" s="466"/>
      <c r="BG21" s="466"/>
      <c r="BH21" s="466"/>
      <c r="BI21" s="466"/>
      <c r="BJ21" s="466"/>
    </row>
    <row r="22" spans="2:63" s="293" customFormat="1">
      <c r="G22" s="455">
        <v>26</v>
      </c>
      <c r="H22" s="455"/>
      <c r="I22" s="455"/>
      <c r="N22" s="295"/>
      <c r="O22" s="429">
        <v>1</v>
      </c>
      <c r="P22" s="466"/>
      <c r="Q22" s="466"/>
      <c r="R22" s="466"/>
      <c r="S22" s="466"/>
      <c r="T22" s="466"/>
      <c r="U22" s="466"/>
      <c r="V22" s="466"/>
      <c r="W22" s="422">
        <v>50</v>
      </c>
      <c r="X22" s="422"/>
      <c r="Y22" s="422"/>
      <c r="Z22" s="422"/>
      <c r="AA22" s="422"/>
      <c r="AB22" s="422"/>
      <c r="AC22" s="422"/>
      <c r="AD22" s="422"/>
      <c r="AE22" s="450">
        <v>5</v>
      </c>
      <c r="AF22" s="450"/>
      <c r="AG22" s="450"/>
      <c r="AH22" s="450"/>
      <c r="AI22" s="450"/>
      <c r="AJ22" s="450"/>
      <c r="AK22" s="450"/>
      <c r="AL22" s="450"/>
      <c r="AM22" s="450">
        <v>100</v>
      </c>
      <c r="AN22" s="450"/>
      <c r="AO22" s="450"/>
      <c r="AP22" s="450"/>
      <c r="AQ22" s="450"/>
      <c r="AR22" s="450"/>
      <c r="AS22" s="450"/>
      <c r="AT22" s="450"/>
      <c r="AU22" s="422">
        <v>29</v>
      </c>
      <c r="AV22" s="422"/>
      <c r="AW22" s="422"/>
      <c r="AX22" s="422"/>
      <c r="AY22" s="422"/>
      <c r="AZ22" s="422"/>
      <c r="BA22" s="422"/>
      <c r="BB22" s="422"/>
      <c r="BC22" s="466">
        <v>483</v>
      </c>
      <c r="BD22" s="466"/>
      <c r="BE22" s="466"/>
      <c r="BF22" s="466"/>
      <c r="BG22" s="466"/>
      <c r="BH22" s="466"/>
      <c r="BI22" s="466"/>
      <c r="BJ22" s="466"/>
    </row>
    <row r="23" spans="2:63" s="293" customFormat="1">
      <c r="G23" s="424">
        <v>27</v>
      </c>
      <c r="H23" s="424"/>
      <c r="I23" s="424"/>
      <c r="N23" s="295"/>
      <c r="O23" s="451">
        <v>1</v>
      </c>
      <c r="P23" s="436"/>
      <c r="Q23" s="436"/>
      <c r="R23" s="436"/>
      <c r="S23" s="436"/>
      <c r="T23" s="436"/>
      <c r="U23" s="436"/>
      <c r="V23" s="436"/>
      <c r="W23" s="436">
        <v>50</v>
      </c>
      <c r="X23" s="436"/>
      <c r="Y23" s="436"/>
      <c r="Z23" s="436"/>
      <c r="AA23" s="436"/>
      <c r="AB23" s="436"/>
      <c r="AC23" s="436"/>
      <c r="AD23" s="436"/>
      <c r="AE23" s="436">
        <v>9</v>
      </c>
      <c r="AF23" s="436"/>
      <c r="AG23" s="436"/>
      <c r="AH23" s="436"/>
      <c r="AI23" s="436"/>
      <c r="AJ23" s="436"/>
      <c r="AK23" s="436"/>
      <c r="AL23" s="436"/>
      <c r="AM23" s="436">
        <v>170</v>
      </c>
      <c r="AN23" s="436"/>
      <c r="AO23" s="436"/>
      <c r="AP23" s="436"/>
      <c r="AQ23" s="436"/>
      <c r="AR23" s="436"/>
      <c r="AS23" s="436"/>
      <c r="AT23" s="436"/>
      <c r="AU23" s="430">
        <v>30</v>
      </c>
      <c r="AV23" s="430"/>
      <c r="AW23" s="430"/>
      <c r="AX23" s="430"/>
      <c r="AY23" s="430"/>
      <c r="AZ23" s="430"/>
      <c r="BA23" s="430"/>
      <c r="BB23" s="430"/>
      <c r="BC23" s="430">
        <v>509</v>
      </c>
      <c r="BD23" s="430"/>
      <c r="BE23" s="430"/>
      <c r="BF23" s="430"/>
      <c r="BG23" s="430"/>
      <c r="BH23" s="430"/>
      <c r="BI23" s="430"/>
      <c r="BJ23" s="430"/>
    </row>
    <row r="24" spans="2:63" s="293" customFormat="1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296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</row>
    <row r="25" spans="2:63" s="293" customFormat="1">
      <c r="C25" s="594" t="s">
        <v>8</v>
      </c>
      <c r="D25" s="594"/>
      <c r="E25" s="270" t="s">
        <v>10</v>
      </c>
      <c r="F25" s="271" t="s">
        <v>794</v>
      </c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6"/>
      <c r="BD25" s="256"/>
      <c r="BE25" s="256"/>
      <c r="BF25" s="256"/>
      <c r="BG25" s="256"/>
      <c r="BH25" s="256"/>
      <c r="BI25" s="256"/>
      <c r="BJ25" s="213"/>
    </row>
    <row r="26" spans="2:63" s="293" customFormat="1">
      <c r="B26" s="595" t="s">
        <v>9</v>
      </c>
      <c r="C26" s="595"/>
      <c r="D26" s="595"/>
      <c r="E26" s="227" t="s">
        <v>388</v>
      </c>
      <c r="F26" s="121" t="s">
        <v>906</v>
      </c>
      <c r="H26" s="121"/>
      <c r="I26" s="121"/>
      <c r="J26" s="121"/>
      <c r="BJ26" s="213"/>
    </row>
    <row r="27" spans="2:63" s="139" customFormat="1">
      <c r="B27" s="184"/>
      <c r="C27" s="184"/>
      <c r="D27" s="184"/>
      <c r="E27" s="228"/>
      <c r="F27" s="184"/>
      <c r="H27" s="184"/>
      <c r="I27" s="184"/>
      <c r="J27" s="184"/>
    </row>
    <row r="28" spans="2:63" s="139" customFormat="1"/>
    <row r="29" spans="2:63" ht="18" customHeight="1">
      <c r="B29" s="592" t="s">
        <v>882</v>
      </c>
      <c r="C29" s="592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2"/>
      <c r="O29" s="592"/>
      <c r="P29" s="592"/>
      <c r="Q29" s="592"/>
      <c r="R29" s="592"/>
      <c r="S29" s="592"/>
      <c r="T29" s="592"/>
      <c r="U29" s="592"/>
      <c r="V29" s="592"/>
      <c r="W29" s="592"/>
      <c r="X29" s="592"/>
      <c r="Y29" s="592"/>
      <c r="Z29" s="592"/>
      <c r="AA29" s="592"/>
      <c r="AB29" s="592"/>
      <c r="AC29" s="592"/>
      <c r="AD29" s="592"/>
      <c r="AE29" s="592"/>
      <c r="AF29" s="592"/>
      <c r="AG29" s="592"/>
      <c r="AH29" s="592"/>
      <c r="AI29" s="592"/>
      <c r="AJ29" s="592"/>
      <c r="AK29" s="592"/>
      <c r="AL29" s="592"/>
      <c r="AM29" s="592"/>
      <c r="AN29" s="592"/>
      <c r="AO29" s="592"/>
      <c r="AP29" s="592"/>
      <c r="AQ29" s="592"/>
      <c r="AR29" s="592"/>
      <c r="AS29" s="592"/>
      <c r="AT29" s="592"/>
      <c r="AU29" s="592"/>
      <c r="AV29" s="592"/>
      <c r="AW29" s="592"/>
      <c r="AX29" s="592"/>
      <c r="AY29" s="592"/>
      <c r="AZ29" s="592"/>
      <c r="BA29" s="592"/>
      <c r="BB29" s="592"/>
      <c r="BC29" s="592"/>
      <c r="BD29" s="592"/>
      <c r="BE29" s="592"/>
      <c r="BF29" s="592"/>
      <c r="BG29" s="592"/>
      <c r="BH29" s="592"/>
      <c r="BI29" s="592"/>
      <c r="BJ29" s="592"/>
    </row>
    <row r="30" spans="2:63" s="139" customFormat="1">
      <c r="AK30" s="66"/>
    </row>
    <row r="31" spans="2:63" s="139" customFormat="1" ht="13.5" customHeight="1"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BD31" s="213"/>
      <c r="BE31" s="213"/>
      <c r="BF31" s="213"/>
      <c r="BG31" s="213"/>
      <c r="BH31" s="213"/>
      <c r="BI31" s="213"/>
      <c r="BJ31" s="213"/>
      <c r="BK31" s="213"/>
    </row>
    <row r="32" spans="2:63" s="139" customFormat="1" ht="13.5" customHeight="1"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BD32" s="213"/>
      <c r="BE32" s="213"/>
      <c r="BF32" s="213"/>
      <c r="BG32" s="213"/>
      <c r="BH32" s="213"/>
      <c r="BI32" s="213"/>
      <c r="BJ32" s="213"/>
      <c r="BK32" s="213"/>
    </row>
    <row r="33" spans="2:63" s="139" customFormat="1">
      <c r="BD33" s="213"/>
      <c r="BE33" s="213"/>
      <c r="BF33" s="213"/>
      <c r="BG33" s="213"/>
      <c r="BH33" s="213"/>
      <c r="BI33" s="213"/>
      <c r="BJ33" s="213"/>
      <c r="BK33" s="213"/>
    </row>
    <row r="34" spans="2:63" s="139" customFormat="1">
      <c r="C34" s="65"/>
      <c r="D34" s="65"/>
      <c r="E34" s="65"/>
      <c r="F34" s="65"/>
      <c r="G34" s="65"/>
      <c r="H34" s="65"/>
      <c r="I34" s="65"/>
      <c r="J34" s="65"/>
      <c r="K34" s="65"/>
      <c r="L34" s="65"/>
      <c r="N34" s="213"/>
      <c r="O34" s="213"/>
      <c r="P34" s="213"/>
      <c r="Q34" s="213"/>
      <c r="R34" s="213"/>
      <c r="S34" s="213"/>
      <c r="T34" s="213"/>
      <c r="U34" s="213"/>
      <c r="V34" s="213"/>
      <c r="W34" s="213"/>
      <c r="X34" s="213"/>
      <c r="Y34" s="213"/>
      <c r="Z34" s="213"/>
      <c r="AA34" s="213"/>
      <c r="AB34" s="213"/>
      <c r="AC34" s="213"/>
      <c r="AD34" s="213"/>
      <c r="AE34" s="213"/>
      <c r="AF34" s="213"/>
      <c r="AG34" s="213"/>
      <c r="AH34" s="215"/>
      <c r="AI34" s="215"/>
      <c r="AJ34" s="215"/>
      <c r="AK34" s="215"/>
      <c r="BD34" s="213"/>
      <c r="BE34" s="213"/>
      <c r="BF34" s="213"/>
      <c r="BG34" s="213"/>
      <c r="BH34" s="213"/>
      <c r="BI34" s="213"/>
      <c r="BJ34" s="213"/>
      <c r="BK34" s="213"/>
    </row>
    <row r="35" spans="2:63" s="139" customFormat="1">
      <c r="G35" s="65"/>
      <c r="H35" s="65"/>
      <c r="N35" s="213"/>
      <c r="O35" s="213"/>
      <c r="P35" s="213"/>
      <c r="Q35" s="213"/>
      <c r="R35" s="213"/>
      <c r="S35" s="213"/>
      <c r="T35" s="213"/>
      <c r="U35" s="213"/>
      <c r="V35" s="213"/>
      <c r="W35" s="213"/>
      <c r="X35" s="213"/>
      <c r="Y35" s="213"/>
      <c r="Z35" s="213"/>
      <c r="AA35" s="213"/>
      <c r="AB35" s="213"/>
      <c r="AC35" s="213"/>
      <c r="AD35" s="213"/>
      <c r="AE35" s="213"/>
      <c r="AF35" s="213"/>
      <c r="AG35" s="213"/>
      <c r="AH35" s="215"/>
      <c r="AI35" s="215"/>
      <c r="AJ35" s="215"/>
      <c r="AK35" s="215"/>
      <c r="BD35" s="164"/>
      <c r="BE35" s="164"/>
      <c r="BF35" s="164"/>
      <c r="BG35" s="164"/>
      <c r="BH35" s="164"/>
      <c r="BI35" s="164"/>
      <c r="BJ35" s="164"/>
      <c r="BK35" s="164"/>
    </row>
    <row r="36" spans="2:63" s="139" customFormat="1">
      <c r="G36" s="65"/>
      <c r="H36" s="65"/>
      <c r="N36" s="213"/>
      <c r="O36" s="213"/>
      <c r="P36" s="213"/>
      <c r="Q36" s="213"/>
      <c r="R36" s="213"/>
      <c r="S36" s="213"/>
      <c r="T36" s="213"/>
      <c r="U36" s="213"/>
      <c r="V36" s="213"/>
      <c r="W36" s="213"/>
      <c r="X36" s="213"/>
      <c r="Y36" s="213"/>
      <c r="Z36" s="213"/>
      <c r="AA36" s="213"/>
      <c r="AB36" s="213"/>
      <c r="AC36" s="213"/>
      <c r="AD36" s="213"/>
      <c r="AE36" s="213"/>
      <c r="AF36" s="213"/>
      <c r="AG36" s="213"/>
      <c r="AH36" s="215"/>
      <c r="AI36" s="215"/>
      <c r="AJ36" s="215"/>
      <c r="AK36" s="215"/>
    </row>
    <row r="37" spans="2:63" s="139" customFormat="1">
      <c r="G37" s="65"/>
      <c r="H37" s="65"/>
      <c r="N37" s="213"/>
      <c r="O37" s="213"/>
      <c r="P37" s="213"/>
      <c r="Q37" s="213"/>
      <c r="R37" s="213"/>
      <c r="S37" s="213"/>
      <c r="T37" s="213"/>
      <c r="U37" s="213"/>
      <c r="V37" s="213"/>
      <c r="W37" s="213"/>
      <c r="X37" s="213"/>
      <c r="Y37" s="213"/>
      <c r="Z37" s="213"/>
      <c r="AA37" s="213"/>
      <c r="AB37" s="213"/>
      <c r="AC37" s="213"/>
      <c r="AD37" s="213"/>
      <c r="AE37" s="213"/>
      <c r="AF37" s="213"/>
      <c r="AG37" s="213"/>
      <c r="AH37" s="215"/>
      <c r="AI37" s="215"/>
      <c r="AJ37" s="215"/>
      <c r="AK37" s="215"/>
    </row>
    <row r="38" spans="2:63" s="139" customFormat="1">
      <c r="G38" s="298"/>
      <c r="H38" s="298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</row>
    <row r="39" spans="2:63" s="139" customFormat="1"/>
    <row r="40" spans="2:63" s="139" customFormat="1">
      <c r="B40" s="184"/>
      <c r="C40" s="184"/>
      <c r="D40" s="184"/>
      <c r="E40" s="228"/>
      <c r="F40" s="184"/>
      <c r="G40" s="184"/>
      <c r="H40" s="184"/>
      <c r="I40" s="184"/>
    </row>
    <row r="41" spans="2:63" s="139" customFormat="1"/>
    <row r="42" spans="2:63" s="139" customFormat="1"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</row>
    <row r="43" spans="2:63" s="139" customFormat="1">
      <c r="AL43" s="66"/>
    </row>
    <row r="44" spans="2:63" s="139" customFormat="1" ht="13.5" customHeight="1"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</row>
    <row r="45" spans="2:63" s="139" customFormat="1"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</row>
    <row r="46" spans="2:63" s="139" customFormat="1"/>
    <row r="47" spans="2:63" s="139" customFormat="1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W47" s="213"/>
      <c r="X47" s="213"/>
      <c r="Y47" s="213"/>
      <c r="Z47" s="213"/>
      <c r="AI47" s="213"/>
      <c r="AJ47" s="213"/>
      <c r="AK47" s="213"/>
      <c r="AL47" s="213"/>
    </row>
    <row r="48" spans="2:63" s="139" customFormat="1">
      <c r="G48" s="65"/>
      <c r="H48" s="65"/>
      <c r="I48" s="65"/>
      <c r="W48" s="213"/>
      <c r="X48" s="213"/>
      <c r="Y48" s="213"/>
      <c r="Z48" s="213"/>
      <c r="AI48" s="213"/>
      <c r="AJ48" s="213"/>
      <c r="AK48" s="213"/>
      <c r="AL48" s="213"/>
    </row>
    <row r="49" spans="1:62" s="139" customFormat="1">
      <c r="G49" s="65"/>
      <c r="H49" s="65"/>
      <c r="I49" s="65"/>
      <c r="W49" s="213"/>
      <c r="X49" s="213"/>
      <c r="Y49" s="213"/>
      <c r="Z49" s="213"/>
      <c r="AI49" s="213"/>
      <c r="AJ49" s="213"/>
      <c r="AK49" s="213"/>
      <c r="AL49" s="213"/>
    </row>
    <row r="50" spans="1:62" s="139" customFormat="1">
      <c r="C50" s="593" t="s">
        <v>8</v>
      </c>
      <c r="D50" s="593"/>
      <c r="E50" s="270" t="s">
        <v>10</v>
      </c>
      <c r="F50" s="271" t="s">
        <v>798</v>
      </c>
      <c r="W50" s="164"/>
      <c r="X50" s="164"/>
      <c r="Y50" s="164"/>
      <c r="Z50" s="164"/>
      <c r="AI50" s="164"/>
      <c r="AJ50" s="164"/>
      <c r="AK50" s="164"/>
      <c r="AL50" s="164"/>
    </row>
    <row r="51" spans="1:62" s="139" customFormat="1"/>
    <row r="52" spans="1:62" ht="11.1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</row>
    <row r="53" spans="1:62" ht="18" customHeight="1">
      <c r="B53" s="454" t="s">
        <v>854</v>
      </c>
      <c r="C53" s="454"/>
      <c r="D53" s="454"/>
      <c r="E53" s="454"/>
      <c r="F53" s="454"/>
      <c r="G53" s="454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  <c r="U53" s="454"/>
      <c r="V53" s="454"/>
      <c r="W53" s="454"/>
      <c r="X53" s="454"/>
      <c r="Y53" s="454"/>
      <c r="Z53" s="454"/>
      <c r="AA53" s="454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4"/>
      <c r="AR53" s="454"/>
      <c r="AS53" s="454"/>
      <c r="AT53" s="454"/>
      <c r="AU53" s="454"/>
      <c r="AV53" s="454"/>
      <c r="AW53" s="454"/>
      <c r="AX53" s="454"/>
      <c r="AY53" s="454"/>
      <c r="AZ53" s="454"/>
      <c r="BA53" s="454"/>
      <c r="BB53" s="454"/>
      <c r="BC53" s="454"/>
      <c r="BD53" s="454"/>
      <c r="BE53" s="454"/>
      <c r="BF53" s="454"/>
      <c r="BG53" s="454"/>
      <c r="BH53" s="454"/>
      <c r="BI53" s="454"/>
      <c r="BJ53" s="454"/>
    </row>
    <row r="54" spans="1:62" ht="12.95" customHeight="1">
      <c r="BJ54" s="188"/>
    </row>
    <row r="55" spans="1:62" ht="13.5" customHeight="1">
      <c r="B55" s="456" t="s">
        <v>54</v>
      </c>
      <c r="C55" s="457"/>
      <c r="D55" s="457"/>
      <c r="E55" s="457"/>
      <c r="F55" s="457"/>
      <c r="G55" s="457"/>
      <c r="H55" s="457"/>
      <c r="I55" s="457"/>
      <c r="J55" s="457"/>
      <c r="K55" s="457"/>
      <c r="L55" s="457"/>
      <c r="M55" s="457"/>
      <c r="N55" s="457" t="s">
        <v>55</v>
      </c>
      <c r="O55" s="457"/>
      <c r="P55" s="457"/>
      <c r="Q55" s="457"/>
      <c r="R55" s="457"/>
      <c r="S55" s="457"/>
      <c r="T55" s="457"/>
      <c r="U55" s="457"/>
      <c r="V55" s="457"/>
      <c r="W55" s="457"/>
      <c r="X55" s="457"/>
      <c r="Y55" s="457"/>
      <c r="Z55" s="457"/>
      <c r="AA55" s="457"/>
      <c r="AB55" s="457"/>
      <c r="AC55" s="457"/>
      <c r="AD55" s="457"/>
      <c r="AE55" s="457"/>
      <c r="AF55" s="457"/>
      <c r="AG55" s="457"/>
      <c r="AH55" s="457"/>
      <c r="AI55" s="457"/>
      <c r="AJ55" s="457"/>
      <c r="AK55" s="457"/>
      <c r="AL55" s="457"/>
      <c r="AM55" s="457"/>
      <c r="AN55" s="457"/>
      <c r="AO55" s="457"/>
      <c r="AP55" s="457" t="s">
        <v>56</v>
      </c>
      <c r="AQ55" s="457"/>
      <c r="AR55" s="457"/>
      <c r="AS55" s="457"/>
      <c r="AT55" s="457"/>
      <c r="AU55" s="457"/>
      <c r="AV55" s="457"/>
      <c r="AW55" s="457"/>
      <c r="AX55" s="457"/>
      <c r="AY55" s="457"/>
      <c r="AZ55" s="457"/>
      <c r="BA55" s="457"/>
      <c r="BB55" s="457"/>
      <c r="BC55" s="457"/>
      <c r="BD55" s="457"/>
      <c r="BE55" s="457"/>
      <c r="BF55" s="457"/>
      <c r="BG55" s="457"/>
      <c r="BH55" s="457"/>
      <c r="BI55" s="457"/>
      <c r="BJ55" s="461"/>
    </row>
    <row r="56" spans="1:62" ht="13.5" customHeight="1">
      <c r="B56" s="458"/>
      <c r="C56" s="459"/>
      <c r="D56" s="459"/>
      <c r="E56" s="459"/>
      <c r="F56" s="459"/>
      <c r="G56" s="459"/>
      <c r="H56" s="459"/>
      <c r="I56" s="459"/>
      <c r="J56" s="459"/>
      <c r="K56" s="459"/>
      <c r="L56" s="459"/>
      <c r="M56" s="459"/>
      <c r="N56" s="459" t="s">
        <v>57</v>
      </c>
      <c r="O56" s="459"/>
      <c r="P56" s="459"/>
      <c r="Q56" s="459"/>
      <c r="R56" s="459"/>
      <c r="S56" s="459"/>
      <c r="T56" s="459"/>
      <c r="U56" s="459" t="s">
        <v>58</v>
      </c>
      <c r="V56" s="459"/>
      <c r="W56" s="459"/>
      <c r="X56" s="459"/>
      <c r="Y56" s="459"/>
      <c r="Z56" s="459"/>
      <c r="AA56" s="459"/>
      <c r="AB56" s="459" t="s">
        <v>60</v>
      </c>
      <c r="AC56" s="459"/>
      <c r="AD56" s="459"/>
      <c r="AE56" s="459"/>
      <c r="AF56" s="459"/>
      <c r="AG56" s="459"/>
      <c r="AH56" s="460"/>
      <c r="AI56" s="459" t="s">
        <v>59</v>
      </c>
      <c r="AJ56" s="459"/>
      <c r="AK56" s="459"/>
      <c r="AL56" s="459"/>
      <c r="AM56" s="459"/>
      <c r="AN56" s="459"/>
      <c r="AO56" s="459"/>
      <c r="AP56" s="459" t="s">
        <v>57</v>
      </c>
      <c r="AQ56" s="459"/>
      <c r="AR56" s="459"/>
      <c r="AS56" s="459"/>
      <c r="AT56" s="459"/>
      <c r="AU56" s="459"/>
      <c r="AV56" s="459"/>
      <c r="AW56" s="459" t="s">
        <v>58</v>
      </c>
      <c r="AX56" s="459"/>
      <c r="AY56" s="459"/>
      <c r="AZ56" s="459"/>
      <c r="BA56" s="459"/>
      <c r="BB56" s="459"/>
      <c r="BC56" s="459"/>
      <c r="BD56" s="459" t="s">
        <v>60</v>
      </c>
      <c r="BE56" s="459"/>
      <c r="BF56" s="459"/>
      <c r="BG56" s="459"/>
      <c r="BH56" s="459"/>
      <c r="BI56" s="459"/>
      <c r="BJ56" s="460"/>
    </row>
    <row r="57" spans="1:62">
      <c r="M57" s="117"/>
      <c r="AI57" s="123"/>
      <c r="AJ57" s="123"/>
      <c r="AK57" s="123"/>
      <c r="AL57" s="123"/>
      <c r="AM57" s="123"/>
      <c r="AN57" s="123"/>
      <c r="AO57" s="123"/>
    </row>
    <row r="58" spans="1:62">
      <c r="C58" s="463" t="s">
        <v>61</v>
      </c>
      <c r="D58" s="463"/>
      <c r="E58" s="463"/>
      <c r="F58" s="463"/>
      <c r="G58" s="455">
        <v>22</v>
      </c>
      <c r="H58" s="455"/>
      <c r="I58" s="463" t="s">
        <v>54</v>
      </c>
      <c r="J58" s="463"/>
      <c r="K58" s="463"/>
      <c r="L58" s="463"/>
      <c r="M58" s="118"/>
      <c r="N58" s="466">
        <v>28</v>
      </c>
      <c r="O58" s="466"/>
      <c r="P58" s="466"/>
      <c r="Q58" s="466"/>
      <c r="R58" s="466"/>
      <c r="S58" s="466"/>
      <c r="T58" s="466"/>
      <c r="U58" s="466">
        <v>22</v>
      </c>
      <c r="V58" s="466"/>
      <c r="W58" s="466"/>
      <c r="X58" s="466"/>
      <c r="Y58" s="466"/>
      <c r="Z58" s="466"/>
      <c r="AA58" s="466"/>
      <c r="AB58" s="466">
        <v>178</v>
      </c>
      <c r="AC58" s="466"/>
      <c r="AD58" s="466"/>
      <c r="AE58" s="466"/>
      <c r="AF58" s="466"/>
      <c r="AG58" s="466"/>
      <c r="AH58" s="466"/>
      <c r="AI58" s="422">
        <v>20</v>
      </c>
      <c r="AJ58" s="422"/>
      <c r="AK58" s="422"/>
      <c r="AL58" s="422"/>
      <c r="AM58" s="422"/>
      <c r="AN58" s="422"/>
      <c r="AO58" s="422"/>
      <c r="AP58" s="450">
        <v>7</v>
      </c>
      <c r="AQ58" s="450"/>
      <c r="AR58" s="450"/>
      <c r="AS58" s="450"/>
      <c r="AT58" s="450"/>
      <c r="AU58" s="450"/>
      <c r="AV58" s="450"/>
      <c r="AW58" s="450">
        <v>4</v>
      </c>
      <c r="AX58" s="450"/>
      <c r="AY58" s="450"/>
      <c r="AZ58" s="450"/>
      <c r="BA58" s="450"/>
      <c r="BB58" s="450"/>
      <c r="BC58" s="450"/>
      <c r="BD58" s="450">
        <v>49</v>
      </c>
      <c r="BE58" s="450"/>
      <c r="BF58" s="450"/>
      <c r="BG58" s="450"/>
      <c r="BH58" s="450"/>
      <c r="BI58" s="450"/>
      <c r="BJ58" s="450"/>
    </row>
    <row r="59" spans="1:62">
      <c r="G59" s="455">
        <v>23</v>
      </c>
      <c r="H59" s="455"/>
      <c r="M59" s="118"/>
      <c r="N59" s="466">
        <v>34</v>
      </c>
      <c r="O59" s="466"/>
      <c r="P59" s="466"/>
      <c r="Q59" s="466"/>
      <c r="R59" s="466"/>
      <c r="S59" s="466"/>
      <c r="T59" s="466"/>
      <c r="U59" s="466">
        <v>26</v>
      </c>
      <c r="V59" s="466"/>
      <c r="W59" s="466"/>
      <c r="X59" s="466"/>
      <c r="Y59" s="466"/>
      <c r="Z59" s="466"/>
      <c r="AA59" s="466"/>
      <c r="AB59" s="466">
        <v>186</v>
      </c>
      <c r="AC59" s="466"/>
      <c r="AD59" s="466"/>
      <c r="AE59" s="466"/>
      <c r="AF59" s="466"/>
      <c r="AG59" s="466"/>
      <c r="AH59" s="466"/>
      <c r="AI59" s="422">
        <v>20</v>
      </c>
      <c r="AJ59" s="422"/>
      <c r="AK59" s="422"/>
      <c r="AL59" s="422"/>
      <c r="AM59" s="422"/>
      <c r="AN59" s="422"/>
      <c r="AO59" s="422"/>
      <c r="AP59" s="450">
        <v>4</v>
      </c>
      <c r="AQ59" s="450"/>
      <c r="AR59" s="450"/>
      <c r="AS59" s="450"/>
      <c r="AT59" s="450"/>
      <c r="AU59" s="450"/>
      <c r="AV59" s="450"/>
      <c r="AW59" s="450">
        <v>5</v>
      </c>
      <c r="AX59" s="450"/>
      <c r="AY59" s="450"/>
      <c r="AZ59" s="450"/>
      <c r="BA59" s="450"/>
      <c r="BB59" s="450"/>
      <c r="BC59" s="450"/>
      <c r="BD59" s="450">
        <v>48</v>
      </c>
      <c r="BE59" s="450"/>
      <c r="BF59" s="450"/>
      <c r="BG59" s="450"/>
      <c r="BH59" s="450"/>
      <c r="BI59" s="450"/>
      <c r="BJ59" s="450"/>
    </row>
    <row r="60" spans="1:62">
      <c r="G60" s="455">
        <v>24</v>
      </c>
      <c r="H60" s="455"/>
      <c r="M60" s="118"/>
      <c r="N60" s="466">
        <v>39</v>
      </c>
      <c r="O60" s="466"/>
      <c r="P60" s="466"/>
      <c r="Q60" s="466"/>
      <c r="R60" s="466"/>
      <c r="S60" s="466"/>
      <c r="T60" s="466"/>
      <c r="U60" s="466">
        <v>37</v>
      </c>
      <c r="V60" s="466"/>
      <c r="W60" s="466"/>
      <c r="X60" s="466"/>
      <c r="Y60" s="466"/>
      <c r="Z60" s="466"/>
      <c r="AA60" s="466"/>
      <c r="AB60" s="466">
        <v>188</v>
      </c>
      <c r="AC60" s="466"/>
      <c r="AD60" s="466"/>
      <c r="AE60" s="466"/>
      <c r="AF60" s="466"/>
      <c r="AG60" s="466"/>
      <c r="AH60" s="466"/>
      <c r="AI60" s="422">
        <v>6</v>
      </c>
      <c r="AJ60" s="422"/>
      <c r="AK60" s="422"/>
      <c r="AL60" s="422"/>
      <c r="AM60" s="422"/>
      <c r="AN60" s="422"/>
      <c r="AO60" s="422"/>
      <c r="AP60" s="450">
        <v>8</v>
      </c>
      <c r="AQ60" s="450"/>
      <c r="AR60" s="450"/>
      <c r="AS60" s="450"/>
      <c r="AT60" s="450"/>
      <c r="AU60" s="450"/>
      <c r="AV60" s="450"/>
      <c r="AW60" s="450">
        <v>7</v>
      </c>
      <c r="AX60" s="450"/>
      <c r="AY60" s="450"/>
      <c r="AZ60" s="450"/>
      <c r="BA60" s="450"/>
      <c r="BB60" s="450"/>
      <c r="BC60" s="450"/>
      <c r="BD60" s="450">
        <v>49</v>
      </c>
      <c r="BE60" s="450"/>
      <c r="BF60" s="450"/>
      <c r="BG60" s="450"/>
      <c r="BH60" s="450"/>
      <c r="BI60" s="450"/>
      <c r="BJ60" s="450"/>
    </row>
    <row r="61" spans="1:62">
      <c r="G61" s="455">
        <v>25</v>
      </c>
      <c r="H61" s="455"/>
      <c r="M61" s="118"/>
      <c r="N61" s="466">
        <v>14</v>
      </c>
      <c r="O61" s="466"/>
      <c r="P61" s="466"/>
      <c r="Q61" s="466"/>
      <c r="R61" s="466"/>
      <c r="S61" s="466"/>
      <c r="T61" s="466"/>
      <c r="U61" s="466">
        <v>26</v>
      </c>
      <c r="V61" s="466"/>
      <c r="W61" s="466"/>
      <c r="X61" s="466"/>
      <c r="Y61" s="466"/>
      <c r="Z61" s="466"/>
      <c r="AA61" s="466"/>
      <c r="AB61" s="466">
        <v>174</v>
      </c>
      <c r="AC61" s="466"/>
      <c r="AD61" s="466"/>
      <c r="AE61" s="466"/>
      <c r="AF61" s="466"/>
      <c r="AG61" s="466"/>
      <c r="AH61" s="466"/>
      <c r="AI61" s="422">
        <v>10</v>
      </c>
      <c r="AJ61" s="422"/>
      <c r="AK61" s="422"/>
      <c r="AL61" s="422"/>
      <c r="AM61" s="422"/>
      <c r="AN61" s="422"/>
      <c r="AO61" s="422"/>
      <c r="AP61" s="450">
        <v>8</v>
      </c>
      <c r="AQ61" s="450"/>
      <c r="AR61" s="450"/>
      <c r="AS61" s="450"/>
      <c r="AT61" s="450"/>
      <c r="AU61" s="450"/>
      <c r="AV61" s="450"/>
      <c r="AW61" s="450">
        <v>7</v>
      </c>
      <c r="AX61" s="450"/>
      <c r="AY61" s="450"/>
      <c r="AZ61" s="450"/>
      <c r="BA61" s="450"/>
      <c r="BB61" s="450"/>
      <c r="BC61" s="450"/>
      <c r="BD61" s="450">
        <v>50</v>
      </c>
      <c r="BE61" s="450"/>
      <c r="BF61" s="450"/>
      <c r="BG61" s="450"/>
      <c r="BH61" s="450"/>
      <c r="BI61" s="450"/>
      <c r="BJ61" s="450"/>
    </row>
    <row r="62" spans="1:62">
      <c r="G62" s="424">
        <v>26</v>
      </c>
      <c r="H62" s="424"/>
      <c r="I62" s="257"/>
      <c r="J62" s="257"/>
      <c r="K62" s="257"/>
      <c r="L62" s="257"/>
      <c r="M62" s="258"/>
      <c r="N62" s="428">
        <v>24</v>
      </c>
      <c r="O62" s="428"/>
      <c r="P62" s="428"/>
      <c r="Q62" s="428"/>
      <c r="R62" s="428"/>
      <c r="S62" s="428"/>
      <c r="T62" s="428"/>
      <c r="U62" s="428">
        <v>25</v>
      </c>
      <c r="V62" s="428"/>
      <c r="W62" s="428"/>
      <c r="X62" s="428"/>
      <c r="Y62" s="428"/>
      <c r="Z62" s="428"/>
      <c r="AA62" s="428"/>
      <c r="AB62" s="428">
        <v>173</v>
      </c>
      <c r="AC62" s="428"/>
      <c r="AD62" s="428"/>
      <c r="AE62" s="428"/>
      <c r="AF62" s="428"/>
      <c r="AG62" s="428"/>
      <c r="AH62" s="428"/>
      <c r="AI62" s="426">
        <v>7</v>
      </c>
      <c r="AJ62" s="426"/>
      <c r="AK62" s="426"/>
      <c r="AL62" s="426"/>
      <c r="AM62" s="426"/>
      <c r="AN62" s="426"/>
      <c r="AO62" s="426"/>
      <c r="AP62" s="436">
        <v>4</v>
      </c>
      <c r="AQ62" s="436"/>
      <c r="AR62" s="436"/>
      <c r="AS62" s="436"/>
      <c r="AT62" s="436"/>
      <c r="AU62" s="436"/>
      <c r="AV62" s="436"/>
      <c r="AW62" s="436">
        <v>4</v>
      </c>
      <c r="AX62" s="436"/>
      <c r="AY62" s="436"/>
      <c r="AZ62" s="436"/>
      <c r="BA62" s="436"/>
      <c r="BB62" s="436"/>
      <c r="BC62" s="436"/>
      <c r="BD62" s="436">
        <v>50</v>
      </c>
      <c r="BE62" s="436"/>
      <c r="BF62" s="436"/>
      <c r="BG62" s="436"/>
      <c r="BH62" s="436"/>
      <c r="BI62" s="436"/>
      <c r="BJ62" s="436"/>
    </row>
    <row r="63" spans="1:62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20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</row>
    <row r="64" spans="1:62">
      <c r="C64" s="478" t="s">
        <v>62</v>
      </c>
      <c r="D64" s="478"/>
      <c r="E64" s="227" t="s">
        <v>53</v>
      </c>
      <c r="F64" s="121" t="s">
        <v>392</v>
      </c>
    </row>
    <row r="65" spans="2:38">
      <c r="B65" s="524" t="s">
        <v>52</v>
      </c>
      <c r="C65" s="524"/>
      <c r="D65" s="524"/>
      <c r="E65" s="227" t="s">
        <v>53</v>
      </c>
      <c r="F65" s="121" t="s">
        <v>907</v>
      </c>
    </row>
    <row r="66" spans="2:38" s="139" customFormat="1">
      <c r="G66" s="65"/>
      <c r="H66" s="65"/>
      <c r="I66" s="65"/>
      <c r="W66" s="213"/>
      <c r="X66" s="213"/>
      <c r="Y66" s="213"/>
      <c r="Z66" s="213"/>
      <c r="AI66" s="213"/>
      <c r="AJ66" s="213"/>
      <c r="AK66" s="213"/>
      <c r="AL66" s="213"/>
    </row>
  </sheetData>
  <mergeCells count="142">
    <mergeCell ref="B7:N8"/>
    <mergeCell ref="O7:AL7"/>
    <mergeCell ref="AM7:BJ7"/>
    <mergeCell ref="O8:Z8"/>
    <mergeCell ref="AA8:AL8"/>
    <mergeCell ref="AM8:AX8"/>
    <mergeCell ref="AY8:BJ8"/>
    <mergeCell ref="C10:F10"/>
    <mergeCell ref="G10:I10"/>
    <mergeCell ref="J10:M10"/>
    <mergeCell ref="O10:Z10"/>
    <mergeCell ref="AA10:AL10"/>
    <mergeCell ref="AM10:AX10"/>
    <mergeCell ref="AY10:BJ10"/>
    <mergeCell ref="C25:D25"/>
    <mergeCell ref="B26:D26"/>
    <mergeCell ref="G12:I12"/>
    <mergeCell ref="G13:I13"/>
    <mergeCell ref="G14:I14"/>
    <mergeCell ref="G11:I11"/>
    <mergeCell ref="O11:Z11"/>
    <mergeCell ref="AA11:AL11"/>
    <mergeCell ref="AM11:AX11"/>
    <mergeCell ref="O12:Z12"/>
    <mergeCell ref="AA12:AL12"/>
    <mergeCell ref="AM12:AX12"/>
    <mergeCell ref="B16:N17"/>
    <mergeCell ref="O16:AD16"/>
    <mergeCell ref="AE16:AT16"/>
    <mergeCell ref="AU16:BJ16"/>
    <mergeCell ref="O17:V17"/>
    <mergeCell ref="W17:AD17"/>
    <mergeCell ref="AE17:AL17"/>
    <mergeCell ref="AM17:AT17"/>
    <mergeCell ref="AU17:BB17"/>
    <mergeCell ref="BC17:BJ17"/>
    <mergeCell ref="C19:F19"/>
    <mergeCell ref="G19:I19"/>
    <mergeCell ref="AY12:BJ12"/>
    <mergeCell ref="O13:Z13"/>
    <mergeCell ref="AA13:AL13"/>
    <mergeCell ref="AM13:AX13"/>
    <mergeCell ref="AY13:BJ13"/>
    <mergeCell ref="AY11:BJ11"/>
    <mergeCell ref="O14:Z14"/>
    <mergeCell ref="AA14:AL14"/>
    <mergeCell ref="AM14:AX14"/>
    <mergeCell ref="AY14:BJ14"/>
    <mergeCell ref="J19:M19"/>
    <mergeCell ref="O19:V19"/>
    <mergeCell ref="W19:AD19"/>
    <mergeCell ref="AE19:AL19"/>
    <mergeCell ref="AM19:AT19"/>
    <mergeCell ref="AU19:BB19"/>
    <mergeCell ref="BC19:BJ19"/>
    <mergeCell ref="AE23:AL23"/>
    <mergeCell ref="AM23:AT23"/>
    <mergeCell ref="AU23:BB23"/>
    <mergeCell ref="BC23:BJ23"/>
    <mergeCell ref="G20:I20"/>
    <mergeCell ref="O20:V20"/>
    <mergeCell ref="W20:AD20"/>
    <mergeCell ref="AE20:AL20"/>
    <mergeCell ref="AM20:AT20"/>
    <mergeCell ref="AU20:BB20"/>
    <mergeCell ref="BC20:BJ20"/>
    <mergeCell ref="G21:I21"/>
    <mergeCell ref="O21:V21"/>
    <mergeCell ref="W21:AD21"/>
    <mergeCell ref="AE21:AL21"/>
    <mergeCell ref="AM21:AT21"/>
    <mergeCell ref="AU21:BB21"/>
    <mergeCell ref="BC21:BJ21"/>
    <mergeCell ref="B5:BJ5"/>
    <mergeCell ref="B29:BJ29"/>
    <mergeCell ref="C50:D50"/>
    <mergeCell ref="B53:BJ53"/>
    <mergeCell ref="B55:M56"/>
    <mergeCell ref="N55:AO55"/>
    <mergeCell ref="AP55:BJ55"/>
    <mergeCell ref="N56:T56"/>
    <mergeCell ref="U56:AA56"/>
    <mergeCell ref="AB56:AH56"/>
    <mergeCell ref="AI56:AO56"/>
    <mergeCell ref="AP56:AV56"/>
    <mergeCell ref="AW56:BC56"/>
    <mergeCell ref="BD56:BJ56"/>
    <mergeCell ref="G22:I22"/>
    <mergeCell ref="O22:V22"/>
    <mergeCell ref="W22:AD22"/>
    <mergeCell ref="AE22:AL22"/>
    <mergeCell ref="AM22:AT22"/>
    <mergeCell ref="AU22:BB22"/>
    <mergeCell ref="BC22:BJ22"/>
    <mergeCell ref="G23:I23"/>
    <mergeCell ref="O23:V23"/>
    <mergeCell ref="W23:AD23"/>
    <mergeCell ref="C58:F58"/>
    <mergeCell ref="G58:H58"/>
    <mergeCell ref="I58:L58"/>
    <mergeCell ref="N58:T58"/>
    <mergeCell ref="U58:AA58"/>
    <mergeCell ref="AB58:AH58"/>
    <mergeCell ref="AI58:AO58"/>
    <mergeCell ref="AP58:AV58"/>
    <mergeCell ref="AW58:BC58"/>
    <mergeCell ref="AP61:AV61"/>
    <mergeCell ref="AW61:BC61"/>
    <mergeCell ref="BD61:BJ61"/>
    <mergeCell ref="BD58:BJ58"/>
    <mergeCell ref="G59:H59"/>
    <mergeCell ref="N59:T59"/>
    <mergeCell ref="U59:AA59"/>
    <mergeCell ref="AB59:AH59"/>
    <mergeCell ref="AI59:AO59"/>
    <mergeCell ref="AP59:AV59"/>
    <mergeCell ref="AW59:BC59"/>
    <mergeCell ref="BD59:BJ59"/>
    <mergeCell ref="AS1:BK2"/>
    <mergeCell ref="B65:D65"/>
    <mergeCell ref="G62:H62"/>
    <mergeCell ref="N62:T62"/>
    <mergeCell ref="U62:AA62"/>
    <mergeCell ref="AB62:AH62"/>
    <mergeCell ref="AI62:AO62"/>
    <mergeCell ref="AP62:AV62"/>
    <mergeCell ref="AW62:BC62"/>
    <mergeCell ref="BD62:BJ62"/>
    <mergeCell ref="C64:D64"/>
    <mergeCell ref="G60:H60"/>
    <mergeCell ref="N60:T60"/>
    <mergeCell ref="U60:AA60"/>
    <mergeCell ref="AB60:AH60"/>
    <mergeCell ref="AI60:AO60"/>
    <mergeCell ref="AP60:AV60"/>
    <mergeCell ref="AW60:BC60"/>
    <mergeCell ref="BD60:BJ60"/>
    <mergeCell ref="G61:H61"/>
    <mergeCell ref="N61:T61"/>
    <mergeCell ref="U61:AA61"/>
    <mergeCell ref="AB61:AH61"/>
    <mergeCell ref="AI61:AO61"/>
  </mergeCells>
  <phoneticPr fontId="10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K8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3" ht="11.1" customHeight="1">
      <c r="A1" s="453">
        <f>'195'!AS1+1</f>
        <v>196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3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3" s="16" customFormat="1" ht="13.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s="16" customFormat="1" ht="13.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3" s="43" customFormat="1" ht="18" customHeight="1">
      <c r="B5" s="407" t="s">
        <v>855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4"/>
    </row>
    <row r="6" spans="1:63" s="16" customFormat="1" ht="12.95" customHeight="1">
      <c r="B6" s="390" t="s">
        <v>182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  <c r="AM6" s="390"/>
      <c r="AN6" s="390"/>
      <c r="AO6" s="390"/>
      <c r="AP6" s="390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211"/>
    </row>
    <row r="7" spans="1:63" s="16" customFormat="1" ht="11.1" customHeight="1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42" t="s">
        <v>181</v>
      </c>
      <c r="BK7" s="202"/>
    </row>
    <row r="8" spans="1:63" s="16" customFormat="1" ht="12.95" customHeight="1">
      <c r="B8" s="612" t="s">
        <v>1</v>
      </c>
      <c r="C8" s="613"/>
      <c r="D8" s="613"/>
      <c r="E8" s="613"/>
      <c r="F8" s="613"/>
      <c r="G8" s="613"/>
      <c r="H8" s="613"/>
      <c r="I8" s="613"/>
      <c r="J8" s="613"/>
      <c r="K8" s="613"/>
      <c r="L8" s="613"/>
      <c r="M8" s="613"/>
      <c r="N8" s="613" t="s">
        <v>180</v>
      </c>
      <c r="O8" s="613"/>
      <c r="P8" s="613"/>
      <c r="Q8" s="613"/>
      <c r="R8" s="613"/>
      <c r="S8" s="613"/>
      <c r="T8" s="613"/>
      <c r="U8" s="613" t="s">
        <v>179</v>
      </c>
      <c r="V8" s="613"/>
      <c r="W8" s="613"/>
      <c r="X8" s="613"/>
      <c r="Y8" s="613"/>
      <c r="Z8" s="613"/>
      <c r="AA8" s="613"/>
      <c r="AB8" s="613" t="s">
        <v>178</v>
      </c>
      <c r="AC8" s="613"/>
      <c r="AD8" s="613"/>
      <c r="AE8" s="613"/>
      <c r="AF8" s="613"/>
      <c r="AG8" s="613"/>
      <c r="AH8" s="613"/>
      <c r="AI8" s="613"/>
      <c r="AJ8" s="613"/>
      <c r="AK8" s="613"/>
      <c r="AL8" s="613"/>
      <c r="AM8" s="613"/>
      <c r="AN8" s="613"/>
      <c r="AO8" s="613"/>
      <c r="AP8" s="613" t="s">
        <v>177</v>
      </c>
      <c r="AQ8" s="613"/>
      <c r="AR8" s="613"/>
      <c r="AS8" s="613"/>
      <c r="AT8" s="613"/>
      <c r="AU8" s="613"/>
      <c r="AV8" s="613"/>
      <c r="AW8" s="613" t="s">
        <v>174</v>
      </c>
      <c r="AX8" s="613"/>
      <c r="AY8" s="613"/>
      <c r="AZ8" s="613"/>
      <c r="BA8" s="613"/>
      <c r="BB8" s="613"/>
      <c r="BC8" s="613"/>
      <c r="BD8" s="627" t="s">
        <v>176</v>
      </c>
      <c r="BE8" s="627"/>
      <c r="BF8" s="627"/>
      <c r="BG8" s="627"/>
      <c r="BH8" s="627"/>
      <c r="BI8" s="627"/>
      <c r="BJ8" s="628"/>
      <c r="BK8" s="205"/>
    </row>
    <row r="9" spans="1:63" s="16" customFormat="1" ht="12.95" customHeight="1">
      <c r="B9" s="614"/>
      <c r="C9" s="615"/>
      <c r="D9" s="615"/>
      <c r="E9" s="615"/>
      <c r="F9" s="615"/>
      <c r="G9" s="615"/>
      <c r="H9" s="615"/>
      <c r="I9" s="615"/>
      <c r="J9" s="615"/>
      <c r="K9" s="615"/>
      <c r="L9" s="615"/>
      <c r="M9" s="615"/>
      <c r="N9" s="615"/>
      <c r="O9" s="615"/>
      <c r="P9" s="615"/>
      <c r="Q9" s="615"/>
      <c r="R9" s="615"/>
      <c r="S9" s="615"/>
      <c r="T9" s="615"/>
      <c r="U9" s="615"/>
      <c r="V9" s="615"/>
      <c r="W9" s="615"/>
      <c r="X9" s="615"/>
      <c r="Y9" s="615"/>
      <c r="Z9" s="615"/>
      <c r="AA9" s="615"/>
      <c r="AB9" s="615" t="s">
        <v>175</v>
      </c>
      <c r="AC9" s="615"/>
      <c r="AD9" s="615"/>
      <c r="AE9" s="615"/>
      <c r="AF9" s="615"/>
      <c r="AG9" s="615"/>
      <c r="AH9" s="615"/>
      <c r="AI9" s="615" t="s">
        <v>174</v>
      </c>
      <c r="AJ9" s="615"/>
      <c r="AK9" s="615"/>
      <c r="AL9" s="615"/>
      <c r="AM9" s="615"/>
      <c r="AN9" s="615"/>
      <c r="AO9" s="615"/>
      <c r="AP9" s="615"/>
      <c r="AQ9" s="615"/>
      <c r="AR9" s="615"/>
      <c r="AS9" s="615"/>
      <c r="AT9" s="615"/>
      <c r="AU9" s="615"/>
      <c r="AV9" s="615"/>
      <c r="AW9" s="615"/>
      <c r="AX9" s="615"/>
      <c r="AY9" s="615"/>
      <c r="AZ9" s="615"/>
      <c r="BA9" s="615"/>
      <c r="BB9" s="615"/>
      <c r="BC9" s="615"/>
      <c r="BD9" s="629"/>
      <c r="BE9" s="629"/>
      <c r="BF9" s="629"/>
      <c r="BG9" s="629"/>
      <c r="BH9" s="629"/>
      <c r="BI9" s="629"/>
      <c r="BJ9" s="630"/>
      <c r="BK9" s="205"/>
    </row>
    <row r="10" spans="1:63" s="16" customFormat="1" ht="9.9499999999999993" customHeight="1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26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390" t="s">
        <v>163</v>
      </c>
      <c r="AO10" s="390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390" t="s">
        <v>163</v>
      </c>
      <c r="BC10" s="390"/>
      <c r="BD10" s="205"/>
      <c r="BE10" s="205"/>
      <c r="BF10" s="205"/>
      <c r="BG10" s="205"/>
      <c r="BH10" s="205"/>
      <c r="BI10" s="205"/>
      <c r="BJ10" s="205"/>
      <c r="BK10" s="205"/>
    </row>
    <row r="11" spans="1:63" s="16" customFormat="1" ht="7.5" customHeight="1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2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</row>
    <row r="12" spans="1:63" s="16" customFormat="1" ht="11.85" customHeight="1">
      <c r="C12" s="626" t="s">
        <v>7</v>
      </c>
      <c r="D12" s="626"/>
      <c r="E12" s="626"/>
      <c r="F12" s="626"/>
      <c r="G12" s="405">
        <v>22</v>
      </c>
      <c r="H12" s="405"/>
      <c r="I12" s="626" t="s">
        <v>1</v>
      </c>
      <c r="J12" s="626"/>
      <c r="K12" s="626"/>
      <c r="L12" s="626"/>
      <c r="M12" s="25"/>
      <c r="N12" s="391">
        <v>334959</v>
      </c>
      <c r="O12" s="391"/>
      <c r="P12" s="391"/>
      <c r="Q12" s="391"/>
      <c r="R12" s="391"/>
      <c r="S12" s="391"/>
      <c r="T12" s="391"/>
      <c r="U12" s="391">
        <v>694666</v>
      </c>
      <c r="V12" s="391"/>
      <c r="W12" s="391"/>
      <c r="X12" s="391"/>
      <c r="Y12" s="391"/>
      <c r="Z12" s="391"/>
      <c r="AA12" s="391"/>
      <c r="AB12" s="391">
        <v>123021</v>
      </c>
      <c r="AC12" s="391"/>
      <c r="AD12" s="391"/>
      <c r="AE12" s="391"/>
      <c r="AF12" s="391"/>
      <c r="AG12" s="391"/>
      <c r="AH12" s="391"/>
      <c r="AI12" s="404">
        <v>36.727181535650629</v>
      </c>
      <c r="AJ12" s="404"/>
      <c r="AK12" s="404"/>
      <c r="AL12" s="404"/>
      <c r="AM12" s="404"/>
      <c r="AN12" s="404"/>
      <c r="AO12" s="404"/>
      <c r="AP12" s="391">
        <v>199108</v>
      </c>
      <c r="AQ12" s="391"/>
      <c r="AR12" s="391"/>
      <c r="AS12" s="391"/>
      <c r="AT12" s="391"/>
      <c r="AU12" s="391"/>
      <c r="AV12" s="391"/>
      <c r="AW12" s="404">
        <v>28.662407545496681</v>
      </c>
      <c r="AX12" s="404"/>
      <c r="AY12" s="404"/>
      <c r="AZ12" s="404"/>
      <c r="BA12" s="404"/>
      <c r="BB12" s="404"/>
      <c r="BC12" s="404"/>
      <c r="BD12" s="391">
        <v>201608</v>
      </c>
      <c r="BE12" s="391"/>
      <c r="BF12" s="391"/>
      <c r="BG12" s="391"/>
      <c r="BH12" s="391"/>
      <c r="BI12" s="391"/>
      <c r="BJ12" s="391"/>
    </row>
    <row r="13" spans="1:63" s="22" customFormat="1" ht="11.85" customHeight="1">
      <c r="C13" s="16"/>
      <c r="D13" s="16"/>
      <c r="E13" s="16"/>
      <c r="F13" s="16"/>
      <c r="G13" s="405">
        <v>23</v>
      </c>
      <c r="H13" s="405"/>
      <c r="I13" s="16"/>
      <c r="J13" s="16"/>
      <c r="K13" s="16"/>
      <c r="L13" s="16"/>
      <c r="M13" s="25"/>
      <c r="N13" s="391">
        <v>336848</v>
      </c>
      <c r="O13" s="391"/>
      <c r="P13" s="391"/>
      <c r="Q13" s="391"/>
      <c r="R13" s="391"/>
      <c r="S13" s="391"/>
      <c r="T13" s="391"/>
      <c r="U13" s="391">
        <v>695432</v>
      </c>
      <c r="V13" s="391"/>
      <c r="W13" s="391"/>
      <c r="X13" s="391"/>
      <c r="Y13" s="391"/>
      <c r="Z13" s="391"/>
      <c r="AA13" s="391"/>
      <c r="AB13" s="391">
        <v>121170</v>
      </c>
      <c r="AC13" s="391"/>
      <c r="AD13" s="391"/>
      <c r="AE13" s="391"/>
      <c r="AF13" s="391"/>
      <c r="AG13" s="391"/>
      <c r="AH13" s="391"/>
      <c r="AI13" s="404">
        <v>35.971714245000712</v>
      </c>
      <c r="AJ13" s="404"/>
      <c r="AK13" s="404"/>
      <c r="AL13" s="404"/>
      <c r="AM13" s="404"/>
      <c r="AN13" s="404"/>
      <c r="AO13" s="404"/>
      <c r="AP13" s="391">
        <v>195080</v>
      </c>
      <c r="AQ13" s="391"/>
      <c r="AR13" s="391"/>
      <c r="AS13" s="391"/>
      <c r="AT13" s="391"/>
      <c r="AU13" s="391"/>
      <c r="AV13" s="391"/>
      <c r="AW13" s="404">
        <v>28.051628340369728</v>
      </c>
      <c r="AX13" s="404"/>
      <c r="AY13" s="404"/>
      <c r="AZ13" s="404"/>
      <c r="BA13" s="404"/>
      <c r="BB13" s="404"/>
      <c r="BC13" s="404"/>
      <c r="BD13" s="391">
        <v>198552</v>
      </c>
      <c r="BE13" s="391"/>
      <c r="BF13" s="391"/>
      <c r="BG13" s="391"/>
      <c r="BH13" s="391"/>
      <c r="BI13" s="391"/>
      <c r="BJ13" s="391"/>
    </row>
    <row r="14" spans="1:63" s="16" customFormat="1" ht="11.85" customHeight="1">
      <c r="G14" s="405">
        <v>24</v>
      </c>
      <c r="H14" s="405"/>
      <c r="M14" s="25"/>
      <c r="N14" s="391">
        <v>345379</v>
      </c>
      <c r="O14" s="391"/>
      <c r="P14" s="391"/>
      <c r="Q14" s="391"/>
      <c r="R14" s="391"/>
      <c r="S14" s="391"/>
      <c r="T14" s="391"/>
      <c r="U14" s="391">
        <v>709609</v>
      </c>
      <c r="V14" s="391"/>
      <c r="W14" s="391"/>
      <c r="X14" s="391"/>
      <c r="Y14" s="391"/>
      <c r="Z14" s="391"/>
      <c r="AA14" s="391"/>
      <c r="AB14" s="391">
        <v>119620</v>
      </c>
      <c r="AC14" s="391"/>
      <c r="AD14" s="391"/>
      <c r="AE14" s="391"/>
      <c r="AF14" s="391"/>
      <c r="AG14" s="391"/>
      <c r="AH14" s="391"/>
      <c r="AI14" s="404">
        <v>34.634416105206171</v>
      </c>
      <c r="AJ14" s="404"/>
      <c r="AK14" s="404"/>
      <c r="AL14" s="404"/>
      <c r="AM14" s="404"/>
      <c r="AN14" s="404"/>
      <c r="AO14" s="404"/>
      <c r="AP14" s="391">
        <v>190839</v>
      </c>
      <c r="AQ14" s="391"/>
      <c r="AR14" s="391"/>
      <c r="AS14" s="391"/>
      <c r="AT14" s="391"/>
      <c r="AU14" s="391"/>
      <c r="AV14" s="391"/>
      <c r="AW14" s="404">
        <v>26.893542782010936</v>
      </c>
      <c r="AX14" s="404"/>
      <c r="AY14" s="404"/>
      <c r="AZ14" s="404"/>
      <c r="BA14" s="404"/>
      <c r="BB14" s="404"/>
      <c r="BC14" s="404"/>
      <c r="BD14" s="391">
        <v>194102</v>
      </c>
      <c r="BE14" s="391"/>
      <c r="BF14" s="391"/>
      <c r="BG14" s="391"/>
      <c r="BH14" s="391"/>
      <c r="BI14" s="391"/>
      <c r="BJ14" s="391"/>
    </row>
    <row r="15" spans="1:63" s="16" customFormat="1" ht="11.85" customHeight="1">
      <c r="G15" s="405">
        <v>25</v>
      </c>
      <c r="H15" s="405"/>
      <c r="M15" s="25"/>
      <c r="N15" s="391">
        <v>348841</v>
      </c>
      <c r="O15" s="391"/>
      <c r="P15" s="391"/>
      <c r="Q15" s="391"/>
      <c r="R15" s="391"/>
      <c r="S15" s="391"/>
      <c r="T15" s="391"/>
      <c r="U15" s="391">
        <v>712407</v>
      </c>
      <c r="V15" s="391"/>
      <c r="W15" s="391"/>
      <c r="X15" s="391"/>
      <c r="Y15" s="391"/>
      <c r="Z15" s="391"/>
      <c r="AA15" s="391"/>
      <c r="AB15" s="391">
        <v>118291</v>
      </c>
      <c r="AC15" s="391"/>
      <c r="AD15" s="391"/>
      <c r="AE15" s="391"/>
      <c r="AF15" s="391"/>
      <c r="AG15" s="391"/>
      <c r="AH15" s="391"/>
      <c r="AI15" s="404">
        <v>33.909718181062431</v>
      </c>
      <c r="AJ15" s="404"/>
      <c r="AK15" s="404"/>
      <c r="AL15" s="404"/>
      <c r="AM15" s="404"/>
      <c r="AN15" s="404"/>
      <c r="AO15" s="404"/>
      <c r="AP15" s="391">
        <v>186525</v>
      </c>
      <c r="AQ15" s="391"/>
      <c r="AR15" s="391"/>
      <c r="AS15" s="391"/>
      <c r="AT15" s="391"/>
      <c r="AU15" s="391"/>
      <c r="AV15" s="391"/>
      <c r="AW15" s="404">
        <v>26.182364856044366</v>
      </c>
      <c r="AX15" s="404"/>
      <c r="AY15" s="404"/>
      <c r="AZ15" s="404"/>
      <c r="BA15" s="404"/>
      <c r="BB15" s="404"/>
      <c r="BC15" s="404"/>
      <c r="BD15" s="391">
        <v>190178</v>
      </c>
      <c r="BE15" s="391"/>
      <c r="BF15" s="391"/>
      <c r="BG15" s="391"/>
      <c r="BH15" s="391"/>
      <c r="BI15" s="391"/>
      <c r="BJ15" s="391"/>
    </row>
    <row r="16" spans="1:63" s="22" customFormat="1" ht="11.85" customHeight="1">
      <c r="G16" s="625">
        <v>26</v>
      </c>
      <c r="H16" s="625"/>
      <c r="M16" s="24"/>
      <c r="N16" s="389">
        <v>352799</v>
      </c>
      <c r="O16" s="389"/>
      <c r="P16" s="389"/>
      <c r="Q16" s="389"/>
      <c r="R16" s="389"/>
      <c r="S16" s="389"/>
      <c r="T16" s="389"/>
      <c r="U16" s="389">
        <v>716377</v>
      </c>
      <c r="V16" s="389"/>
      <c r="W16" s="389"/>
      <c r="X16" s="389"/>
      <c r="Y16" s="389"/>
      <c r="Z16" s="389"/>
      <c r="AA16" s="389"/>
      <c r="AB16" s="389">
        <v>116261</v>
      </c>
      <c r="AC16" s="389"/>
      <c r="AD16" s="389"/>
      <c r="AE16" s="389"/>
      <c r="AF16" s="389"/>
      <c r="AG16" s="389"/>
      <c r="AH16" s="389"/>
      <c r="AI16" s="397">
        <f>AB16/N16*100</f>
        <v>32.95389159266324</v>
      </c>
      <c r="AJ16" s="397"/>
      <c r="AK16" s="397"/>
      <c r="AL16" s="397"/>
      <c r="AM16" s="397"/>
      <c r="AN16" s="397"/>
      <c r="AO16" s="397"/>
      <c r="AP16" s="389">
        <v>180972</v>
      </c>
      <c r="AQ16" s="389"/>
      <c r="AR16" s="389"/>
      <c r="AS16" s="389"/>
      <c r="AT16" s="389"/>
      <c r="AU16" s="389"/>
      <c r="AV16" s="389"/>
      <c r="AW16" s="397">
        <f>AP16/U16*100</f>
        <v>25.262117572172194</v>
      </c>
      <c r="AX16" s="397"/>
      <c r="AY16" s="397"/>
      <c r="AZ16" s="397"/>
      <c r="BA16" s="397"/>
      <c r="BB16" s="397"/>
      <c r="BC16" s="397"/>
      <c r="BD16" s="389">
        <v>185080</v>
      </c>
      <c r="BE16" s="389"/>
      <c r="BF16" s="389"/>
      <c r="BG16" s="389"/>
      <c r="BH16" s="389"/>
      <c r="BI16" s="389"/>
      <c r="BJ16" s="389"/>
    </row>
    <row r="17" spans="2:63" s="16" customFormat="1" ht="11.85" customHeight="1"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7"/>
    </row>
    <row r="18" spans="2:63" s="16" customFormat="1" ht="11.85" customHeight="1">
      <c r="B18" s="17"/>
      <c r="C18" s="610" t="s">
        <v>8</v>
      </c>
      <c r="D18" s="610"/>
      <c r="E18" s="205" t="s">
        <v>10</v>
      </c>
      <c r="F18" s="17" t="s">
        <v>173</v>
      </c>
      <c r="I18" s="17"/>
      <c r="J18" s="17"/>
      <c r="M18" s="40"/>
      <c r="N18" s="40"/>
    </row>
    <row r="19" spans="2:63" s="16" customFormat="1" ht="11.85" customHeight="1">
      <c r="B19" s="387" t="s">
        <v>9</v>
      </c>
      <c r="C19" s="387"/>
      <c r="D19" s="387"/>
      <c r="E19" s="211" t="s">
        <v>10</v>
      </c>
      <c r="F19" s="16" t="s">
        <v>150</v>
      </c>
      <c r="M19" s="17"/>
      <c r="N19" s="17"/>
    </row>
    <row r="20" spans="2:63" s="16" customFormat="1" ht="9" customHeight="1">
      <c r="B20" s="203"/>
      <c r="C20" s="203"/>
      <c r="D20" s="203"/>
      <c r="E20" s="211"/>
      <c r="M20" s="17"/>
      <c r="N20" s="17"/>
    </row>
    <row r="21" spans="2:63" s="16" customFormat="1" ht="12.95" customHeight="1">
      <c r="B21" s="405" t="s">
        <v>172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/>
      <c r="AU21" s="405"/>
      <c r="AV21" s="405"/>
      <c r="AW21" s="405"/>
      <c r="AX21" s="405"/>
      <c r="AY21" s="405"/>
      <c r="AZ21" s="405"/>
      <c r="BA21" s="405"/>
      <c r="BB21" s="405"/>
      <c r="BC21" s="405"/>
      <c r="BD21" s="405"/>
      <c r="BE21" s="405"/>
      <c r="BF21" s="405"/>
      <c r="BG21" s="405"/>
      <c r="BH21" s="405"/>
      <c r="BI21" s="405"/>
      <c r="BJ21" s="405"/>
      <c r="BK21" s="211"/>
    </row>
    <row r="22" spans="2:63" s="16" customFormat="1" ht="12.95" customHeight="1">
      <c r="B22" s="390" t="s">
        <v>160</v>
      </c>
      <c r="C22" s="390"/>
      <c r="D22" s="390"/>
      <c r="E22" s="390"/>
      <c r="F22" s="390"/>
      <c r="G22" s="390"/>
      <c r="H22" s="390"/>
      <c r="I22" s="390"/>
      <c r="J22" s="390"/>
      <c r="K22" s="390"/>
      <c r="L22" s="390"/>
      <c r="M22" s="390"/>
      <c r="N22" s="390"/>
      <c r="O22" s="390"/>
      <c r="P22" s="390"/>
      <c r="Q22" s="390"/>
      <c r="R22" s="390"/>
      <c r="S22" s="390"/>
      <c r="T22" s="390"/>
      <c r="U22" s="390"/>
      <c r="V22" s="390"/>
      <c r="W22" s="390"/>
      <c r="X22" s="390"/>
      <c r="Y22" s="390"/>
      <c r="Z22" s="390"/>
      <c r="AA22" s="390"/>
      <c r="AB22" s="390"/>
      <c r="AC22" s="390"/>
      <c r="AD22" s="390"/>
      <c r="AE22" s="390"/>
      <c r="AF22" s="390"/>
      <c r="AG22" s="390"/>
      <c r="AH22" s="390"/>
      <c r="AI22" s="390"/>
      <c r="AJ22" s="390"/>
      <c r="AK22" s="390"/>
      <c r="AL22" s="390"/>
      <c r="AM22" s="390"/>
      <c r="AN22" s="390"/>
      <c r="AO22" s="390"/>
      <c r="AP22" s="390"/>
      <c r="AQ22" s="390"/>
      <c r="AR22" s="390"/>
      <c r="AS22" s="390"/>
      <c r="AT22" s="390"/>
      <c r="AU22" s="390"/>
      <c r="AV22" s="390"/>
      <c r="AW22" s="390"/>
      <c r="AX22" s="390"/>
      <c r="AY22" s="390"/>
      <c r="AZ22" s="390"/>
      <c r="BA22" s="390"/>
      <c r="BB22" s="390"/>
      <c r="BC22" s="390"/>
      <c r="BD22" s="390"/>
      <c r="BE22" s="390"/>
      <c r="BF22" s="390"/>
      <c r="BG22" s="390"/>
      <c r="BH22" s="390"/>
      <c r="BI22" s="390"/>
      <c r="BJ22" s="390"/>
      <c r="BK22" s="211"/>
    </row>
    <row r="23" spans="2:63" s="16" customFormat="1" ht="8.1" customHeight="1">
      <c r="B23" s="19"/>
      <c r="C23" s="19"/>
      <c r="D23" s="19"/>
      <c r="E23" s="21"/>
      <c r="F23" s="21"/>
      <c r="G23" s="21"/>
      <c r="H23" s="21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7"/>
    </row>
    <row r="24" spans="2:63" s="16" customFormat="1" ht="12.95" customHeight="1">
      <c r="B24" s="612" t="s">
        <v>1</v>
      </c>
      <c r="C24" s="613"/>
      <c r="D24" s="613"/>
      <c r="E24" s="613"/>
      <c r="F24" s="613"/>
      <c r="G24" s="613"/>
      <c r="H24" s="613"/>
      <c r="I24" s="613"/>
      <c r="J24" s="613"/>
      <c r="K24" s="613"/>
      <c r="L24" s="613"/>
      <c r="M24" s="613"/>
      <c r="N24" s="613"/>
      <c r="O24" s="613" t="s">
        <v>169</v>
      </c>
      <c r="P24" s="613"/>
      <c r="Q24" s="613"/>
      <c r="R24" s="613"/>
      <c r="S24" s="613"/>
      <c r="T24" s="613"/>
      <c r="U24" s="613"/>
      <c r="V24" s="613"/>
      <c r="W24" s="613"/>
      <c r="X24" s="613"/>
      <c r="Y24" s="613"/>
      <c r="Z24" s="613"/>
      <c r="AA24" s="613"/>
      <c r="AB24" s="613"/>
      <c r="AC24" s="613"/>
      <c r="AD24" s="613"/>
      <c r="AE24" s="613"/>
      <c r="AF24" s="613"/>
      <c r="AG24" s="613"/>
      <c r="AH24" s="613"/>
      <c r="AI24" s="613"/>
      <c r="AJ24" s="613"/>
      <c r="AK24" s="613" t="s">
        <v>168</v>
      </c>
      <c r="AL24" s="613"/>
      <c r="AM24" s="613"/>
      <c r="AN24" s="613"/>
      <c r="AO24" s="613"/>
      <c r="AP24" s="613"/>
      <c r="AQ24" s="613"/>
      <c r="AR24" s="613"/>
      <c r="AS24" s="613"/>
      <c r="AT24" s="613"/>
      <c r="AU24" s="613"/>
      <c r="AV24" s="613"/>
      <c r="AW24" s="613"/>
      <c r="AX24" s="613"/>
      <c r="AY24" s="613"/>
      <c r="AZ24" s="613"/>
      <c r="BA24" s="613"/>
      <c r="BB24" s="613"/>
      <c r="BC24" s="613"/>
      <c r="BD24" s="613"/>
      <c r="BE24" s="613"/>
      <c r="BF24" s="613"/>
      <c r="BG24" s="613"/>
      <c r="BH24" s="613"/>
      <c r="BI24" s="613"/>
      <c r="BJ24" s="616"/>
      <c r="BK24" s="17"/>
    </row>
    <row r="25" spans="2:63" s="16" customFormat="1" ht="12.75" customHeight="1">
      <c r="B25" s="614"/>
      <c r="C25" s="615"/>
      <c r="D25" s="615"/>
      <c r="E25" s="615"/>
      <c r="F25" s="615"/>
      <c r="G25" s="615"/>
      <c r="H25" s="615"/>
      <c r="I25" s="615"/>
      <c r="J25" s="615"/>
      <c r="K25" s="615"/>
      <c r="L25" s="615"/>
      <c r="M25" s="615"/>
      <c r="N25" s="615"/>
      <c r="O25" s="615" t="s">
        <v>167</v>
      </c>
      <c r="P25" s="615"/>
      <c r="Q25" s="615"/>
      <c r="R25" s="615"/>
      <c r="S25" s="615"/>
      <c r="T25" s="615"/>
      <c r="U25" s="615"/>
      <c r="V25" s="615" t="s">
        <v>166</v>
      </c>
      <c r="W25" s="615"/>
      <c r="X25" s="615"/>
      <c r="Y25" s="615"/>
      <c r="Z25" s="615"/>
      <c r="AA25" s="615"/>
      <c r="AB25" s="615"/>
      <c r="AC25" s="615" t="s">
        <v>165</v>
      </c>
      <c r="AD25" s="615"/>
      <c r="AE25" s="615"/>
      <c r="AF25" s="615"/>
      <c r="AG25" s="615"/>
      <c r="AH25" s="615"/>
      <c r="AI25" s="615"/>
      <c r="AJ25" s="615"/>
      <c r="AK25" s="615" t="s">
        <v>157</v>
      </c>
      <c r="AL25" s="615"/>
      <c r="AM25" s="615"/>
      <c r="AN25" s="615"/>
      <c r="AO25" s="615"/>
      <c r="AP25" s="615"/>
      <c r="AQ25" s="615"/>
      <c r="AR25" s="615"/>
      <c r="AS25" s="615"/>
      <c r="AT25" s="615" t="s">
        <v>156</v>
      </c>
      <c r="AU25" s="615"/>
      <c r="AV25" s="615"/>
      <c r="AW25" s="615"/>
      <c r="AX25" s="615"/>
      <c r="AY25" s="615"/>
      <c r="AZ25" s="615"/>
      <c r="BA25" s="615"/>
      <c r="BB25" s="615"/>
      <c r="BC25" s="615" t="s">
        <v>165</v>
      </c>
      <c r="BD25" s="615"/>
      <c r="BE25" s="615"/>
      <c r="BF25" s="615"/>
      <c r="BG25" s="615"/>
      <c r="BH25" s="615"/>
      <c r="BI25" s="615"/>
      <c r="BJ25" s="617"/>
      <c r="BK25" s="17"/>
    </row>
    <row r="26" spans="2:63" s="16" customFormat="1" ht="11.85" customHeight="1">
      <c r="B26" s="17"/>
      <c r="C26" s="205"/>
      <c r="D26" s="205"/>
      <c r="E26" s="205"/>
      <c r="F26" s="205"/>
      <c r="G26" s="17"/>
      <c r="H26" s="17"/>
      <c r="I26" s="17"/>
      <c r="J26" s="17"/>
      <c r="K26" s="17"/>
      <c r="L26" s="17"/>
      <c r="M26" s="17"/>
      <c r="N26" s="26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390" t="s">
        <v>164</v>
      </c>
      <c r="AJ26" s="390"/>
      <c r="AK26" s="205"/>
      <c r="AL26" s="205"/>
      <c r="AM26" s="205"/>
      <c r="AN26" s="205"/>
      <c r="AO26" s="205"/>
      <c r="AP26" s="205"/>
      <c r="AQ26" s="205"/>
      <c r="AR26" s="390" t="s">
        <v>155</v>
      </c>
      <c r="AS26" s="390"/>
      <c r="AT26" s="205"/>
      <c r="AU26" s="205"/>
      <c r="AV26" s="205"/>
      <c r="AW26" s="205"/>
      <c r="AX26" s="205"/>
      <c r="AY26" s="205"/>
      <c r="AZ26" s="205"/>
      <c r="BA26" s="390" t="s">
        <v>155</v>
      </c>
      <c r="BB26" s="390"/>
      <c r="BC26" s="205"/>
      <c r="BD26" s="205"/>
      <c r="BE26" s="205"/>
      <c r="BF26" s="205"/>
      <c r="BG26" s="205"/>
      <c r="BH26" s="205"/>
      <c r="BI26" s="390" t="s">
        <v>164</v>
      </c>
      <c r="BJ26" s="390"/>
      <c r="BK26" s="205"/>
    </row>
    <row r="27" spans="2:63" s="16" customFormat="1" ht="7.5" customHeight="1">
      <c r="B27" s="17"/>
      <c r="C27" s="205"/>
      <c r="D27" s="205"/>
      <c r="E27" s="205"/>
      <c r="F27" s="205"/>
      <c r="G27" s="17"/>
      <c r="H27" s="17"/>
      <c r="I27" s="17"/>
      <c r="J27" s="17"/>
      <c r="K27" s="17"/>
      <c r="L27" s="17"/>
      <c r="M27" s="17"/>
      <c r="N27" s="2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</row>
    <row r="28" spans="2:63" s="16" customFormat="1" ht="11.85" customHeight="1">
      <c r="C28" s="392" t="s">
        <v>154</v>
      </c>
      <c r="D28" s="392"/>
      <c r="E28" s="392"/>
      <c r="F28" s="392"/>
      <c r="G28" s="390">
        <v>22</v>
      </c>
      <c r="H28" s="390"/>
      <c r="I28" s="390"/>
      <c r="J28" s="392" t="s">
        <v>153</v>
      </c>
      <c r="K28" s="392"/>
      <c r="L28" s="392"/>
      <c r="M28" s="392"/>
      <c r="N28" s="25"/>
      <c r="O28" s="391">
        <v>1228437</v>
      </c>
      <c r="P28" s="391"/>
      <c r="Q28" s="391"/>
      <c r="R28" s="391"/>
      <c r="S28" s="391"/>
      <c r="T28" s="391"/>
      <c r="U28" s="391"/>
      <c r="V28" s="391">
        <v>1019490</v>
      </c>
      <c r="W28" s="391"/>
      <c r="X28" s="391"/>
      <c r="Y28" s="391"/>
      <c r="Z28" s="391"/>
      <c r="AA28" s="391"/>
      <c r="AB28" s="391"/>
      <c r="AC28" s="404">
        <v>82.99082492630879</v>
      </c>
      <c r="AD28" s="404"/>
      <c r="AE28" s="404"/>
      <c r="AF28" s="404"/>
      <c r="AG28" s="404"/>
      <c r="AH28" s="404"/>
      <c r="AI28" s="404"/>
      <c r="AJ28" s="404"/>
      <c r="AK28" s="391">
        <v>13280801247</v>
      </c>
      <c r="AL28" s="391"/>
      <c r="AM28" s="391"/>
      <c r="AN28" s="391"/>
      <c r="AO28" s="391"/>
      <c r="AP28" s="391"/>
      <c r="AQ28" s="391"/>
      <c r="AR28" s="391"/>
      <c r="AS28" s="391"/>
      <c r="AT28" s="391">
        <v>11224338624</v>
      </c>
      <c r="AU28" s="391"/>
      <c r="AV28" s="391"/>
      <c r="AW28" s="391"/>
      <c r="AX28" s="391"/>
      <c r="AY28" s="391"/>
      <c r="AZ28" s="391"/>
      <c r="BA28" s="391"/>
      <c r="BB28" s="391"/>
      <c r="BC28" s="404">
        <v>86.110077226868853</v>
      </c>
      <c r="BD28" s="404"/>
      <c r="BE28" s="404"/>
      <c r="BF28" s="404"/>
      <c r="BG28" s="404"/>
      <c r="BH28" s="404"/>
      <c r="BI28" s="404"/>
      <c r="BJ28" s="404"/>
      <c r="BK28" s="17"/>
    </row>
    <row r="29" spans="2:63" s="22" customFormat="1" ht="11.85" customHeight="1">
      <c r="B29" s="17"/>
      <c r="C29" s="17"/>
      <c r="D29" s="17"/>
      <c r="E29" s="205"/>
      <c r="F29" s="205"/>
      <c r="G29" s="390">
        <v>23</v>
      </c>
      <c r="H29" s="390"/>
      <c r="I29" s="390"/>
      <c r="J29" s="17"/>
      <c r="K29" s="17"/>
      <c r="L29" s="17"/>
      <c r="M29" s="17"/>
      <c r="N29" s="25"/>
      <c r="O29" s="391">
        <v>1202686</v>
      </c>
      <c r="P29" s="391"/>
      <c r="Q29" s="391"/>
      <c r="R29" s="391"/>
      <c r="S29" s="391"/>
      <c r="T29" s="391"/>
      <c r="U29" s="391"/>
      <c r="V29" s="391">
        <v>1010311</v>
      </c>
      <c r="W29" s="391"/>
      <c r="X29" s="391"/>
      <c r="Y29" s="391"/>
      <c r="Z29" s="391"/>
      <c r="AA29" s="391"/>
      <c r="AB29" s="391"/>
      <c r="AC29" s="404">
        <v>84.004553141884088</v>
      </c>
      <c r="AD29" s="404"/>
      <c r="AE29" s="404"/>
      <c r="AF29" s="404"/>
      <c r="AG29" s="404"/>
      <c r="AH29" s="404"/>
      <c r="AI29" s="404"/>
      <c r="AJ29" s="404"/>
      <c r="AK29" s="391">
        <v>13496610900</v>
      </c>
      <c r="AL29" s="391"/>
      <c r="AM29" s="391"/>
      <c r="AN29" s="391"/>
      <c r="AO29" s="391"/>
      <c r="AP29" s="391"/>
      <c r="AQ29" s="391"/>
      <c r="AR29" s="391"/>
      <c r="AS29" s="391"/>
      <c r="AT29" s="391">
        <v>11621942069</v>
      </c>
      <c r="AU29" s="391"/>
      <c r="AV29" s="391"/>
      <c r="AW29" s="391"/>
      <c r="AX29" s="391"/>
      <c r="AY29" s="391"/>
      <c r="AZ29" s="391"/>
      <c r="BA29" s="391"/>
      <c r="BB29" s="391"/>
      <c r="BC29" s="404">
        <v>86.894106508244235</v>
      </c>
      <c r="BD29" s="404"/>
      <c r="BE29" s="404"/>
      <c r="BF29" s="404"/>
      <c r="BG29" s="404"/>
      <c r="BH29" s="404"/>
      <c r="BI29" s="404"/>
      <c r="BJ29" s="404"/>
      <c r="BK29" s="23"/>
    </row>
    <row r="30" spans="2:63" s="16" customFormat="1" ht="11.85" customHeight="1">
      <c r="B30" s="17"/>
      <c r="C30" s="17"/>
      <c r="D30" s="17"/>
      <c r="E30" s="205"/>
      <c r="F30" s="205"/>
      <c r="G30" s="390">
        <v>24</v>
      </c>
      <c r="H30" s="390"/>
      <c r="I30" s="390"/>
      <c r="J30" s="17"/>
      <c r="K30" s="17"/>
      <c r="L30" s="17"/>
      <c r="M30" s="17"/>
      <c r="N30" s="25"/>
      <c r="O30" s="391">
        <v>1192088</v>
      </c>
      <c r="P30" s="391"/>
      <c r="Q30" s="391"/>
      <c r="R30" s="391"/>
      <c r="S30" s="391"/>
      <c r="T30" s="391"/>
      <c r="U30" s="391"/>
      <c r="V30" s="391">
        <v>1014022</v>
      </c>
      <c r="W30" s="391"/>
      <c r="X30" s="391"/>
      <c r="Y30" s="391"/>
      <c r="Z30" s="391"/>
      <c r="AA30" s="391"/>
      <c r="AB30" s="391"/>
      <c r="AC30" s="404">
        <v>85.062679936380533</v>
      </c>
      <c r="AD30" s="404"/>
      <c r="AE30" s="404"/>
      <c r="AF30" s="404"/>
      <c r="AG30" s="404"/>
      <c r="AH30" s="404"/>
      <c r="AI30" s="404"/>
      <c r="AJ30" s="404"/>
      <c r="AK30" s="391">
        <v>13127416548</v>
      </c>
      <c r="AL30" s="391"/>
      <c r="AM30" s="391"/>
      <c r="AN30" s="391"/>
      <c r="AO30" s="391"/>
      <c r="AP30" s="391"/>
      <c r="AQ30" s="391"/>
      <c r="AR30" s="391"/>
      <c r="AS30" s="391"/>
      <c r="AT30" s="391">
        <v>11406951317</v>
      </c>
      <c r="AU30" s="391"/>
      <c r="AV30" s="391"/>
      <c r="AW30" s="391"/>
      <c r="AX30" s="391"/>
      <c r="AY30" s="391"/>
      <c r="AZ30" s="391"/>
      <c r="BA30" s="391"/>
      <c r="BB30" s="391"/>
      <c r="BC30" s="404">
        <v>87.328939159490488</v>
      </c>
      <c r="BD30" s="404"/>
      <c r="BE30" s="404"/>
      <c r="BF30" s="404"/>
      <c r="BG30" s="404"/>
      <c r="BH30" s="404"/>
      <c r="BI30" s="404"/>
      <c r="BJ30" s="404"/>
      <c r="BK30" s="17"/>
    </row>
    <row r="31" spans="2:63" s="16" customFormat="1" ht="11.85" customHeight="1">
      <c r="B31" s="17"/>
      <c r="C31" s="17"/>
      <c r="D31" s="17"/>
      <c r="E31" s="205"/>
      <c r="F31" s="205"/>
      <c r="G31" s="390">
        <v>25</v>
      </c>
      <c r="H31" s="390"/>
      <c r="I31" s="390"/>
      <c r="J31" s="17"/>
      <c r="K31" s="17"/>
      <c r="L31" s="17"/>
      <c r="M31" s="17"/>
      <c r="N31" s="25"/>
      <c r="O31" s="391">
        <v>1173242</v>
      </c>
      <c r="P31" s="391"/>
      <c r="Q31" s="391"/>
      <c r="R31" s="391"/>
      <c r="S31" s="391"/>
      <c r="T31" s="391"/>
      <c r="U31" s="391"/>
      <c r="V31" s="391">
        <v>997677</v>
      </c>
      <c r="W31" s="391"/>
      <c r="X31" s="391"/>
      <c r="Y31" s="391"/>
      <c r="Z31" s="391"/>
      <c r="AA31" s="391"/>
      <c r="AB31" s="391"/>
      <c r="AC31" s="404">
        <v>85.035909045192724</v>
      </c>
      <c r="AD31" s="404"/>
      <c r="AE31" s="404"/>
      <c r="AF31" s="404"/>
      <c r="AG31" s="404"/>
      <c r="AH31" s="404"/>
      <c r="AI31" s="404"/>
      <c r="AJ31" s="404"/>
      <c r="AK31" s="391">
        <v>13160440787</v>
      </c>
      <c r="AL31" s="391"/>
      <c r="AM31" s="391"/>
      <c r="AN31" s="391"/>
      <c r="AO31" s="391"/>
      <c r="AP31" s="391"/>
      <c r="AQ31" s="391"/>
      <c r="AR31" s="391"/>
      <c r="AS31" s="391"/>
      <c r="AT31" s="391">
        <v>11492873328</v>
      </c>
      <c r="AU31" s="391"/>
      <c r="AV31" s="391"/>
      <c r="AW31" s="391"/>
      <c r="AX31" s="391"/>
      <c r="AY31" s="391"/>
      <c r="AZ31" s="391"/>
      <c r="BA31" s="391"/>
      <c r="BB31" s="391"/>
      <c r="BC31" s="404">
        <v>87.328939159490488</v>
      </c>
      <c r="BD31" s="404"/>
      <c r="BE31" s="404"/>
      <c r="BF31" s="404"/>
      <c r="BG31" s="404"/>
      <c r="BH31" s="404"/>
      <c r="BI31" s="404"/>
      <c r="BJ31" s="404"/>
      <c r="BK31" s="17"/>
    </row>
    <row r="32" spans="2:63" s="22" customFormat="1" ht="11.85" customHeight="1">
      <c r="B32" s="23"/>
      <c r="C32" s="23"/>
      <c r="D32" s="23"/>
      <c r="E32" s="204"/>
      <c r="F32" s="204"/>
      <c r="G32" s="388">
        <v>26</v>
      </c>
      <c r="H32" s="388"/>
      <c r="I32" s="388"/>
      <c r="J32" s="23"/>
      <c r="K32" s="23"/>
      <c r="L32" s="23"/>
      <c r="M32" s="23"/>
      <c r="N32" s="24"/>
      <c r="O32" s="389">
        <v>1151882</v>
      </c>
      <c r="P32" s="389"/>
      <c r="Q32" s="389"/>
      <c r="R32" s="389"/>
      <c r="S32" s="389"/>
      <c r="T32" s="389"/>
      <c r="U32" s="389"/>
      <c r="V32" s="389">
        <v>986556</v>
      </c>
      <c r="W32" s="389"/>
      <c r="X32" s="389"/>
      <c r="Y32" s="389"/>
      <c r="Z32" s="389"/>
      <c r="AA32" s="389"/>
      <c r="AB32" s="389"/>
      <c r="AC32" s="397">
        <f>V32/O32*100</f>
        <v>85.647314568679775</v>
      </c>
      <c r="AD32" s="397"/>
      <c r="AE32" s="397"/>
      <c r="AF32" s="397"/>
      <c r="AG32" s="397"/>
      <c r="AH32" s="397"/>
      <c r="AI32" s="397"/>
      <c r="AJ32" s="397"/>
      <c r="AK32" s="389">
        <v>13342358440</v>
      </c>
      <c r="AL32" s="389"/>
      <c r="AM32" s="389"/>
      <c r="AN32" s="389"/>
      <c r="AO32" s="389"/>
      <c r="AP32" s="389"/>
      <c r="AQ32" s="389"/>
      <c r="AR32" s="389"/>
      <c r="AS32" s="389"/>
      <c r="AT32" s="389">
        <v>11754447838</v>
      </c>
      <c r="AU32" s="389"/>
      <c r="AV32" s="389"/>
      <c r="AW32" s="389"/>
      <c r="AX32" s="389"/>
      <c r="AY32" s="389"/>
      <c r="AZ32" s="389"/>
      <c r="BA32" s="389"/>
      <c r="BB32" s="389"/>
      <c r="BC32" s="397">
        <f>AT32/AK32*100</f>
        <v>88.098726254876425</v>
      </c>
      <c r="BD32" s="397"/>
      <c r="BE32" s="397"/>
      <c r="BF32" s="397"/>
      <c r="BG32" s="397"/>
      <c r="BH32" s="397"/>
      <c r="BI32" s="397"/>
      <c r="BJ32" s="397"/>
      <c r="BK32" s="23"/>
    </row>
    <row r="33" spans="2:63" s="16" customFormat="1" ht="11.85" customHeight="1">
      <c r="B33" s="19"/>
      <c r="C33" s="19"/>
      <c r="D33" s="19"/>
      <c r="E33" s="21"/>
      <c r="F33" s="21"/>
      <c r="G33" s="21"/>
      <c r="H33" s="21"/>
      <c r="I33" s="19"/>
      <c r="J33" s="19"/>
      <c r="K33" s="19"/>
      <c r="L33" s="19"/>
      <c r="M33" s="19"/>
      <c r="N33" s="20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7"/>
    </row>
    <row r="34" spans="2:63" s="16" customFormat="1" ht="11.85" customHeight="1">
      <c r="C34" s="610" t="s">
        <v>8</v>
      </c>
      <c r="D34" s="610"/>
      <c r="E34" s="40" t="s">
        <v>10</v>
      </c>
      <c r="F34" s="17" t="s">
        <v>152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</row>
    <row r="35" spans="2:63" s="16" customFormat="1" ht="11.85" customHeight="1">
      <c r="B35" s="387" t="s">
        <v>9</v>
      </c>
      <c r="C35" s="387"/>
      <c r="D35" s="387"/>
      <c r="E35" s="211" t="s">
        <v>10</v>
      </c>
      <c r="F35" s="16" t="s">
        <v>150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</row>
    <row r="36" spans="2:63" s="16" customFormat="1" ht="9" customHeight="1">
      <c r="B36" s="203"/>
      <c r="C36" s="203"/>
      <c r="D36" s="203"/>
      <c r="E36" s="211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</row>
    <row r="37" spans="2:63" s="16" customFormat="1" ht="12.95" customHeight="1">
      <c r="B37" s="390" t="s">
        <v>171</v>
      </c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390"/>
      <c r="O37" s="390"/>
      <c r="P37" s="390"/>
      <c r="Q37" s="390"/>
      <c r="R37" s="390"/>
      <c r="S37" s="390"/>
      <c r="T37" s="390"/>
      <c r="U37" s="390"/>
      <c r="V37" s="390"/>
      <c r="W37" s="390"/>
      <c r="X37" s="390"/>
      <c r="Y37" s="390"/>
      <c r="Z37" s="390"/>
      <c r="AA37" s="390"/>
      <c r="AB37" s="390"/>
      <c r="AC37" s="390"/>
      <c r="AD37" s="390"/>
      <c r="AE37" s="390"/>
      <c r="AF37" s="390"/>
      <c r="AG37" s="390"/>
      <c r="AH37" s="390"/>
      <c r="AI37" s="390"/>
      <c r="AJ37" s="390"/>
      <c r="AK37" s="390"/>
      <c r="AL37" s="390"/>
      <c r="AM37" s="390"/>
      <c r="AN37" s="390"/>
      <c r="AO37" s="390"/>
      <c r="AP37" s="390"/>
      <c r="AQ37" s="390"/>
      <c r="AR37" s="390"/>
      <c r="AS37" s="390"/>
      <c r="AT37" s="390"/>
      <c r="AU37" s="390"/>
      <c r="AV37" s="390"/>
      <c r="AW37" s="390"/>
      <c r="AX37" s="390"/>
      <c r="AY37" s="390"/>
      <c r="AZ37" s="390"/>
      <c r="BA37" s="390"/>
      <c r="BB37" s="390"/>
      <c r="BC37" s="390"/>
      <c r="BD37" s="390"/>
      <c r="BE37" s="390"/>
      <c r="BF37" s="390"/>
      <c r="BG37" s="390"/>
      <c r="BH37" s="390"/>
      <c r="BI37" s="390"/>
      <c r="BJ37" s="390"/>
      <c r="BK37" s="211"/>
    </row>
    <row r="38" spans="2:63" s="16" customFormat="1" ht="8.1" customHeight="1">
      <c r="B38" s="19"/>
      <c r="C38" s="19"/>
      <c r="D38" s="19"/>
      <c r="E38" s="21"/>
      <c r="F38" s="21"/>
      <c r="G38" s="21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7"/>
    </row>
    <row r="39" spans="2:63" s="16" customFormat="1" ht="12.95" customHeight="1">
      <c r="B39" s="612" t="s">
        <v>1</v>
      </c>
      <c r="C39" s="613"/>
      <c r="D39" s="613"/>
      <c r="E39" s="613"/>
      <c r="F39" s="613"/>
      <c r="G39" s="613"/>
      <c r="H39" s="613"/>
      <c r="I39" s="613"/>
      <c r="J39" s="613"/>
      <c r="K39" s="613"/>
      <c r="L39" s="613"/>
      <c r="M39" s="613"/>
      <c r="N39" s="613"/>
      <c r="O39" s="613" t="s">
        <v>169</v>
      </c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 t="s">
        <v>168</v>
      </c>
      <c r="AL39" s="613"/>
      <c r="AM39" s="613"/>
      <c r="AN39" s="613"/>
      <c r="AO39" s="613"/>
      <c r="AP39" s="613"/>
      <c r="AQ39" s="613"/>
      <c r="AR39" s="613"/>
      <c r="AS39" s="613"/>
      <c r="AT39" s="613"/>
      <c r="AU39" s="613"/>
      <c r="AV39" s="613"/>
      <c r="AW39" s="613"/>
      <c r="AX39" s="613"/>
      <c r="AY39" s="613"/>
      <c r="AZ39" s="613"/>
      <c r="BA39" s="613"/>
      <c r="BB39" s="613"/>
      <c r="BC39" s="613"/>
      <c r="BD39" s="613"/>
      <c r="BE39" s="613"/>
      <c r="BF39" s="613"/>
      <c r="BG39" s="613"/>
      <c r="BH39" s="613"/>
      <c r="BI39" s="613"/>
      <c r="BJ39" s="616"/>
      <c r="BK39" s="17"/>
    </row>
    <row r="40" spans="2:63" s="16" customFormat="1" ht="12.95" customHeight="1">
      <c r="B40" s="614"/>
      <c r="C40" s="615"/>
      <c r="D40" s="615"/>
      <c r="E40" s="615"/>
      <c r="F40" s="615"/>
      <c r="G40" s="615"/>
      <c r="H40" s="615"/>
      <c r="I40" s="615"/>
      <c r="J40" s="615"/>
      <c r="K40" s="615"/>
      <c r="L40" s="615"/>
      <c r="M40" s="615"/>
      <c r="N40" s="615"/>
      <c r="O40" s="615" t="s">
        <v>167</v>
      </c>
      <c r="P40" s="615"/>
      <c r="Q40" s="615"/>
      <c r="R40" s="615"/>
      <c r="S40" s="615"/>
      <c r="T40" s="615"/>
      <c r="U40" s="615"/>
      <c r="V40" s="615" t="s">
        <v>166</v>
      </c>
      <c r="W40" s="615"/>
      <c r="X40" s="615"/>
      <c r="Y40" s="615"/>
      <c r="Z40" s="615"/>
      <c r="AA40" s="615"/>
      <c r="AB40" s="615"/>
      <c r="AC40" s="615" t="s">
        <v>165</v>
      </c>
      <c r="AD40" s="615"/>
      <c r="AE40" s="615"/>
      <c r="AF40" s="615"/>
      <c r="AG40" s="615"/>
      <c r="AH40" s="615"/>
      <c r="AI40" s="615"/>
      <c r="AJ40" s="615"/>
      <c r="AK40" s="615" t="s">
        <v>157</v>
      </c>
      <c r="AL40" s="615"/>
      <c r="AM40" s="615"/>
      <c r="AN40" s="615"/>
      <c r="AO40" s="615"/>
      <c r="AP40" s="615"/>
      <c r="AQ40" s="615"/>
      <c r="AR40" s="615"/>
      <c r="AS40" s="615"/>
      <c r="AT40" s="615" t="s">
        <v>156</v>
      </c>
      <c r="AU40" s="615"/>
      <c r="AV40" s="615"/>
      <c r="AW40" s="615"/>
      <c r="AX40" s="615"/>
      <c r="AY40" s="615"/>
      <c r="AZ40" s="615"/>
      <c r="BA40" s="615"/>
      <c r="BB40" s="615"/>
      <c r="BC40" s="615" t="s">
        <v>165</v>
      </c>
      <c r="BD40" s="615"/>
      <c r="BE40" s="615"/>
      <c r="BF40" s="615"/>
      <c r="BG40" s="615"/>
      <c r="BH40" s="615"/>
      <c r="BI40" s="615"/>
      <c r="BJ40" s="617"/>
      <c r="BK40" s="17"/>
    </row>
    <row r="41" spans="2:63" s="16" customFormat="1" ht="11.85" customHeight="1">
      <c r="B41" s="17"/>
      <c r="C41" s="205"/>
      <c r="D41" s="205"/>
      <c r="E41" s="205"/>
      <c r="F41" s="205"/>
      <c r="G41" s="17"/>
      <c r="H41" s="17"/>
      <c r="I41" s="17"/>
      <c r="J41" s="17"/>
      <c r="K41" s="17"/>
      <c r="L41" s="17"/>
      <c r="M41" s="17"/>
      <c r="N41" s="26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205"/>
      <c r="AG41" s="205"/>
      <c r="AH41" s="205"/>
      <c r="AI41" s="390" t="s">
        <v>164</v>
      </c>
      <c r="AJ41" s="390"/>
      <c r="AK41" s="205"/>
      <c r="AL41" s="205"/>
      <c r="AM41" s="205"/>
      <c r="AN41" s="205"/>
      <c r="AO41" s="205"/>
      <c r="AP41" s="205"/>
      <c r="AQ41" s="205"/>
      <c r="AR41" s="390" t="s">
        <v>155</v>
      </c>
      <c r="AS41" s="390"/>
      <c r="AV41" s="205"/>
      <c r="AW41" s="205"/>
      <c r="AX41" s="205"/>
      <c r="AY41" s="205"/>
      <c r="AZ41" s="205"/>
      <c r="BA41" s="390" t="s">
        <v>155</v>
      </c>
      <c r="BB41" s="390"/>
      <c r="BC41" s="205"/>
      <c r="BD41" s="205"/>
      <c r="BE41" s="205"/>
      <c r="BF41" s="205"/>
      <c r="BG41" s="205"/>
      <c r="BH41" s="205"/>
      <c r="BI41" s="390" t="s">
        <v>163</v>
      </c>
      <c r="BJ41" s="390"/>
      <c r="BK41" s="205"/>
    </row>
    <row r="42" spans="2:63" s="16" customFormat="1" ht="7.5" customHeight="1">
      <c r="B42" s="17"/>
      <c r="C42" s="205"/>
      <c r="D42" s="205"/>
      <c r="E42" s="205"/>
      <c r="F42" s="205"/>
      <c r="G42" s="17"/>
      <c r="H42" s="17"/>
      <c r="I42" s="17"/>
      <c r="J42" s="17"/>
      <c r="K42" s="17"/>
      <c r="L42" s="17"/>
      <c r="M42" s="17"/>
      <c r="N42" s="2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  <c r="BI42" s="205"/>
      <c r="BJ42" s="205"/>
      <c r="BK42" s="205"/>
    </row>
    <row r="43" spans="2:63" s="22" customFormat="1" ht="11.85" customHeight="1">
      <c r="B43" s="23"/>
      <c r="C43" s="392" t="s">
        <v>154</v>
      </c>
      <c r="D43" s="392"/>
      <c r="E43" s="392"/>
      <c r="F43" s="392"/>
      <c r="G43" s="390">
        <v>22</v>
      </c>
      <c r="H43" s="390"/>
      <c r="I43" s="390"/>
      <c r="J43" s="392" t="s">
        <v>153</v>
      </c>
      <c r="K43" s="392"/>
      <c r="L43" s="392"/>
      <c r="M43" s="392"/>
      <c r="N43" s="25"/>
      <c r="O43" s="391">
        <v>614731</v>
      </c>
      <c r="P43" s="391"/>
      <c r="Q43" s="391"/>
      <c r="R43" s="391"/>
      <c r="S43" s="391"/>
      <c r="T43" s="391"/>
      <c r="U43" s="391"/>
      <c r="V43" s="391">
        <v>511274</v>
      </c>
      <c r="W43" s="391"/>
      <c r="X43" s="391"/>
      <c r="Y43" s="391"/>
      <c r="Z43" s="391"/>
      <c r="AA43" s="391"/>
      <c r="AB43" s="391"/>
      <c r="AC43" s="395">
        <v>84.144064969721853</v>
      </c>
      <c r="AD43" s="395"/>
      <c r="AE43" s="395"/>
      <c r="AF43" s="395"/>
      <c r="AG43" s="395"/>
      <c r="AH43" s="395"/>
      <c r="AI43" s="395"/>
      <c r="AJ43" s="395"/>
      <c r="AK43" s="391">
        <v>1428134910</v>
      </c>
      <c r="AL43" s="391"/>
      <c r="AM43" s="391"/>
      <c r="AN43" s="391"/>
      <c r="AO43" s="391"/>
      <c r="AP43" s="391"/>
      <c r="AQ43" s="391"/>
      <c r="AR43" s="391"/>
      <c r="AS43" s="391"/>
      <c r="AT43" s="391">
        <v>1184134731</v>
      </c>
      <c r="AU43" s="391"/>
      <c r="AV43" s="391"/>
      <c r="AW43" s="391"/>
      <c r="AX43" s="391"/>
      <c r="AY43" s="391"/>
      <c r="AZ43" s="391"/>
      <c r="BA43" s="391"/>
      <c r="BB43" s="391"/>
      <c r="BC43" s="395">
        <v>84.493887797804831</v>
      </c>
      <c r="BD43" s="395"/>
      <c r="BE43" s="395"/>
      <c r="BF43" s="395"/>
      <c r="BG43" s="395"/>
      <c r="BH43" s="395"/>
      <c r="BI43" s="395"/>
      <c r="BJ43" s="395"/>
      <c r="BK43" s="23"/>
    </row>
    <row r="44" spans="2:63" s="22" customFormat="1" ht="11.85" customHeight="1">
      <c r="B44" s="17"/>
      <c r="C44" s="17"/>
      <c r="D44" s="17"/>
      <c r="E44" s="205"/>
      <c r="F44" s="205"/>
      <c r="G44" s="390">
        <v>23</v>
      </c>
      <c r="H44" s="390"/>
      <c r="I44" s="390"/>
      <c r="J44" s="17"/>
      <c r="K44" s="17"/>
      <c r="L44" s="17"/>
      <c r="M44" s="17"/>
      <c r="N44" s="25"/>
      <c r="O44" s="391">
        <v>623552</v>
      </c>
      <c r="P44" s="391"/>
      <c r="Q44" s="391"/>
      <c r="R44" s="391"/>
      <c r="S44" s="391"/>
      <c r="T44" s="391"/>
      <c r="U44" s="391"/>
      <c r="V44" s="391">
        <v>524682</v>
      </c>
      <c r="W44" s="391"/>
      <c r="X44" s="391"/>
      <c r="Y44" s="391"/>
      <c r="Z44" s="391"/>
      <c r="AA44" s="391"/>
      <c r="AB44" s="391"/>
      <c r="AC44" s="395">
        <v>85.123154458840361</v>
      </c>
      <c r="AD44" s="395"/>
      <c r="AE44" s="395"/>
      <c r="AF44" s="395"/>
      <c r="AG44" s="395"/>
      <c r="AH44" s="395"/>
      <c r="AI44" s="395"/>
      <c r="AJ44" s="395"/>
      <c r="AK44" s="391">
        <v>1767247492</v>
      </c>
      <c r="AL44" s="391"/>
      <c r="AM44" s="391"/>
      <c r="AN44" s="391"/>
      <c r="AO44" s="391"/>
      <c r="AP44" s="391"/>
      <c r="AQ44" s="391"/>
      <c r="AR44" s="391"/>
      <c r="AS44" s="391"/>
      <c r="AT44" s="391">
        <v>1493216113</v>
      </c>
      <c r="AU44" s="391"/>
      <c r="AV44" s="391"/>
      <c r="AW44" s="391"/>
      <c r="AX44" s="391"/>
      <c r="AY44" s="391"/>
      <c r="AZ44" s="391"/>
      <c r="BA44" s="391"/>
      <c r="BB44" s="391"/>
      <c r="BC44" s="395">
        <v>85.117919074369837</v>
      </c>
      <c r="BD44" s="395"/>
      <c r="BE44" s="395"/>
      <c r="BF44" s="395"/>
      <c r="BG44" s="395"/>
      <c r="BH44" s="395"/>
      <c r="BI44" s="395"/>
      <c r="BJ44" s="395"/>
      <c r="BK44" s="23"/>
    </row>
    <row r="45" spans="2:63" s="16" customFormat="1" ht="11.85" customHeight="1">
      <c r="B45" s="17"/>
      <c r="C45" s="17"/>
      <c r="D45" s="17"/>
      <c r="E45" s="205"/>
      <c r="F45" s="205"/>
      <c r="G45" s="390">
        <v>24</v>
      </c>
      <c r="H45" s="390"/>
      <c r="I45" s="390"/>
      <c r="J45" s="17"/>
      <c r="K45" s="17"/>
      <c r="L45" s="17"/>
      <c r="M45" s="17"/>
      <c r="N45" s="25"/>
      <c r="O45" s="391">
        <v>619466</v>
      </c>
      <c r="P45" s="391"/>
      <c r="Q45" s="391"/>
      <c r="R45" s="391"/>
      <c r="S45" s="391"/>
      <c r="T45" s="391"/>
      <c r="U45" s="391"/>
      <c r="V45" s="391">
        <v>527309</v>
      </c>
      <c r="W45" s="391"/>
      <c r="X45" s="391"/>
      <c r="Y45" s="391"/>
      <c r="Z45" s="391"/>
      <c r="AA45" s="391"/>
      <c r="AB45" s="391"/>
      <c r="AC45" s="395">
        <v>85.132971856442026</v>
      </c>
      <c r="AD45" s="395"/>
      <c r="AE45" s="395"/>
      <c r="AF45" s="395"/>
      <c r="AG45" s="395"/>
      <c r="AH45" s="395"/>
      <c r="AI45" s="395"/>
      <c r="AJ45" s="395"/>
      <c r="AK45" s="391">
        <v>1834071427</v>
      </c>
      <c r="AL45" s="391"/>
      <c r="AM45" s="391"/>
      <c r="AN45" s="391"/>
      <c r="AO45" s="391"/>
      <c r="AP45" s="391"/>
      <c r="AQ45" s="391"/>
      <c r="AR45" s="391"/>
      <c r="AS45" s="391"/>
      <c r="AT45" s="391">
        <v>1561123433</v>
      </c>
      <c r="AU45" s="391"/>
      <c r="AV45" s="391"/>
      <c r="AW45" s="391"/>
      <c r="AX45" s="391"/>
      <c r="AY45" s="391"/>
      <c r="AZ45" s="391"/>
      <c r="BA45" s="391"/>
      <c r="BB45" s="391"/>
      <c r="BC45" s="395">
        <v>85.851963392533904</v>
      </c>
      <c r="BD45" s="395"/>
      <c r="BE45" s="395"/>
      <c r="BF45" s="395"/>
      <c r="BG45" s="395"/>
      <c r="BH45" s="395"/>
      <c r="BI45" s="395"/>
      <c r="BJ45" s="395"/>
      <c r="BK45" s="17"/>
    </row>
    <row r="46" spans="2:63" s="16" customFormat="1" ht="11.85" customHeight="1">
      <c r="B46" s="17"/>
      <c r="C46" s="17"/>
      <c r="D46" s="17"/>
      <c r="E46" s="205"/>
      <c r="F46" s="205"/>
      <c r="G46" s="390">
        <v>25</v>
      </c>
      <c r="H46" s="390"/>
      <c r="I46" s="390"/>
      <c r="J46" s="17"/>
      <c r="K46" s="17"/>
      <c r="L46" s="17"/>
      <c r="M46" s="17"/>
      <c r="N46" s="25"/>
      <c r="O46" s="391">
        <v>600315</v>
      </c>
      <c r="P46" s="391"/>
      <c r="Q46" s="391"/>
      <c r="R46" s="391"/>
      <c r="S46" s="391"/>
      <c r="T46" s="391"/>
      <c r="U46" s="391"/>
      <c r="V46" s="391">
        <v>511066</v>
      </c>
      <c r="W46" s="391"/>
      <c r="X46" s="391"/>
      <c r="Y46" s="391"/>
      <c r="Z46" s="391"/>
      <c r="AA46" s="391"/>
      <c r="AB46" s="391"/>
      <c r="AC46" s="395">
        <v>85.132971856442026</v>
      </c>
      <c r="AD46" s="395"/>
      <c r="AE46" s="395"/>
      <c r="AF46" s="395"/>
      <c r="AG46" s="395"/>
      <c r="AH46" s="395"/>
      <c r="AI46" s="395"/>
      <c r="AJ46" s="395"/>
      <c r="AK46" s="391">
        <v>1994118462</v>
      </c>
      <c r="AL46" s="391"/>
      <c r="AM46" s="391"/>
      <c r="AN46" s="391"/>
      <c r="AO46" s="391"/>
      <c r="AP46" s="391"/>
      <c r="AQ46" s="391"/>
      <c r="AR46" s="391"/>
      <c r="AS46" s="391"/>
      <c r="AT46" s="391">
        <v>1711989852</v>
      </c>
      <c r="AU46" s="391"/>
      <c r="AV46" s="391"/>
      <c r="AW46" s="391"/>
      <c r="AX46" s="391"/>
      <c r="AY46" s="391"/>
      <c r="AZ46" s="391"/>
      <c r="BA46" s="391"/>
      <c r="BB46" s="391"/>
      <c r="BC46" s="395">
        <v>85.851963392533904</v>
      </c>
      <c r="BD46" s="395"/>
      <c r="BE46" s="395"/>
      <c r="BF46" s="395"/>
      <c r="BG46" s="395"/>
      <c r="BH46" s="395"/>
      <c r="BI46" s="395"/>
      <c r="BJ46" s="395"/>
      <c r="BK46" s="17"/>
    </row>
    <row r="47" spans="2:63" s="22" customFormat="1" ht="11.85" customHeight="1">
      <c r="B47" s="23"/>
      <c r="C47" s="23"/>
      <c r="D47" s="23"/>
      <c r="E47" s="204"/>
      <c r="F47" s="204"/>
      <c r="G47" s="388">
        <v>26</v>
      </c>
      <c r="H47" s="388"/>
      <c r="I47" s="388"/>
      <c r="J47" s="23"/>
      <c r="K47" s="23"/>
      <c r="L47" s="23"/>
      <c r="M47" s="23"/>
      <c r="N47" s="24"/>
      <c r="O47" s="389">
        <v>580571</v>
      </c>
      <c r="P47" s="389"/>
      <c r="Q47" s="389"/>
      <c r="R47" s="389"/>
      <c r="S47" s="389"/>
      <c r="T47" s="389"/>
      <c r="U47" s="389"/>
      <c r="V47" s="389">
        <v>497648</v>
      </c>
      <c r="W47" s="389"/>
      <c r="X47" s="389"/>
      <c r="Y47" s="389"/>
      <c r="Z47" s="389"/>
      <c r="AA47" s="389"/>
      <c r="AB47" s="389"/>
      <c r="AC47" s="397">
        <f>V47/O47*100</f>
        <v>85.716992409197161</v>
      </c>
      <c r="AD47" s="397"/>
      <c r="AE47" s="397"/>
      <c r="AF47" s="397"/>
      <c r="AG47" s="397"/>
      <c r="AH47" s="397"/>
      <c r="AI47" s="397"/>
      <c r="AJ47" s="397"/>
      <c r="AK47" s="389">
        <v>1901126116</v>
      </c>
      <c r="AL47" s="389"/>
      <c r="AM47" s="389"/>
      <c r="AN47" s="389"/>
      <c r="AO47" s="389"/>
      <c r="AP47" s="389"/>
      <c r="AQ47" s="389"/>
      <c r="AR47" s="389"/>
      <c r="AS47" s="389"/>
      <c r="AT47" s="389">
        <v>1647927881</v>
      </c>
      <c r="AU47" s="389"/>
      <c r="AV47" s="389"/>
      <c r="AW47" s="389"/>
      <c r="AX47" s="389"/>
      <c r="AY47" s="389"/>
      <c r="AZ47" s="389"/>
      <c r="BA47" s="389"/>
      <c r="BB47" s="389"/>
      <c r="BC47" s="397">
        <f>AT47/AK47*100</f>
        <v>86.681670780856294</v>
      </c>
      <c r="BD47" s="397"/>
      <c r="BE47" s="397"/>
      <c r="BF47" s="397"/>
      <c r="BG47" s="397"/>
      <c r="BH47" s="397"/>
      <c r="BI47" s="397"/>
      <c r="BJ47" s="397"/>
      <c r="BK47" s="23"/>
    </row>
    <row r="48" spans="2:63" s="16" customFormat="1" ht="11.85" customHeight="1">
      <c r="B48" s="19"/>
      <c r="C48" s="19"/>
      <c r="D48" s="19"/>
      <c r="E48" s="21"/>
      <c r="F48" s="21"/>
      <c r="G48" s="21"/>
      <c r="H48" s="21"/>
      <c r="I48" s="19"/>
      <c r="J48" s="19"/>
      <c r="K48" s="19"/>
      <c r="L48" s="19"/>
      <c r="M48" s="19"/>
      <c r="N48" s="20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7"/>
    </row>
    <row r="49" spans="2:63" s="16" customFormat="1" ht="11.85" customHeight="1">
      <c r="B49" s="387" t="s">
        <v>9</v>
      </c>
      <c r="C49" s="387"/>
      <c r="D49" s="387"/>
      <c r="E49" s="211" t="s">
        <v>10</v>
      </c>
      <c r="F49" s="16" t="s">
        <v>150</v>
      </c>
    </row>
    <row r="50" spans="2:63" s="16" customFormat="1" ht="9" customHeight="1">
      <c r="B50" s="203"/>
      <c r="C50" s="203"/>
      <c r="D50" s="203"/>
      <c r="E50" s="211"/>
    </row>
    <row r="51" spans="2:63" s="16" customFormat="1" ht="12.75" customHeight="1">
      <c r="B51" s="390" t="s">
        <v>170</v>
      </c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  <c r="N51" s="390"/>
      <c r="O51" s="390"/>
      <c r="P51" s="390"/>
      <c r="Q51" s="390"/>
      <c r="R51" s="390"/>
      <c r="S51" s="390"/>
      <c r="T51" s="390"/>
      <c r="U51" s="390"/>
      <c r="V51" s="390"/>
      <c r="W51" s="390"/>
      <c r="X51" s="390"/>
      <c r="Y51" s="390"/>
      <c r="Z51" s="390"/>
      <c r="AA51" s="390"/>
      <c r="AB51" s="390"/>
      <c r="AC51" s="390"/>
      <c r="AD51" s="390"/>
      <c r="AE51" s="390"/>
      <c r="AF51" s="390"/>
      <c r="AG51" s="390"/>
      <c r="AH51" s="390"/>
      <c r="AI51" s="390"/>
      <c r="AJ51" s="390"/>
      <c r="AK51" s="390"/>
      <c r="AL51" s="390"/>
      <c r="AM51" s="390"/>
      <c r="AN51" s="390"/>
      <c r="AO51" s="390"/>
      <c r="AP51" s="390"/>
      <c r="AQ51" s="390"/>
      <c r="AR51" s="390"/>
      <c r="AS51" s="390"/>
      <c r="AT51" s="390"/>
      <c r="AU51" s="390"/>
      <c r="AV51" s="390"/>
      <c r="AW51" s="390"/>
      <c r="AX51" s="390"/>
      <c r="AY51" s="390"/>
      <c r="AZ51" s="390"/>
      <c r="BA51" s="390"/>
      <c r="BB51" s="390"/>
      <c r="BC51" s="390"/>
      <c r="BD51" s="390"/>
      <c r="BE51" s="390"/>
      <c r="BF51" s="390"/>
      <c r="BG51" s="390"/>
      <c r="BH51" s="390"/>
      <c r="BI51" s="390"/>
      <c r="BJ51" s="390"/>
    </row>
    <row r="52" spans="2:63" s="16" customFormat="1" ht="8.1" customHeight="1">
      <c r="B52" s="203"/>
      <c r="C52" s="203"/>
      <c r="D52" s="203"/>
      <c r="E52" s="211"/>
    </row>
    <row r="53" spans="2:63" s="16" customFormat="1" ht="12.95" customHeight="1">
      <c r="B53" s="619" t="s">
        <v>1</v>
      </c>
      <c r="C53" s="620"/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 t="s">
        <v>169</v>
      </c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  <c r="AC53" s="620"/>
      <c r="AD53" s="620"/>
      <c r="AE53" s="620"/>
      <c r="AF53" s="620"/>
      <c r="AG53" s="620"/>
      <c r="AH53" s="620"/>
      <c r="AI53" s="620"/>
      <c r="AJ53" s="620"/>
      <c r="AK53" s="620" t="s">
        <v>168</v>
      </c>
      <c r="AL53" s="620"/>
      <c r="AM53" s="620"/>
      <c r="AN53" s="620"/>
      <c r="AO53" s="620"/>
      <c r="AP53" s="620"/>
      <c r="AQ53" s="620"/>
      <c r="AR53" s="620"/>
      <c r="AS53" s="620"/>
      <c r="AT53" s="620"/>
      <c r="AU53" s="620"/>
      <c r="AV53" s="620"/>
      <c r="AW53" s="620"/>
      <c r="AX53" s="620"/>
      <c r="AY53" s="620"/>
      <c r="AZ53" s="620"/>
      <c r="BA53" s="620"/>
      <c r="BB53" s="620"/>
      <c r="BC53" s="620"/>
      <c r="BD53" s="620"/>
      <c r="BE53" s="620"/>
      <c r="BF53" s="620"/>
      <c r="BG53" s="620"/>
      <c r="BH53" s="620"/>
      <c r="BI53" s="620"/>
      <c r="BJ53" s="623"/>
    </row>
    <row r="54" spans="2:63" s="16" customFormat="1" ht="12.95" customHeight="1">
      <c r="B54" s="621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 t="s">
        <v>167</v>
      </c>
      <c r="P54" s="622"/>
      <c r="Q54" s="622"/>
      <c r="R54" s="622"/>
      <c r="S54" s="622"/>
      <c r="T54" s="622"/>
      <c r="U54" s="622"/>
      <c r="V54" s="622" t="s">
        <v>166</v>
      </c>
      <c r="W54" s="622"/>
      <c r="X54" s="622"/>
      <c r="Y54" s="622"/>
      <c r="Z54" s="622"/>
      <c r="AA54" s="622"/>
      <c r="AB54" s="622"/>
      <c r="AC54" s="622" t="s">
        <v>165</v>
      </c>
      <c r="AD54" s="622"/>
      <c r="AE54" s="622"/>
      <c r="AF54" s="622"/>
      <c r="AG54" s="622"/>
      <c r="AH54" s="622"/>
      <c r="AI54" s="622"/>
      <c r="AJ54" s="622"/>
      <c r="AK54" s="622" t="s">
        <v>157</v>
      </c>
      <c r="AL54" s="622"/>
      <c r="AM54" s="622"/>
      <c r="AN54" s="622"/>
      <c r="AO54" s="622"/>
      <c r="AP54" s="622"/>
      <c r="AQ54" s="622"/>
      <c r="AR54" s="622"/>
      <c r="AS54" s="622"/>
      <c r="AT54" s="622" t="s">
        <v>156</v>
      </c>
      <c r="AU54" s="622"/>
      <c r="AV54" s="622"/>
      <c r="AW54" s="622"/>
      <c r="AX54" s="622"/>
      <c r="AY54" s="622"/>
      <c r="AZ54" s="622"/>
      <c r="BA54" s="622"/>
      <c r="BB54" s="622"/>
      <c r="BC54" s="622" t="s">
        <v>165</v>
      </c>
      <c r="BD54" s="622"/>
      <c r="BE54" s="622"/>
      <c r="BF54" s="622"/>
      <c r="BG54" s="622"/>
      <c r="BH54" s="622"/>
      <c r="BI54" s="622"/>
      <c r="BJ54" s="624"/>
    </row>
    <row r="55" spans="2:63" s="16" customFormat="1" ht="11.85" customHeight="1"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39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398" t="s">
        <v>164</v>
      </c>
      <c r="AJ55" s="398"/>
      <c r="AK55" s="210"/>
      <c r="AL55" s="210"/>
      <c r="AM55" s="210"/>
      <c r="AN55" s="210"/>
      <c r="AO55" s="210"/>
      <c r="AP55" s="210"/>
      <c r="AQ55" s="210"/>
      <c r="AR55" s="398" t="s">
        <v>155</v>
      </c>
      <c r="AS55" s="398"/>
      <c r="AT55" s="210"/>
      <c r="AU55" s="210"/>
      <c r="AV55" s="210"/>
      <c r="AW55" s="210"/>
      <c r="AX55" s="210"/>
      <c r="AY55" s="210"/>
      <c r="AZ55" s="210"/>
      <c r="BA55" s="398" t="s">
        <v>155</v>
      </c>
      <c r="BB55" s="398"/>
      <c r="BC55" s="210"/>
      <c r="BD55" s="210"/>
      <c r="BE55" s="210"/>
      <c r="BF55" s="210"/>
      <c r="BG55" s="210"/>
      <c r="BH55" s="210"/>
      <c r="BI55" s="398" t="s">
        <v>163</v>
      </c>
      <c r="BJ55" s="398"/>
    </row>
    <row r="56" spans="2:63" s="16" customFormat="1" ht="7.5" customHeight="1">
      <c r="B56" s="17"/>
      <c r="C56" s="205"/>
      <c r="D56" s="205"/>
      <c r="E56" s="205"/>
      <c r="F56" s="205"/>
      <c r="G56" s="17"/>
      <c r="H56" s="17"/>
      <c r="I56" s="17"/>
      <c r="J56" s="17"/>
      <c r="K56" s="17"/>
      <c r="L56" s="17"/>
      <c r="M56" s="17"/>
      <c r="N56" s="25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205"/>
      <c r="Z56" s="205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205"/>
      <c r="AL56" s="205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205"/>
      <c r="AX56" s="205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205"/>
      <c r="BJ56" s="205"/>
      <c r="BK56" s="17"/>
    </row>
    <row r="57" spans="2:63" s="16" customFormat="1" ht="11.85" customHeight="1">
      <c r="B57" s="210"/>
      <c r="C57" s="403" t="s">
        <v>154</v>
      </c>
      <c r="D57" s="403"/>
      <c r="E57" s="403"/>
      <c r="F57" s="403"/>
      <c r="G57" s="400">
        <v>22</v>
      </c>
      <c r="H57" s="400"/>
      <c r="I57" s="400"/>
      <c r="J57" s="403" t="s">
        <v>153</v>
      </c>
      <c r="K57" s="403"/>
      <c r="L57" s="403"/>
      <c r="M57" s="403"/>
      <c r="N57" s="37"/>
      <c r="O57" s="402">
        <v>1228438</v>
      </c>
      <c r="P57" s="402"/>
      <c r="Q57" s="402"/>
      <c r="R57" s="402"/>
      <c r="S57" s="402"/>
      <c r="T57" s="402"/>
      <c r="U57" s="402"/>
      <c r="V57" s="402">
        <v>1019351</v>
      </c>
      <c r="W57" s="402"/>
      <c r="X57" s="402"/>
      <c r="Y57" s="402"/>
      <c r="Z57" s="402"/>
      <c r="AA57" s="402"/>
      <c r="AB57" s="402"/>
      <c r="AC57" s="395">
        <v>84.000688460716574</v>
      </c>
      <c r="AD57" s="395"/>
      <c r="AE57" s="395"/>
      <c r="AF57" s="395"/>
      <c r="AG57" s="395"/>
      <c r="AH57" s="395"/>
      <c r="AI57" s="395"/>
      <c r="AJ57" s="395"/>
      <c r="AK57" s="399">
        <v>3724129753</v>
      </c>
      <c r="AL57" s="399"/>
      <c r="AM57" s="399"/>
      <c r="AN57" s="399"/>
      <c r="AO57" s="399"/>
      <c r="AP57" s="399"/>
      <c r="AQ57" s="399"/>
      <c r="AR57" s="399"/>
      <c r="AS57" s="399"/>
      <c r="AT57" s="399">
        <v>3147471768</v>
      </c>
      <c r="AU57" s="399"/>
      <c r="AV57" s="399"/>
      <c r="AW57" s="399"/>
      <c r="AX57" s="399"/>
      <c r="AY57" s="399"/>
      <c r="AZ57" s="399"/>
      <c r="BA57" s="399"/>
      <c r="BB57" s="399"/>
      <c r="BC57" s="395">
        <v>86.111532829993394</v>
      </c>
      <c r="BD57" s="395"/>
      <c r="BE57" s="395"/>
      <c r="BF57" s="395"/>
      <c r="BG57" s="395"/>
      <c r="BH57" s="395"/>
      <c r="BI57" s="395"/>
      <c r="BJ57" s="395"/>
    </row>
    <row r="58" spans="2:63" s="16" customFormat="1" ht="11.85" customHeight="1">
      <c r="B58" s="38"/>
      <c r="G58" s="400">
        <v>23</v>
      </c>
      <c r="H58" s="400"/>
      <c r="I58" s="400"/>
      <c r="N58" s="37"/>
      <c r="O58" s="402">
        <v>1202683</v>
      </c>
      <c r="P58" s="402"/>
      <c r="Q58" s="402"/>
      <c r="R58" s="402"/>
      <c r="S58" s="402"/>
      <c r="T58" s="402"/>
      <c r="U58" s="402"/>
      <c r="V58" s="402">
        <v>1010262</v>
      </c>
      <c r="W58" s="402"/>
      <c r="X58" s="402"/>
      <c r="Y58" s="402"/>
      <c r="Z58" s="402"/>
      <c r="AA58" s="402"/>
      <c r="AB58" s="402"/>
      <c r="AC58" s="395">
        <v>85.058016045849115</v>
      </c>
      <c r="AD58" s="395"/>
      <c r="AE58" s="395"/>
      <c r="AF58" s="395"/>
      <c r="AG58" s="395"/>
      <c r="AH58" s="395"/>
      <c r="AI58" s="395"/>
      <c r="AJ58" s="395"/>
      <c r="AK58" s="399">
        <v>4024468706</v>
      </c>
      <c r="AL58" s="399"/>
      <c r="AM58" s="399"/>
      <c r="AN58" s="399"/>
      <c r="AO58" s="399"/>
      <c r="AP58" s="399"/>
      <c r="AQ58" s="399"/>
      <c r="AR58" s="399"/>
      <c r="AS58" s="399"/>
      <c r="AT58" s="399">
        <v>3465531691</v>
      </c>
      <c r="AU58" s="399"/>
      <c r="AV58" s="399"/>
      <c r="AW58" s="399"/>
      <c r="AX58" s="399"/>
      <c r="AY58" s="399"/>
      <c r="AZ58" s="399"/>
      <c r="BA58" s="399"/>
      <c r="BB58" s="399"/>
      <c r="BC58" s="395">
        <v>86.894609257142747</v>
      </c>
      <c r="BD58" s="395"/>
      <c r="BE58" s="395"/>
      <c r="BF58" s="395"/>
      <c r="BG58" s="395"/>
      <c r="BH58" s="395"/>
      <c r="BI58" s="395"/>
      <c r="BJ58" s="395"/>
    </row>
    <row r="59" spans="2:63" s="22" customFormat="1" ht="11.85" customHeight="1">
      <c r="B59" s="36"/>
      <c r="C59" s="35"/>
      <c r="D59" s="35"/>
      <c r="E59" s="35"/>
      <c r="F59" s="35"/>
      <c r="G59" s="400">
        <v>24</v>
      </c>
      <c r="H59" s="400"/>
      <c r="I59" s="400"/>
      <c r="J59" s="35"/>
      <c r="K59" s="35"/>
      <c r="L59" s="35"/>
      <c r="M59" s="35"/>
      <c r="N59" s="34"/>
      <c r="O59" s="401">
        <v>1192084</v>
      </c>
      <c r="P59" s="401"/>
      <c r="Q59" s="401"/>
      <c r="R59" s="401"/>
      <c r="S59" s="401"/>
      <c r="T59" s="401"/>
      <c r="U59" s="401"/>
      <c r="V59" s="402">
        <v>1013963</v>
      </c>
      <c r="W59" s="402"/>
      <c r="X59" s="402"/>
      <c r="Y59" s="402"/>
      <c r="Z59" s="402"/>
      <c r="AA59" s="402"/>
      <c r="AB59" s="402"/>
      <c r="AC59" s="395">
        <v>85.033352596524779</v>
      </c>
      <c r="AD59" s="395"/>
      <c r="AE59" s="395"/>
      <c r="AF59" s="395"/>
      <c r="AG59" s="395"/>
      <c r="AH59" s="395"/>
      <c r="AI59" s="395"/>
      <c r="AJ59" s="395"/>
      <c r="AK59" s="399">
        <v>4399473677</v>
      </c>
      <c r="AL59" s="399"/>
      <c r="AM59" s="399"/>
      <c r="AN59" s="399"/>
      <c r="AO59" s="399"/>
      <c r="AP59" s="399"/>
      <c r="AQ59" s="399"/>
      <c r="AR59" s="399"/>
      <c r="AS59" s="399"/>
      <c r="AT59" s="399">
        <v>3822905461</v>
      </c>
      <c r="AU59" s="399"/>
      <c r="AV59" s="399"/>
      <c r="AW59" s="399"/>
      <c r="AX59" s="399"/>
      <c r="AY59" s="399"/>
      <c r="AZ59" s="399"/>
      <c r="BA59" s="399"/>
      <c r="BB59" s="399"/>
      <c r="BC59" s="395">
        <v>87.329354817027436</v>
      </c>
      <c r="BD59" s="395"/>
      <c r="BE59" s="395"/>
      <c r="BF59" s="395"/>
      <c r="BG59" s="395"/>
      <c r="BH59" s="395"/>
      <c r="BI59" s="395"/>
      <c r="BJ59" s="395"/>
    </row>
    <row r="60" spans="2:63" s="22" customFormat="1" ht="11.85" customHeight="1">
      <c r="B60" s="36"/>
      <c r="C60" s="35"/>
      <c r="D60" s="35"/>
      <c r="E60" s="35"/>
      <c r="F60" s="35"/>
      <c r="G60" s="400">
        <v>25</v>
      </c>
      <c r="H60" s="400"/>
      <c r="I60" s="400"/>
      <c r="J60" s="35"/>
      <c r="K60" s="35"/>
      <c r="L60" s="35"/>
      <c r="M60" s="35"/>
      <c r="N60" s="34"/>
      <c r="O60" s="394">
        <v>1173222</v>
      </c>
      <c r="P60" s="394"/>
      <c r="Q60" s="394"/>
      <c r="R60" s="394"/>
      <c r="S60" s="394"/>
      <c r="T60" s="394"/>
      <c r="U60" s="394"/>
      <c r="V60" s="394">
        <v>997630</v>
      </c>
      <c r="W60" s="394"/>
      <c r="X60" s="394"/>
      <c r="Y60" s="394"/>
      <c r="Z60" s="394"/>
      <c r="AA60" s="394"/>
      <c r="AB60" s="394"/>
      <c r="AC60" s="395">
        <v>85.033352596524779</v>
      </c>
      <c r="AD60" s="395"/>
      <c r="AE60" s="395"/>
      <c r="AF60" s="395"/>
      <c r="AG60" s="395"/>
      <c r="AH60" s="395"/>
      <c r="AI60" s="395"/>
      <c r="AJ60" s="395"/>
      <c r="AK60" s="394">
        <v>4683899868</v>
      </c>
      <c r="AL60" s="394"/>
      <c r="AM60" s="394"/>
      <c r="AN60" s="394"/>
      <c r="AO60" s="394"/>
      <c r="AP60" s="394"/>
      <c r="AQ60" s="394"/>
      <c r="AR60" s="394"/>
      <c r="AS60" s="394"/>
      <c r="AT60" s="394">
        <v>4090419535</v>
      </c>
      <c r="AU60" s="394"/>
      <c r="AV60" s="394"/>
      <c r="AW60" s="394"/>
      <c r="AX60" s="394"/>
      <c r="AY60" s="394"/>
      <c r="AZ60" s="394"/>
      <c r="BA60" s="394"/>
      <c r="BB60" s="394"/>
      <c r="BC60" s="395">
        <v>87.329354817027436</v>
      </c>
      <c r="BD60" s="395"/>
      <c r="BE60" s="395"/>
      <c r="BF60" s="395"/>
      <c r="BG60" s="395"/>
      <c r="BH60" s="395"/>
      <c r="BI60" s="395"/>
      <c r="BJ60" s="395"/>
    </row>
    <row r="61" spans="2:63" s="22" customFormat="1" ht="11.85" customHeight="1">
      <c r="B61" s="36"/>
      <c r="C61" s="35"/>
      <c r="D61" s="35"/>
      <c r="E61" s="35"/>
      <c r="F61" s="35"/>
      <c r="G61" s="618">
        <v>26</v>
      </c>
      <c r="H61" s="618"/>
      <c r="I61" s="618"/>
      <c r="J61" s="35"/>
      <c r="K61" s="35"/>
      <c r="L61" s="35"/>
      <c r="M61" s="35"/>
      <c r="N61" s="34"/>
      <c r="O61" s="389">
        <v>1151872</v>
      </c>
      <c r="P61" s="389"/>
      <c r="Q61" s="389"/>
      <c r="R61" s="389"/>
      <c r="S61" s="389"/>
      <c r="T61" s="389"/>
      <c r="U61" s="389"/>
      <c r="V61" s="389">
        <v>986499</v>
      </c>
      <c r="W61" s="389"/>
      <c r="X61" s="389"/>
      <c r="Y61" s="389"/>
      <c r="Z61" s="389"/>
      <c r="AA61" s="389"/>
      <c r="AB61" s="389"/>
      <c r="AC61" s="397">
        <f>V61/O61*100</f>
        <v>85.643109651072351</v>
      </c>
      <c r="AD61" s="397"/>
      <c r="AE61" s="397"/>
      <c r="AF61" s="397"/>
      <c r="AG61" s="397"/>
      <c r="AH61" s="397"/>
      <c r="AI61" s="397"/>
      <c r="AJ61" s="397"/>
      <c r="AK61" s="389">
        <v>4484374376</v>
      </c>
      <c r="AL61" s="389"/>
      <c r="AM61" s="389"/>
      <c r="AN61" s="389"/>
      <c r="AO61" s="389"/>
      <c r="AP61" s="389"/>
      <c r="AQ61" s="389"/>
      <c r="AR61" s="389"/>
      <c r="AS61" s="389"/>
      <c r="AT61" s="389">
        <v>3945756346</v>
      </c>
      <c r="AU61" s="389"/>
      <c r="AV61" s="389"/>
      <c r="AW61" s="389"/>
      <c r="AX61" s="389"/>
      <c r="AY61" s="389"/>
      <c r="AZ61" s="389"/>
      <c r="BA61" s="389"/>
      <c r="BB61" s="389"/>
      <c r="BC61" s="397">
        <f>AT61/AK61*100</f>
        <v>87.989003931459436</v>
      </c>
      <c r="BD61" s="397"/>
      <c r="BE61" s="397"/>
      <c r="BF61" s="397"/>
      <c r="BG61" s="397"/>
      <c r="BH61" s="397"/>
      <c r="BI61" s="397"/>
      <c r="BJ61" s="397"/>
    </row>
    <row r="62" spans="2:63" s="16" customFormat="1" ht="11.85" customHeight="1">
      <c r="B62" s="33"/>
      <c r="C62" s="32"/>
      <c r="D62" s="32"/>
      <c r="E62" s="32"/>
      <c r="F62" s="32"/>
      <c r="G62" s="29"/>
      <c r="H62" s="29"/>
      <c r="I62" s="29"/>
      <c r="J62" s="32"/>
      <c r="K62" s="32"/>
      <c r="L62" s="32"/>
      <c r="M62" s="32"/>
      <c r="N62" s="31"/>
      <c r="O62" s="30"/>
      <c r="P62" s="30"/>
      <c r="Q62" s="30"/>
      <c r="R62" s="30"/>
      <c r="S62" s="30"/>
      <c r="T62" s="30"/>
      <c r="U62" s="30"/>
      <c r="V62" s="29"/>
      <c r="W62" s="29"/>
      <c r="X62" s="29"/>
      <c r="Y62" s="29"/>
      <c r="Z62" s="29"/>
      <c r="AA62" s="29"/>
      <c r="AB62" s="29"/>
      <c r="AC62" s="28"/>
      <c r="AD62" s="28"/>
      <c r="AE62" s="28"/>
      <c r="AF62" s="28"/>
      <c r="AG62" s="28"/>
      <c r="AH62" s="28"/>
      <c r="AI62" s="28"/>
      <c r="AJ62" s="28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8"/>
      <c r="BD62" s="28"/>
      <c r="BE62" s="28"/>
      <c r="BF62" s="28"/>
      <c r="BG62" s="28"/>
      <c r="BH62" s="28"/>
      <c r="BI62" s="28"/>
      <c r="BJ62" s="28"/>
    </row>
    <row r="63" spans="2:63" s="16" customFormat="1" ht="11.85" customHeight="1">
      <c r="B63" s="393" t="s">
        <v>9</v>
      </c>
      <c r="C63" s="393"/>
      <c r="D63" s="393"/>
      <c r="E63" s="211" t="s">
        <v>10</v>
      </c>
      <c r="F63" s="16" t="s">
        <v>150</v>
      </c>
    </row>
    <row r="64" spans="2:63" s="16" customFormat="1" ht="9" customHeight="1">
      <c r="B64" s="203"/>
      <c r="C64" s="203"/>
      <c r="D64" s="203"/>
      <c r="E64" s="211"/>
    </row>
    <row r="65" spans="2:63" s="16" customFormat="1" ht="12.95" customHeight="1">
      <c r="B65" s="405" t="s">
        <v>161</v>
      </c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5"/>
      <c r="R65" s="405"/>
      <c r="S65" s="405"/>
      <c r="T65" s="405"/>
      <c r="U65" s="405"/>
      <c r="V65" s="405"/>
      <c r="W65" s="405"/>
      <c r="X65" s="405"/>
      <c r="Y65" s="405"/>
      <c r="Z65" s="405"/>
      <c r="AA65" s="405"/>
      <c r="AB65" s="405"/>
      <c r="AC65" s="405"/>
      <c r="AD65" s="405"/>
      <c r="AE65" s="405"/>
      <c r="AF65" s="405"/>
      <c r="AG65" s="405"/>
      <c r="AH65" s="405"/>
      <c r="AI65" s="405"/>
      <c r="AJ65" s="405"/>
      <c r="AK65" s="405"/>
      <c r="AL65" s="405"/>
      <c r="AM65" s="405"/>
      <c r="AN65" s="405"/>
      <c r="AO65" s="405"/>
      <c r="AP65" s="405"/>
      <c r="AQ65" s="405"/>
      <c r="AR65" s="405"/>
      <c r="AS65" s="405"/>
      <c r="AT65" s="405"/>
      <c r="AU65" s="405"/>
      <c r="AV65" s="405"/>
      <c r="AW65" s="405"/>
      <c r="AX65" s="405"/>
      <c r="AY65" s="405"/>
      <c r="AZ65" s="405"/>
      <c r="BA65" s="405"/>
      <c r="BB65" s="405"/>
      <c r="BC65" s="405"/>
      <c r="BD65" s="405"/>
      <c r="BE65" s="405"/>
      <c r="BF65" s="405"/>
      <c r="BG65" s="405"/>
      <c r="BH65" s="405"/>
      <c r="BI65" s="405"/>
      <c r="BJ65" s="405"/>
    </row>
    <row r="66" spans="2:63" s="16" customFormat="1" ht="12.95" customHeight="1">
      <c r="B66" s="390" t="s">
        <v>160</v>
      </c>
      <c r="C66" s="390"/>
      <c r="D66" s="390"/>
      <c r="E66" s="390"/>
      <c r="F66" s="390"/>
      <c r="G66" s="390"/>
      <c r="H66" s="390"/>
      <c r="I66" s="390"/>
      <c r="J66" s="390"/>
      <c r="K66" s="390"/>
      <c r="L66" s="390"/>
      <c r="M66" s="390"/>
      <c r="N66" s="390"/>
      <c r="O66" s="390"/>
      <c r="P66" s="390"/>
      <c r="Q66" s="390"/>
      <c r="R66" s="390"/>
      <c r="S66" s="390"/>
      <c r="T66" s="390"/>
      <c r="U66" s="390"/>
      <c r="V66" s="390"/>
      <c r="W66" s="390"/>
      <c r="X66" s="390"/>
      <c r="Y66" s="390"/>
      <c r="Z66" s="390"/>
      <c r="AA66" s="390"/>
      <c r="AB66" s="390"/>
      <c r="AC66" s="390"/>
      <c r="AD66" s="390"/>
      <c r="AE66" s="390"/>
      <c r="AF66" s="390"/>
      <c r="AG66" s="390"/>
      <c r="AH66" s="390"/>
      <c r="AI66" s="390"/>
      <c r="AJ66" s="390"/>
      <c r="AK66" s="390"/>
      <c r="AL66" s="390"/>
      <c r="AM66" s="390"/>
      <c r="AN66" s="390"/>
      <c r="AO66" s="390"/>
      <c r="AP66" s="390"/>
      <c r="AQ66" s="390"/>
      <c r="AR66" s="390"/>
      <c r="AS66" s="390"/>
      <c r="AT66" s="390"/>
      <c r="AU66" s="390"/>
      <c r="AV66" s="390"/>
      <c r="AW66" s="390"/>
      <c r="AX66" s="390"/>
      <c r="AY66" s="390"/>
      <c r="AZ66" s="390"/>
      <c r="BA66" s="390"/>
      <c r="BB66" s="390"/>
      <c r="BC66" s="390"/>
      <c r="BD66" s="390"/>
      <c r="BE66" s="390"/>
      <c r="BF66" s="390"/>
      <c r="BG66" s="390"/>
      <c r="BH66" s="390"/>
      <c r="BI66" s="390"/>
      <c r="BJ66" s="390"/>
    </row>
    <row r="67" spans="2:63" s="16" customFormat="1" ht="8.1" customHeight="1">
      <c r="B67" s="19"/>
      <c r="C67" s="19"/>
      <c r="D67" s="19"/>
      <c r="E67" s="21"/>
      <c r="F67" s="21"/>
      <c r="G67" s="21"/>
      <c r="H67" s="21"/>
      <c r="I67" s="27"/>
      <c r="J67" s="27"/>
      <c r="K67" s="27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7"/>
    </row>
    <row r="68" spans="2:63" s="16" customFormat="1" ht="12.95" customHeight="1">
      <c r="B68" s="612" t="s">
        <v>1</v>
      </c>
      <c r="C68" s="613"/>
      <c r="D68" s="613"/>
      <c r="E68" s="613"/>
      <c r="F68" s="613"/>
      <c r="G68" s="613"/>
      <c r="H68" s="613"/>
      <c r="I68" s="613"/>
      <c r="J68" s="613"/>
      <c r="K68" s="613"/>
      <c r="L68" s="613"/>
      <c r="M68" s="613"/>
      <c r="N68" s="613"/>
      <c r="O68" s="613" t="s">
        <v>159</v>
      </c>
      <c r="P68" s="613"/>
      <c r="Q68" s="613"/>
      <c r="R68" s="613"/>
      <c r="S68" s="613"/>
      <c r="T68" s="613"/>
      <c r="U68" s="613"/>
      <c r="V68" s="613"/>
      <c r="W68" s="613"/>
      <c r="X68" s="613"/>
      <c r="Y68" s="613"/>
      <c r="Z68" s="613"/>
      <c r="AA68" s="613"/>
      <c r="AB68" s="613"/>
      <c r="AC68" s="613"/>
      <c r="AD68" s="613"/>
      <c r="AE68" s="613"/>
      <c r="AF68" s="613"/>
      <c r="AG68" s="613"/>
      <c r="AH68" s="613"/>
      <c r="AI68" s="613"/>
      <c r="AJ68" s="613"/>
      <c r="AK68" s="613"/>
      <c r="AL68" s="613"/>
      <c r="AM68" s="613" t="s">
        <v>158</v>
      </c>
      <c r="AN68" s="613"/>
      <c r="AO68" s="613"/>
      <c r="AP68" s="613"/>
      <c r="AQ68" s="613"/>
      <c r="AR68" s="613"/>
      <c r="AS68" s="613"/>
      <c r="AT68" s="613"/>
      <c r="AU68" s="613"/>
      <c r="AV68" s="613"/>
      <c r="AW68" s="613"/>
      <c r="AX68" s="613"/>
      <c r="AY68" s="613"/>
      <c r="AZ68" s="613"/>
      <c r="BA68" s="613"/>
      <c r="BB68" s="613"/>
      <c r="BC68" s="613"/>
      <c r="BD68" s="613"/>
      <c r="BE68" s="613"/>
      <c r="BF68" s="613"/>
      <c r="BG68" s="613"/>
      <c r="BH68" s="613"/>
      <c r="BI68" s="613"/>
      <c r="BJ68" s="616"/>
      <c r="BK68" s="17"/>
    </row>
    <row r="69" spans="2:63" s="16" customFormat="1" ht="12.95" customHeight="1">
      <c r="B69" s="614"/>
      <c r="C69" s="615"/>
      <c r="D69" s="615"/>
      <c r="E69" s="615"/>
      <c r="F69" s="615"/>
      <c r="G69" s="615"/>
      <c r="H69" s="615"/>
      <c r="I69" s="615"/>
      <c r="J69" s="615"/>
      <c r="K69" s="615"/>
      <c r="L69" s="615"/>
      <c r="M69" s="615"/>
      <c r="N69" s="615"/>
      <c r="O69" s="615" t="s">
        <v>157</v>
      </c>
      <c r="P69" s="615"/>
      <c r="Q69" s="615"/>
      <c r="R69" s="615"/>
      <c r="S69" s="615"/>
      <c r="T69" s="615"/>
      <c r="U69" s="615"/>
      <c r="V69" s="615"/>
      <c r="W69" s="615"/>
      <c r="X69" s="615"/>
      <c r="Y69" s="615"/>
      <c r="Z69" s="615"/>
      <c r="AA69" s="615" t="s">
        <v>156</v>
      </c>
      <c r="AB69" s="615"/>
      <c r="AC69" s="615"/>
      <c r="AD69" s="615"/>
      <c r="AE69" s="615"/>
      <c r="AF69" s="615"/>
      <c r="AG69" s="615"/>
      <c r="AH69" s="615"/>
      <c r="AI69" s="615"/>
      <c r="AJ69" s="615"/>
      <c r="AK69" s="615"/>
      <c r="AL69" s="615"/>
      <c r="AM69" s="615" t="s">
        <v>157</v>
      </c>
      <c r="AN69" s="615"/>
      <c r="AO69" s="615"/>
      <c r="AP69" s="615"/>
      <c r="AQ69" s="615"/>
      <c r="AR69" s="615"/>
      <c r="AS69" s="615"/>
      <c r="AT69" s="615"/>
      <c r="AU69" s="615"/>
      <c r="AV69" s="615"/>
      <c r="AW69" s="615"/>
      <c r="AX69" s="615"/>
      <c r="AY69" s="615" t="s">
        <v>156</v>
      </c>
      <c r="AZ69" s="615"/>
      <c r="BA69" s="615"/>
      <c r="BB69" s="615"/>
      <c r="BC69" s="615"/>
      <c r="BD69" s="615"/>
      <c r="BE69" s="615"/>
      <c r="BF69" s="615"/>
      <c r="BG69" s="615"/>
      <c r="BH69" s="615"/>
      <c r="BI69" s="615"/>
      <c r="BJ69" s="617"/>
      <c r="BK69" s="17"/>
    </row>
    <row r="70" spans="2:63" s="16" customFormat="1" ht="11.85" customHeight="1">
      <c r="B70" s="17"/>
      <c r="C70" s="205"/>
      <c r="D70" s="205"/>
      <c r="E70" s="205"/>
      <c r="F70" s="205"/>
      <c r="G70" s="17"/>
      <c r="H70" s="17"/>
      <c r="I70" s="17"/>
      <c r="J70" s="17"/>
      <c r="K70" s="17"/>
      <c r="L70" s="17"/>
      <c r="M70" s="17"/>
      <c r="N70" s="26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390" t="s">
        <v>155</v>
      </c>
      <c r="Z70" s="390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390" t="s">
        <v>155</v>
      </c>
      <c r="AL70" s="390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390" t="s">
        <v>155</v>
      </c>
      <c r="AX70" s="390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390" t="s">
        <v>155</v>
      </c>
      <c r="BJ70" s="390"/>
      <c r="BK70" s="17"/>
    </row>
    <row r="71" spans="2:63" s="16" customFormat="1" ht="7.5" customHeight="1">
      <c r="B71" s="17"/>
      <c r="C71" s="205"/>
      <c r="D71" s="205"/>
      <c r="E71" s="205"/>
      <c r="F71" s="205"/>
      <c r="G71" s="17"/>
      <c r="H71" s="17"/>
      <c r="I71" s="17"/>
      <c r="J71" s="17"/>
      <c r="K71" s="17"/>
      <c r="L71" s="17"/>
      <c r="M71" s="17"/>
      <c r="N71" s="25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205"/>
      <c r="Z71" s="205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205"/>
      <c r="AL71" s="205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205"/>
      <c r="AX71" s="205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205"/>
      <c r="BJ71" s="205"/>
      <c r="BK71" s="17"/>
    </row>
    <row r="72" spans="2:63" s="16" customFormat="1" ht="11.85" customHeight="1">
      <c r="C72" s="392" t="s">
        <v>154</v>
      </c>
      <c r="D72" s="392"/>
      <c r="E72" s="392"/>
      <c r="F72" s="392"/>
      <c r="G72" s="390">
        <v>22</v>
      </c>
      <c r="H72" s="390"/>
      <c r="I72" s="390"/>
      <c r="J72" s="392" t="s">
        <v>153</v>
      </c>
      <c r="K72" s="392"/>
      <c r="L72" s="392"/>
      <c r="M72" s="392"/>
      <c r="N72" s="25"/>
      <c r="O72" s="391">
        <v>106840</v>
      </c>
      <c r="P72" s="391"/>
      <c r="Q72" s="391"/>
      <c r="R72" s="391"/>
      <c r="S72" s="391"/>
      <c r="T72" s="391"/>
      <c r="U72" s="391"/>
      <c r="V72" s="391"/>
      <c r="W72" s="391"/>
      <c r="X72" s="391"/>
      <c r="Y72" s="391"/>
      <c r="Z72" s="391"/>
      <c r="AA72" s="391">
        <v>90297</v>
      </c>
      <c r="AB72" s="391"/>
      <c r="AC72" s="391"/>
      <c r="AD72" s="391"/>
      <c r="AE72" s="391"/>
      <c r="AF72" s="391"/>
      <c r="AG72" s="391"/>
      <c r="AH72" s="391"/>
      <c r="AI72" s="391"/>
      <c r="AJ72" s="391"/>
      <c r="AK72" s="391"/>
      <c r="AL72" s="391"/>
      <c r="AM72" s="391">
        <v>65874</v>
      </c>
      <c r="AN72" s="391"/>
      <c r="AO72" s="391"/>
      <c r="AP72" s="391"/>
      <c r="AQ72" s="391"/>
      <c r="AR72" s="391"/>
      <c r="AS72" s="391"/>
      <c r="AT72" s="391"/>
      <c r="AU72" s="391"/>
      <c r="AV72" s="391"/>
      <c r="AW72" s="391"/>
      <c r="AX72" s="391"/>
      <c r="AY72" s="391">
        <v>55674</v>
      </c>
      <c r="AZ72" s="391"/>
      <c r="BA72" s="391"/>
      <c r="BB72" s="391"/>
      <c r="BC72" s="391"/>
      <c r="BD72" s="391"/>
      <c r="BE72" s="391"/>
      <c r="BF72" s="391"/>
      <c r="BG72" s="391"/>
      <c r="BH72" s="391"/>
      <c r="BI72" s="391"/>
      <c r="BJ72" s="391"/>
      <c r="BK72" s="17"/>
    </row>
    <row r="73" spans="2:63" s="22" customFormat="1" ht="11.85" customHeight="1">
      <c r="B73" s="17"/>
      <c r="C73" s="17"/>
      <c r="D73" s="17"/>
      <c r="E73" s="205"/>
      <c r="F73" s="205"/>
      <c r="G73" s="390">
        <v>23</v>
      </c>
      <c r="H73" s="390"/>
      <c r="I73" s="390"/>
      <c r="J73" s="17"/>
      <c r="K73" s="17"/>
      <c r="L73" s="17"/>
      <c r="M73" s="17"/>
      <c r="N73" s="25"/>
      <c r="O73" s="391">
        <v>109864</v>
      </c>
      <c r="P73" s="391"/>
      <c r="Q73" s="391"/>
      <c r="R73" s="391"/>
      <c r="S73" s="391"/>
      <c r="T73" s="391"/>
      <c r="U73" s="391"/>
      <c r="V73" s="391"/>
      <c r="W73" s="391"/>
      <c r="X73" s="391"/>
      <c r="Y73" s="391"/>
      <c r="Z73" s="391"/>
      <c r="AA73" s="391">
        <v>94604</v>
      </c>
      <c r="AB73" s="391"/>
      <c r="AC73" s="391"/>
      <c r="AD73" s="391"/>
      <c r="AE73" s="391"/>
      <c r="AF73" s="391"/>
      <c r="AG73" s="391"/>
      <c r="AH73" s="391"/>
      <c r="AI73" s="391"/>
      <c r="AJ73" s="391"/>
      <c r="AK73" s="391"/>
      <c r="AL73" s="391"/>
      <c r="AM73" s="391">
        <v>67975</v>
      </c>
      <c r="AN73" s="391"/>
      <c r="AO73" s="391"/>
      <c r="AP73" s="391"/>
      <c r="AQ73" s="391"/>
      <c r="AR73" s="391"/>
      <c r="AS73" s="391"/>
      <c r="AT73" s="391"/>
      <c r="AU73" s="391"/>
      <c r="AV73" s="391"/>
      <c r="AW73" s="391"/>
      <c r="AX73" s="391"/>
      <c r="AY73" s="391">
        <v>58533</v>
      </c>
      <c r="AZ73" s="391"/>
      <c r="BA73" s="391"/>
      <c r="BB73" s="391"/>
      <c r="BC73" s="391"/>
      <c r="BD73" s="391"/>
      <c r="BE73" s="391"/>
      <c r="BF73" s="391"/>
      <c r="BG73" s="391"/>
      <c r="BH73" s="391"/>
      <c r="BI73" s="391"/>
      <c r="BJ73" s="391"/>
      <c r="BK73" s="23"/>
    </row>
    <row r="74" spans="2:63" s="22" customFormat="1" ht="11.85" customHeight="1">
      <c r="B74" s="23"/>
      <c r="C74" s="23"/>
      <c r="D74" s="23"/>
      <c r="E74" s="204"/>
      <c r="F74" s="204"/>
      <c r="G74" s="390">
        <v>24</v>
      </c>
      <c r="H74" s="390"/>
      <c r="I74" s="390"/>
      <c r="J74" s="23"/>
      <c r="K74" s="23"/>
      <c r="L74" s="23"/>
      <c r="M74" s="23"/>
      <c r="N74" s="24"/>
      <c r="O74" s="391">
        <v>108437</v>
      </c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>
        <v>94226</v>
      </c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>
        <v>67632</v>
      </c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>
        <v>58768</v>
      </c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23"/>
    </row>
    <row r="75" spans="2:63" s="16" customFormat="1" ht="11.85" customHeight="1">
      <c r="B75" s="17"/>
      <c r="C75" s="17"/>
      <c r="D75" s="17"/>
      <c r="E75" s="205"/>
      <c r="F75" s="205"/>
      <c r="G75" s="390">
        <v>25</v>
      </c>
      <c r="H75" s="390"/>
      <c r="I75" s="390"/>
      <c r="J75" s="17"/>
      <c r="K75" s="17"/>
      <c r="L75" s="17"/>
      <c r="M75" s="17"/>
      <c r="N75" s="25"/>
      <c r="O75" s="391">
        <v>109840.59281052298</v>
      </c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>
        <v>95922.624467925285</v>
      </c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>
        <v>69200.647745796043</v>
      </c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>
        <v>60432.19156789955</v>
      </c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17"/>
    </row>
    <row r="76" spans="2:63" s="22" customFormat="1" ht="11.85" customHeight="1">
      <c r="B76" s="23"/>
      <c r="C76" s="23"/>
      <c r="D76" s="23"/>
      <c r="E76" s="204"/>
      <c r="F76" s="204"/>
      <c r="G76" s="388">
        <v>26</v>
      </c>
      <c r="H76" s="388"/>
      <c r="I76" s="388"/>
      <c r="J76" s="23"/>
      <c r="K76" s="23"/>
      <c r="L76" s="23"/>
      <c r="M76" s="23"/>
      <c r="N76" s="24"/>
      <c r="O76" s="389">
        <v>112980.83255711551</v>
      </c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>
        <v>99534.674394973496</v>
      </c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>
        <v>72089.682515668901</v>
      </c>
      <c r="AN76" s="389"/>
      <c r="AO76" s="389"/>
      <c r="AP76" s="389"/>
      <c r="AQ76" s="389"/>
      <c r="AR76" s="389"/>
      <c r="AS76" s="389"/>
      <c r="AT76" s="389"/>
      <c r="AU76" s="389"/>
      <c r="AV76" s="389"/>
      <c r="AW76" s="389"/>
      <c r="AX76" s="389"/>
      <c r="AY76" s="389">
        <v>63510.092057488655</v>
      </c>
      <c r="AZ76" s="389"/>
      <c r="BA76" s="389"/>
      <c r="BB76" s="389"/>
      <c r="BC76" s="389"/>
      <c r="BD76" s="389"/>
      <c r="BE76" s="389"/>
      <c r="BF76" s="389"/>
      <c r="BG76" s="389"/>
      <c r="BH76" s="389"/>
      <c r="BI76" s="389"/>
      <c r="BJ76" s="389"/>
      <c r="BK76" s="23"/>
    </row>
    <row r="77" spans="2:63" s="16" customFormat="1" ht="11.85" customHeight="1">
      <c r="B77" s="19"/>
      <c r="C77" s="19"/>
      <c r="D77" s="19"/>
      <c r="E77" s="21"/>
      <c r="F77" s="21"/>
      <c r="G77" s="21"/>
      <c r="H77" s="21"/>
      <c r="I77" s="19"/>
      <c r="J77" s="19"/>
      <c r="K77" s="19"/>
      <c r="L77" s="19"/>
      <c r="M77" s="19"/>
      <c r="N77" s="20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7"/>
    </row>
    <row r="78" spans="2:63" s="16" customFormat="1" ht="11.85" customHeight="1">
      <c r="C78" s="610" t="s">
        <v>8</v>
      </c>
      <c r="D78" s="610"/>
      <c r="E78" s="205" t="s">
        <v>151</v>
      </c>
      <c r="F78" s="611">
        <v>-1</v>
      </c>
      <c r="G78" s="611"/>
      <c r="H78" s="17" t="s">
        <v>152</v>
      </c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</row>
    <row r="79" spans="2:63" s="16" customFormat="1" ht="11.85" customHeight="1">
      <c r="B79" s="17"/>
      <c r="C79" s="205"/>
      <c r="D79" s="205"/>
      <c r="E79" s="205"/>
      <c r="F79" s="386">
        <v>-2</v>
      </c>
      <c r="G79" s="386"/>
      <c r="H79" s="17" t="s">
        <v>401</v>
      </c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</row>
    <row r="80" spans="2:63" s="16" customFormat="1" ht="11.85" customHeight="1">
      <c r="B80" s="387" t="s">
        <v>9</v>
      </c>
      <c r="C80" s="387"/>
      <c r="D80" s="387"/>
      <c r="E80" s="211" t="s">
        <v>151</v>
      </c>
      <c r="F80" s="16" t="s">
        <v>150</v>
      </c>
      <c r="I80" s="18"/>
      <c r="J80" s="18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</row>
  </sheetData>
  <mergeCells count="260">
    <mergeCell ref="C12:F12"/>
    <mergeCell ref="I12:L12"/>
    <mergeCell ref="AP8:AV9"/>
    <mergeCell ref="AW8:BC9"/>
    <mergeCell ref="BD8:BJ9"/>
    <mergeCell ref="AB9:AH9"/>
    <mergeCell ref="AI9:AO9"/>
    <mergeCell ref="AB8:AO8"/>
    <mergeCell ref="AN10:AO10"/>
    <mergeCell ref="BB10:BC10"/>
    <mergeCell ref="AP12:AV12"/>
    <mergeCell ref="G12:H12"/>
    <mergeCell ref="N12:T12"/>
    <mergeCell ref="U12:AA12"/>
    <mergeCell ref="AB12:AH12"/>
    <mergeCell ref="AI12:AO12"/>
    <mergeCell ref="A1:S2"/>
    <mergeCell ref="AW14:BC14"/>
    <mergeCell ref="BD14:BJ14"/>
    <mergeCell ref="G14:H14"/>
    <mergeCell ref="N14:T14"/>
    <mergeCell ref="U14:AA14"/>
    <mergeCell ref="AB14:AH14"/>
    <mergeCell ref="AI14:AO14"/>
    <mergeCell ref="AP14:AV14"/>
    <mergeCell ref="AW12:BC12"/>
    <mergeCell ref="BD12:BJ12"/>
    <mergeCell ref="G13:H13"/>
    <mergeCell ref="N13:T13"/>
    <mergeCell ref="U13:AA13"/>
    <mergeCell ref="AB13:AH13"/>
    <mergeCell ref="AI13:AO13"/>
    <mergeCell ref="AP13:AV13"/>
    <mergeCell ref="AW13:BC13"/>
    <mergeCell ref="BD13:BJ13"/>
    <mergeCell ref="B5:BJ5"/>
    <mergeCell ref="B6:BJ6"/>
    <mergeCell ref="B8:M9"/>
    <mergeCell ref="N8:T9"/>
    <mergeCell ref="U8:AA9"/>
    <mergeCell ref="AP15:AV15"/>
    <mergeCell ref="AW15:BC15"/>
    <mergeCell ref="BD15:BJ15"/>
    <mergeCell ref="G16:H16"/>
    <mergeCell ref="N16:T16"/>
    <mergeCell ref="U16:AA16"/>
    <mergeCell ref="AB16:AH16"/>
    <mergeCell ref="AI16:AO16"/>
    <mergeCell ref="AP16:AV16"/>
    <mergeCell ref="AW16:BC16"/>
    <mergeCell ref="BD16:BJ16"/>
    <mergeCell ref="G15:H15"/>
    <mergeCell ref="N15:T15"/>
    <mergeCell ref="U15:AA15"/>
    <mergeCell ref="AB15:AH15"/>
    <mergeCell ref="AI15:AO15"/>
    <mergeCell ref="C18:D18"/>
    <mergeCell ref="B19:D19"/>
    <mergeCell ref="B21:BJ21"/>
    <mergeCell ref="B22:BJ22"/>
    <mergeCell ref="B24:N25"/>
    <mergeCell ref="O24:AJ24"/>
    <mergeCell ref="AK24:BJ24"/>
    <mergeCell ref="O25:U25"/>
    <mergeCell ref="V25:AB25"/>
    <mergeCell ref="AC25:AJ25"/>
    <mergeCell ref="AK25:AS25"/>
    <mergeCell ref="AT25:BB25"/>
    <mergeCell ref="BC25:BJ25"/>
    <mergeCell ref="AI26:AJ26"/>
    <mergeCell ref="AR26:AS26"/>
    <mergeCell ref="BA26:BB26"/>
    <mergeCell ref="BI26:BJ26"/>
    <mergeCell ref="C28:F28"/>
    <mergeCell ref="G28:I28"/>
    <mergeCell ref="J28:M28"/>
    <mergeCell ref="O28:U28"/>
    <mergeCell ref="V28:AB28"/>
    <mergeCell ref="AC28:AJ28"/>
    <mergeCell ref="AK28:AS28"/>
    <mergeCell ref="AT28:BB28"/>
    <mergeCell ref="BC28:BJ28"/>
    <mergeCell ref="AT29:BB29"/>
    <mergeCell ref="BC29:BJ29"/>
    <mergeCell ref="G30:I30"/>
    <mergeCell ref="O30:U30"/>
    <mergeCell ref="V30:AB30"/>
    <mergeCell ref="AC30:AJ30"/>
    <mergeCell ref="AK30:AS30"/>
    <mergeCell ref="AT30:BB30"/>
    <mergeCell ref="BC30:BJ30"/>
    <mergeCell ref="G29:I29"/>
    <mergeCell ref="O29:U29"/>
    <mergeCell ref="V29:AB29"/>
    <mergeCell ref="AC29:AJ29"/>
    <mergeCell ref="AK29:AS29"/>
    <mergeCell ref="AT31:BB31"/>
    <mergeCell ref="BC31:BJ31"/>
    <mergeCell ref="G32:I32"/>
    <mergeCell ref="O32:U32"/>
    <mergeCell ref="V32:AB32"/>
    <mergeCell ref="AC32:AJ32"/>
    <mergeCell ref="AK32:AS32"/>
    <mergeCell ref="AT32:BB32"/>
    <mergeCell ref="BC32:BJ32"/>
    <mergeCell ref="G31:I31"/>
    <mergeCell ref="O31:U31"/>
    <mergeCell ref="V31:AB31"/>
    <mergeCell ref="AC31:AJ31"/>
    <mergeCell ref="AK31:AS31"/>
    <mergeCell ref="C34:D34"/>
    <mergeCell ref="B35:D35"/>
    <mergeCell ref="B37:BJ37"/>
    <mergeCell ref="B39:N40"/>
    <mergeCell ref="O39:AJ39"/>
    <mergeCell ref="AK39:BJ39"/>
    <mergeCell ref="O40:U40"/>
    <mergeCell ref="V40:AB40"/>
    <mergeCell ref="AC40:AJ40"/>
    <mergeCell ref="AK40:AS40"/>
    <mergeCell ref="AT40:BB40"/>
    <mergeCell ref="BC40:BJ40"/>
    <mergeCell ref="AI41:AJ41"/>
    <mergeCell ref="AR41:AS41"/>
    <mergeCell ref="BA41:BB41"/>
    <mergeCell ref="BI41:BJ41"/>
    <mergeCell ref="C43:F43"/>
    <mergeCell ref="G43:I43"/>
    <mergeCell ref="J43:M43"/>
    <mergeCell ref="O43:U43"/>
    <mergeCell ref="V43:AB43"/>
    <mergeCell ref="AC43:AJ43"/>
    <mergeCell ref="AK43:AS43"/>
    <mergeCell ref="AT43:BB43"/>
    <mergeCell ref="BC43:BJ43"/>
    <mergeCell ref="AT44:BB44"/>
    <mergeCell ref="BC44:BJ44"/>
    <mergeCell ref="G45:I45"/>
    <mergeCell ref="O45:U45"/>
    <mergeCell ref="V45:AB45"/>
    <mergeCell ref="AC45:AJ45"/>
    <mergeCell ref="AK45:AS45"/>
    <mergeCell ref="AT45:BB45"/>
    <mergeCell ref="BC45:BJ45"/>
    <mergeCell ref="G44:I44"/>
    <mergeCell ref="O44:U44"/>
    <mergeCell ref="V44:AB44"/>
    <mergeCell ref="AC44:AJ44"/>
    <mergeCell ref="AK44:AS44"/>
    <mergeCell ref="AT46:BB46"/>
    <mergeCell ref="BC46:BJ46"/>
    <mergeCell ref="G47:I47"/>
    <mergeCell ref="O47:U47"/>
    <mergeCell ref="V47:AB47"/>
    <mergeCell ref="AC47:AJ47"/>
    <mergeCell ref="AK47:AS47"/>
    <mergeCell ref="AT47:BB47"/>
    <mergeCell ref="BC47:BJ47"/>
    <mergeCell ref="G46:I46"/>
    <mergeCell ref="O46:U46"/>
    <mergeCell ref="V46:AB46"/>
    <mergeCell ref="AC46:AJ46"/>
    <mergeCell ref="AK46:AS46"/>
    <mergeCell ref="B49:D49"/>
    <mergeCell ref="B51:BJ51"/>
    <mergeCell ref="B53:N54"/>
    <mergeCell ref="O53:AJ53"/>
    <mergeCell ref="AK53:BJ53"/>
    <mergeCell ref="O54:U54"/>
    <mergeCell ref="V54:AB54"/>
    <mergeCell ref="AC54:AJ54"/>
    <mergeCell ref="AK54:AS54"/>
    <mergeCell ref="AT54:BB54"/>
    <mergeCell ref="BC54:BJ54"/>
    <mergeCell ref="AI55:AJ55"/>
    <mergeCell ref="AR55:AS55"/>
    <mergeCell ref="BA55:BB55"/>
    <mergeCell ref="BI55:BJ55"/>
    <mergeCell ref="C57:F57"/>
    <mergeCell ref="G57:I57"/>
    <mergeCell ref="J57:M57"/>
    <mergeCell ref="O57:U57"/>
    <mergeCell ref="V57:AB57"/>
    <mergeCell ref="AC57:AJ57"/>
    <mergeCell ref="AK57:AS57"/>
    <mergeCell ref="AT57:BB57"/>
    <mergeCell ref="BC57:BJ57"/>
    <mergeCell ref="AT58:BB58"/>
    <mergeCell ref="BC58:BJ58"/>
    <mergeCell ref="G59:I59"/>
    <mergeCell ref="O59:U59"/>
    <mergeCell ref="V59:AB59"/>
    <mergeCell ref="AC59:AJ59"/>
    <mergeCell ref="AK59:AS59"/>
    <mergeCell ref="AT59:BB59"/>
    <mergeCell ref="BC59:BJ59"/>
    <mergeCell ref="G58:I58"/>
    <mergeCell ref="O58:U58"/>
    <mergeCell ref="V58:AB58"/>
    <mergeCell ref="AC58:AJ58"/>
    <mergeCell ref="AK58:AS58"/>
    <mergeCell ref="AT60:BB60"/>
    <mergeCell ref="BC60:BJ60"/>
    <mergeCell ref="G61:I61"/>
    <mergeCell ref="O61:U61"/>
    <mergeCell ref="V61:AB61"/>
    <mergeCell ref="AC61:AJ61"/>
    <mergeCell ref="AK61:AS61"/>
    <mergeCell ref="AT61:BB61"/>
    <mergeCell ref="BC61:BJ61"/>
    <mergeCell ref="G60:I60"/>
    <mergeCell ref="O60:U60"/>
    <mergeCell ref="V60:AB60"/>
    <mergeCell ref="AC60:AJ60"/>
    <mergeCell ref="AK60:AS60"/>
    <mergeCell ref="C72:F72"/>
    <mergeCell ref="G72:I72"/>
    <mergeCell ref="J72:M72"/>
    <mergeCell ref="O72:Z72"/>
    <mergeCell ref="AA72:AL72"/>
    <mergeCell ref="AM72:AX72"/>
    <mergeCell ref="AY72:BJ72"/>
    <mergeCell ref="B63:D63"/>
    <mergeCell ref="B65:BJ65"/>
    <mergeCell ref="B66:BJ66"/>
    <mergeCell ref="B68:N69"/>
    <mergeCell ref="O68:AL68"/>
    <mergeCell ref="AM68:BJ68"/>
    <mergeCell ref="O69:Z69"/>
    <mergeCell ref="AA69:AL69"/>
    <mergeCell ref="AM69:AX69"/>
    <mergeCell ref="AY69:BJ69"/>
    <mergeCell ref="G73:I73"/>
    <mergeCell ref="O73:Z73"/>
    <mergeCell ref="AA73:AL73"/>
    <mergeCell ref="AM73:AX73"/>
    <mergeCell ref="AY73:BJ73"/>
    <mergeCell ref="Y70:Z70"/>
    <mergeCell ref="AK70:AL70"/>
    <mergeCell ref="AW70:AX70"/>
    <mergeCell ref="BI70:BJ70"/>
    <mergeCell ref="G75:I75"/>
    <mergeCell ref="O75:Z75"/>
    <mergeCell ref="AA75:AL75"/>
    <mergeCell ref="AM75:AX75"/>
    <mergeCell ref="AY75:BJ75"/>
    <mergeCell ref="G74:I74"/>
    <mergeCell ref="O74:Z74"/>
    <mergeCell ref="AA74:AL74"/>
    <mergeCell ref="AM74:AX74"/>
    <mergeCell ref="AY74:BJ74"/>
    <mergeCell ref="C78:D78"/>
    <mergeCell ref="F78:G78"/>
    <mergeCell ref="F79:G79"/>
    <mergeCell ref="B80:D80"/>
    <mergeCell ref="G76:I76"/>
    <mergeCell ref="O76:Z76"/>
    <mergeCell ref="AA76:AL76"/>
    <mergeCell ref="AM76:AX76"/>
    <mergeCell ref="AY76:BJ76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K78"/>
  <sheetViews>
    <sheetView view="pageBreakPreview" zoomScaleNormal="100" zoomScaleSheetLayoutView="100" workbookViewId="0">
      <selection activeCell="B1" sqref="B1"/>
    </sheetView>
  </sheetViews>
  <sheetFormatPr defaultRowHeight="12" customHeight="1"/>
  <cols>
    <col min="1" max="1" width="1" style="16" customWidth="1"/>
    <col min="2" max="63" width="1.625" style="16" customWidth="1"/>
    <col min="64" max="16384" width="9" style="16"/>
  </cols>
  <sheetData>
    <row r="1" spans="1:63" ht="11.1" customHeight="1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647">
        <f>'196'!A1+1</f>
        <v>197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3" ht="11.1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3" ht="13.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ht="13.5" customHeight="1">
      <c r="A4" s="231"/>
    </row>
    <row r="5" spans="1:63" ht="12.95" customHeight="1">
      <c r="B5" s="390" t="s">
        <v>171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</row>
    <row r="6" spans="1:63" ht="8.1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</row>
    <row r="7" spans="1:63" ht="15" customHeight="1">
      <c r="B7" s="612" t="s">
        <v>1</v>
      </c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 t="s">
        <v>202</v>
      </c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/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6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</row>
    <row r="8" spans="1:63" ht="15" customHeight="1">
      <c r="B8" s="614"/>
      <c r="C8" s="615"/>
      <c r="D8" s="615"/>
      <c r="E8" s="615"/>
      <c r="F8" s="615"/>
      <c r="G8" s="615"/>
      <c r="H8" s="615"/>
      <c r="I8" s="615"/>
      <c r="J8" s="615"/>
      <c r="K8" s="615"/>
      <c r="L8" s="615"/>
      <c r="M8" s="615"/>
      <c r="N8" s="615"/>
      <c r="O8" s="615" t="s">
        <v>157</v>
      </c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 t="s">
        <v>156</v>
      </c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7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</row>
    <row r="9" spans="1:63" ht="12.75" customHeight="1">
      <c r="B9" s="17"/>
      <c r="C9" s="205"/>
      <c r="D9" s="205"/>
      <c r="E9" s="205"/>
      <c r="F9" s="205"/>
      <c r="G9" s="17"/>
      <c r="H9" s="17"/>
      <c r="I9" s="17"/>
      <c r="J9" s="17"/>
      <c r="K9" s="17"/>
      <c r="L9" s="17"/>
      <c r="M9" s="17"/>
      <c r="N9" s="26"/>
      <c r="O9" s="17"/>
      <c r="P9" s="17"/>
      <c r="Q9" s="17"/>
      <c r="R9" s="17"/>
      <c r="S9" s="17"/>
      <c r="T9" s="17"/>
      <c r="U9" s="17"/>
      <c r="V9" s="17"/>
      <c r="W9" s="17"/>
      <c r="X9" s="17"/>
      <c r="Y9" s="390" t="s">
        <v>155</v>
      </c>
      <c r="Z9" s="390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390" t="s">
        <v>155</v>
      </c>
      <c r="AL9" s="390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</row>
    <row r="10" spans="1:63" ht="9.9499999999999993" customHeight="1">
      <c r="B10" s="17"/>
      <c r="C10" s="205"/>
      <c r="D10" s="205"/>
      <c r="E10" s="205"/>
      <c r="F10" s="205"/>
      <c r="G10" s="17"/>
      <c r="H10" s="17"/>
      <c r="I10" s="17"/>
      <c r="J10" s="17"/>
      <c r="K10" s="17"/>
      <c r="L10" s="17"/>
      <c r="M10" s="17"/>
      <c r="N10" s="25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205"/>
      <c r="Z10" s="205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05"/>
      <c r="AL10" s="205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205"/>
      <c r="AX10" s="205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205"/>
      <c r="BJ10" s="205"/>
    </row>
    <row r="11" spans="1:63" s="22" customFormat="1" ht="12.75" customHeight="1">
      <c r="B11" s="23"/>
      <c r="C11" s="392" t="s">
        <v>154</v>
      </c>
      <c r="D11" s="392"/>
      <c r="E11" s="392"/>
      <c r="F11" s="392"/>
      <c r="G11" s="390">
        <v>22</v>
      </c>
      <c r="H11" s="390"/>
      <c r="I11" s="390"/>
      <c r="J11" s="392" t="s">
        <v>153</v>
      </c>
      <c r="K11" s="392"/>
      <c r="L11" s="392"/>
      <c r="M11" s="392"/>
      <c r="N11" s="25"/>
      <c r="O11" s="646">
        <v>19614</v>
      </c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>
        <v>16263</v>
      </c>
      <c r="AB11" s="646"/>
      <c r="AC11" s="646"/>
      <c r="AD11" s="646"/>
      <c r="AE11" s="646"/>
      <c r="AF11" s="646"/>
      <c r="AG11" s="646"/>
      <c r="AH11" s="646"/>
      <c r="AI11" s="646"/>
      <c r="AJ11" s="646"/>
      <c r="AK11" s="646"/>
      <c r="AL11" s="646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</row>
    <row r="12" spans="1:63" ht="12.75" customHeight="1">
      <c r="B12" s="17"/>
      <c r="C12" s="17"/>
      <c r="D12" s="17"/>
      <c r="E12" s="205"/>
      <c r="F12" s="205"/>
      <c r="G12" s="390">
        <v>23</v>
      </c>
      <c r="H12" s="390"/>
      <c r="I12" s="390"/>
      <c r="J12" s="17"/>
      <c r="K12" s="17"/>
      <c r="L12" s="17"/>
      <c r="M12" s="17"/>
      <c r="N12" s="25"/>
      <c r="O12" s="646">
        <v>23950</v>
      </c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>
        <v>20236</v>
      </c>
      <c r="AB12" s="646"/>
      <c r="AC12" s="646"/>
      <c r="AD12" s="646"/>
      <c r="AE12" s="646"/>
      <c r="AF12" s="646"/>
      <c r="AG12" s="646"/>
      <c r="AH12" s="646"/>
      <c r="AI12" s="646"/>
      <c r="AJ12" s="646"/>
      <c r="AK12" s="646"/>
      <c r="AL12" s="646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</row>
    <row r="13" spans="1:63" ht="12.75" customHeight="1">
      <c r="B13" s="17"/>
      <c r="C13" s="17"/>
      <c r="D13" s="17"/>
      <c r="E13" s="205"/>
      <c r="F13" s="205"/>
      <c r="G13" s="390">
        <v>24</v>
      </c>
      <c r="H13" s="390"/>
      <c r="I13" s="390"/>
      <c r="J13" s="17"/>
      <c r="K13" s="17"/>
      <c r="L13" s="17"/>
      <c r="M13" s="17"/>
      <c r="N13" s="25"/>
      <c r="O13" s="644">
        <v>25439</v>
      </c>
      <c r="P13" s="644"/>
      <c r="Q13" s="644"/>
      <c r="R13" s="644"/>
      <c r="S13" s="644"/>
      <c r="T13" s="644"/>
      <c r="U13" s="644"/>
      <c r="V13" s="644"/>
      <c r="W13" s="644"/>
      <c r="X13" s="644"/>
      <c r="Y13" s="644"/>
      <c r="Z13" s="644"/>
      <c r="AA13" s="644">
        <v>21653</v>
      </c>
      <c r="AB13" s="644"/>
      <c r="AC13" s="644"/>
      <c r="AD13" s="644"/>
      <c r="AE13" s="644"/>
      <c r="AF13" s="644"/>
      <c r="AG13" s="644"/>
      <c r="AH13" s="644"/>
      <c r="AI13" s="644"/>
      <c r="AJ13" s="644"/>
      <c r="AK13" s="644"/>
      <c r="AL13" s="644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1:63" ht="12.75" customHeight="1">
      <c r="B14" s="17"/>
      <c r="C14" s="17"/>
      <c r="D14" s="17"/>
      <c r="E14" s="205"/>
      <c r="F14" s="205"/>
      <c r="G14" s="390">
        <v>25</v>
      </c>
      <c r="H14" s="390"/>
      <c r="I14" s="390"/>
      <c r="J14" s="17"/>
      <c r="K14" s="17"/>
      <c r="L14" s="17"/>
      <c r="M14" s="17"/>
      <c r="N14" s="25"/>
      <c r="O14" s="644">
        <v>28489.441988713479</v>
      </c>
      <c r="P14" s="644"/>
      <c r="Q14" s="644"/>
      <c r="R14" s="644"/>
      <c r="S14" s="644"/>
      <c r="T14" s="644"/>
      <c r="U14" s="644"/>
      <c r="V14" s="644"/>
      <c r="W14" s="644"/>
      <c r="X14" s="644"/>
      <c r="Y14" s="644"/>
      <c r="Z14" s="644"/>
      <c r="AA14" s="644">
        <v>24458.74493892421</v>
      </c>
      <c r="AB14" s="644"/>
      <c r="AC14" s="644"/>
      <c r="AD14" s="644"/>
      <c r="AE14" s="644"/>
      <c r="AF14" s="644"/>
      <c r="AG14" s="644"/>
      <c r="AH14" s="644"/>
      <c r="AI14" s="644"/>
      <c r="AJ14" s="644"/>
      <c r="AK14" s="644"/>
      <c r="AL14" s="644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</row>
    <row r="15" spans="1:63" ht="12.75" customHeight="1">
      <c r="B15" s="17"/>
      <c r="C15" s="17"/>
      <c r="D15" s="17"/>
      <c r="E15" s="205"/>
      <c r="F15" s="205"/>
      <c r="G15" s="388">
        <v>26</v>
      </c>
      <c r="H15" s="388"/>
      <c r="I15" s="388"/>
      <c r="J15" s="23"/>
      <c r="K15" s="23"/>
      <c r="L15" s="23"/>
      <c r="M15" s="23"/>
      <c r="N15" s="24"/>
      <c r="O15" s="648">
        <v>28318.379896922572</v>
      </c>
      <c r="P15" s="649"/>
      <c r="Q15" s="649"/>
      <c r="R15" s="649"/>
      <c r="S15" s="649"/>
      <c r="T15" s="649"/>
      <c r="U15" s="649"/>
      <c r="V15" s="649"/>
      <c r="W15" s="649"/>
      <c r="X15" s="649"/>
      <c r="Y15" s="649"/>
      <c r="Z15" s="649"/>
      <c r="AA15" s="649">
        <v>24546.844832722614</v>
      </c>
      <c r="AB15" s="649"/>
      <c r="AC15" s="649"/>
      <c r="AD15" s="649"/>
      <c r="AE15" s="649"/>
      <c r="AF15" s="649"/>
      <c r="AG15" s="649"/>
      <c r="AH15" s="649"/>
      <c r="AI15" s="649"/>
      <c r="AJ15" s="649"/>
      <c r="AK15" s="649"/>
      <c r="AL15" s="649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</row>
    <row r="16" spans="1:63" ht="12.75" customHeight="1">
      <c r="B16" s="19"/>
      <c r="C16" s="19"/>
      <c r="D16" s="19"/>
      <c r="E16" s="21"/>
      <c r="F16" s="21"/>
      <c r="G16" s="21"/>
      <c r="H16" s="21"/>
      <c r="I16" s="19"/>
      <c r="J16" s="19"/>
      <c r="K16" s="19"/>
      <c r="L16" s="19"/>
      <c r="M16" s="19"/>
      <c r="N16" s="20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2:62" ht="12" hidden="1" customHeight="1">
      <c r="B17" s="40"/>
      <c r="C17" s="610" t="s">
        <v>8</v>
      </c>
      <c r="D17" s="610"/>
      <c r="E17" s="211" t="s">
        <v>10</v>
      </c>
      <c r="F17" s="16" t="s">
        <v>201</v>
      </c>
      <c r="G17" s="205"/>
      <c r="H17" s="205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</row>
    <row r="18" spans="2:62" ht="12" customHeight="1">
      <c r="B18" s="393" t="s">
        <v>9</v>
      </c>
      <c r="C18" s="393"/>
      <c r="D18" s="393"/>
      <c r="E18" s="211" t="s">
        <v>10</v>
      </c>
      <c r="F18" s="16" t="s">
        <v>150</v>
      </c>
    </row>
    <row r="19" spans="2:62" ht="9" customHeight="1">
      <c r="B19" s="207"/>
      <c r="C19" s="207"/>
      <c r="D19" s="207"/>
      <c r="E19" s="211"/>
    </row>
    <row r="20" spans="2:62" ht="12.75" customHeight="1">
      <c r="B20" s="390" t="s">
        <v>170</v>
      </c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390"/>
      <c r="P20" s="390"/>
      <c r="Q20" s="390"/>
      <c r="R20" s="390"/>
      <c r="S20" s="390"/>
      <c r="T20" s="390"/>
      <c r="U20" s="390"/>
      <c r="V20" s="390"/>
      <c r="W20" s="390"/>
      <c r="X20" s="390"/>
      <c r="Y20" s="390"/>
      <c r="Z20" s="390"/>
      <c r="AA20" s="390"/>
      <c r="AB20" s="390"/>
      <c r="AC20" s="390"/>
      <c r="AD20" s="390"/>
      <c r="AE20" s="390"/>
      <c r="AF20" s="390"/>
      <c r="AG20" s="390"/>
      <c r="AH20" s="390"/>
      <c r="AI20" s="390"/>
      <c r="AJ20" s="390"/>
      <c r="AK20" s="390"/>
      <c r="AL20" s="390"/>
      <c r="AM20" s="390"/>
      <c r="AN20" s="390"/>
      <c r="AO20" s="390"/>
      <c r="AP20" s="390"/>
      <c r="AQ20" s="390"/>
      <c r="AR20" s="390"/>
      <c r="AS20" s="390"/>
      <c r="AT20" s="390"/>
      <c r="AU20" s="390"/>
      <c r="AV20" s="390"/>
      <c r="AW20" s="390"/>
      <c r="AX20" s="390"/>
      <c r="AY20" s="390"/>
      <c r="AZ20" s="390"/>
      <c r="BA20" s="390"/>
      <c r="BB20" s="390"/>
      <c r="BC20" s="390"/>
      <c r="BD20" s="390"/>
      <c r="BE20" s="390"/>
      <c r="BF20" s="390"/>
      <c r="BG20" s="390"/>
      <c r="BH20" s="390"/>
      <c r="BI20" s="390"/>
      <c r="BJ20" s="390"/>
    </row>
    <row r="21" spans="2:62" ht="8.1" customHeight="1">
      <c r="B21" s="207"/>
      <c r="C21" s="207"/>
      <c r="D21" s="207"/>
      <c r="E21" s="211"/>
    </row>
    <row r="22" spans="2:62" ht="15" customHeight="1">
      <c r="B22" s="619" t="s">
        <v>1</v>
      </c>
      <c r="C22" s="620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13" t="s">
        <v>159</v>
      </c>
      <c r="P22" s="613"/>
      <c r="Q22" s="613"/>
      <c r="R22" s="613"/>
      <c r="S22" s="613"/>
      <c r="T22" s="613"/>
      <c r="U22" s="613"/>
      <c r="V22" s="613"/>
      <c r="W22" s="613"/>
      <c r="X22" s="613"/>
      <c r="Y22" s="613"/>
      <c r="Z22" s="613"/>
      <c r="AA22" s="613"/>
      <c r="AB22" s="613"/>
      <c r="AC22" s="613"/>
      <c r="AD22" s="613"/>
      <c r="AE22" s="613"/>
      <c r="AF22" s="613"/>
      <c r="AG22" s="613"/>
      <c r="AH22" s="613"/>
      <c r="AI22" s="613"/>
      <c r="AJ22" s="613"/>
      <c r="AK22" s="613"/>
      <c r="AL22" s="613"/>
      <c r="AM22" s="613" t="s">
        <v>158</v>
      </c>
      <c r="AN22" s="613"/>
      <c r="AO22" s="613"/>
      <c r="AP22" s="613"/>
      <c r="AQ22" s="613"/>
      <c r="AR22" s="613"/>
      <c r="AS22" s="613"/>
      <c r="AT22" s="613"/>
      <c r="AU22" s="613"/>
      <c r="AV22" s="613"/>
      <c r="AW22" s="613"/>
      <c r="AX22" s="613"/>
      <c r="AY22" s="613"/>
      <c r="AZ22" s="613"/>
      <c r="BA22" s="613"/>
      <c r="BB22" s="613"/>
      <c r="BC22" s="613"/>
      <c r="BD22" s="613"/>
      <c r="BE22" s="613"/>
      <c r="BF22" s="613"/>
      <c r="BG22" s="613"/>
      <c r="BH22" s="613"/>
      <c r="BI22" s="613"/>
      <c r="BJ22" s="616"/>
    </row>
    <row r="23" spans="2:62" ht="15" customHeight="1">
      <c r="B23" s="621"/>
      <c r="C23" s="622"/>
      <c r="D23" s="622"/>
      <c r="E23" s="622"/>
      <c r="F23" s="622"/>
      <c r="G23" s="622"/>
      <c r="H23" s="622"/>
      <c r="I23" s="622"/>
      <c r="J23" s="622"/>
      <c r="K23" s="622"/>
      <c r="L23" s="622"/>
      <c r="M23" s="622"/>
      <c r="N23" s="622"/>
      <c r="O23" s="615" t="s">
        <v>157</v>
      </c>
      <c r="P23" s="615"/>
      <c r="Q23" s="615"/>
      <c r="R23" s="615"/>
      <c r="S23" s="615"/>
      <c r="T23" s="615"/>
      <c r="U23" s="615"/>
      <c r="V23" s="615"/>
      <c r="W23" s="615"/>
      <c r="X23" s="615"/>
      <c r="Y23" s="615"/>
      <c r="Z23" s="615"/>
      <c r="AA23" s="615" t="s">
        <v>156</v>
      </c>
      <c r="AB23" s="615"/>
      <c r="AC23" s="615"/>
      <c r="AD23" s="615"/>
      <c r="AE23" s="615"/>
      <c r="AF23" s="615"/>
      <c r="AG23" s="615"/>
      <c r="AH23" s="615"/>
      <c r="AI23" s="615"/>
      <c r="AJ23" s="615"/>
      <c r="AK23" s="615"/>
      <c r="AL23" s="615"/>
      <c r="AM23" s="615" t="s">
        <v>157</v>
      </c>
      <c r="AN23" s="615"/>
      <c r="AO23" s="615"/>
      <c r="AP23" s="615"/>
      <c r="AQ23" s="615"/>
      <c r="AR23" s="615"/>
      <c r="AS23" s="615"/>
      <c r="AT23" s="615"/>
      <c r="AU23" s="615"/>
      <c r="AV23" s="615"/>
      <c r="AW23" s="615"/>
      <c r="AX23" s="615"/>
      <c r="AY23" s="615" t="s">
        <v>156</v>
      </c>
      <c r="AZ23" s="615"/>
      <c r="BA23" s="615"/>
      <c r="BB23" s="615"/>
      <c r="BC23" s="615"/>
      <c r="BD23" s="615"/>
      <c r="BE23" s="615"/>
      <c r="BF23" s="615"/>
      <c r="BG23" s="615"/>
      <c r="BH23" s="615"/>
      <c r="BI23" s="615"/>
      <c r="BJ23" s="617"/>
    </row>
    <row r="24" spans="2:62" ht="12.75" customHeight="1"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3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390" t="s">
        <v>155</v>
      </c>
      <c r="Z24" s="390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K24" s="390" t="s">
        <v>155</v>
      </c>
      <c r="AL24" s="390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390" t="s">
        <v>155</v>
      </c>
      <c r="AX24" s="390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390" t="s">
        <v>155</v>
      </c>
      <c r="BJ24" s="390"/>
    </row>
    <row r="25" spans="2:62" ht="9.9499999999999993" customHeight="1"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37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52"/>
      <c r="AJ25" s="52"/>
      <c r="AK25" s="210"/>
      <c r="AL25" s="210"/>
      <c r="AM25" s="210"/>
      <c r="AN25" s="210"/>
      <c r="AO25" s="210"/>
      <c r="AP25" s="210"/>
      <c r="AQ25" s="210"/>
      <c r="AR25" s="52"/>
      <c r="AS25" s="52"/>
      <c r="AT25" s="210"/>
      <c r="AU25" s="210"/>
      <c r="AV25" s="210"/>
      <c r="AW25" s="210"/>
      <c r="AX25" s="210"/>
      <c r="AY25" s="210"/>
      <c r="AZ25" s="210"/>
      <c r="BA25" s="52"/>
      <c r="BB25" s="52"/>
      <c r="BC25" s="210"/>
      <c r="BD25" s="210"/>
      <c r="BE25" s="210"/>
      <c r="BF25" s="210"/>
      <c r="BG25" s="210"/>
      <c r="BH25" s="210"/>
      <c r="BI25" s="52"/>
      <c r="BJ25" s="52"/>
    </row>
    <row r="26" spans="2:62" ht="12.75" customHeight="1">
      <c r="B26" s="210"/>
      <c r="C26" s="403" t="s">
        <v>154</v>
      </c>
      <c r="D26" s="403"/>
      <c r="E26" s="403"/>
      <c r="F26" s="403"/>
      <c r="G26" s="400">
        <v>22</v>
      </c>
      <c r="H26" s="400"/>
      <c r="I26" s="400"/>
      <c r="J26" s="403" t="s">
        <v>153</v>
      </c>
      <c r="K26" s="403"/>
      <c r="L26" s="403"/>
      <c r="M26" s="403"/>
      <c r="N26" s="37"/>
      <c r="O26" s="645">
        <v>29960</v>
      </c>
      <c r="P26" s="645"/>
      <c r="Q26" s="645"/>
      <c r="R26" s="645"/>
      <c r="S26" s="645"/>
      <c r="T26" s="645"/>
      <c r="U26" s="645"/>
      <c r="V26" s="645"/>
      <c r="W26" s="645"/>
      <c r="X26" s="645"/>
      <c r="Y26" s="645"/>
      <c r="Z26" s="645"/>
      <c r="AA26" s="645">
        <v>25321</v>
      </c>
      <c r="AB26" s="645"/>
      <c r="AC26" s="645"/>
      <c r="AD26" s="645"/>
      <c r="AE26" s="645"/>
      <c r="AF26" s="645"/>
      <c r="AG26" s="645"/>
      <c r="AH26" s="645"/>
      <c r="AI26" s="645"/>
      <c r="AJ26" s="645"/>
      <c r="AK26" s="645"/>
      <c r="AL26" s="645"/>
      <c r="AM26" s="645">
        <v>18472</v>
      </c>
      <c r="AN26" s="645"/>
      <c r="AO26" s="645"/>
      <c r="AP26" s="645"/>
      <c r="AQ26" s="645"/>
      <c r="AR26" s="645"/>
      <c r="AS26" s="645"/>
      <c r="AT26" s="645"/>
      <c r="AU26" s="645"/>
      <c r="AV26" s="645"/>
      <c r="AW26" s="645"/>
      <c r="AX26" s="645"/>
      <c r="AY26" s="645">
        <v>15612</v>
      </c>
      <c r="AZ26" s="645"/>
      <c r="BA26" s="645"/>
      <c r="BB26" s="645"/>
      <c r="BC26" s="645"/>
      <c r="BD26" s="645"/>
      <c r="BE26" s="645"/>
      <c r="BF26" s="645"/>
      <c r="BG26" s="645"/>
      <c r="BH26" s="645"/>
      <c r="BI26" s="645"/>
      <c r="BJ26" s="645"/>
    </row>
    <row r="27" spans="2:62" ht="12.75" customHeight="1">
      <c r="B27" s="38"/>
      <c r="G27" s="400">
        <v>23</v>
      </c>
      <c r="H27" s="400"/>
      <c r="I27" s="400"/>
      <c r="N27" s="37"/>
      <c r="O27" s="650">
        <v>32759.741355170616</v>
      </c>
      <c r="P27" s="650"/>
      <c r="Q27" s="650"/>
      <c r="R27" s="650"/>
      <c r="S27" s="650"/>
      <c r="T27" s="650"/>
      <c r="U27" s="650"/>
      <c r="V27" s="650"/>
      <c r="W27" s="650"/>
      <c r="X27" s="650"/>
      <c r="Y27" s="650"/>
      <c r="Z27" s="650"/>
      <c r="AA27" s="650">
        <v>28209.915432078666</v>
      </c>
      <c r="AB27" s="650"/>
      <c r="AC27" s="650"/>
      <c r="AD27" s="650"/>
      <c r="AE27" s="650"/>
      <c r="AF27" s="650"/>
      <c r="AG27" s="650"/>
      <c r="AH27" s="650"/>
      <c r="AI27" s="650"/>
      <c r="AJ27" s="650"/>
      <c r="AK27" s="650"/>
      <c r="AL27" s="650"/>
      <c r="AM27" s="650">
        <v>20269.091754301142</v>
      </c>
      <c r="AN27" s="650"/>
      <c r="AO27" s="650"/>
      <c r="AP27" s="650"/>
      <c r="AQ27" s="650"/>
      <c r="AR27" s="650"/>
      <c r="AS27" s="650"/>
      <c r="AT27" s="650"/>
      <c r="AU27" s="650"/>
      <c r="AV27" s="650"/>
      <c r="AW27" s="650"/>
      <c r="AX27" s="650"/>
      <c r="AY27" s="650">
        <v>17454.025600346507</v>
      </c>
      <c r="AZ27" s="650"/>
      <c r="BA27" s="650"/>
      <c r="BB27" s="650"/>
      <c r="BC27" s="650"/>
      <c r="BD27" s="650"/>
      <c r="BE27" s="650"/>
      <c r="BF27" s="650"/>
      <c r="BG27" s="650"/>
      <c r="BH27" s="650"/>
      <c r="BI27" s="650"/>
      <c r="BJ27" s="650"/>
    </row>
    <row r="28" spans="2:62" ht="12.75" customHeight="1">
      <c r="B28" s="38"/>
      <c r="G28" s="400">
        <v>24</v>
      </c>
      <c r="H28" s="400"/>
      <c r="I28" s="400"/>
      <c r="N28" s="37"/>
      <c r="O28" s="650">
        <v>36341</v>
      </c>
      <c r="P28" s="650"/>
      <c r="Q28" s="650"/>
      <c r="R28" s="650"/>
      <c r="S28" s="650"/>
      <c r="T28" s="650"/>
      <c r="U28" s="650"/>
      <c r="V28" s="650"/>
      <c r="W28" s="650"/>
      <c r="X28" s="650"/>
      <c r="Y28" s="650"/>
      <c r="Z28" s="650"/>
      <c r="AA28" s="650">
        <v>31579</v>
      </c>
      <c r="AB28" s="650"/>
      <c r="AC28" s="650"/>
      <c r="AD28" s="650"/>
      <c r="AE28" s="650"/>
      <c r="AF28" s="650"/>
      <c r="AG28" s="650"/>
      <c r="AH28" s="650"/>
      <c r="AI28" s="650"/>
      <c r="AJ28" s="650"/>
      <c r="AK28" s="650"/>
      <c r="AL28" s="650"/>
      <c r="AM28" s="650">
        <v>22666</v>
      </c>
      <c r="AN28" s="650"/>
      <c r="AO28" s="650"/>
      <c r="AP28" s="650"/>
      <c r="AQ28" s="650"/>
      <c r="AR28" s="650"/>
      <c r="AS28" s="650"/>
      <c r="AT28" s="650"/>
      <c r="AU28" s="650"/>
      <c r="AV28" s="650"/>
      <c r="AW28" s="650"/>
      <c r="AX28" s="650"/>
      <c r="AY28" s="650">
        <v>19695</v>
      </c>
      <c r="AZ28" s="650"/>
      <c r="BA28" s="650"/>
      <c r="BB28" s="650"/>
      <c r="BC28" s="650"/>
      <c r="BD28" s="650"/>
      <c r="BE28" s="650"/>
      <c r="BF28" s="650"/>
      <c r="BG28" s="650"/>
      <c r="BH28" s="650"/>
      <c r="BI28" s="650"/>
      <c r="BJ28" s="650"/>
    </row>
    <row r="29" spans="2:62" s="22" customFormat="1" ht="12.75" customHeight="1">
      <c r="B29" s="36"/>
      <c r="C29" s="35"/>
      <c r="D29" s="35"/>
      <c r="E29" s="35"/>
      <c r="F29" s="35"/>
      <c r="G29" s="400">
        <v>25</v>
      </c>
      <c r="H29" s="400"/>
      <c r="I29" s="400"/>
      <c r="J29" s="35"/>
      <c r="K29" s="35"/>
      <c r="L29" s="35"/>
      <c r="M29" s="35"/>
      <c r="N29" s="34"/>
      <c r="O29" s="651">
        <v>39093.093194451401</v>
      </c>
      <c r="P29" s="651"/>
      <c r="Q29" s="651"/>
      <c r="R29" s="651"/>
      <c r="S29" s="651"/>
      <c r="T29" s="651"/>
      <c r="U29" s="651"/>
      <c r="V29" s="651"/>
      <c r="W29" s="651"/>
      <c r="X29" s="651"/>
      <c r="Y29" s="651"/>
      <c r="Z29" s="651"/>
      <c r="AA29" s="651">
        <v>34139.74606473367</v>
      </c>
      <c r="AB29" s="651"/>
      <c r="AC29" s="651"/>
      <c r="AD29" s="651"/>
      <c r="AE29" s="651"/>
      <c r="AF29" s="651"/>
      <c r="AG29" s="651"/>
      <c r="AH29" s="651"/>
      <c r="AI29" s="651"/>
      <c r="AJ29" s="651"/>
      <c r="AK29" s="651"/>
      <c r="AL29" s="651"/>
      <c r="AM29" s="651">
        <v>24629.031055116786</v>
      </c>
      <c r="AN29" s="651"/>
      <c r="AO29" s="651"/>
      <c r="AP29" s="651"/>
      <c r="AQ29" s="651"/>
      <c r="AR29" s="651"/>
      <c r="AS29" s="651"/>
      <c r="AT29" s="651"/>
      <c r="AU29" s="651"/>
      <c r="AV29" s="651"/>
      <c r="AW29" s="651"/>
      <c r="AX29" s="651"/>
      <c r="AY29" s="651">
        <v>21508.373918118814</v>
      </c>
      <c r="AZ29" s="651"/>
      <c r="BA29" s="651"/>
      <c r="BB29" s="651"/>
      <c r="BC29" s="651"/>
      <c r="BD29" s="651"/>
      <c r="BE29" s="651"/>
      <c r="BF29" s="651"/>
      <c r="BG29" s="651"/>
      <c r="BH29" s="651"/>
      <c r="BI29" s="651"/>
      <c r="BJ29" s="651"/>
    </row>
    <row r="30" spans="2:62" s="22" customFormat="1" ht="12.75" customHeight="1">
      <c r="B30" s="36"/>
      <c r="C30" s="35"/>
      <c r="D30" s="35"/>
      <c r="E30" s="35"/>
      <c r="F30" s="35"/>
      <c r="G30" s="618">
        <v>26</v>
      </c>
      <c r="H30" s="618"/>
      <c r="I30" s="618"/>
      <c r="J30" s="35"/>
      <c r="K30" s="35"/>
      <c r="L30" s="35"/>
      <c r="M30" s="35"/>
      <c r="N30" s="34"/>
      <c r="O30" s="652">
        <v>37972.923061290159</v>
      </c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>
        <v>33411.99676528867</v>
      </c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2">
        <v>24229.383920466826</v>
      </c>
      <c r="AN30" s="652"/>
      <c r="AO30" s="652"/>
      <c r="AP30" s="652"/>
      <c r="AQ30" s="652"/>
      <c r="AR30" s="652"/>
      <c r="AS30" s="652"/>
      <c r="AT30" s="652"/>
      <c r="AU30" s="652"/>
      <c r="AV30" s="652"/>
      <c r="AW30" s="652"/>
      <c r="AX30" s="652"/>
      <c r="AY30" s="652">
        <v>21319.193570347958</v>
      </c>
      <c r="AZ30" s="652"/>
      <c r="BA30" s="652"/>
      <c r="BB30" s="652"/>
      <c r="BC30" s="652"/>
      <c r="BD30" s="652"/>
      <c r="BE30" s="652"/>
      <c r="BF30" s="652"/>
      <c r="BG30" s="652"/>
      <c r="BH30" s="652"/>
      <c r="BI30" s="652"/>
      <c r="BJ30" s="652"/>
    </row>
    <row r="31" spans="2:62" ht="12.75" customHeight="1">
      <c r="B31" s="33"/>
      <c r="C31" s="32"/>
      <c r="D31" s="32"/>
      <c r="E31" s="32"/>
      <c r="F31" s="32"/>
      <c r="G31" s="29"/>
      <c r="H31" s="29"/>
      <c r="I31" s="29"/>
      <c r="J31" s="32"/>
      <c r="K31" s="32"/>
      <c r="L31" s="32"/>
      <c r="M31" s="32"/>
      <c r="N31" s="31"/>
      <c r="O31" s="30"/>
      <c r="P31" s="30"/>
      <c r="Q31" s="30"/>
      <c r="R31" s="30"/>
      <c r="S31" s="30"/>
      <c r="T31" s="30"/>
      <c r="U31" s="30"/>
      <c r="V31" s="29"/>
      <c r="W31" s="29"/>
      <c r="X31" s="29"/>
      <c r="Y31" s="29"/>
      <c r="Z31" s="29"/>
      <c r="AA31" s="29"/>
      <c r="AB31" s="29"/>
      <c r="AC31" s="28"/>
      <c r="AD31" s="28"/>
      <c r="AE31" s="28"/>
      <c r="AF31" s="28"/>
      <c r="AG31" s="28"/>
      <c r="AH31" s="28"/>
      <c r="AI31" s="28"/>
      <c r="AJ31" s="28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8"/>
      <c r="BD31" s="28"/>
      <c r="BE31" s="28"/>
      <c r="BF31" s="28"/>
      <c r="BG31" s="28"/>
      <c r="BH31" s="28"/>
      <c r="BI31" s="28"/>
      <c r="BJ31" s="28"/>
    </row>
    <row r="32" spans="2:62" ht="12.75" customHeight="1">
      <c r="B32" s="393" t="s">
        <v>9</v>
      </c>
      <c r="C32" s="393"/>
      <c r="D32" s="393"/>
      <c r="E32" s="211" t="s">
        <v>10</v>
      </c>
      <c r="F32" s="16" t="s">
        <v>150</v>
      </c>
    </row>
    <row r="33" spans="2:62" ht="11.1" customHeight="1">
      <c r="B33" s="207"/>
      <c r="C33" s="207"/>
      <c r="D33" s="207"/>
      <c r="E33" s="211"/>
    </row>
    <row r="34" spans="2:62" ht="12.95" customHeight="1">
      <c r="B34" s="390" t="s">
        <v>200</v>
      </c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390"/>
      <c r="W34" s="390"/>
      <c r="X34" s="390"/>
      <c r="Y34" s="390"/>
      <c r="Z34" s="390"/>
      <c r="AA34" s="390"/>
      <c r="AB34" s="390"/>
      <c r="AC34" s="390"/>
      <c r="AD34" s="390"/>
      <c r="AE34" s="390"/>
      <c r="AF34" s="390"/>
      <c r="AG34" s="390"/>
      <c r="AH34" s="390"/>
      <c r="AI34" s="390"/>
      <c r="AJ34" s="390"/>
      <c r="AK34" s="390"/>
      <c r="AL34" s="390"/>
      <c r="AM34" s="390"/>
      <c r="AN34" s="390"/>
      <c r="AO34" s="390"/>
      <c r="AP34" s="390"/>
      <c r="AQ34" s="390"/>
      <c r="AR34" s="390"/>
      <c r="AS34" s="390"/>
      <c r="AT34" s="390"/>
      <c r="AU34" s="390"/>
      <c r="AV34" s="390"/>
      <c r="AW34" s="390"/>
      <c r="AX34" s="390"/>
      <c r="AY34" s="390"/>
      <c r="AZ34" s="390"/>
      <c r="BA34" s="390"/>
      <c r="BB34" s="390"/>
      <c r="BC34" s="390"/>
      <c r="BD34" s="390"/>
      <c r="BE34" s="390"/>
      <c r="BF34" s="390"/>
      <c r="BG34" s="390"/>
      <c r="BH34" s="390"/>
      <c r="BI34" s="390"/>
      <c r="BJ34" s="390"/>
    </row>
    <row r="35" spans="2:62" ht="8.1" customHeight="1">
      <c r="B35" s="47"/>
      <c r="C35" s="47"/>
      <c r="D35" s="47"/>
      <c r="E35" s="21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</row>
    <row r="36" spans="2:62" ht="15" customHeight="1">
      <c r="B36" s="612" t="s">
        <v>1</v>
      </c>
      <c r="C36" s="613"/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613"/>
      <c r="O36" s="613" t="s">
        <v>193</v>
      </c>
      <c r="P36" s="613"/>
      <c r="Q36" s="613"/>
      <c r="R36" s="613"/>
      <c r="S36" s="613"/>
      <c r="T36" s="613"/>
      <c r="U36" s="613"/>
      <c r="V36" s="613" t="s">
        <v>199</v>
      </c>
      <c r="W36" s="613"/>
      <c r="X36" s="613"/>
      <c r="Y36" s="613"/>
      <c r="Z36" s="613"/>
      <c r="AA36" s="613"/>
      <c r="AB36" s="613"/>
      <c r="AC36" s="613" t="s">
        <v>198</v>
      </c>
      <c r="AD36" s="613"/>
      <c r="AE36" s="613"/>
      <c r="AF36" s="613"/>
      <c r="AG36" s="613"/>
      <c r="AH36" s="613"/>
      <c r="AI36" s="613"/>
      <c r="AJ36" s="613" t="s">
        <v>197</v>
      </c>
      <c r="AK36" s="613"/>
      <c r="AL36" s="613"/>
      <c r="AM36" s="613"/>
      <c r="AN36" s="613"/>
      <c r="AO36" s="613"/>
      <c r="AP36" s="613"/>
      <c r="AQ36" s="613" t="s">
        <v>196</v>
      </c>
      <c r="AR36" s="613"/>
      <c r="AS36" s="613"/>
      <c r="AT36" s="613"/>
      <c r="AU36" s="613"/>
      <c r="AV36" s="613"/>
      <c r="AW36" s="613"/>
      <c r="AX36" s="642" t="s">
        <v>195</v>
      </c>
      <c r="AY36" s="642"/>
      <c r="AZ36" s="642"/>
      <c r="BA36" s="642"/>
      <c r="BB36" s="642"/>
      <c r="BC36" s="642"/>
      <c r="BD36" s="642"/>
      <c r="BE36" s="613" t="s">
        <v>187</v>
      </c>
      <c r="BF36" s="613"/>
      <c r="BG36" s="613"/>
      <c r="BH36" s="613"/>
      <c r="BI36" s="613"/>
      <c r="BJ36" s="616"/>
    </row>
    <row r="37" spans="2:62" ht="12.95" customHeight="1">
      <c r="B37" s="17"/>
      <c r="C37" s="205"/>
      <c r="D37" s="205"/>
      <c r="E37" s="205"/>
      <c r="F37" s="205"/>
      <c r="G37" s="17"/>
      <c r="H37" s="17"/>
      <c r="I37" s="17"/>
      <c r="J37" s="17"/>
      <c r="K37" s="17"/>
      <c r="L37" s="17"/>
      <c r="M37" s="17"/>
      <c r="N37" s="26"/>
      <c r="O37" s="17"/>
      <c r="P37" s="17"/>
      <c r="Q37" s="17"/>
      <c r="R37" s="17"/>
      <c r="S37" s="17"/>
      <c r="T37" s="17"/>
      <c r="U37" s="17"/>
      <c r="V37" s="17"/>
    </row>
    <row r="38" spans="2:62" ht="12.95" customHeight="1">
      <c r="C38" s="392" t="s">
        <v>154</v>
      </c>
      <c r="D38" s="392"/>
      <c r="E38" s="392"/>
      <c r="F38" s="392"/>
      <c r="G38" s="390">
        <v>22</v>
      </c>
      <c r="H38" s="390"/>
      <c r="I38" s="390"/>
      <c r="J38" s="392" t="s">
        <v>153</v>
      </c>
      <c r="K38" s="392"/>
      <c r="L38" s="392"/>
      <c r="M38" s="392"/>
      <c r="N38" s="25"/>
      <c r="O38" s="643">
        <v>36980</v>
      </c>
      <c r="P38" s="391"/>
      <c r="Q38" s="391"/>
      <c r="R38" s="391"/>
      <c r="S38" s="391"/>
      <c r="T38" s="391"/>
      <c r="U38" s="391"/>
      <c r="V38" s="394">
        <v>11922</v>
      </c>
      <c r="W38" s="394"/>
      <c r="X38" s="394"/>
      <c r="Y38" s="394"/>
      <c r="Z38" s="394"/>
      <c r="AA38" s="394"/>
      <c r="AB38" s="394"/>
      <c r="AC38" s="394">
        <v>21683</v>
      </c>
      <c r="AD38" s="394"/>
      <c r="AE38" s="394"/>
      <c r="AF38" s="394"/>
      <c r="AG38" s="394"/>
      <c r="AH38" s="394"/>
      <c r="AI38" s="394"/>
      <c r="AJ38" s="394">
        <v>333</v>
      </c>
      <c r="AK38" s="394"/>
      <c r="AL38" s="394"/>
      <c r="AM38" s="394"/>
      <c r="AN38" s="394"/>
      <c r="AO38" s="394"/>
      <c r="AP38" s="394"/>
      <c r="AQ38" s="394">
        <v>962</v>
      </c>
      <c r="AR38" s="394"/>
      <c r="AS38" s="394"/>
      <c r="AT38" s="394"/>
      <c r="AU38" s="394"/>
      <c r="AV38" s="394"/>
      <c r="AW38" s="394"/>
      <c r="AX38" s="644">
        <v>0</v>
      </c>
      <c r="AY38" s="644"/>
      <c r="AZ38" s="644"/>
      <c r="BA38" s="644"/>
      <c r="BB38" s="644"/>
      <c r="BC38" s="644"/>
      <c r="BD38" s="644"/>
      <c r="BE38" s="394">
        <v>2080</v>
      </c>
      <c r="BF38" s="394"/>
      <c r="BG38" s="394"/>
      <c r="BH38" s="394"/>
      <c r="BI38" s="394"/>
      <c r="BJ38" s="394"/>
    </row>
    <row r="39" spans="2:62" s="22" customFormat="1" ht="12.95" customHeight="1">
      <c r="B39" s="17"/>
      <c r="C39" s="17"/>
      <c r="D39" s="17"/>
      <c r="E39" s="205"/>
      <c r="F39" s="205"/>
      <c r="G39" s="390">
        <v>23</v>
      </c>
      <c r="H39" s="390"/>
      <c r="I39" s="390"/>
      <c r="J39" s="17"/>
      <c r="K39" s="17"/>
      <c r="L39" s="17"/>
      <c r="M39" s="17"/>
      <c r="N39" s="25"/>
      <c r="O39" s="643">
        <v>36140</v>
      </c>
      <c r="P39" s="391"/>
      <c r="Q39" s="391"/>
      <c r="R39" s="391"/>
      <c r="S39" s="391"/>
      <c r="T39" s="391"/>
      <c r="U39" s="391"/>
      <c r="V39" s="394">
        <v>11064</v>
      </c>
      <c r="W39" s="394"/>
      <c r="X39" s="394"/>
      <c r="Y39" s="394"/>
      <c r="Z39" s="394"/>
      <c r="AA39" s="394"/>
      <c r="AB39" s="394"/>
      <c r="AC39" s="394">
        <v>21096</v>
      </c>
      <c r="AD39" s="394"/>
      <c r="AE39" s="394"/>
      <c r="AF39" s="394"/>
      <c r="AG39" s="394"/>
      <c r="AH39" s="394"/>
      <c r="AI39" s="394"/>
      <c r="AJ39" s="394">
        <v>455</v>
      </c>
      <c r="AK39" s="394"/>
      <c r="AL39" s="394"/>
      <c r="AM39" s="394"/>
      <c r="AN39" s="394"/>
      <c r="AO39" s="394"/>
      <c r="AP39" s="394"/>
      <c r="AQ39" s="394">
        <v>927</v>
      </c>
      <c r="AR39" s="394"/>
      <c r="AS39" s="394"/>
      <c r="AT39" s="394"/>
      <c r="AU39" s="394"/>
      <c r="AV39" s="394"/>
      <c r="AW39" s="394"/>
      <c r="AX39" s="644">
        <v>2</v>
      </c>
      <c r="AY39" s="644"/>
      <c r="AZ39" s="644"/>
      <c r="BA39" s="644"/>
      <c r="BB39" s="644"/>
      <c r="BC39" s="644"/>
      <c r="BD39" s="644"/>
      <c r="BE39" s="394">
        <v>2596</v>
      </c>
      <c r="BF39" s="394"/>
      <c r="BG39" s="394"/>
      <c r="BH39" s="394"/>
      <c r="BI39" s="394"/>
      <c r="BJ39" s="394"/>
    </row>
    <row r="40" spans="2:62" ht="12.95" customHeight="1">
      <c r="B40" s="17"/>
      <c r="C40" s="17"/>
      <c r="D40" s="17"/>
      <c r="E40" s="205"/>
      <c r="F40" s="205"/>
      <c r="G40" s="390">
        <v>24</v>
      </c>
      <c r="H40" s="390"/>
      <c r="I40" s="390"/>
      <c r="J40" s="17"/>
      <c r="K40" s="17"/>
      <c r="L40" s="17"/>
      <c r="M40" s="17"/>
      <c r="N40" s="25"/>
      <c r="O40" s="643">
        <v>34832</v>
      </c>
      <c r="P40" s="391"/>
      <c r="Q40" s="391"/>
      <c r="R40" s="391"/>
      <c r="S40" s="391"/>
      <c r="T40" s="391"/>
      <c r="U40" s="391"/>
      <c r="V40" s="391">
        <v>11181</v>
      </c>
      <c r="W40" s="391"/>
      <c r="X40" s="391"/>
      <c r="Y40" s="391"/>
      <c r="Z40" s="391"/>
      <c r="AA40" s="391"/>
      <c r="AB40" s="391"/>
      <c r="AC40" s="391">
        <v>20208</v>
      </c>
      <c r="AD40" s="391"/>
      <c r="AE40" s="391"/>
      <c r="AF40" s="391"/>
      <c r="AG40" s="391"/>
      <c r="AH40" s="391"/>
      <c r="AI40" s="391"/>
      <c r="AJ40" s="391">
        <v>524</v>
      </c>
      <c r="AK40" s="391"/>
      <c r="AL40" s="391"/>
      <c r="AM40" s="391"/>
      <c r="AN40" s="391"/>
      <c r="AO40" s="391"/>
      <c r="AP40" s="391"/>
      <c r="AQ40" s="391">
        <v>884</v>
      </c>
      <c r="AR40" s="391"/>
      <c r="AS40" s="391"/>
      <c r="AT40" s="391"/>
      <c r="AU40" s="391"/>
      <c r="AV40" s="391"/>
      <c r="AW40" s="391"/>
      <c r="AX40" s="644">
        <v>1</v>
      </c>
      <c r="AY40" s="644"/>
      <c r="AZ40" s="644"/>
      <c r="BA40" s="644"/>
      <c r="BB40" s="644"/>
      <c r="BC40" s="644"/>
      <c r="BD40" s="644"/>
      <c r="BE40" s="391">
        <v>2034</v>
      </c>
      <c r="BF40" s="391"/>
      <c r="BG40" s="391"/>
      <c r="BH40" s="391"/>
      <c r="BI40" s="391"/>
      <c r="BJ40" s="391"/>
    </row>
    <row r="41" spans="2:62" s="50" customFormat="1" ht="12.95" customHeight="1">
      <c r="B41" s="202"/>
      <c r="C41" s="202"/>
      <c r="D41" s="202"/>
      <c r="E41" s="202"/>
      <c r="F41" s="202"/>
      <c r="G41" s="390">
        <v>25</v>
      </c>
      <c r="H41" s="390"/>
      <c r="I41" s="390"/>
      <c r="J41" s="202"/>
      <c r="K41" s="202"/>
      <c r="L41" s="202"/>
      <c r="M41" s="202"/>
      <c r="N41" s="51"/>
      <c r="O41" s="643">
        <v>34794</v>
      </c>
      <c r="P41" s="391"/>
      <c r="Q41" s="391"/>
      <c r="R41" s="391"/>
      <c r="S41" s="391"/>
      <c r="T41" s="391"/>
      <c r="U41" s="391"/>
      <c r="V41" s="391">
        <v>10923</v>
      </c>
      <c r="W41" s="391"/>
      <c r="X41" s="391"/>
      <c r="Y41" s="391"/>
      <c r="Z41" s="391"/>
      <c r="AA41" s="391"/>
      <c r="AB41" s="391"/>
      <c r="AC41" s="391">
        <v>19707</v>
      </c>
      <c r="AD41" s="391"/>
      <c r="AE41" s="391"/>
      <c r="AF41" s="391"/>
      <c r="AG41" s="391"/>
      <c r="AH41" s="391"/>
      <c r="AI41" s="391"/>
      <c r="AJ41" s="391">
        <v>566</v>
      </c>
      <c r="AK41" s="391"/>
      <c r="AL41" s="391"/>
      <c r="AM41" s="391"/>
      <c r="AN41" s="391"/>
      <c r="AO41" s="391"/>
      <c r="AP41" s="391"/>
      <c r="AQ41" s="391">
        <v>877</v>
      </c>
      <c r="AR41" s="391"/>
      <c r="AS41" s="391"/>
      <c r="AT41" s="391"/>
      <c r="AU41" s="391"/>
      <c r="AV41" s="391"/>
      <c r="AW41" s="391"/>
      <c r="AX41" s="644">
        <v>1</v>
      </c>
      <c r="AY41" s="644"/>
      <c r="AZ41" s="644"/>
      <c r="BA41" s="644"/>
      <c r="BB41" s="644"/>
      <c r="BC41" s="644"/>
      <c r="BD41" s="644"/>
      <c r="BE41" s="391">
        <v>2720</v>
      </c>
      <c r="BF41" s="391"/>
      <c r="BG41" s="391"/>
      <c r="BH41" s="391"/>
      <c r="BI41" s="391"/>
      <c r="BJ41" s="391"/>
    </row>
    <row r="42" spans="2:62" s="48" customFormat="1" ht="12.95" customHeight="1">
      <c r="B42" s="49"/>
      <c r="C42" s="49"/>
      <c r="D42" s="49"/>
      <c r="E42" s="49"/>
      <c r="F42" s="49"/>
      <c r="G42" s="388">
        <v>26</v>
      </c>
      <c r="H42" s="388"/>
      <c r="I42" s="388"/>
      <c r="J42" s="49"/>
      <c r="K42" s="49"/>
      <c r="L42" s="49"/>
      <c r="M42" s="49"/>
      <c r="N42" s="299"/>
      <c r="O42" s="648">
        <f>SUM(V42:BJ42)</f>
        <v>34099</v>
      </c>
      <c r="P42" s="649"/>
      <c r="Q42" s="649"/>
      <c r="R42" s="649"/>
      <c r="S42" s="649"/>
      <c r="T42" s="649"/>
      <c r="U42" s="649"/>
      <c r="V42" s="649">
        <v>10994</v>
      </c>
      <c r="W42" s="649"/>
      <c r="X42" s="649"/>
      <c r="Y42" s="649"/>
      <c r="Z42" s="649"/>
      <c r="AA42" s="649"/>
      <c r="AB42" s="649"/>
      <c r="AC42" s="649">
        <v>19046</v>
      </c>
      <c r="AD42" s="649"/>
      <c r="AE42" s="649"/>
      <c r="AF42" s="649"/>
      <c r="AG42" s="649"/>
      <c r="AH42" s="649"/>
      <c r="AI42" s="649"/>
      <c r="AJ42" s="649">
        <v>546</v>
      </c>
      <c r="AK42" s="649"/>
      <c r="AL42" s="649"/>
      <c r="AM42" s="649"/>
      <c r="AN42" s="649"/>
      <c r="AO42" s="649"/>
      <c r="AP42" s="649"/>
      <c r="AQ42" s="649">
        <v>833</v>
      </c>
      <c r="AR42" s="649"/>
      <c r="AS42" s="649"/>
      <c r="AT42" s="649"/>
      <c r="AU42" s="649"/>
      <c r="AV42" s="649"/>
      <c r="AW42" s="649"/>
      <c r="AX42" s="644">
        <v>0</v>
      </c>
      <c r="AY42" s="644"/>
      <c r="AZ42" s="644"/>
      <c r="BA42" s="644"/>
      <c r="BB42" s="644"/>
      <c r="BC42" s="644"/>
      <c r="BD42" s="644"/>
      <c r="BE42" s="649">
        <v>2680</v>
      </c>
      <c r="BF42" s="649"/>
      <c r="BG42" s="649"/>
      <c r="BH42" s="649"/>
      <c r="BI42" s="649"/>
      <c r="BJ42" s="649"/>
    </row>
    <row r="43" spans="2:62" ht="12.95" customHeight="1">
      <c r="B43" s="19"/>
      <c r="C43" s="19"/>
      <c r="D43" s="19"/>
      <c r="E43" s="21"/>
      <c r="F43" s="21"/>
      <c r="G43" s="21"/>
      <c r="H43" s="21"/>
      <c r="I43" s="19"/>
      <c r="J43" s="19"/>
      <c r="K43" s="19"/>
      <c r="L43" s="19"/>
      <c r="M43" s="19"/>
      <c r="N43" s="20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</row>
    <row r="44" spans="2:62" ht="12" customHeight="1">
      <c r="B44" s="393" t="s">
        <v>9</v>
      </c>
      <c r="C44" s="393"/>
      <c r="D44" s="393"/>
      <c r="E44" s="211" t="s">
        <v>10</v>
      </c>
      <c r="F44" s="16" t="s">
        <v>150</v>
      </c>
    </row>
    <row r="45" spans="2:62" ht="11.1" customHeight="1">
      <c r="B45" s="207"/>
      <c r="C45" s="207"/>
      <c r="D45" s="207"/>
      <c r="E45" s="211"/>
    </row>
    <row r="46" spans="2:62" ht="12.95" customHeight="1">
      <c r="B46" s="390" t="s">
        <v>194</v>
      </c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390"/>
      <c r="O46" s="390"/>
      <c r="P46" s="390"/>
      <c r="Q46" s="390"/>
      <c r="R46" s="390"/>
      <c r="S46" s="390"/>
      <c r="T46" s="390"/>
      <c r="U46" s="390"/>
      <c r="V46" s="390"/>
      <c r="W46" s="390"/>
      <c r="X46" s="390"/>
      <c r="Y46" s="390"/>
      <c r="Z46" s="390"/>
      <c r="AA46" s="390"/>
      <c r="AB46" s="390"/>
      <c r="AC46" s="390"/>
      <c r="AD46" s="390"/>
      <c r="AE46" s="390"/>
      <c r="AF46" s="390"/>
      <c r="AG46" s="390"/>
      <c r="AH46" s="390"/>
      <c r="AI46" s="390"/>
      <c r="AJ46" s="390"/>
      <c r="AK46" s="390"/>
      <c r="AL46" s="390"/>
      <c r="AM46" s="390"/>
      <c r="AN46" s="390"/>
      <c r="AO46" s="390"/>
      <c r="AP46" s="390"/>
      <c r="AQ46" s="390"/>
      <c r="AR46" s="390"/>
      <c r="AS46" s="390"/>
      <c r="AT46" s="390"/>
      <c r="AU46" s="390"/>
      <c r="AV46" s="390"/>
      <c r="AW46" s="390"/>
      <c r="AX46" s="390"/>
      <c r="AY46" s="390"/>
      <c r="AZ46" s="390"/>
      <c r="BA46" s="390"/>
      <c r="BB46" s="390"/>
      <c r="BC46" s="390"/>
      <c r="BD46" s="390"/>
      <c r="BE46" s="390"/>
      <c r="BF46" s="390"/>
      <c r="BG46" s="390"/>
      <c r="BH46" s="390"/>
      <c r="BI46" s="390"/>
      <c r="BJ46" s="390"/>
    </row>
    <row r="47" spans="2:62" ht="8.1" customHeight="1">
      <c r="B47" s="47"/>
      <c r="C47" s="47"/>
      <c r="D47" s="47"/>
      <c r="E47" s="21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</row>
    <row r="48" spans="2:62" ht="15" customHeight="1">
      <c r="B48" s="612" t="s">
        <v>1</v>
      </c>
      <c r="C48" s="613"/>
      <c r="D48" s="613"/>
      <c r="E48" s="613"/>
      <c r="F48" s="613"/>
      <c r="G48" s="613"/>
      <c r="H48" s="613"/>
      <c r="I48" s="613"/>
      <c r="J48" s="613"/>
      <c r="K48" s="613"/>
      <c r="L48" s="613"/>
      <c r="M48" s="613"/>
      <c r="N48" s="613"/>
      <c r="O48" s="613" t="s">
        <v>193</v>
      </c>
      <c r="P48" s="613"/>
      <c r="Q48" s="613"/>
      <c r="R48" s="613"/>
      <c r="S48" s="613"/>
      <c r="T48" s="613"/>
      <c r="U48" s="613"/>
      <c r="V48" s="613" t="s">
        <v>192</v>
      </c>
      <c r="W48" s="613"/>
      <c r="X48" s="613"/>
      <c r="Y48" s="613"/>
      <c r="Z48" s="613"/>
      <c r="AA48" s="613"/>
      <c r="AB48" s="613"/>
      <c r="AC48" s="613" t="s">
        <v>191</v>
      </c>
      <c r="AD48" s="613"/>
      <c r="AE48" s="613"/>
      <c r="AF48" s="613"/>
      <c r="AG48" s="613"/>
      <c r="AH48" s="613"/>
      <c r="AI48" s="613"/>
      <c r="AJ48" s="613" t="s">
        <v>190</v>
      </c>
      <c r="AK48" s="613"/>
      <c r="AL48" s="613"/>
      <c r="AM48" s="613"/>
      <c r="AN48" s="613"/>
      <c r="AO48" s="613"/>
      <c r="AP48" s="613"/>
      <c r="AQ48" s="613" t="s">
        <v>189</v>
      </c>
      <c r="AR48" s="613"/>
      <c r="AS48" s="613"/>
      <c r="AT48" s="613"/>
      <c r="AU48" s="613"/>
      <c r="AV48" s="613"/>
      <c r="AW48" s="613"/>
      <c r="AX48" s="642" t="s">
        <v>188</v>
      </c>
      <c r="AY48" s="642"/>
      <c r="AZ48" s="642"/>
      <c r="BA48" s="642"/>
      <c r="BB48" s="642"/>
      <c r="BC48" s="642"/>
      <c r="BD48" s="642"/>
      <c r="BE48" s="613" t="s">
        <v>187</v>
      </c>
      <c r="BF48" s="613"/>
      <c r="BG48" s="613"/>
      <c r="BH48" s="613"/>
      <c r="BI48" s="613"/>
      <c r="BJ48" s="616"/>
    </row>
    <row r="49" spans="2:62" ht="12.95" customHeight="1">
      <c r="B49" s="17"/>
      <c r="C49" s="205"/>
      <c r="D49" s="205"/>
      <c r="E49" s="205"/>
      <c r="F49" s="205"/>
      <c r="G49" s="17"/>
      <c r="H49" s="17"/>
      <c r="I49" s="17"/>
      <c r="J49" s="17"/>
      <c r="K49" s="17"/>
      <c r="L49" s="17"/>
      <c r="M49" s="17"/>
      <c r="N49" s="26"/>
      <c r="O49" s="17"/>
      <c r="P49" s="17"/>
      <c r="Q49" s="17"/>
      <c r="R49" s="17"/>
      <c r="S49" s="17"/>
      <c r="T49" s="17"/>
      <c r="U49" s="17"/>
      <c r="V49" s="17"/>
    </row>
    <row r="50" spans="2:62" ht="12.95" customHeight="1">
      <c r="C50" s="392" t="s">
        <v>154</v>
      </c>
      <c r="D50" s="392"/>
      <c r="E50" s="392"/>
      <c r="F50" s="392"/>
      <c r="G50" s="390">
        <v>22</v>
      </c>
      <c r="H50" s="390"/>
      <c r="I50" s="390"/>
      <c r="J50" s="392" t="s">
        <v>153</v>
      </c>
      <c r="K50" s="392"/>
      <c r="L50" s="392"/>
      <c r="M50" s="392"/>
      <c r="N50" s="25"/>
      <c r="O50" s="391">
        <v>38789</v>
      </c>
      <c r="P50" s="391"/>
      <c r="Q50" s="391"/>
      <c r="R50" s="391"/>
      <c r="S50" s="391"/>
      <c r="T50" s="391"/>
      <c r="U50" s="391"/>
      <c r="V50" s="391">
        <v>12568</v>
      </c>
      <c r="W50" s="391"/>
      <c r="X50" s="391"/>
      <c r="Y50" s="391"/>
      <c r="Z50" s="391"/>
      <c r="AA50" s="391"/>
      <c r="AB50" s="391"/>
      <c r="AC50" s="391">
        <v>15553</v>
      </c>
      <c r="AD50" s="391"/>
      <c r="AE50" s="391"/>
      <c r="AF50" s="391"/>
      <c r="AG50" s="391"/>
      <c r="AH50" s="391"/>
      <c r="AI50" s="391"/>
      <c r="AJ50" s="391">
        <v>1787</v>
      </c>
      <c r="AK50" s="391"/>
      <c r="AL50" s="391"/>
      <c r="AM50" s="391"/>
      <c r="AN50" s="391"/>
      <c r="AO50" s="391"/>
      <c r="AP50" s="391"/>
      <c r="AQ50" s="391">
        <v>973</v>
      </c>
      <c r="AR50" s="391"/>
      <c r="AS50" s="391"/>
      <c r="AT50" s="391"/>
      <c r="AU50" s="391"/>
      <c r="AV50" s="391"/>
      <c r="AW50" s="391"/>
      <c r="AX50" s="646">
        <v>5563</v>
      </c>
      <c r="AY50" s="646"/>
      <c r="AZ50" s="646"/>
      <c r="BA50" s="646"/>
      <c r="BB50" s="646"/>
      <c r="BC50" s="646"/>
      <c r="BD50" s="646"/>
      <c r="BE50" s="391">
        <v>2345</v>
      </c>
      <c r="BF50" s="391"/>
      <c r="BG50" s="391"/>
      <c r="BH50" s="391"/>
      <c r="BI50" s="391"/>
      <c r="BJ50" s="391"/>
    </row>
    <row r="51" spans="2:62" s="22" customFormat="1" ht="12.95" customHeight="1">
      <c r="B51" s="17"/>
      <c r="C51" s="17"/>
      <c r="D51" s="17"/>
      <c r="E51" s="205"/>
      <c r="F51" s="205"/>
      <c r="G51" s="390">
        <v>23</v>
      </c>
      <c r="H51" s="390"/>
      <c r="I51" s="390"/>
      <c r="J51" s="17"/>
      <c r="K51" s="17"/>
      <c r="L51" s="17"/>
      <c r="M51" s="17"/>
      <c r="N51" s="25"/>
      <c r="O51" s="391">
        <v>40168</v>
      </c>
      <c r="P51" s="391"/>
      <c r="Q51" s="391"/>
      <c r="R51" s="391"/>
      <c r="S51" s="391"/>
      <c r="T51" s="391"/>
      <c r="U51" s="391"/>
      <c r="V51" s="391">
        <v>12354</v>
      </c>
      <c r="W51" s="391"/>
      <c r="X51" s="391"/>
      <c r="Y51" s="391"/>
      <c r="Z51" s="391"/>
      <c r="AA51" s="391"/>
      <c r="AB51" s="391"/>
      <c r="AC51" s="391">
        <v>17465</v>
      </c>
      <c r="AD51" s="391"/>
      <c r="AE51" s="391"/>
      <c r="AF51" s="391"/>
      <c r="AG51" s="391"/>
      <c r="AH51" s="391"/>
      <c r="AI51" s="391"/>
      <c r="AJ51" s="391">
        <v>1512</v>
      </c>
      <c r="AK51" s="391"/>
      <c r="AL51" s="391"/>
      <c r="AM51" s="391"/>
      <c r="AN51" s="391"/>
      <c r="AO51" s="391"/>
      <c r="AP51" s="391"/>
      <c r="AQ51" s="391">
        <v>967</v>
      </c>
      <c r="AR51" s="391"/>
      <c r="AS51" s="391"/>
      <c r="AT51" s="391"/>
      <c r="AU51" s="391"/>
      <c r="AV51" s="391"/>
      <c r="AW51" s="391"/>
      <c r="AX51" s="391">
        <v>5494</v>
      </c>
      <c r="AY51" s="391"/>
      <c r="AZ51" s="391"/>
      <c r="BA51" s="391"/>
      <c r="BB51" s="391"/>
      <c r="BC51" s="391"/>
      <c r="BD51" s="391"/>
      <c r="BE51" s="391">
        <v>2376</v>
      </c>
      <c r="BF51" s="391"/>
      <c r="BG51" s="391"/>
      <c r="BH51" s="391"/>
      <c r="BI51" s="391"/>
      <c r="BJ51" s="391"/>
    </row>
    <row r="52" spans="2:62" ht="12.95" customHeight="1">
      <c r="B52" s="17"/>
      <c r="C52" s="17"/>
      <c r="D52" s="17"/>
      <c r="E52" s="205"/>
      <c r="F52" s="205"/>
      <c r="G52" s="390">
        <v>24</v>
      </c>
      <c r="H52" s="390"/>
      <c r="I52" s="390"/>
      <c r="J52" s="17"/>
      <c r="K52" s="17"/>
      <c r="L52" s="17"/>
      <c r="M52" s="17"/>
      <c r="N52" s="25"/>
      <c r="O52" s="391">
        <v>39073</v>
      </c>
      <c r="P52" s="391"/>
      <c r="Q52" s="391"/>
      <c r="R52" s="391"/>
      <c r="S52" s="391"/>
      <c r="T52" s="391"/>
      <c r="U52" s="391"/>
      <c r="V52" s="391">
        <v>11109</v>
      </c>
      <c r="W52" s="391"/>
      <c r="X52" s="391"/>
      <c r="Y52" s="391"/>
      <c r="Z52" s="391"/>
      <c r="AA52" s="391"/>
      <c r="AB52" s="391"/>
      <c r="AC52" s="391">
        <v>17510</v>
      </c>
      <c r="AD52" s="391"/>
      <c r="AE52" s="391"/>
      <c r="AF52" s="391"/>
      <c r="AG52" s="391"/>
      <c r="AH52" s="391"/>
      <c r="AI52" s="391"/>
      <c r="AJ52" s="391">
        <v>1475</v>
      </c>
      <c r="AK52" s="391"/>
      <c r="AL52" s="391"/>
      <c r="AM52" s="391"/>
      <c r="AN52" s="391"/>
      <c r="AO52" s="391"/>
      <c r="AP52" s="391"/>
      <c r="AQ52" s="391">
        <v>982</v>
      </c>
      <c r="AR52" s="391"/>
      <c r="AS52" s="391"/>
      <c r="AT52" s="391"/>
      <c r="AU52" s="391"/>
      <c r="AV52" s="391"/>
      <c r="AW52" s="391"/>
      <c r="AX52" s="391">
        <v>5477</v>
      </c>
      <c r="AY52" s="391"/>
      <c r="AZ52" s="391"/>
      <c r="BA52" s="391"/>
      <c r="BB52" s="391"/>
      <c r="BC52" s="391"/>
      <c r="BD52" s="391"/>
      <c r="BE52" s="391">
        <v>2520</v>
      </c>
      <c r="BF52" s="391"/>
      <c r="BG52" s="391"/>
      <c r="BH52" s="391"/>
      <c r="BI52" s="391"/>
      <c r="BJ52" s="391"/>
    </row>
    <row r="53" spans="2:62" ht="12.95" customHeight="1">
      <c r="B53" s="17"/>
      <c r="C53" s="17"/>
      <c r="D53" s="17"/>
      <c r="E53" s="205"/>
      <c r="F53" s="205"/>
      <c r="G53" s="390">
        <v>25</v>
      </c>
      <c r="H53" s="390"/>
      <c r="I53" s="390"/>
      <c r="J53" s="17"/>
      <c r="K53" s="17"/>
      <c r="L53" s="17"/>
      <c r="M53" s="17"/>
      <c r="N53" s="25"/>
      <c r="O53" s="391">
        <v>39108</v>
      </c>
      <c r="P53" s="391"/>
      <c r="Q53" s="391"/>
      <c r="R53" s="391"/>
      <c r="S53" s="391"/>
      <c r="T53" s="391"/>
      <c r="U53" s="391"/>
      <c r="V53" s="391">
        <v>10794</v>
      </c>
      <c r="W53" s="391"/>
      <c r="X53" s="391"/>
      <c r="Y53" s="391"/>
      <c r="Z53" s="391"/>
      <c r="AA53" s="391"/>
      <c r="AB53" s="391"/>
      <c r="AC53" s="391">
        <v>19029</v>
      </c>
      <c r="AD53" s="391"/>
      <c r="AE53" s="391"/>
      <c r="AF53" s="391"/>
      <c r="AG53" s="391"/>
      <c r="AH53" s="391"/>
      <c r="AI53" s="391"/>
      <c r="AJ53" s="391">
        <v>1165</v>
      </c>
      <c r="AK53" s="391"/>
      <c r="AL53" s="391"/>
      <c r="AM53" s="391"/>
      <c r="AN53" s="391"/>
      <c r="AO53" s="391"/>
      <c r="AP53" s="391"/>
      <c r="AQ53" s="391">
        <v>886</v>
      </c>
      <c r="AR53" s="391"/>
      <c r="AS53" s="391"/>
      <c r="AT53" s="391"/>
      <c r="AU53" s="391"/>
      <c r="AV53" s="391"/>
      <c r="AW53" s="391"/>
      <c r="AX53" s="391">
        <v>4699</v>
      </c>
      <c r="AY53" s="391"/>
      <c r="AZ53" s="391"/>
      <c r="BA53" s="391"/>
      <c r="BB53" s="391"/>
      <c r="BC53" s="391"/>
      <c r="BD53" s="391"/>
      <c r="BE53" s="391">
        <v>2535</v>
      </c>
      <c r="BF53" s="391"/>
      <c r="BG53" s="391"/>
      <c r="BH53" s="391"/>
      <c r="BI53" s="391"/>
      <c r="BJ53" s="391"/>
    </row>
    <row r="54" spans="2:62" s="22" customFormat="1" ht="12.95" customHeight="1">
      <c r="B54" s="23"/>
      <c r="C54" s="23"/>
      <c r="D54" s="23"/>
      <c r="E54" s="204"/>
      <c r="F54" s="204"/>
      <c r="G54" s="388">
        <v>26</v>
      </c>
      <c r="H54" s="388"/>
      <c r="I54" s="388"/>
      <c r="J54" s="23"/>
      <c r="K54" s="23"/>
      <c r="L54" s="23"/>
      <c r="M54" s="23"/>
      <c r="N54" s="24"/>
      <c r="O54" s="649">
        <f>SUM(V54:BJ54)</f>
        <v>39652</v>
      </c>
      <c r="P54" s="649"/>
      <c r="Q54" s="649"/>
      <c r="R54" s="649"/>
      <c r="S54" s="649"/>
      <c r="T54" s="649"/>
      <c r="U54" s="649"/>
      <c r="V54" s="649">
        <v>10634</v>
      </c>
      <c r="W54" s="649"/>
      <c r="X54" s="649"/>
      <c r="Y54" s="649"/>
      <c r="Z54" s="649"/>
      <c r="AA54" s="649"/>
      <c r="AB54" s="649"/>
      <c r="AC54" s="649">
        <v>19302</v>
      </c>
      <c r="AD54" s="649"/>
      <c r="AE54" s="649"/>
      <c r="AF54" s="649"/>
      <c r="AG54" s="649"/>
      <c r="AH54" s="649"/>
      <c r="AI54" s="649"/>
      <c r="AJ54" s="649">
        <v>1162</v>
      </c>
      <c r="AK54" s="649"/>
      <c r="AL54" s="649"/>
      <c r="AM54" s="649"/>
      <c r="AN54" s="649"/>
      <c r="AO54" s="649"/>
      <c r="AP54" s="649"/>
      <c r="AQ54" s="649">
        <v>926</v>
      </c>
      <c r="AR54" s="649"/>
      <c r="AS54" s="649"/>
      <c r="AT54" s="649"/>
      <c r="AU54" s="649"/>
      <c r="AV54" s="649"/>
      <c r="AW54" s="649"/>
      <c r="AX54" s="649">
        <v>5070</v>
      </c>
      <c r="AY54" s="649"/>
      <c r="AZ54" s="649"/>
      <c r="BA54" s="649"/>
      <c r="BB54" s="649"/>
      <c r="BC54" s="649"/>
      <c r="BD54" s="649"/>
      <c r="BE54" s="649">
        <v>2558</v>
      </c>
      <c r="BF54" s="649"/>
      <c r="BG54" s="649"/>
      <c r="BH54" s="649"/>
      <c r="BI54" s="649"/>
      <c r="BJ54" s="649"/>
    </row>
    <row r="55" spans="2:62" ht="12.95" customHeight="1">
      <c r="B55" s="19"/>
      <c r="C55" s="19"/>
      <c r="D55" s="19"/>
      <c r="E55" s="21"/>
      <c r="F55" s="21"/>
      <c r="G55" s="21"/>
      <c r="H55" s="21"/>
      <c r="I55" s="19"/>
      <c r="J55" s="19"/>
      <c r="K55" s="19"/>
      <c r="L55" s="19"/>
      <c r="M55" s="19"/>
      <c r="N55" s="20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</row>
    <row r="56" spans="2:62" ht="12" customHeight="1">
      <c r="B56" s="393" t="s">
        <v>9</v>
      </c>
      <c r="C56" s="393"/>
      <c r="D56" s="393"/>
      <c r="E56" s="211" t="s">
        <v>151</v>
      </c>
      <c r="F56" s="16" t="s">
        <v>150</v>
      </c>
    </row>
    <row r="57" spans="2:62" ht="9" customHeight="1">
      <c r="B57" s="207"/>
      <c r="C57" s="207"/>
      <c r="D57" s="207"/>
      <c r="E57" s="211"/>
    </row>
    <row r="58" spans="2:62" ht="12.95" customHeight="1">
      <c r="B58" s="390" t="s">
        <v>186</v>
      </c>
      <c r="C58" s="390"/>
      <c r="D58" s="390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390"/>
      <c r="Q58" s="390"/>
      <c r="R58" s="390"/>
      <c r="S58" s="390"/>
      <c r="T58" s="390"/>
      <c r="U58" s="390"/>
      <c r="V58" s="390"/>
      <c r="W58" s="390"/>
      <c r="X58" s="390"/>
      <c r="Y58" s="390"/>
      <c r="Z58" s="390"/>
      <c r="AA58" s="390"/>
      <c r="AB58" s="390"/>
      <c r="AC58" s="390"/>
      <c r="AD58" s="390"/>
      <c r="AE58" s="390"/>
      <c r="AF58" s="390"/>
      <c r="AG58" s="390"/>
      <c r="AH58" s="390"/>
      <c r="AI58" s="390"/>
      <c r="AJ58" s="390"/>
      <c r="AK58" s="390"/>
      <c r="AL58" s="390"/>
      <c r="AM58" s="390"/>
      <c r="AN58" s="390"/>
      <c r="AO58" s="390"/>
      <c r="AP58" s="390"/>
      <c r="AQ58" s="390"/>
      <c r="AR58" s="390"/>
      <c r="AS58" s="390"/>
      <c r="AT58" s="390"/>
      <c r="AU58" s="390"/>
      <c r="AV58" s="390"/>
      <c r="AW58" s="390"/>
      <c r="AX58" s="390"/>
      <c r="AY58" s="390"/>
      <c r="AZ58" s="390"/>
      <c r="BA58" s="390"/>
      <c r="BB58" s="390"/>
      <c r="BC58" s="390"/>
      <c r="BD58" s="390"/>
      <c r="BE58" s="390"/>
      <c r="BF58" s="390"/>
      <c r="BG58" s="390"/>
      <c r="BH58" s="390"/>
      <c r="BI58" s="390"/>
      <c r="BJ58" s="390"/>
    </row>
    <row r="59" spans="2:62" ht="8.1" customHeight="1">
      <c r="B59" s="19"/>
      <c r="C59" s="47"/>
      <c r="D59" s="47"/>
      <c r="E59" s="47"/>
      <c r="F59" s="21"/>
      <c r="G59" s="19"/>
      <c r="H59" s="19"/>
      <c r="I59" s="19"/>
      <c r="J59" s="19"/>
      <c r="K59" s="19"/>
      <c r="L59" s="19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</row>
    <row r="60" spans="2:62" ht="15" customHeight="1">
      <c r="B60" s="40"/>
      <c r="C60" s="237"/>
      <c r="D60" s="237"/>
      <c r="E60" s="237"/>
      <c r="F60" s="86"/>
      <c r="G60" s="40"/>
      <c r="H60" s="40"/>
      <c r="I60" s="40"/>
      <c r="J60" s="40"/>
      <c r="K60" s="40"/>
      <c r="L60" s="40"/>
      <c r="M60" s="657" t="s">
        <v>185</v>
      </c>
      <c r="N60" s="658"/>
      <c r="O60" s="658"/>
      <c r="P60" s="658"/>
      <c r="Q60" s="658"/>
      <c r="R60" s="658"/>
      <c r="S60" s="658"/>
      <c r="T60" s="659"/>
      <c r="U60" s="666" t="s">
        <v>367</v>
      </c>
      <c r="V60" s="465"/>
      <c r="W60" s="465"/>
      <c r="X60" s="465"/>
      <c r="Y60" s="667"/>
      <c r="Z60" s="657" t="s">
        <v>368</v>
      </c>
      <c r="AA60" s="658"/>
      <c r="AB60" s="658"/>
      <c r="AC60" s="658"/>
      <c r="AD60" s="658"/>
      <c r="AE60" s="658"/>
      <c r="AF60" s="658"/>
      <c r="AG60" s="658"/>
      <c r="AH60" s="658"/>
      <c r="AI60" s="658"/>
      <c r="AJ60" s="658"/>
      <c r="AK60" s="658"/>
      <c r="AL60" s="658"/>
      <c r="AM60" s="658"/>
      <c r="AN60" s="658"/>
      <c r="AO60" s="658"/>
      <c r="AP60" s="658"/>
      <c r="AQ60" s="658"/>
      <c r="AR60" s="658"/>
      <c r="AS60" s="658"/>
      <c r="AT60" s="658"/>
      <c r="AU60" s="658"/>
      <c r="AV60" s="658"/>
      <c r="AW60" s="658"/>
      <c r="AX60" s="658"/>
      <c r="AY60" s="658"/>
      <c r="AZ60" s="658"/>
      <c r="BA60" s="658"/>
      <c r="BB60" s="658"/>
      <c r="BC60" s="658"/>
      <c r="BD60" s="658"/>
      <c r="BE60" s="658"/>
      <c r="BF60" s="658"/>
      <c r="BG60" s="658"/>
      <c r="BH60" s="658"/>
      <c r="BI60" s="658"/>
      <c r="BJ60" s="658"/>
    </row>
    <row r="61" spans="2:62" ht="15" customHeight="1">
      <c r="B61" s="392" t="s">
        <v>1</v>
      </c>
      <c r="C61" s="392"/>
      <c r="D61" s="392"/>
      <c r="E61" s="392"/>
      <c r="F61" s="392"/>
      <c r="G61" s="392"/>
      <c r="H61" s="392"/>
      <c r="I61" s="392"/>
      <c r="J61" s="392"/>
      <c r="K61" s="392"/>
      <c r="L61" s="392"/>
      <c r="M61" s="660"/>
      <c r="N61" s="661"/>
      <c r="O61" s="661"/>
      <c r="P61" s="661"/>
      <c r="Q61" s="661"/>
      <c r="R61" s="661"/>
      <c r="S61" s="661"/>
      <c r="T61" s="662"/>
      <c r="U61" s="668"/>
      <c r="V61" s="474"/>
      <c r="W61" s="474"/>
      <c r="X61" s="474"/>
      <c r="Y61" s="669"/>
      <c r="Z61" s="673"/>
      <c r="AA61" s="674"/>
      <c r="AB61" s="674"/>
      <c r="AC61" s="674"/>
      <c r="AD61" s="674"/>
      <c r="AE61" s="674"/>
      <c r="AF61" s="674"/>
      <c r="AG61" s="675"/>
      <c r="AH61" s="679" t="s">
        <v>369</v>
      </c>
      <c r="AI61" s="538"/>
      <c r="AJ61" s="538"/>
      <c r="AK61" s="538"/>
      <c r="AL61" s="538"/>
      <c r="AM61" s="538"/>
      <c r="AN61" s="538"/>
      <c r="AO61" s="539"/>
      <c r="AP61" s="680" t="s">
        <v>370</v>
      </c>
      <c r="AQ61" s="538"/>
      <c r="AR61" s="538"/>
      <c r="AS61" s="538"/>
      <c r="AT61" s="538"/>
      <c r="AU61" s="538"/>
      <c r="AV61" s="538"/>
      <c r="AW61" s="539"/>
      <c r="AX61" s="679" t="s">
        <v>371</v>
      </c>
      <c r="AY61" s="681"/>
      <c r="AZ61" s="681"/>
      <c r="BA61" s="681"/>
      <c r="BB61" s="681"/>
      <c r="BC61" s="681"/>
      <c r="BD61" s="681"/>
      <c r="BE61" s="682"/>
      <c r="BF61" s="679" t="s">
        <v>372</v>
      </c>
      <c r="BG61" s="681"/>
      <c r="BH61" s="681"/>
      <c r="BI61" s="681"/>
      <c r="BJ61" s="681"/>
    </row>
    <row r="62" spans="2:62" ht="15" customHeight="1">
      <c r="B62" s="115"/>
      <c r="C62" s="115"/>
      <c r="D62" s="115"/>
      <c r="E62" s="87"/>
      <c r="F62" s="87"/>
      <c r="G62" s="115"/>
      <c r="H62" s="115"/>
      <c r="I62" s="115"/>
      <c r="J62" s="115"/>
      <c r="K62" s="115"/>
      <c r="L62" s="115"/>
      <c r="M62" s="663"/>
      <c r="N62" s="664"/>
      <c r="O62" s="664"/>
      <c r="P62" s="664"/>
      <c r="Q62" s="664"/>
      <c r="R62" s="664"/>
      <c r="S62" s="664"/>
      <c r="T62" s="665"/>
      <c r="U62" s="670"/>
      <c r="V62" s="671"/>
      <c r="W62" s="671"/>
      <c r="X62" s="671"/>
      <c r="Y62" s="672"/>
      <c r="Z62" s="676"/>
      <c r="AA62" s="677"/>
      <c r="AB62" s="677"/>
      <c r="AC62" s="677"/>
      <c r="AD62" s="677"/>
      <c r="AE62" s="677"/>
      <c r="AF62" s="677"/>
      <c r="AG62" s="678"/>
      <c r="AH62" s="475"/>
      <c r="AI62" s="476"/>
      <c r="AJ62" s="476"/>
      <c r="AK62" s="476"/>
      <c r="AL62" s="476"/>
      <c r="AM62" s="476"/>
      <c r="AN62" s="476"/>
      <c r="AO62" s="469"/>
      <c r="AP62" s="475"/>
      <c r="AQ62" s="476"/>
      <c r="AR62" s="476"/>
      <c r="AS62" s="476"/>
      <c r="AT62" s="476"/>
      <c r="AU62" s="476"/>
      <c r="AV62" s="476"/>
      <c r="AW62" s="469"/>
      <c r="AX62" s="663"/>
      <c r="AY62" s="664"/>
      <c r="AZ62" s="664"/>
      <c r="BA62" s="664"/>
      <c r="BB62" s="664"/>
      <c r="BC62" s="664"/>
      <c r="BD62" s="664"/>
      <c r="BE62" s="665"/>
      <c r="BF62" s="663"/>
      <c r="BG62" s="664"/>
      <c r="BH62" s="664"/>
      <c r="BI62" s="664"/>
      <c r="BJ62" s="664"/>
    </row>
    <row r="63" spans="2:62" ht="12.95" customHeight="1">
      <c r="B63" s="17"/>
      <c r="C63" s="205"/>
      <c r="D63" s="205"/>
      <c r="E63" s="205"/>
      <c r="F63" s="17"/>
      <c r="G63" s="17"/>
      <c r="H63" s="17"/>
      <c r="I63" s="45"/>
      <c r="J63" s="45"/>
      <c r="K63" s="45"/>
      <c r="L63" s="45"/>
      <c r="M63" s="222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205"/>
      <c r="AC63" s="205"/>
      <c r="AD63" s="653" t="s">
        <v>149</v>
      </c>
      <c r="AE63" s="654"/>
      <c r="AF63" s="654"/>
      <c r="AG63" s="654"/>
      <c r="AH63" s="17"/>
      <c r="AI63" s="205"/>
      <c r="AJ63" s="205"/>
      <c r="AK63" s="205"/>
      <c r="AL63" s="653" t="s">
        <v>149</v>
      </c>
      <c r="AM63" s="654"/>
      <c r="AN63" s="654"/>
      <c r="AO63" s="654"/>
      <c r="AP63" s="205"/>
      <c r="AQ63" s="205"/>
      <c r="AR63" s="205"/>
      <c r="AS63" s="17"/>
      <c r="AT63" s="653" t="s">
        <v>149</v>
      </c>
      <c r="AU63" s="654"/>
      <c r="AV63" s="654"/>
      <c r="AW63" s="654"/>
      <c r="AX63" s="205"/>
      <c r="AY63" s="205"/>
      <c r="AZ63" s="17"/>
      <c r="BA63" s="17"/>
      <c r="BB63" s="653" t="s">
        <v>149</v>
      </c>
      <c r="BC63" s="654"/>
      <c r="BD63" s="654"/>
      <c r="BE63" s="654"/>
      <c r="BF63" s="205"/>
      <c r="BG63" s="17"/>
      <c r="BH63" s="655" t="s">
        <v>149</v>
      </c>
      <c r="BI63" s="656"/>
      <c r="BJ63" s="656"/>
    </row>
    <row r="64" spans="2:62" ht="12.95" customHeight="1">
      <c r="B64" s="17"/>
      <c r="C64" s="205"/>
      <c r="D64" s="205"/>
      <c r="E64" s="205"/>
      <c r="F64" s="17"/>
      <c r="G64" s="17"/>
      <c r="H64" s="17"/>
      <c r="I64" s="17"/>
      <c r="J64" s="17"/>
      <c r="K64" s="17"/>
      <c r="L64" s="17"/>
      <c r="M64" s="222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205"/>
      <c r="AC64" s="205"/>
      <c r="AD64" s="205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205"/>
      <c r="AQ64" s="205"/>
      <c r="AR64" s="205"/>
      <c r="AS64" s="17"/>
      <c r="AT64" s="17"/>
      <c r="AU64" s="17"/>
      <c r="AV64" s="17"/>
      <c r="AW64" s="205"/>
      <c r="AX64" s="205"/>
      <c r="AY64" s="205"/>
      <c r="AZ64" s="17"/>
      <c r="BA64" s="17"/>
      <c r="BB64" s="17"/>
      <c r="BC64" s="17"/>
      <c r="BD64" s="205"/>
      <c r="BE64" s="205"/>
      <c r="BF64" s="205"/>
      <c r="BG64" s="17"/>
      <c r="BH64" s="17"/>
      <c r="BI64" s="205"/>
      <c r="BJ64" s="205"/>
    </row>
    <row r="65" spans="2:62" ht="12.95" customHeight="1">
      <c r="B65" s="392" t="s">
        <v>154</v>
      </c>
      <c r="C65" s="392"/>
      <c r="D65" s="392"/>
      <c r="E65" s="392"/>
      <c r="F65" s="390">
        <v>22</v>
      </c>
      <c r="G65" s="390"/>
      <c r="H65" s="390"/>
      <c r="I65" s="392" t="s">
        <v>153</v>
      </c>
      <c r="J65" s="392"/>
      <c r="K65" s="392"/>
      <c r="L65" s="392"/>
      <c r="M65" s="635">
        <v>2997328</v>
      </c>
      <c r="N65" s="636"/>
      <c r="O65" s="636"/>
      <c r="P65" s="636"/>
      <c r="Q65" s="636"/>
      <c r="R65" s="636"/>
      <c r="S65" s="636"/>
      <c r="T65" s="636"/>
      <c r="U65" s="637">
        <v>14.87</v>
      </c>
      <c r="V65" s="638"/>
      <c r="W65" s="638"/>
      <c r="X65" s="638"/>
      <c r="Y65" s="638"/>
      <c r="Z65" s="639">
        <v>52741015</v>
      </c>
      <c r="AA65" s="636"/>
      <c r="AB65" s="636"/>
      <c r="AC65" s="636"/>
      <c r="AD65" s="636"/>
      <c r="AE65" s="636"/>
      <c r="AF65" s="636"/>
      <c r="AG65" s="636"/>
      <c r="AH65" s="639">
        <v>38299575</v>
      </c>
      <c r="AI65" s="636"/>
      <c r="AJ65" s="636"/>
      <c r="AK65" s="636"/>
      <c r="AL65" s="636"/>
      <c r="AM65" s="636"/>
      <c r="AN65" s="636"/>
      <c r="AO65" s="636"/>
      <c r="AP65" s="639">
        <v>12554451</v>
      </c>
      <c r="AQ65" s="636"/>
      <c r="AR65" s="636"/>
      <c r="AS65" s="636"/>
      <c r="AT65" s="636"/>
      <c r="AU65" s="636"/>
      <c r="AV65" s="636"/>
      <c r="AW65" s="636"/>
      <c r="AX65" s="639">
        <v>1886989</v>
      </c>
      <c r="AY65" s="636"/>
      <c r="AZ65" s="636"/>
      <c r="BA65" s="636"/>
      <c r="BB65" s="636"/>
      <c r="BC65" s="636"/>
      <c r="BD65" s="636"/>
      <c r="BE65" s="636"/>
      <c r="BF65" s="640">
        <v>261.60000000000002</v>
      </c>
      <c r="BG65" s="641"/>
      <c r="BH65" s="641"/>
      <c r="BI65" s="641"/>
      <c r="BJ65" s="641"/>
    </row>
    <row r="66" spans="2:62" s="22" customFormat="1" ht="12.95" customHeight="1">
      <c r="B66" s="17"/>
      <c r="C66" s="17"/>
      <c r="D66" s="17"/>
      <c r="E66" s="205"/>
      <c r="F66" s="390">
        <v>23</v>
      </c>
      <c r="G66" s="390"/>
      <c r="H66" s="390"/>
      <c r="I66" s="17"/>
      <c r="J66" s="17"/>
      <c r="K66" s="17"/>
      <c r="L66" s="17"/>
      <c r="M66" s="635">
        <v>3000520</v>
      </c>
      <c r="N66" s="636"/>
      <c r="O66" s="636"/>
      <c r="P66" s="636"/>
      <c r="Q66" s="636"/>
      <c r="R66" s="636"/>
      <c r="S66" s="636"/>
      <c r="T66" s="636"/>
      <c r="U66" s="637">
        <v>15.11</v>
      </c>
      <c r="V66" s="638"/>
      <c r="W66" s="638"/>
      <c r="X66" s="638"/>
      <c r="Y66" s="638"/>
      <c r="Z66" s="639">
        <v>53660591</v>
      </c>
      <c r="AA66" s="636"/>
      <c r="AB66" s="636"/>
      <c r="AC66" s="636"/>
      <c r="AD66" s="636"/>
      <c r="AE66" s="636"/>
      <c r="AF66" s="636"/>
      <c r="AG66" s="636"/>
      <c r="AH66" s="639">
        <v>38989061</v>
      </c>
      <c r="AI66" s="636"/>
      <c r="AJ66" s="636"/>
      <c r="AK66" s="636"/>
      <c r="AL66" s="636"/>
      <c r="AM66" s="636"/>
      <c r="AN66" s="636"/>
      <c r="AO66" s="636"/>
      <c r="AP66" s="639">
        <v>12369838</v>
      </c>
      <c r="AQ66" s="636"/>
      <c r="AR66" s="636"/>
      <c r="AS66" s="636"/>
      <c r="AT66" s="636"/>
      <c r="AU66" s="636"/>
      <c r="AV66" s="636"/>
      <c r="AW66" s="636"/>
      <c r="AX66" s="639">
        <v>2301692</v>
      </c>
      <c r="AY66" s="636"/>
      <c r="AZ66" s="636"/>
      <c r="BA66" s="636"/>
      <c r="BB66" s="636"/>
      <c r="BC66" s="636"/>
      <c r="BD66" s="636"/>
      <c r="BE66" s="636"/>
      <c r="BF66" s="640">
        <v>270.3</v>
      </c>
      <c r="BG66" s="641"/>
      <c r="BH66" s="641"/>
      <c r="BI66" s="641"/>
      <c r="BJ66" s="641"/>
    </row>
    <row r="67" spans="2:62" ht="12.95" customHeight="1">
      <c r="B67" s="17"/>
      <c r="C67" s="17"/>
      <c r="D67" s="17"/>
      <c r="E67" s="205"/>
      <c r="F67" s="390">
        <v>24</v>
      </c>
      <c r="G67" s="390"/>
      <c r="H67" s="390"/>
      <c r="I67" s="17"/>
      <c r="J67" s="17"/>
      <c r="K67" s="17"/>
      <c r="L67" s="17"/>
      <c r="M67" s="635">
        <v>2987873</v>
      </c>
      <c r="N67" s="636"/>
      <c r="O67" s="636"/>
      <c r="P67" s="636"/>
      <c r="Q67" s="636"/>
      <c r="R67" s="636"/>
      <c r="S67" s="636"/>
      <c r="T67" s="636"/>
      <c r="U67" s="637">
        <v>15.39</v>
      </c>
      <c r="V67" s="638"/>
      <c r="W67" s="638"/>
      <c r="X67" s="638"/>
      <c r="Y67" s="638"/>
      <c r="Z67" s="639">
        <v>53460838</v>
      </c>
      <c r="AA67" s="636"/>
      <c r="AB67" s="636"/>
      <c r="AC67" s="636"/>
      <c r="AD67" s="636"/>
      <c r="AE67" s="636"/>
      <c r="AF67" s="636"/>
      <c r="AG67" s="636"/>
      <c r="AH67" s="639">
        <v>38831174</v>
      </c>
      <c r="AI67" s="636"/>
      <c r="AJ67" s="636"/>
      <c r="AK67" s="636"/>
      <c r="AL67" s="636"/>
      <c r="AM67" s="636"/>
      <c r="AN67" s="636"/>
      <c r="AO67" s="636"/>
      <c r="AP67" s="639">
        <v>12121052</v>
      </c>
      <c r="AQ67" s="636"/>
      <c r="AR67" s="636"/>
      <c r="AS67" s="636"/>
      <c r="AT67" s="636"/>
      <c r="AU67" s="636"/>
      <c r="AV67" s="636"/>
      <c r="AW67" s="636"/>
      <c r="AX67" s="639">
        <v>2508612</v>
      </c>
      <c r="AY67" s="636"/>
      <c r="AZ67" s="636"/>
      <c r="BA67" s="636"/>
      <c r="BB67" s="636"/>
      <c r="BC67" s="636"/>
      <c r="BD67" s="636"/>
      <c r="BE67" s="636"/>
      <c r="BF67" s="640">
        <v>275.39999999999998</v>
      </c>
      <c r="BG67" s="641"/>
      <c r="BH67" s="641"/>
      <c r="BI67" s="641"/>
      <c r="BJ67" s="641"/>
    </row>
    <row r="68" spans="2:62" ht="12.95" customHeight="1">
      <c r="B68" s="17"/>
      <c r="C68" s="17"/>
      <c r="D68" s="17"/>
      <c r="E68" s="205"/>
      <c r="F68" s="390">
        <v>25</v>
      </c>
      <c r="G68" s="390"/>
      <c r="H68" s="390"/>
      <c r="I68" s="17"/>
      <c r="J68" s="17"/>
      <c r="K68" s="17"/>
      <c r="L68" s="17"/>
      <c r="M68" s="635">
        <v>2965152</v>
      </c>
      <c r="N68" s="636"/>
      <c r="O68" s="636"/>
      <c r="P68" s="636"/>
      <c r="Q68" s="636"/>
      <c r="R68" s="636"/>
      <c r="S68" s="636"/>
      <c r="T68" s="636"/>
      <c r="U68" s="637">
        <v>15.59</v>
      </c>
      <c r="V68" s="638"/>
      <c r="W68" s="638"/>
      <c r="X68" s="638"/>
      <c r="Y68" s="638"/>
      <c r="Z68" s="639">
        <v>53273091</v>
      </c>
      <c r="AA68" s="636"/>
      <c r="AB68" s="636"/>
      <c r="AC68" s="636"/>
      <c r="AD68" s="636"/>
      <c r="AE68" s="636"/>
      <c r="AF68" s="636"/>
      <c r="AG68" s="636"/>
      <c r="AH68" s="639">
        <v>38735797</v>
      </c>
      <c r="AI68" s="636"/>
      <c r="AJ68" s="636"/>
      <c r="AK68" s="636"/>
      <c r="AL68" s="636"/>
      <c r="AM68" s="636"/>
      <c r="AN68" s="636"/>
      <c r="AO68" s="636"/>
      <c r="AP68" s="639">
        <v>12002305</v>
      </c>
      <c r="AQ68" s="636"/>
      <c r="AR68" s="636"/>
      <c r="AS68" s="636"/>
      <c r="AT68" s="636"/>
      <c r="AU68" s="636"/>
      <c r="AV68" s="636"/>
      <c r="AW68" s="636"/>
      <c r="AX68" s="639">
        <v>2534989</v>
      </c>
      <c r="AY68" s="636"/>
      <c r="AZ68" s="636"/>
      <c r="BA68" s="636"/>
      <c r="BB68" s="636"/>
      <c r="BC68" s="636"/>
      <c r="BD68" s="636"/>
      <c r="BE68" s="636"/>
      <c r="BF68" s="640">
        <v>280.10000000000002</v>
      </c>
      <c r="BG68" s="641"/>
      <c r="BH68" s="641"/>
      <c r="BI68" s="641"/>
      <c r="BJ68" s="641"/>
    </row>
    <row r="69" spans="2:62" s="22" customFormat="1" ht="12.95" customHeight="1">
      <c r="B69" s="23"/>
      <c r="C69" s="23"/>
      <c r="D69" s="23"/>
      <c r="E69" s="204"/>
      <c r="F69" s="388">
        <v>26</v>
      </c>
      <c r="G69" s="388"/>
      <c r="H69" s="388"/>
      <c r="I69" s="23"/>
      <c r="J69" s="23"/>
      <c r="K69" s="23"/>
      <c r="L69" s="23"/>
      <c r="M69" s="631">
        <v>2911767</v>
      </c>
      <c r="N69" s="443"/>
      <c r="O69" s="443"/>
      <c r="P69" s="443"/>
      <c r="Q69" s="443"/>
      <c r="R69" s="443"/>
      <c r="S69" s="443"/>
      <c r="T69" s="443"/>
      <c r="U69" s="632">
        <v>15.732477847417334</v>
      </c>
      <c r="V69" s="633"/>
      <c r="W69" s="633"/>
      <c r="X69" s="633"/>
      <c r="Y69" s="633"/>
      <c r="Z69" s="443">
        <v>52835854</v>
      </c>
      <c r="AA69" s="443"/>
      <c r="AB69" s="443"/>
      <c r="AC69" s="443"/>
      <c r="AD69" s="443"/>
      <c r="AE69" s="443"/>
      <c r="AF69" s="443"/>
      <c r="AG69" s="443"/>
      <c r="AH69" s="443">
        <v>38455090</v>
      </c>
      <c r="AI69" s="443"/>
      <c r="AJ69" s="443"/>
      <c r="AK69" s="443"/>
      <c r="AL69" s="443"/>
      <c r="AM69" s="443"/>
      <c r="AN69" s="443"/>
      <c r="AO69" s="443"/>
      <c r="AP69" s="443">
        <v>11900874</v>
      </c>
      <c r="AQ69" s="443"/>
      <c r="AR69" s="443"/>
      <c r="AS69" s="443"/>
      <c r="AT69" s="443"/>
      <c r="AU69" s="443"/>
      <c r="AV69" s="443"/>
      <c r="AW69" s="443"/>
      <c r="AX69" s="443">
        <v>2479889</v>
      </c>
      <c r="AY69" s="443"/>
      <c r="AZ69" s="443"/>
      <c r="BA69" s="443"/>
      <c r="BB69" s="443"/>
      <c r="BC69" s="443"/>
      <c r="BD69" s="443"/>
      <c r="BE69" s="443"/>
      <c r="BF69" s="634">
        <v>285.47576183272099</v>
      </c>
      <c r="BG69" s="634"/>
      <c r="BH69" s="634"/>
      <c r="BI69" s="634"/>
      <c r="BJ69" s="634"/>
    </row>
    <row r="70" spans="2:62" ht="12.95" customHeight="1">
      <c r="B70" s="19"/>
      <c r="C70" s="19"/>
      <c r="D70" s="19"/>
      <c r="E70" s="21"/>
      <c r="F70" s="21"/>
      <c r="G70" s="19"/>
      <c r="H70" s="19"/>
      <c r="I70" s="19"/>
      <c r="J70" s="19"/>
      <c r="K70" s="19"/>
      <c r="L70" s="20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</row>
    <row r="71" spans="2:62" ht="12" customHeight="1">
      <c r="C71" s="610" t="s">
        <v>8</v>
      </c>
      <c r="D71" s="610"/>
      <c r="E71" s="16" t="s">
        <v>373</v>
      </c>
      <c r="F71" s="611">
        <v>-1</v>
      </c>
      <c r="G71" s="611"/>
      <c r="H71" s="16" t="s">
        <v>184</v>
      </c>
    </row>
    <row r="72" spans="2:62" ht="12" customHeight="1">
      <c r="F72" s="386">
        <v>-2</v>
      </c>
      <c r="G72" s="386"/>
      <c r="H72" s="16" t="s">
        <v>183</v>
      </c>
    </row>
    <row r="73" spans="2:62" ht="12" customHeight="1">
      <c r="B73" s="387" t="s">
        <v>9</v>
      </c>
      <c r="C73" s="387"/>
      <c r="D73" s="387"/>
      <c r="E73" s="16" t="s">
        <v>373</v>
      </c>
      <c r="F73" s="16" t="s">
        <v>150</v>
      </c>
    </row>
    <row r="74" spans="2:62" ht="12" customHeight="1">
      <c r="B74" s="203"/>
      <c r="C74" s="203"/>
      <c r="D74" s="203"/>
      <c r="E74" s="211"/>
    </row>
    <row r="75" spans="2:62" ht="12" customHeight="1">
      <c r="B75" s="203"/>
      <c r="C75" s="203"/>
      <c r="D75" s="203"/>
      <c r="E75" s="211"/>
    </row>
    <row r="76" spans="2:62" ht="12" customHeight="1">
      <c r="C76" s="203"/>
      <c r="D76" s="203"/>
      <c r="E76" s="203"/>
      <c r="F76" s="203"/>
    </row>
    <row r="77" spans="2:62" ht="12" customHeight="1">
      <c r="G77" s="300"/>
      <c r="H77" s="300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</row>
    <row r="78" spans="2:62" ht="12" customHeight="1">
      <c r="G78" s="300"/>
      <c r="H78" s="300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</row>
  </sheetData>
  <mergeCells count="232">
    <mergeCell ref="AD63:AG63"/>
    <mergeCell ref="AL63:AO63"/>
    <mergeCell ref="AT63:AW63"/>
    <mergeCell ref="BB63:BE63"/>
    <mergeCell ref="BH63:BJ63"/>
    <mergeCell ref="B65:E65"/>
    <mergeCell ref="F65:H65"/>
    <mergeCell ref="F72:G72"/>
    <mergeCell ref="B56:D56"/>
    <mergeCell ref="B58:BJ58"/>
    <mergeCell ref="M60:T62"/>
    <mergeCell ref="U60:Y62"/>
    <mergeCell ref="Z60:BJ60"/>
    <mergeCell ref="B61:L61"/>
    <mergeCell ref="Z61:AG62"/>
    <mergeCell ref="AH61:AO62"/>
    <mergeCell ref="AP61:AW62"/>
    <mergeCell ref="AX61:BE62"/>
    <mergeCell ref="BF61:BJ62"/>
    <mergeCell ref="I65:L65"/>
    <mergeCell ref="M65:T65"/>
    <mergeCell ref="U65:Y65"/>
    <mergeCell ref="Z65:AG65"/>
    <mergeCell ref="AH65:AO65"/>
    <mergeCell ref="BE50:BJ50"/>
    <mergeCell ref="G51:I51"/>
    <mergeCell ref="O51:U51"/>
    <mergeCell ref="V51:AB51"/>
    <mergeCell ref="AC51:AI51"/>
    <mergeCell ref="AJ51:AP51"/>
    <mergeCell ref="O54:U54"/>
    <mergeCell ref="V54:AB54"/>
    <mergeCell ref="G53:I53"/>
    <mergeCell ref="O53:U53"/>
    <mergeCell ref="V53:AB53"/>
    <mergeCell ref="AC53:AI53"/>
    <mergeCell ref="AJ53:AP53"/>
    <mergeCell ref="AQ53:AW53"/>
    <mergeCell ref="AX53:BD53"/>
    <mergeCell ref="BE53:BJ53"/>
    <mergeCell ref="G54:I54"/>
    <mergeCell ref="AC54:AI54"/>
    <mergeCell ref="AJ54:AP54"/>
    <mergeCell ref="AQ54:AW54"/>
    <mergeCell ref="AX54:BD54"/>
    <mergeCell ref="BE54:BJ54"/>
    <mergeCell ref="AQ51:AW51"/>
    <mergeCell ref="AX51:BD51"/>
    <mergeCell ref="C50:F50"/>
    <mergeCell ref="G50:I50"/>
    <mergeCell ref="J50:M50"/>
    <mergeCell ref="O50:U50"/>
    <mergeCell ref="V50:AB50"/>
    <mergeCell ref="AC50:AI50"/>
    <mergeCell ref="AJ50:AP50"/>
    <mergeCell ref="AQ50:AW50"/>
    <mergeCell ref="AX50:BD50"/>
    <mergeCell ref="G41:I41"/>
    <mergeCell ref="O41:U41"/>
    <mergeCell ref="V41:AB41"/>
    <mergeCell ref="AC41:AI41"/>
    <mergeCell ref="AJ41:AP41"/>
    <mergeCell ref="AQ41:AW41"/>
    <mergeCell ref="AX41:BD41"/>
    <mergeCell ref="BE41:BJ41"/>
    <mergeCell ref="G42:I42"/>
    <mergeCell ref="O42:U42"/>
    <mergeCell ref="V42:AB42"/>
    <mergeCell ref="AC42:AI42"/>
    <mergeCell ref="AJ42:AP42"/>
    <mergeCell ref="AQ42:AW42"/>
    <mergeCell ref="AX42:BD42"/>
    <mergeCell ref="BE42:BJ42"/>
    <mergeCell ref="B32:D32"/>
    <mergeCell ref="B34:BJ34"/>
    <mergeCell ref="O40:U40"/>
    <mergeCell ref="V40:AB40"/>
    <mergeCell ref="G39:I39"/>
    <mergeCell ref="O39:U39"/>
    <mergeCell ref="V39:AB39"/>
    <mergeCell ref="AC39:AI39"/>
    <mergeCell ref="AJ39:AP39"/>
    <mergeCell ref="AQ39:AW39"/>
    <mergeCell ref="AX39:BD39"/>
    <mergeCell ref="BE39:BJ39"/>
    <mergeCell ref="G40:I40"/>
    <mergeCell ref="AC40:AI40"/>
    <mergeCell ref="AJ40:AP40"/>
    <mergeCell ref="AQ40:AW40"/>
    <mergeCell ref="AX40:BD40"/>
    <mergeCell ref="BE40:BJ40"/>
    <mergeCell ref="B36:N36"/>
    <mergeCell ref="O36:U36"/>
    <mergeCell ref="V36:AB36"/>
    <mergeCell ref="AC36:AI36"/>
    <mergeCell ref="AJ36:AP36"/>
    <mergeCell ref="AQ36:AW36"/>
    <mergeCell ref="G29:I29"/>
    <mergeCell ref="O29:Z29"/>
    <mergeCell ref="AA29:AL29"/>
    <mergeCell ref="AM29:AX29"/>
    <mergeCell ref="AY29:BJ29"/>
    <mergeCell ref="O30:Z30"/>
    <mergeCell ref="AA30:AL30"/>
    <mergeCell ref="AM30:AX30"/>
    <mergeCell ref="AY30:BJ30"/>
    <mergeCell ref="G30:I30"/>
    <mergeCell ref="G28:I28"/>
    <mergeCell ref="G27:I27"/>
    <mergeCell ref="O27:Z27"/>
    <mergeCell ref="AA27:AL27"/>
    <mergeCell ref="AM27:AX27"/>
    <mergeCell ref="AY27:BJ27"/>
    <mergeCell ref="O28:Z28"/>
    <mergeCell ref="AA28:AL28"/>
    <mergeCell ref="AM28:AX28"/>
    <mergeCell ref="AY28:BJ28"/>
    <mergeCell ref="AS1:BK2"/>
    <mergeCell ref="G15:I15"/>
    <mergeCell ref="O15:Z15"/>
    <mergeCell ref="AA15:AL15"/>
    <mergeCell ref="C17:D17"/>
    <mergeCell ref="B18:D18"/>
    <mergeCell ref="B20:BJ20"/>
    <mergeCell ref="B22:N23"/>
    <mergeCell ref="O22:AL22"/>
    <mergeCell ref="AM22:BJ22"/>
    <mergeCell ref="B5:AZ5"/>
    <mergeCell ref="B7:N8"/>
    <mergeCell ref="O7:AL7"/>
    <mergeCell ref="O8:Z8"/>
    <mergeCell ref="AA8:AL8"/>
    <mergeCell ref="Y9:Z9"/>
    <mergeCell ref="AK9:AL9"/>
    <mergeCell ref="C11:F11"/>
    <mergeCell ref="G11:I11"/>
    <mergeCell ref="J11:M11"/>
    <mergeCell ref="O11:Z11"/>
    <mergeCell ref="AA11:AL11"/>
    <mergeCell ref="G12:I12"/>
    <mergeCell ref="O12:Z12"/>
    <mergeCell ref="AA12:AL12"/>
    <mergeCell ref="G13:I13"/>
    <mergeCell ref="O13:Z13"/>
    <mergeCell ref="AA13:AL13"/>
    <mergeCell ref="G14:I14"/>
    <mergeCell ref="O14:Z14"/>
    <mergeCell ref="AA14:AL14"/>
    <mergeCell ref="O23:Z23"/>
    <mergeCell ref="AA23:AL23"/>
    <mergeCell ref="AM23:AX23"/>
    <mergeCell ref="AY23:BJ23"/>
    <mergeCell ref="Y24:Z24"/>
    <mergeCell ref="AK24:AL24"/>
    <mergeCell ref="AW24:AX24"/>
    <mergeCell ref="BI24:BJ24"/>
    <mergeCell ref="C26:F26"/>
    <mergeCell ref="G26:I26"/>
    <mergeCell ref="J26:M26"/>
    <mergeCell ref="O26:Z26"/>
    <mergeCell ref="AA26:AL26"/>
    <mergeCell ref="AM26:AX26"/>
    <mergeCell ref="AY26:BJ26"/>
    <mergeCell ref="AX36:BD36"/>
    <mergeCell ref="BE36:BJ36"/>
    <mergeCell ref="C38:F38"/>
    <mergeCell ref="G38:I38"/>
    <mergeCell ref="J38:M38"/>
    <mergeCell ref="O38:U38"/>
    <mergeCell ref="V38:AB38"/>
    <mergeCell ref="AC38:AI38"/>
    <mergeCell ref="AJ38:AP38"/>
    <mergeCell ref="AQ38:AW38"/>
    <mergeCell ref="AX38:BD38"/>
    <mergeCell ref="BE38:BJ38"/>
    <mergeCell ref="B44:D44"/>
    <mergeCell ref="B46:BJ46"/>
    <mergeCell ref="B48:N48"/>
    <mergeCell ref="O48:U48"/>
    <mergeCell ref="V48:AB48"/>
    <mergeCell ref="AC48:AI48"/>
    <mergeCell ref="AJ48:AP48"/>
    <mergeCell ref="AQ48:AW48"/>
    <mergeCell ref="AX48:BD48"/>
    <mergeCell ref="BE48:BJ48"/>
    <mergeCell ref="BE51:BJ51"/>
    <mergeCell ref="G52:I52"/>
    <mergeCell ref="O52:U52"/>
    <mergeCell ref="V52:AB52"/>
    <mergeCell ref="AC52:AI52"/>
    <mergeCell ref="AJ52:AP52"/>
    <mergeCell ref="AQ52:AW52"/>
    <mergeCell ref="AX52:BD52"/>
    <mergeCell ref="BE52:BJ52"/>
    <mergeCell ref="AP65:AW65"/>
    <mergeCell ref="AX65:BE65"/>
    <mergeCell ref="BF65:BJ65"/>
    <mergeCell ref="F66:H66"/>
    <mergeCell ref="M66:T66"/>
    <mergeCell ref="U66:Y66"/>
    <mergeCell ref="Z66:AG66"/>
    <mergeCell ref="AH66:AO66"/>
    <mergeCell ref="AP66:AW66"/>
    <mergeCell ref="AX66:BE66"/>
    <mergeCell ref="BF66:BJ66"/>
    <mergeCell ref="F67:H67"/>
    <mergeCell ref="M67:T67"/>
    <mergeCell ref="U67:Y67"/>
    <mergeCell ref="Z67:AG67"/>
    <mergeCell ref="AH67:AO67"/>
    <mergeCell ref="AP67:AW67"/>
    <mergeCell ref="AX67:BE67"/>
    <mergeCell ref="BF67:BJ67"/>
    <mergeCell ref="F68:H68"/>
    <mergeCell ref="M68:T68"/>
    <mergeCell ref="U68:Y68"/>
    <mergeCell ref="Z68:AG68"/>
    <mergeCell ref="AH68:AO68"/>
    <mergeCell ref="AP68:AW68"/>
    <mergeCell ref="AX68:BE68"/>
    <mergeCell ref="BF68:BJ68"/>
    <mergeCell ref="B73:D73"/>
    <mergeCell ref="F69:H69"/>
    <mergeCell ref="M69:T69"/>
    <mergeCell ref="U69:Y69"/>
    <mergeCell ref="Z69:AG69"/>
    <mergeCell ref="AH69:AO69"/>
    <mergeCell ref="AP69:AW69"/>
    <mergeCell ref="AX69:BE69"/>
    <mergeCell ref="BF69:BJ69"/>
    <mergeCell ref="C71:D71"/>
    <mergeCell ref="F71:G71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R63"/>
  <sheetViews>
    <sheetView view="pageBreakPreview" zoomScaleNormal="100" zoomScaleSheetLayoutView="100" workbookViewId="0">
      <selection activeCell="T1" sqref="T1"/>
    </sheetView>
  </sheetViews>
  <sheetFormatPr defaultRowHeight="12" customHeight="1"/>
  <cols>
    <col min="1" max="1" width="1" style="16" customWidth="1"/>
    <col min="2" max="63" width="1.625" style="16" customWidth="1"/>
    <col min="64" max="16384" width="9" style="16"/>
  </cols>
  <sheetData>
    <row r="1" spans="1:70" ht="11.1" customHeight="1">
      <c r="A1" s="453">
        <v>198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183"/>
      <c r="AT1" s="302"/>
      <c r="AU1" s="302"/>
      <c r="AV1" s="302"/>
      <c r="AW1" s="302"/>
      <c r="AX1" s="302"/>
      <c r="AY1" s="302"/>
      <c r="AZ1" s="302"/>
      <c r="BA1" s="302"/>
      <c r="BB1" s="302"/>
      <c r="BC1" s="302"/>
      <c r="BD1" s="302"/>
      <c r="BE1" s="302"/>
      <c r="BF1" s="302"/>
      <c r="BG1" s="302"/>
      <c r="BH1" s="302"/>
      <c r="BI1" s="302"/>
      <c r="BJ1" s="302"/>
      <c r="BK1" s="302"/>
    </row>
    <row r="2" spans="1:70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302"/>
      <c r="AT2" s="302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</row>
    <row r="3" spans="1:70" ht="13.5" customHeight="1">
      <c r="B3" s="83"/>
      <c r="C3" s="83"/>
      <c r="D3" s="83"/>
      <c r="E3" s="83"/>
      <c r="F3" s="83"/>
      <c r="G3" s="83"/>
      <c r="H3" s="83"/>
      <c r="I3" s="83"/>
      <c r="J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70" ht="13.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70" ht="12.95" customHeight="1">
      <c r="B5" s="390" t="s">
        <v>222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</row>
    <row r="6" spans="1:70" ht="12.9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</row>
    <row r="7" spans="1:70" ht="18" customHeight="1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3" t="s">
        <v>213</v>
      </c>
      <c r="P7" s="613"/>
      <c r="Q7" s="613"/>
      <c r="R7" s="613"/>
      <c r="S7" s="613"/>
      <c r="T7" s="613"/>
      <c r="U7" s="613"/>
      <c r="V7" s="613"/>
      <c r="W7" s="613"/>
      <c r="X7" s="613"/>
      <c r="Y7" s="613"/>
      <c r="Z7" s="613"/>
      <c r="AA7" s="613" t="s">
        <v>221</v>
      </c>
      <c r="AB7" s="613"/>
      <c r="AC7" s="613"/>
      <c r="AD7" s="613"/>
      <c r="AE7" s="613"/>
      <c r="AF7" s="613"/>
      <c r="AG7" s="613"/>
      <c r="AH7" s="613"/>
      <c r="AI7" s="613"/>
      <c r="AJ7" s="613"/>
      <c r="AK7" s="613"/>
      <c r="AL7" s="613"/>
      <c r="AM7" s="613"/>
      <c r="AN7" s="613"/>
      <c r="AO7" s="613"/>
      <c r="AP7" s="613"/>
      <c r="AQ7" s="613"/>
      <c r="AR7" s="613"/>
      <c r="AS7" s="613"/>
      <c r="AT7" s="613"/>
      <c r="AU7" s="613"/>
      <c r="AV7" s="613"/>
      <c r="AW7" s="613"/>
      <c r="AX7" s="613"/>
      <c r="AY7" s="613"/>
      <c r="AZ7" s="613"/>
      <c r="BA7" s="613"/>
      <c r="BB7" s="613"/>
      <c r="BC7" s="613"/>
      <c r="BD7" s="613"/>
      <c r="BE7" s="613"/>
      <c r="BF7" s="613"/>
      <c r="BG7" s="613"/>
      <c r="BH7" s="613"/>
      <c r="BI7" s="613"/>
      <c r="BJ7" s="616"/>
    </row>
    <row r="8" spans="1:70" ht="18" customHeight="1">
      <c r="B8" s="392" t="s">
        <v>1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615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 t="s">
        <v>220</v>
      </c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 t="s">
        <v>219</v>
      </c>
      <c r="AN8" s="615"/>
      <c r="AO8" s="615"/>
      <c r="AP8" s="615"/>
      <c r="AQ8" s="615"/>
      <c r="AR8" s="615"/>
      <c r="AS8" s="615"/>
      <c r="AT8" s="615"/>
      <c r="AU8" s="615"/>
      <c r="AV8" s="615"/>
      <c r="AW8" s="615"/>
      <c r="AX8" s="615"/>
      <c r="AY8" s="615" t="s">
        <v>218</v>
      </c>
      <c r="AZ8" s="615"/>
      <c r="BA8" s="615"/>
      <c r="BB8" s="615"/>
      <c r="BC8" s="615"/>
      <c r="BD8" s="615"/>
      <c r="BE8" s="615"/>
      <c r="BF8" s="615"/>
      <c r="BG8" s="615"/>
      <c r="BH8" s="615"/>
      <c r="BI8" s="615"/>
      <c r="BJ8" s="617"/>
    </row>
    <row r="9" spans="1:70" ht="18" customHeight="1"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615" t="s">
        <v>169</v>
      </c>
      <c r="P9" s="615"/>
      <c r="Q9" s="615"/>
      <c r="R9" s="615"/>
      <c r="S9" s="615"/>
      <c r="T9" s="615"/>
      <c r="U9" s="615" t="s">
        <v>168</v>
      </c>
      <c r="V9" s="615"/>
      <c r="W9" s="615"/>
      <c r="X9" s="615"/>
      <c r="Y9" s="615"/>
      <c r="Z9" s="615"/>
      <c r="AA9" s="615" t="s">
        <v>169</v>
      </c>
      <c r="AB9" s="615"/>
      <c r="AC9" s="615"/>
      <c r="AD9" s="615"/>
      <c r="AE9" s="615"/>
      <c r="AF9" s="615"/>
      <c r="AG9" s="615" t="s">
        <v>168</v>
      </c>
      <c r="AH9" s="615"/>
      <c r="AI9" s="615"/>
      <c r="AJ9" s="615"/>
      <c r="AK9" s="615"/>
      <c r="AL9" s="615"/>
      <c r="AM9" s="615" t="s">
        <v>169</v>
      </c>
      <c r="AN9" s="615"/>
      <c r="AO9" s="615"/>
      <c r="AP9" s="615"/>
      <c r="AQ9" s="615"/>
      <c r="AR9" s="615"/>
      <c r="AS9" s="615" t="s">
        <v>168</v>
      </c>
      <c r="AT9" s="615"/>
      <c r="AU9" s="615"/>
      <c r="AV9" s="615"/>
      <c r="AW9" s="615"/>
      <c r="AX9" s="615"/>
      <c r="AY9" s="615" t="s">
        <v>169</v>
      </c>
      <c r="AZ9" s="615"/>
      <c r="BA9" s="615"/>
      <c r="BB9" s="615"/>
      <c r="BC9" s="615"/>
      <c r="BD9" s="615"/>
      <c r="BE9" s="615" t="s">
        <v>168</v>
      </c>
      <c r="BF9" s="615"/>
      <c r="BG9" s="615"/>
      <c r="BH9" s="615"/>
      <c r="BI9" s="615"/>
      <c r="BJ9" s="617"/>
    </row>
    <row r="10" spans="1:70" ht="13.5" customHeight="1">
      <c r="B10" s="45"/>
      <c r="C10" s="46"/>
      <c r="D10" s="46"/>
      <c r="E10" s="46"/>
      <c r="F10" s="46"/>
      <c r="G10" s="45"/>
      <c r="H10" s="45"/>
      <c r="I10" s="45"/>
      <c r="J10" s="45"/>
      <c r="K10" s="45"/>
      <c r="L10" s="45"/>
      <c r="M10" s="45"/>
      <c r="N10" s="26"/>
      <c r="O10" s="17"/>
      <c r="P10" s="17"/>
      <c r="Q10" s="17"/>
      <c r="R10" s="17"/>
      <c r="S10" s="17"/>
      <c r="T10" s="17"/>
      <c r="U10" s="17"/>
      <c r="V10" s="17"/>
      <c r="W10" s="17"/>
      <c r="X10" s="390" t="s">
        <v>149</v>
      </c>
      <c r="Y10" s="390"/>
      <c r="Z10" s="390"/>
      <c r="AA10" s="17"/>
      <c r="AB10" s="17"/>
      <c r="AC10" s="17"/>
      <c r="AD10" s="17"/>
      <c r="AE10" s="17"/>
      <c r="AF10" s="17"/>
      <c r="AG10" s="17"/>
      <c r="AH10" s="17"/>
      <c r="AI10" s="17"/>
      <c r="AJ10" s="390" t="s">
        <v>149</v>
      </c>
      <c r="AK10" s="390"/>
      <c r="AL10" s="390"/>
      <c r="AM10" s="17"/>
      <c r="AN10" s="17"/>
      <c r="AO10" s="17"/>
      <c r="AP10" s="17"/>
      <c r="AQ10" s="17"/>
      <c r="AR10" s="17"/>
      <c r="AS10" s="17"/>
      <c r="AT10" s="17"/>
      <c r="AU10" s="17"/>
      <c r="AV10" s="390" t="s">
        <v>149</v>
      </c>
      <c r="AW10" s="390"/>
      <c r="AX10" s="390"/>
      <c r="AY10" s="17"/>
      <c r="AZ10" s="17"/>
      <c r="BA10" s="17"/>
      <c r="BB10" s="17"/>
      <c r="BC10" s="17"/>
      <c r="BD10" s="17"/>
      <c r="BE10" s="17"/>
      <c r="BF10" s="17"/>
      <c r="BG10" s="17"/>
      <c r="BH10" s="390" t="s">
        <v>149</v>
      </c>
      <c r="BI10" s="390"/>
      <c r="BJ10" s="390"/>
    </row>
    <row r="11" spans="1:70" ht="13.5" customHeight="1">
      <c r="B11" s="17"/>
      <c r="C11" s="205"/>
      <c r="D11" s="205"/>
      <c r="E11" s="205"/>
      <c r="F11" s="205"/>
      <c r="G11" s="17"/>
      <c r="H11" s="17"/>
      <c r="I11" s="17"/>
      <c r="J11" s="17"/>
      <c r="K11" s="17"/>
      <c r="L11" s="17"/>
      <c r="M11" s="17"/>
      <c r="N11" s="25"/>
      <c r="O11" s="17"/>
      <c r="P11" s="17"/>
      <c r="Q11" s="17"/>
      <c r="R11" s="17"/>
      <c r="S11" s="17"/>
      <c r="T11" s="17"/>
      <c r="U11" s="17"/>
      <c r="V11" s="17"/>
      <c r="W11" s="17"/>
      <c r="X11" s="205"/>
      <c r="Y11" s="205"/>
      <c r="Z11" s="205"/>
      <c r="AA11" s="17"/>
      <c r="AB11" s="17"/>
      <c r="AC11" s="17"/>
      <c r="AD11" s="17"/>
      <c r="AE11" s="17"/>
      <c r="AF11" s="17"/>
      <c r="AG11" s="17"/>
      <c r="AH11" s="17"/>
      <c r="AI11" s="17"/>
      <c r="AJ11" s="205"/>
      <c r="AK11" s="205"/>
      <c r="AL11" s="205"/>
      <c r="AM11" s="17"/>
      <c r="AN11" s="17"/>
      <c r="AO11" s="17"/>
      <c r="AP11" s="17"/>
      <c r="AQ11" s="17"/>
      <c r="AR11" s="17"/>
      <c r="AS11" s="17"/>
      <c r="AT11" s="17"/>
      <c r="AU11" s="17"/>
      <c r="AV11" s="205"/>
      <c r="AW11" s="205"/>
      <c r="AX11" s="205"/>
      <c r="AY11" s="17"/>
      <c r="AZ11" s="17"/>
      <c r="BA11" s="17"/>
      <c r="BB11" s="17"/>
      <c r="BC11" s="17"/>
      <c r="BD11" s="17"/>
      <c r="BE11" s="17"/>
      <c r="BF11" s="17"/>
      <c r="BG11" s="17"/>
      <c r="BH11" s="205"/>
      <c r="BI11" s="205"/>
      <c r="BJ11" s="205"/>
    </row>
    <row r="12" spans="1:70" ht="13.5" customHeight="1">
      <c r="B12" s="17"/>
      <c r="C12" s="392" t="s">
        <v>154</v>
      </c>
      <c r="D12" s="392"/>
      <c r="E12" s="392"/>
      <c r="F12" s="392"/>
      <c r="G12" s="390">
        <v>22</v>
      </c>
      <c r="H12" s="390"/>
      <c r="I12" s="390"/>
      <c r="J12" s="392" t="s">
        <v>153</v>
      </c>
      <c r="K12" s="392"/>
      <c r="L12" s="392"/>
      <c r="M12" s="392"/>
      <c r="N12" s="25"/>
      <c r="O12" s="683">
        <v>2912069</v>
      </c>
      <c r="P12" s="394"/>
      <c r="Q12" s="394"/>
      <c r="R12" s="394"/>
      <c r="S12" s="394"/>
      <c r="T12" s="394"/>
      <c r="U12" s="684">
        <v>52404164</v>
      </c>
      <c r="V12" s="684"/>
      <c r="W12" s="684"/>
      <c r="X12" s="684"/>
      <c r="Y12" s="684"/>
      <c r="Z12" s="684"/>
      <c r="AA12" s="394">
        <v>32287</v>
      </c>
      <c r="AB12" s="394"/>
      <c r="AC12" s="394"/>
      <c r="AD12" s="394"/>
      <c r="AE12" s="394"/>
      <c r="AF12" s="394"/>
      <c r="AG12" s="684">
        <v>16893240</v>
      </c>
      <c r="AH12" s="684"/>
      <c r="AI12" s="684"/>
      <c r="AJ12" s="684"/>
      <c r="AK12" s="684"/>
      <c r="AL12" s="684"/>
      <c r="AM12" s="394">
        <v>1477081</v>
      </c>
      <c r="AN12" s="394"/>
      <c r="AO12" s="394"/>
      <c r="AP12" s="394"/>
      <c r="AQ12" s="394"/>
      <c r="AR12" s="394"/>
      <c r="AS12" s="684">
        <v>18791384</v>
      </c>
      <c r="AT12" s="684"/>
      <c r="AU12" s="684"/>
      <c r="AV12" s="684"/>
      <c r="AW12" s="684"/>
      <c r="AX12" s="684"/>
      <c r="AY12" s="394">
        <v>358377</v>
      </c>
      <c r="AZ12" s="394"/>
      <c r="BA12" s="394"/>
      <c r="BB12" s="394"/>
      <c r="BC12" s="394"/>
      <c r="BD12" s="394"/>
      <c r="BE12" s="394">
        <v>4660142</v>
      </c>
      <c r="BF12" s="394"/>
      <c r="BG12" s="394"/>
      <c r="BH12" s="394"/>
      <c r="BI12" s="394"/>
      <c r="BJ12" s="394"/>
      <c r="BM12" s="59"/>
    </row>
    <row r="13" spans="1:70" s="22" customFormat="1" ht="13.5" customHeight="1">
      <c r="B13" s="17"/>
      <c r="C13" s="17"/>
      <c r="D13" s="17"/>
      <c r="E13" s="205"/>
      <c r="F13" s="205"/>
      <c r="G13" s="390">
        <v>23</v>
      </c>
      <c r="H13" s="390"/>
      <c r="I13" s="390"/>
      <c r="J13" s="17"/>
      <c r="K13" s="17"/>
      <c r="L13" s="17"/>
      <c r="M13" s="17"/>
      <c r="N13" s="25"/>
      <c r="O13" s="683">
        <v>2898741</v>
      </c>
      <c r="P13" s="394"/>
      <c r="Q13" s="394"/>
      <c r="R13" s="394"/>
      <c r="S13" s="394"/>
      <c r="T13" s="394"/>
      <c r="U13" s="684">
        <v>52246573</v>
      </c>
      <c r="V13" s="684"/>
      <c r="W13" s="684"/>
      <c r="X13" s="684"/>
      <c r="Y13" s="684"/>
      <c r="Z13" s="684"/>
      <c r="AA13" s="394">
        <v>31374</v>
      </c>
      <c r="AB13" s="394"/>
      <c r="AC13" s="394"/>
      <c r="AD13" s="394"/>
      <c r="AE13" s="394"/>
      <c r="AF13" s="394"/>
      <c r="AG13" s="684">
        <v>17119211</v>
      </c>
      <c r="AH13" s="684"/>
      <c r="AI13" s="684"/>
      <c r="AJ13" s="684"/>
      <c r="AK13" s="684"/>
      <c r="AL13" s="684"/>
      <c r="AM13" s="394">
        <v>1463604</v>
      </c>
      <c r="AN13" s="394"/>
      <c r="AO13" s="394"/>
      <c r="AP13" s="394"/>
      <c r="AQ13" s="394"/>
      <c r="AR13" s="394"/>
      <c r="AS13" s="684">
        <v>18647816</v>
      </c>
      <c r="AT13" s="684"/>
      <c r="AU13" s="684"/>
      <c r="AV13" s="684"/>
      <c r="AW13" s="684"/>
      <c r="AX13" s="684"/>
      <c r="AY13" s="394">
        <v>360488</v>
      </c>
      <c r="AZ13" s="394"/>
      <c r="BA13" s="394"/>
      <c r="BB13" s="394"/>
      <c r="BC13" s="394"/>
      <c r="BD13" s="394"/>
      <c r="BE13" s="394">
        <v>4628337</v>
      </c>
      <c r="BF13" s="394"/>
      <c r="BG13" s="394"/>
      <c r="BH13" s="394"/>
      <c r="BI13" s="394"/>
      <c r="BJ13" s="394"/>
      <c r="BM13" s="58"/>
    </row>
    <row r="14" spans="1:70" ht="13.5" customHeight="1">
      <c r="B14" s="17"/>
      <c r="C14" s="17"/>
      <c r="D14" s="17"/>
      <c r="E14" s="205"/>
      <c r="F14" s="205"/>
      <c r="G14" s="390">
        <v>24</v>
      </c>
      <c r="H14" s="390"/>
      <c r="I14" s="390"/>
      <c r="J14" s="17"/>
      <c r="K14" s="17"/>
      <c r="L14" s="17"/>
      <c r="M14" s="17"/>
      <c r="N14" s="25"/>
      <c r="O14" s="683">
        <v>2874736</v>
      </c>
      <c r="P14" s="394"/>
      <c r="Q14" s="394"/>
      <c r="R14" s="394"/>
      <c r="S14" s="394"/>
      <c r="T14" s="394"/>
      <c r="U14" s="685">
        <v>52101958</v>
      </c>
      <c r="V14" s="685"/>
      <c r="W14" s="685"/>
      <c r="X14" s="685"/>
      <c r="Y14" s="685"/>
      <c r="Z14" s="685"/>
      <c r="AA14" s="394">
        <v>30845</v>
      </c>
      <c r="AB14" s="394"/>
      <c r="AC14" s="394"/>
      <c r="AD14" s="394"/>
      <c r="AE14" s="394"/>
      <c r="AF14" s="394"/>
      <c r="AG14" s="684">
        <v>16624558</v>
      </c>
      <c r="AH14" s="684"/>
      <c r="AI14" s="684"/>
      <c r="AJ14" s="684"/>
      <c r="AK14" s="684"/>
      <c r="AL14" s="684"/>
      <c r="AM14" s="394">
        <v>1443564</v>
      </c>
      <c r="AN14" s="394"/>
      <c r="AO14" s="394"/>
      <c r="AP14" s="394"/>
      <c r="AQ14" s="394"/>
      <c r="AR14" s="394"/>
      <c r="AS14" s="684">
        <v>18711383</v>
      </c>
      <c r="AT14" s="684"/>
      <c r="AU14" s="684"/>
      <c r="AV14" s="684"/>
      <c r="AW14" s="684"/>
      <c r="AX14" s="684"/>
      <c r="AY14" s="394">
        <v>363176</v>
      </c>
      <c r="AZ14" s="394"/>
      <c r="BA14" s="394"/>
      <c r="BB14" s="394"/>
      <c r="BC14" s="394"/>
      <c r="BD14" s="394"/>
      <c r="BE14" s="394">
        <v>4622055</v>
      </c>
      <c r="BF14" s="394"/>
      <c r="BG14" s="394"/>
      <c r="BH14" s="394"/>
      <c r="BI14" s="394"/>
      <c r="BJ14" s="394"/>
      <c r="BM14" s="59"/>
    </row>
    <row r="15" spans="1:70" ht="13.5" customHeight="1">
      <c r="B15" s="17"/>
      <c r="C15" s="17"/>
      <c r="D15" s="17"/>
      <c r="E15" s="205"/>
      <c r="F15" s="205"/>
      <c r="G15" s="390">
        <v>25</v>
      </c>
      <c r="H15" s="390"/>
      <c r="I15" s="390"/>
      <c r="J15" s="17"/>
      <c r="K15" s="17"/>
      <c r="L15" s="17"/>
      <c r="M15" s="17"/>
      <c r="N15" s="25"/>
      <c r="O15" s="683">
        <v>2874736</v>
      </c>
      <c r="P15" s="394"/>
      <c r="Q15" s="394"/>
      <c r="R15" s="394"/>
      <c r="S15" s="394"/>
      <c r="T15" s="394"/>
      <c r="U15" s="686">
        <v>52101958</v>
      </c>
      <c r="V15" s="686"/>
      <c r="W15" s="686"/>
      <c r="X15" s="686"/>
      <c r="Y15" s="686"/>
      <c r="Z15" s="686"/>
      <c r="AA15" s="391">
        <v>30845</v>
      </c>
      <c r="AB15" s="391"/>
      <c r="AC15" s="391"/>
      <c r="AD15" s="391"/>
      <c r="AE15" s="391"/>
      <c r="AF15" s="391"/>
      <c r="AG15" s="686">
        <v>16624558</v>
      </c>
      <c r="AH15" s="686"/>
      <c r="AI15" s="686"/>
      <c r="AJ15" s="686"/>
      <c r="AK15" s="686"/>
      <c r="AL15" s="686"/>
      <c r="AM15" s="391">
        <v>1443564</v>
      </c>
      <c r="AN15" s="391"/>
      <c r="AO15" s="391"/>
      <c r="AP15" s="391"/>
      <c r="AQ15" s="391"/>
      <c r="AR15" s="391"/>
      <c r="AS15" s="686">
        <v>18711383</v>
      </c>
      <c r="AT15" s="686"/>
      <c r="AU15" s="686"/>
      <c r="AV15" s="686"/>
      <c r="AW15" s="686"/>
      <c r="AX15" s="686"/>
      <c r="AY15" s="391">
        <v>363176</v>
      </c>
      <c r="AZ15" s="391"/>
      <c r="BA15" s="391"/>
      <c r="BB15" s="391"/>
      <c r="BC15" s="391"/>
      <c r="BD15" s="391"/>
      <c r="BE15" s="391">
        <v>4622055</v>
      </c>
      <c r="BF15" s="391"/>
      <c r="BG15" s="391"/>
      <c r="BH15" s="391"/>
      <c r="BI15" s="391"/>
      <c r="BJ15" s="391"/>
      <c r="BM15" s="59"/>
    </row>
    <row r="16" spans="1:70" s="22" customFormat="1" ht="13.5" customHeight="1">
      <c r="B16" s="23"/>
      <c r="C16" s="23"/>
      <c r="D16" s="23"/>
      <c r="E16" s="204"/>
      <c r="F16" s="204"/>
      <c r="G16" s="388">
        <v>26</v>
      </c>
      <c r="H16" s="388"/>
      <c r="I16" s="388"/>
      <c r="J16" s="23"/>
      <c r="K16" s="23"/>
      <c r="L16" s="23"/>
      <c r="M16" s="23"/>
      <c r="N16" s="24"/>
      <c r="O16" s="649">
        <v>2822648</v>
      </c>
      <c r="P16" s="649"/>
      <c r="Q16" s="649"/>
      <c r="R16" s="649"/>
      <c r="S16" s="649"/>
      <c r="T16" s="649"/>
      <c r="U16" s="687">
        <v>51688042</v>
      </c>
      <c r="V16" s="687"/>
      <c r="W16" s="687"/>
      <c r="X16" s="687"/>
      <c r="Y16" s="687"/>
      <c r="Z16" s="687"/>
      <c r="AA16" s="649">
        <v>30205</v>
      </c>
      <c r="AB16" s="649"/>
      <c r="AC16" s="649"/>
      <c r="AD16" s="649"/>
      <c r="AE16" s="649"/>
      <c r="AF16" s="649"/>
      <c r="AG16" s="688">
        <v>16426684</v>
      </c>
      <c r="AH16" s="688"/>
      <c r="AI16" s="688"/>
      <c r="AJ16" s="688"/>
      <c r="AK16" s="688"/>
      <c r="AL16" s="688"/>
      <c r="AM16" s="649">
        <v>1406993</v>
      </c>
      <c r="AN16" s="649"/>
      <c r="AO16" s="649"/>
      <c r="AP16" s="649"/>
      <c r="AQ16" s="649"/>
      <c r="AR16" s="649"/>
      <c r="AS16" s="688">
        <v>18723387</v>
      </c>
      <c r="AT16" s="688"/>
      <c r="AU16" s="688"/>
      <c r="AV16" s="688"/>
      <c r="AW16" s="688"/>
      <c r="AX16" s="688"/>
      <c r="AY16" s="649">
        <v>363410</v>
      </c>
      <c r="AZ16" s="649"/>
      <c r="BA16" s="649"/>
      <c r="BB16" s="649"/>
      <c r="BC16" s="649"/>
      <c r="BD16" s="649"/>
      <c r="BE16" s="649">
        <v>4553960</v>
      </c>
      <c r="BF16" s="649"/>
      <c r="BG16" s="649"/>
      <c r="BH16" s="649"/>
      <c r="BI16" s="649"/>
      <c r="BJ16" s="649"/>
      <c r="BM16" s="649"/>
      <c r="BN16" s="649"/>
      <c r="BO16" s="649"/>
      <c r="BP16" s="649"/>
      <c r="BQ16" s="649"/>
      <c r="BR16" s="649"/>
    </row>
    <row r="17" spans="2:62" ht="13.5" customHeight="1">
      <c r="B17" s="19"/>
      <c r="C17" s="19"/>
      <c r="D17" s="19"/>
      <c r="E17" s="21"/>
      <c r="F17" s="21"/>
      <c r="G17" s="21"/>
      <c r="H17" s="21"/>
      <c r="I17" s="19"/>
      <c r="J17" s="19"/>
      <c r="K17" s="19"/>
      <c r="L17" s="19"/>
      <c r="M17" s="19"/>
      <c r="N17" s="20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</row>
    <row r="18" spans="2:62" ht="18" customHeight="1">
      <c r="B18" s="612" t="s">
        <v>1</v>
      </c>
      <c r="C18" s="613"/>
      <c r="D18" s="613"/>
      <c r="E18" s="613"/>
      <c r="F18" s="613"/>
      <c r="G18" s="613"/>
      <c r="H18" s="613"/>
      <c r="I18" s="613"/>
      <c r="J18" s="613"/>
      <c r="K18" s="613"/>
      <c r="L18" s="613"/>
      <c r="M18" s="613"/>
      <c r="N18" s="613"/>
      <c r="O18" s="613" t="s">
        <v>217</v>
      </c>
      <c r="P18" s="613"/>
      <c r="Q18" s="613"/>
      <c r="R18" s="613"/>
      <c r="S18" s="613"/>
      <c r="T18" s="613"/>
      <c r="U18" s="613"/>
      <c r="V18" s="613"/>
      <c r="W18" s="613"/>
      <c r="X18" s="613"/>
      <c r="Y18" s="613"/>
      <c r="Z18" s="613"/>
      <c r="AA18" s="613"/>
      <c r="AB18" s="613"/>
      <c r="AC18" s="613"/>
      <c r="AD18" s="613"/>
      <c r="AE18" s="613" t="s">
        <v>211</v>
      </c>
      <c r="AF18" s="613"/>
      <c r="AG18" s="613"/>
      <c r="AH18" s="613"/>
      <c r="AI18" s="613"/>
      <c r="AJ18" s="613"/>
      <c r="AK18" s="613"/>
      <c r="AL18" s="613"/>
      <c r="AM18" s="613"/>
      <c r="AN18" s="613"/>
      <c r="AO18" s="613"/>
      <c r="AP18" s="613"/>
      <c r="AQ18" s="613"/>
      <c r="AR18" s="613"/>
      <c r="AS18" s="613"/>
      <c r="AT18" s="613"/>
      <c r="AU18" s="613" t="s">
        <v>216</v>
      </c>
      <c r="AV18" s="613"/>
      <c r="AW18" s="613"/>
      <c r="AX18" s="613"/>
      <c r="AY18" s="613"/>
      <c r="AZ18" s="613"/>
      <c r="BA18" s="613"/>
      <c r="BB18" s="613"/>
      <c r="BC18" s="613"/>
      <c r="BD18" s="613"/>
      <c r="BE18" s="613"/>
      <c r="BF18" s="613"/>
      <c r="BG18" s="613"/>
      <c r="BH18" s="613"/>
      <c r="BI18" s="613"/>
      <c r="BJ18" s="616"/>
    </row>
    <row r="19" spans="2:62" ht="18" customHeight="1">
      <c r="B19" s="614"/>
      <c r="C19" s="615"/>
      <c r="D19" s="615"/>
      <c r="E19" s="615"/>
      <c r="F19" s="615"/>
      <c r="G19" s="615"/>
      <c r="H19" s="615"/>
      <c r="I19" s="615"/>
      <c r="J19" s="615"/>
      <c r="K19" s="615"/>
      <c r="L19" s="615"/>
      <c r="M19" s="615"/>
      <c r="N19" s="615"/>
      <c r="O19" s="615" t="s">
        <v>169</v>
      </c>
      <c r="P19" s="615"/>
      <c r="Q19" s="615"/>
      <c r="R19" s="615"/>
      <c r="S19" s="615"/>
      <c r="T19" s="615"/>
      <c r="U19" s="615"/>
      <c r="V19" s="615"/>
      <c r="W19" s="615" t="s">
        <v>168</v>
      </c>
      <c r="X19" s="615"/>
      <c r="Y19" s="615"/>
      <c r="Z19" s="615"/>
      <c r="AA19" s="615"/>
      <c r="AB19" s="615"/>
      <c r="AC19" s="615"/>
      <c r="AD19" s="615"/>
      <c r="AE19" s="615" t="s">
        <v>169</v>
      </c>
      <c r="AF19" s="615"/>
      <c r="AG19" s="615"/>
      <c r="AH19" s="615"/>
      <c r="AI19" s="615"/>
      <c r="AJ19" s="615"/>
      <c r="AK19" s="615"/>
      <c r="AL19" s="615"/>
      <c r="AM19" s="615" t="s">
        <v>168</v>
      </c>
      <c r="AN19" s="615"/>
      <c r="AO19" s="615"/>
      <c r="AP19" s="615"/>
      <c r="AQ19" s="615"/>
      <c r="AR19" s="615"/>
      <c r="AS19" s="615"/>
      <c r="AT19" s="615"/>
      <c r="AU19" s="615" t="s">
        <v>169</v>
      </c>
      <c r="AV19" s="615"/>
      <c r="AW19" s="615"/>
      <c r="AX19" s="615"/>
      <c r="AY19" s="615"/>
      <c r="AZ19" s="615"/>
      <c r="BA19" s="615"/>
      <c r="BB19" s="615"/>
      <c r="BC19" s="615" t="s">
        <v>168</v>
      </c>
      <c r="BD19" s="615"/>
      <c r="BE19" s="615"/>
      <c r="BF19" s="615"/>
      <c r="BG19" s="615"/>
      <c r="BH19" s="615"/>
      <c r="BI19" s="615"/>
      <c r="BJ19" s="617"/>
    </row>
    <row r="20" spans="2:62" ht="13.5" customHeight="1">
      <c r="B20" s="17"/>
      <c r="C20" s="205"/>
      <c r="D20" s="205"/>
      <c r="E20" s="205"/>
      <c r="F20" s="205"/>
      <c r="G20" s="17"/>
      <c r="H20" s="17"/>
      <c r="I20" s="17"/>
      <c r="J20" s="17"/>
      <c r="K20" s="17"/>
      <c r="L20" s="17"/>
      <c r="M20" s="17"/>
      <c r="N20" s="2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390" t="s">
        <v>149</v>
      </c>
      <c r="AC20" s="390"/>
      <c r="AD20" s="390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390" t="s">
        <v>149</v>
      </c>
      <c r="AS20" s="390"/>
      <c r="AT20" s="390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390" t="s">
        <v>149</v>
      </c>
      <c r="BI20" s="390"/>
      <c r="BJ20" s="390"/>
    </row>
    <row r="21" spans="2:62" ht="13.5" customHeight="1">
      <c r="B21" s="17"/>
      <c r="C21" s="205"/>
      <c r="D21" s="205"/>
      <c r="E21" s="205"/>
      <c r="F21" s="205"/>
      <c r="G21" s="17"/>
      <c r="H21" s="17"/>
      <c r="I21" s="17"/>
      <c r="J21" s="17"/>
      <c r="K21" s="17"/>
      <c r="L21" s="17"/>
      <c r="M21" s="17"/>
      <c r="N21" s="2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205"/>
      <c r="AC21" s="205"/>
      <c r="AD21" s="205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205"/>
      <c r="AS21" s="205"/>
      <c r="AT21" s="205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205"/>
      <c r="BI21" s="205"/>
      <c r="BJ21" s="205"/>
    </row>
    <row r="22" spans="2:62" ht="13.5" customHeight="1">
      <c r="B22" s="17"/>
      <c r="C22" s="392" t="s">
        <v>154</v>
      </c>
      <c r="D22" s="392"/>
      <c r="E22" s="392"/>
      <c r="F22" s="392"/>
      <c r="G22" s="390">
        <v>22</v>
      </c>
      <c r="H22" s="390"/>
      <c r="I22" s="390"/>
      <c r="J22" s="392" t="s">
        <v>153</v>
      </c>
      <c r="K22" s="392"/>
      <c r="L22" s="392"/>
      <c r="M22" s="392"/>
      <c r="N22" s="25"/>
      <c r="O22" s="394">
        <v>999407</v>
      </c>
      <c r="P22" s="394"/>
      <c r="Q22" s="394"/>
      <c r="R22" s="394"/>
      <c r="S22" s="394"/>
      <c r="T22" s="394"/>
      <c r="U22" s="394"/>
      <c r="V22" s="394"/>
      <c r="W22" s="394">
        <v>10509802</v>
      </c>
      <c r="X22" s="394"/>
      <c r="Y22" s="394"/>
      <c r="Z22" s="394"/>
      <c r="AA22" s="394"/>
      <c r="AB22" s="394"/>
      <c r="AC22" s="394"/>
      <c r="AD22" s="394"/>
      <c r="AE22" s="394">
        <v>30580</v>
      </c>
      <c r="AF22" s="394"/>
      <c r="AG22" s="394"/>
      <c r="AH22" s="394"/>
      <c r="AI22" s="394"/>
      <c r="AJ22" s="394"/>
      <c r="AK22" s="394"/>
      <c r="AL22" s="394"/>
      <c r="AM22" s="394">
        <v>851557</v>
      </c>
      <c r="AN22" s="394"/>
      <c r="AO22" s="394"/>
      <c r="AP22" s="394"/>
      <c r="AQ22" s="394"/>
      <c r="AR22" s="394"/>
      <c r="AS22" s="394"/>
      <c r="AT22" s="394"/>
      <c r="AU22" s="394">
        <v>2310</v>
      </c>
      <c r="AV22" s="394"/>
      <c r="AW22" s="394"/>
      <c r="AX22" s="394"/>
      <c r="AY22" s="394"/>
      <c r="AZ22" s="394"/>
      <c r="BA22" s="394"/>
      <c r="BB22" s="394"/>
      <c r="BC22" s="394">
        <v>149494</v>
      </c>
      <c r="BD22" s="394"/>
      <c r="BE22" s="394"/>
      <c r="BF22" s="394"/>
      <c r="BG22" s="394"/>
      <c r="BH22" s="394"/>
      <c r="BI22" s="394"/>
      <c r="BJ22" s="394"/>
    </row>
    <row r="23" spans="2:62" s="22" customFormat="1" ht="13.5" customHeight="1">
      <c r="B23" s="17"/>
      <c r="C23" s="17"/>
      <c r="D23" s="17"/>
      <c r="E23" s="205"/>
      <c r="F23" s="205"/>
      <c r="G23" s="390">
        <v>23</v>
      </c>
      <c r="H23" s="390"/>
      <c r="I23" s="390"/>
      <c r="J23" s="17"/>
      <c r="K23" s="17"/>
      <c r="L23" s="17"/>
      <c r="M23" s="17"/>
      <c r="N23" s="25"/>
      <c r="O23" s="394">
        <v>1011217</v>
      </c>
      <c r="P23" s="394"/>
      <c r="Q23" s="394"/>
      <c r="R23" s="394"/>
      <c r="S23" s="394"/>
      <c r="T23" s="394"/>
      <c r="U23" s="394"/>
      <c r="V23" s="394"/>
      <c r="W23" s="394">
        <v>11065808</v>
      </c>
      <c r="X23" s="394"/>
      <c r="Y23" s="394"/>
      <c r="Z23" s="394"/>
      <c r="AA23" s="394"/>
      <c r="AB23" s="394"/>
      <c r="AC23" s="394"/>
      <c r="AD23" s="394"/>
      <c r="AE23" s="394">
        <v>30477</v>
      </c>
      <c r="AF23" s="394"/>
      <c r="AG23" s="394"/>
      <c r="AH23" s="394"/>
      <c r="AI23" s="394"/>
      <c r="AJ23" s="394"/>
      <c r="AK23" s="394"/>
      <c r="AL23" s="394"/>
      <c r="AM23" s="394">
        <v>824584</v>
      </c>
      <c r="AN23" s="394"/>
      <c r="AO23" s="394"/>
      <c r="AP23" s="394"/>
      <c r="AQ23" s="394"/>
      <c r="AR23" s="394"/>
      <c r="AS23" s="394"/>
      <c r="AT23" s="394"/>
      <c r="AU23" s="394">
        <v>2630</v>
      </c>
      <c r="AV23" s="394"/>
      <c r="AW23" s="394"/>
      <c r="AX23" s="394"/>
      <c r="AY23" s="394"/>
      <c r="AZ23" s="394"/>
      <c r="BA23" s="394"/>
      <c r="BB23" s="394"/>
      <c r="BC23" s="394">
        <v>169006</v>
      </c>
      <c r="BD23" s="394"/>
      <c r="BE23" s="394"/>
      <c r="BF23" s="394"/>
      <c r="BG23" s="394"/>
      <c r="BH23" s="394"/>
      <c r="BI23" s="394"/>
      <c r="BJ23" s="394"/>
    </row>
    <row r="24" spans="2:62" ht="13.5" customHeight="1">
      <c r="B24" s="17"/>
      <c r="C24" s="17"/>
      <c r="D24" s="17"/>
      <c r="E24" s="205"/>
      <c r="F24" s="205"/>
      <c r="G24" s="390">
        <v>24</v>
      </c>
      <c r="H24" s="390"/>
      <c r="I24" s="390"/>
      <c r="J24" s="17"/>
      <c r="K24" s="17"/>
      <c r="L24" s="17"/>
      <c r="M24" s="17"/>
      <c r="N24" s="25"/>
      <c r="O24" s="394">
        <v>1010735</v>
      </c>
      <c r="P24" s="394"/>
      <c r="Q24" s="394"/>
      <c r="R24" s="394"/>
      <c r="S24" s="394"/>
      <c r="T24" s="394"/>
      <c r="U24" s="394"/>
      <c r="V24" s="394"/>
      <c r="W24" s="394">
        <v>10854218</v>
      </c>
      <c r="X24" s="394"/>
      <c r="Y24" s="394"/>
      <c r="Z24" s="394"/>
      <c r="AA24" s="394"/>
      <c r="AB24" s="394"/>
      <c r="AC24" s="394"/>
      <c r="AD24" s="394"/>
      <c r="AE24" s="394">
        <v>29583</v>
      </c>
      <c r="AF24" s="394"/>
      <c r="AG24" s="394"/>
      <c r="AH24" s="394"/>
      <c r="AI24" s="394"/>
      <c r="AJ24" s="394"/>
      <c r="AK24" s="394"/>
      <c r="AL24" s="394"/>
      <c r="AM24" s="394">
        <v>807814</v>
      </c>
      <c r="AN24" s="394"/>
      <c r="AO24" s="394"/>
      <c r="AP24" s="394"/>
      <c r="AQ24" s="394"/>
      <c r="AR24" s="394"/>
      <c r="AS24" s="394"/>
      <c r="AT24" s="394"/>
      <c r="AU24" s="394">
        <v>2957</v>
      </c>
      <c r="AV24" s="394"/>
      <c r="AW24" s="394"/>
      <c r="AX24" s="394"/>
      <c r="AY24" s="394"/>
      <c r="AZ24" s="394"/>
      <c r="BA24" s="394"/>
      <c r="BB24" s="394"/>
      <c r="BC24" s="394">
        <v>189177</v>
      </c>
      <c r="BD24" s="394"/>
      <c r="BE24" s="394"/>
      <c r="BF24" s="394"/>
      <c r="BG24" s="394"/>
      <c r="BH24" s="394"/>
      <c r="BI24" s="394"/>
      <c r="BJ24" s="394"/>
    </row>
    <row r="25" spans="2:62" ht="13.5" customHeight="1">
      <c r="B25" s="17"/>
      <c r="C25" s="17"/>
      <c r="D25" s="17"/>
      <c r="E25" s="205"/>
      <c r="F25" s="205"/>
      <c r="G25" s="390">
        <v>25</v>
      </c>
      <c r="H25" s="390"/>
      <c r="I25" s="390"/>
      <c r="J25" s="17"/>
      <c r="K25" s="17"/>
      <c r="L25" s="17"/>
      <c r="M25" s="17"/>
      <c r="N25" s="25"/>
      <c r="O25" s="394">
        <v>1004723</v>
      </c>
      <c r="P25" s="394"/>
      <c r="Q25" s="394"/>
      <c r="R25" s="394"/>
      <c r="S25" s="394"/>
      <c r="T25" s="394"/>
      <c r="U25" s="394"/>
      <c r="V25" s="394"/>
      <c r="W25" s="394">
        <v>11162751</v>
      </c>
      <c r="X25" s="394"/>
      <c r="Y25" s="394"/>
      <c r="Z25" s="394"/>
      <c r="AA25" s="394"/>
      <c r="AB25" s="394"/>
      <c r="AC25" s="394"/>
      <c r="AD25" s="394"/>
      <c r="AE25" s="394">
        <v>29088</v>
      </c>
      <c r="AF25" s="394"/>
      <c r="AG25" s="394"/>
      <c r="AH25" s="394"/>
      <c r="AI25" s="394"/>
      <c r="AJ25" s="394"/>
      <c r="AK25" s="394"/>
      <c r="AL25" s="394"/>
      <c r="AM25" s="394">
        <v>777566</v>
      </c>
      <c r="AN25" s="394"/>
      <c r="AO25" s="394"/>
      <c r="AP25" s="394"/>
      <c r="AQ25" s="394"/>
      <c r="AR25" s="394"/>
      <c r="AS25" s="394"/>
      <c r="AT25" s="394"/>
      <c r="AU25" s="394">
        <v>3340</v>
      </c>
      <c r="AV25" s="394"/>
      <c r="AW25" s="394"/>
      <c r="AX25" s="394"/>
      <c r="AY25" s="394"/>
      <c r="AZ25" s="394"/>
      <c r="BA25" s="394"/>
      <c r="BB25" s="394"/>
      <c r="BC25" s="394">
        <v>203645</v>
      </c>
      <c r="BD25" s="394"/>
      <c r="BE25" s="394"/>
      <c r="BF25" s="394"/>
      <c r="BG25" s="394"/>
      <c r="BH25" s="394"/>
      <c r="BI25" s="394"/>
      <c r="BJ25" s="394"/>
    </row>
    <row r="26" spans="2:62" s="22" customFormat="1" ht="13.5" customHeight="1">
      <c r="B26" s="23"/>
      <c r="C26" s="23"/>
      <c r="D26" s="23"/>
      <c r="E26" s="204"/>
      <c r="F26" s="204"/>
      <c r="G26" s="388">
        <v>26</v>
      </c>
      <c r="H26" s="388"/>
      <c r="I26" s="388"/>
      <c r="J26" s="23"/>
      <c r="K26" s="23"/>
      <c r="L26" s="23"/>
      <c r="M26" s="23"/>
      <c r="N26" s="24"/>
      <c r="O26" s="648">
        <v>989563</v>
      </c>
      <c r="P26" s="649"/>
      <c r="Q26" s="649"/>
      <c r="R26" s="649"/>
      <c r="S26" s="649"/>
      <c r="T26" s="649"/>
      <c r="U26" s="649"/>
      <c r="V26" s="649"/>
      <c r="W26" s="649">
        <v>10980930</v>
      </c>
      <c r="X26" s="649"/>
      <c r="Y26" s="649"/>
      <c r="Z26" s="649"/>
      <c r="AA26" s="649"/>
      <c r="AB26" s="649"/>
      <c r="AC26" s="649"/>
      <c r="AD26" s="649"/>
      <c r="AE26" s="649">
        <v>28275</v>
      </c>
      <c r="AF26" s="649"/>
      <c r="AG26" s="649"/>
      <c r="AH26" s="649"/>
      <c r="AI26" s="649"/>
      <c r="AJ26" s="649"/>
      <c r="AK26" s="649"/>
      <c r="AL26" s="649"/>
      <c r="AM26" s="649">
        <v>750373</v>
      </c>
      <c r="AN26" s="649"/>
      <c r="AO26" s="649"/>
      <c r="AP26" s="649"/>
      <c r="AQ26" s="649"/>
      <c r="AR26" s="649"/>
      <c r="AS26" s="649"/>
      <c r="AT26" s="649"/>
      <c r="AU26" s="649">
        <v>4202</v>
      </c>
      <c r="AV26" s="649"/>
      <c r="AW26" s="649"/>
      <c r="AX26" s="649"/>
      <c r="AY26" s="649"/>
      <c r="AZ26" s="649"/>
      <c r="BA26" s="649"/>
      <c r="BB26" s="649"/>
      <c r="BC26" s="649">
        <v>252708</v>
      </c>
      <c r="BD26" s="649"/>
      <c r="BE26" s="649"/>
      <c r="BF26" s="649"/>
      <c r="BG26" s="649"/>
      <c r="BH26" s="649"/>
      <c r="BI26" s="649"/>
      <c r="BJ26" s="649"/>
    </row>
    <row r="27" spans="2:62" ht="13.5" customHeight="1">
      <c r="B27" s="19"/>
      <c r="C27" s="19"/>
      <c r="D27" s="19"/>
      <c r="E27" s="21"/>
      <c r="F27" s="21"/>
      <c r="G27" s="21"/>
      <c r="H27" s="21"/>
      <c r="I27" s="19"/>
      <c r="J27" s="19"/>
      <c r="K27" s="19"/>
      <c r="L27" s="19"/>
      <c r="M27" s="19"/>
      <c r="N27" s="20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</row>
    <row r="28" spans="2:62" ht="13.5" customHeight="1">
      <c r="C28" s="610" t="s">
        <v>8</v>
      </c>
      <c r="D28" s="610"/>
      <c r="E28" s="211" t="s">
        <v>162</v>
      </c>
      <c r="F28" s="16" t="s">
        <v>215</v>
      </c>
      <c r="G28" s="5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</row>
    <row r="29" spans="2:62" ht="13.5" customHeight="1">
      <c r="B29" s="387" t="s">
        <v>9</v>
      </c>
      <c r="C29" s="387"/>
      <c r="D29" s="387"/>
      <c r="E29" s="211" t="s">
        <v>162</v>
      </c>
      <c r="F29" s="16" t="s">
        <v>150</v>
      </c>
    </row>
    <row r="30" spans="2:62" ht="13.5" customHeight="1">
      <c r="B30" s="203"/>
      <c r="C30" s="203"/>
      <c r="D30" s="203"/>
      <c r="E30" s="211"/>
      <c r="AA30" s="17"/>
    </row>
    <row r="31" spans="2:62" ht="13.5" customHeight="1"/>
    <row r="32" spans="2:62" ht="12.95" customHeight="1">
      <c r="B32" s="390" t="s">
        <v>214</v>
      </c>
      <c r="C32" s="390"/>
      <c r="D32" s="390"/>
      <c r="E32" s="390"/>
      <c r="F32" s="390"/>
      <c r="G32" s="390"/>
      <c r="H32" s="390"/>
      <c r="I32" s="390"/>
      <c r="J32" s="390"/>
      <c r="K32" s="390"/>
      <c r="L32" s="390"/>
      <c r="M32" s="390"/>
      <c r="N32" s="390"/>
      <c r="O32" s="390"/>
      <c r="P32" s="390"/>
      <c r="Q32" s="390"/>
      <c r="R32" s="390"/>
      <c r="S32" s="390"/>
      <c r="T32" s="390"/>
      <c r="U32" s="390"/>
      <c r="V32" s="390"/>
      <c r="W32" s="390"/>
      <c r="X32" s="390"/>
      <c r="Y32" s="390"/>
      <c r="Z32" s="390"/>
      <c r="AA32" s="390"/>
      <c r="AB32" s="390"/>
      <c r="AC32" s="390"/>
      <c r="AD32" s="390"/>
      <c r="AE32" s="390"/>
      <c r="AF32" s="390"/>
      <c r="AG32" s="390"/>
      <c r="AH32" s="390"/>
      <c r="AI32" s="390"/>
      <c r="AJ32" s="390"/>
      <c r="AK32" s="390"/>
      <c r="AL32" s="390"/>
      <c r="AM32" s="390"/>
      <c r="AN32" s="390"/>
      <c r="AO32" s="390"/>
      <c r="AP32" s="390"/>
      <c r="AQ32" s="390"/>
      <c r="AR32" s="390"/>
      <c r="AS32" s="390"/>
      <c r="AT32" s="390"/>
      <c r="AU32" s="390"/>
      <c r="AV32" s="390"/>
      <c r="AW32" s="390"/>
      <c r="AX32" s="390"/>
      <c r="AY32" s="390"/>
      <c r="AZ32" s="390"/>
      <c r="BA32" s="390"/>
      <c r="BB32" s="390"/>
      <c r="BC32" s="390"/>
      <c r="BD32" s="390"/>
      <c r="BE32" s="390"/>
      <c r="BF32" s="390"/>
      <c r="BG32" s="390"/>
      <c r="BH32" s="390"/>
      <c r="BI32" s="390"/>
      <c r="BJ32" s="390"/>
    </row>
    <row r="33" spans="2:66" ht="12.95" customHeight="1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</row>
    <row r="34" spans="2:66" ht="18" customHeight="1">
      <c r="B34" s="612" t="s">
        <v>1</v>
      </c>
      <c r="C34" s="613"/>
      <c r="D34" s="613"/>
      <c r="E34" s="613"/>
      <c r="F34" s="613"/>
      <c r="G34" s="613"/>
      <c r="H34" s="613"/>
      <c r="I34" s="613"/>
      <c r="J34" s="613"/>
      <c r="K34" s="613"/>
      <c r="L34" s="613"/>
      <c r="M34" s="613"/>
      <c r="N34" s="613"/>
      <c r="O34" s="613" t="s">
        <v>213</v>
      </c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 t="s">
        <v>212</v>
      </c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 t="s">
        <v>211</v>
      </c>
      <c r="AN34" s="613"/>
      <c r="AO34" s="613"/>
      <c r="AP34" s="613"/>
      <c r="AQ34" s="613"/>
      <c r="AR34" s="613"/>
      <c r="AS34" s="613"/>
      <c r="AT34" s="613"/>
      <c r="AU34" s="613"/>
      <c r="AV34" s="613"/>
      <c r="AW34" s="613"/>
      <c r="AX34" s="613"/>
      <c r="AY34" s="613" t="s">
        <v>210</v>
      </c>
      <c r="AZ34" s="613"/>
      <c r="BA34" s="613"/>
      <c r="BB34" s="613"/>
      <c r="BC34" s="613"/>
      <c r="BD34" s="613"/>
      <c r="BE34" s="613"/>
      <c r="BF34" s="613"/>
      <c r="BG34" s="613"/>
      <c r="BH34" s="613"/>
      <c r="BI34" s="613"/>
      <c r="BJ34" s="616"/>
    </row>
    <row r="35" spans="2:66" ht="18" customHeight="1">
      <c r="B35" s="614"/>
      <c r="C35" s="615"/>
      <c r="D35" s="615"/>
      <c r="E35" s="615"/>
      <c r="F35" s="615"/>
      <c r="G35" s="615"/>
      <c r="H35" s="615"/>
      <c r="I35" s="615"/>
      <c r="J35" s="615"/>
      <c r="K35" s="615"/>
      <c r="L35" s="615"/>
      <c r="M35" s="615"/>
      <c r="N35" s="615"/>
      <c r="O35" s="615" t="s">
        <v>169</v>
      </c>
      <c r="P35" s="615"/>
      <c r="Q35" s="615"/>
      <c r="R35" s="615"/>
      <c r="S35" s="615"/>
      <c r="T35" s="615" t="s">
        <v>168</v>
      </c>
      <c r="U35" s="615"/>
      <c r="V35" s="615"/>
      <c r="W35" s="615"/>
      <c r="X35" s="615"/>
      <c r="Y35" s="615"/>
      <c r="Z35" s="615"/>
      <c r="AA35" s="615" t="s">
        <v>169</v>
      </c>
      <c r="AB35" s="615"/>
      <c r="AC35" s="615"/>
      <c r="AD35" s="615"/>
      <c r="AE35" s="615"/>
      <c r="AF35" s="615" t="s">
        <v>168</v>
      </c>
      <c r="AG35" s="615"/>
      <c r="AH35" s="615"/>
      <c r="AI35" s="615"/>
      <c r="AJ35" s="615"/>
      <c r="AK35" s="615"/>
      <c r="AL35" s="615"/>
      <c r="AM35" s="615" t="s">
        <v>169</v>
      </c>
      <c r="AN35" s="615"/>
      <c r="AO35" s="615"/>
      <c r="AP35" s="615"/>
      <c r="AQ35" s="615"/>
      <c r="AR35" s="615" t="s">
        <v>168</v>
      </c>
      <c r="AS35" s="615"/>
      <c r="AT35" s="615"/>
      <c r="AU35" s="615"/>
      <c r="AV35" s="615"/>
      <c r="AW35" s="615"/>
      <c r="AX35" s="615"/>
      <c r="AY35" s="615" t="s">
        <v>169</v>
      </c>
      <c r="AZ35" s="615"/>
      <c r="BA35" s="615"/>
      <c r="BB35" s="615"/>
      <c r="BC35" s="615"/>
      <c r="BD35" s="615" t="s">
        <v>168</v>
      </c>
      <c r="BE35" s="615"/>
      <c r="BF35" s="615"/>
      <c r="BG35" s="615"/>
      <c r="BH35" s="615"/>
      <c r="BI35" s="615"/>
      <c r="BJ35" s="617"/>
    </row>
    <row r="36" spans="2:66" ht="13.5" customHeight="1">
      <c r="B36" s="17"/>
      <c r="C36" s="205"/>
      <c r="D36" s="205"/>
      <c r="E36" s="205"/>
      <c r="F36" s="205"/>
      <c r="G36" s="17"/>
      <c r="H36" s="17"/>
      <c r="I36" s="17"/>
      <c r="J36" s="17"/>
      <c r="K36" s="17"/>
      <c r="L36" s="17"/>
      <c r="M36" s="17"/>
      <c r="N36" s="26"/>
      <c r="O36" s="17"/>
      <c r="P36" s="17"/>
      <c r="Q36" s="17"/>
      <c r="R36" s="17"/>
      <c r="S36" s="17"/>
      <c r="T36" s="17"/>
      <c r="X36" s="390" t="s">
        <v>149</v>
      </c>
      <c r="Y36" s="390"/>
      <c r="Z36" s="390"/>
      <c r="AJ36" s="390" t="s">
        <v>149</v>
      </c>
      <c r="AK36" s="390"/>
      <c r="AL36" s="390"/>
      <c r="AV36" s="390" t="s">
        <v>149</v>
      </c>
      <c r="AW36" s="390"/>
      <c r="AX36" s="390"/>
      <c r="BH36" s="390" t="s">
        <v>149</v>
      </c>
      <c r="BI36" s="390"/>
      <c r="BJ36" s="390"/>
    </row>
    <row r="37" spans="2:66" ht="13.5" customHeight="1">
      <c r="B37" s="17"/>
      <c r="C37" s="205"/>
      <c r="D37" s="205"/>
      <c r="E37" s="205"/>
      <c r="F37" s="205"/>
      <c r="G37" s="17"/>
      <c r="H37" s="17"/>
      <c r="I37" s="17"/>
      <c r="J37" s="17"/>
      <c r="K37" s="17"/>
      <c r="L37" s="17"/>
      <c r="M37" s="17"/>
      <c r="N37" s="25"/>
      <c r="O37" s="17"/>
      <c r="P37" s="17"/>
      <c r="Q37" s="17"/>
      <c r="R37" s="17"/>
      <c r="S37" s="17"/>
      <c r="T37" s="17"/>
      <c r="X37" s="205"/>
      <c r="Y37" s="205"/>
      <c r="Z37" s="205"/>
      <c r="AJ37" s="205"/>
      <c r="AK37" s="205"/>
      <c r="AL37" s="205"/>
      <c r="AV37" s="205"/>
      <c r="AW37" s="205"/>
      <c r="AX37" s="205"/>
      <c r="BH37" s="205"/>
      <c r="BI37" s="205"/>
      <c r="BJ37" s="205"/>
    </row>
    <row r="38" spans="2:66" ht="13.5" customHeight="1">
      <c r="B38" s="23"/>
      <c r="C38" s="390" t="s">
        <v>206</v>
      </c>
      <c r="D38" s="689"/>
      <c r="E38" s="689"/>
      <c r="F38" s="689"/>
      <c r="G38" s="390">
        <v>22</v>
      </c>
      <c r="H38" s="390"/>
      <c r="I38" s="390"/>
      <c r="J38" s="390" t="s">
        <v>205</v>
      </c>
      <c r="K38" s="390"/>
      <c r="L38" s="390"/>
      <c r="M38" s="390"/>
      <c r="N38" s="24"/>
      <c r="O38" s="690">
        <v>115519</v>
      </c>
      <c r="P38" s="644"/>
      <c r="Q38" s="644"/>
      <c r="R38" s="644"/>
      <c r="S38" s="644"/>
      <c r="T38" s="644">
        <v>901926</v>
      </c>
      <c r="U38" s="644"/>
      <c r="V38" s="644"/>
      <c r="W38" s="644"/>
      <c r="X38" s="644"/>
      <c r="Y38" s="644"/>
      <c r="Z38" s="644"/>
      <c r="AA38" s="644">
        <v>1453</v>
      </c>
      <c r="AB38" s="644"/>
      <c r="AC38" s="644"/>
      <c r="AD38" s="644"/>
      <c r="AE38" s="644"/>
      <c r="AF38" s="644">
        <v>16813</v>
      </c>
      <c r="AG38" s="644"/>
      <c r="AH38" s="644"/>
      <c r="AI38" s="644"/>
      <c r="AJ38" s="644"/>
      <c r="AK38" s="644"/>
      <c r="AL38" s="644"/>
      <c r="AM38" s="644">
        <v>38</v>
      </c>
      <c r="AN38" s="644"/>
      <c r="AO38" s="644"/>
      <c r="AP38" s="644"/>
      <c r="AQ38" s="644"/>
      <c r="AR38" s="644">
        <v>294</v>
      </c>
      <c r="AS38" s="644"/>
      <c r="AT38" s="644"/>
      <c r="AU38" s="644"/>
      <c r="AV38" s="644"/>
      <c r="AW38" s="644"/>
      <c r="AX38" s="644"/>
      <c r="AY38" s="644">
        <v>4</v>
      </c>
      <c r="AZ38" s="644"/>
      <c r="BA38" s="644"/>
      <c r="BB38" s="644"/>
      <c r="BC38" s="644"/>
      <c r="BD38" s="644">
        <v>131</v>
      </c>
      <c r="BE38" s="644"/>
      <c r="BF38" s="644"/>
      <c r="BG38" s="644"/>
      <c r="BH38" s="644"/>
      <c r="BI38" s="644"/>
      <c r="BJ38" s="644"/>
      <c r="BM38" s="233"/>
    </row>
    <row r="39" spans="2:66" s="22" customFormat="1" ht="13.5" customHeight="1">
      <c r="B39" s="17"/>
      <c r="C39" s="17"/>
      <c r="D39" s="17"/>
      <c r="E39" s="205"/>
      <c r="F39" s="205"/>
      <c r="G39" s="390">
        <v>23</v>
      </c>
      <c r="H39" s="390"/>
      <c r="I39" s="390"/>
      <c r="J39" s="17"/>
      <c r="K39" s="17"/>
      <c r="L39" s="17"/>
      <c r="M39" s="17"/>
      <c r="N39" s="25"/>
      <c r="O39" s="690">
        <v>118928</v>
      </c>
      <c r="P39" s="644"/>
      <c r="Q39" s="644"/>
      <c r="R39" s="644"/>
      <c r="S39" s="644"/>
      <c r="T39" s="644">
        <v>911309</v>
      </c>
      <c r="U39" s="644"/>
      <c r="V39" s="644"/>
      <c r="W39" s="644"/>
      <c r="X39" s="644"/>
      <c r="Y39" s="644"/>
      <c r="Z39" s="644"/>
      <c r="AA39" s="644">
        <v>1672</v>
      </c>
      <c r="AB39" s="644"/>
      <c r="AC39" s="644"/>
      <c r="AD39" s="644"/>
      <c r="AE39" s="644"/>
      <c r="AF39" s="644">
        <v>22969</v>
      </c>
      <c r="AG39" s="644"/>
      <c r="AH39" s="644"/>
      <c r="AI39" s="644"/>
      <c r="AJ39" s="644"/>
      <c r="AK39" s="644"/>
      <c r="AL39" s="644"/>
      <c r="AM39" s="644">
        <v>20</v>
      </c>
      <c r="AN39" s="644"/>
      <c r="AO39" s="644"/>
      <c r="AP39" s="644"/>
      <c r="AQ39" s="644"/>
      <c r="AR39" s="644">
        <v>212</v>
      </c>
      <c r="AS39" s="644"/>
      <c r="AT39" s="644"/>
      <c r="AU39" s="644"/>
      <c r="AV39" s="644"/>
      <c r="AW39" s="644"/>
      <c r="AX39" s="644"/>
      <c r="AY39" s="644">
        <v>2</v>
      </c>
      <c r="AZ39" s="644"/>
      <c r="BA39" s="644"/>
      <c r="BB39" s="644"/>
      <c r="BC39" s="644"/>
      <c r="BD39" s="644">
        <v>36</v>
      </c>
      <c r="BE39" s="644"/>
      <c r="BF39" s="644"/>
      <c r="BG39" s="644"/>
      <c r="BH39" s="644"/>
      <c r="BI39" s="644"/>
      <c r="BJ39" s="644"/>
      <c r="BM39" s="56"/>
      <c r="BN39" s="23"/>
    </row>
    <row r="40" spans="2:66" ht="13.5" customHeight="1">
      <c r="B40" s="17"/>
      <c r="C40" s="17"/>
      <c r="D40" s="17"/>
      <c r="E40" s="205"/>
      <c r="F40" s="205"/>
      <c r="G40" s="390">
        <v>24</v>
      </c>
      <c r="H40" s="390"/>
      <c r="I40" s="390"/>
      <c r="J40" s="17"/>
      <c r="K40" s="17"/>
      <c r="L40" s="17"/>
      <c r="M40" s="17"/>
      <c r="N40" s="25"/>
      <c r="O40" s="690">
        <v>118715</v>
      </c>
      <c r="P40" s="644"/>
      <c r="Q40" s="644"/>
      <c r="R40" s="644"/>
      <c r="S40" s="644"/>
      <c r="T40" s="644">
        <v>880137</v>
      </c>
      <c r="U40" s="644"/>
      <c r="V40" s="644"/>
      <c r="W40" s="644"/>
      <c r="X40" s="644"/>
      <c r="Y40" s="644"/>
      <c r="Z40" s="644"/>
      <c r="AA40" s="644">
        <v>2022</v>
      </c>
      <c r="AB40" s="644"/>
      <c r="AC40" s="644"/>
      <c r="AD40" s="644"/>
      <c r="AE40" s="644"/>
      <c r="AF40" s="644">
        <v>20909</v>
      </c>
      <c r="AG40" s="644"/>
      <c r="AH40" s="644"/>
      <c r="AI40" s="644"/>
      <c r="AJ40" s="644"/>
      <c r="AK40" s="644"/>
      <c r="AL40" s="644"/>
      <c r="AM40" s="644">
        <v>24</v>
      </c>
      <c r="AN40" s="644"/>
      <c r="AO40" s="644"/>
      <c r="AP40" s="644"/>
      <c r="AQ40" s="644"/>
      <c r="AR40" s="644">
        <v>287</v>
      </c>
      <c r="AS40" s="644"/>
      <c r="AT40" s="644"/>
      <c r="AU40" s="644"/>
      <c r="AV40" s="644"/>
      <c r="AW40" s="644"/>
      <c r="AX40" s="644"/>
      <c r="AY40" s="644">
        <v>2</v>
      </c>
      <c r="AZ40" s="644"/>
      <c r="BA40" s="644"/>
      <c r="BB40" s="644"/>
      <c r="BC40" s="644"/>
      <c r="BD40" s="644">
        <v>36</v>
      </c>
      <c r="BE40" s="644"/>
      <c r="BF40" s="644"/>
      <c r="BG40" s="644"/>
      <c r="BH40" s="644"/>
      <c r="BI40" s="644"/>
      <c r="BJ40" s="644"/>
      <c r="BM40" s="55"/>
    </row>
    <row r="41" spans="2:66" ht="13.5" customHeight="1">
      <c r="B41" s="17"/>
      <c r="C41" s="17"/>
      <c r="D41" s="17"/>
      <c r="E41" s="205"/>
      <c r="F41" s="205"/>
      <c r="G41" s="390">
        <v>25</v>
      </c>
      <c r="H41" s="390"/>
      <c r="I41" s="390"/>
      <c r="J41" s="17"/>
      <c r="K41" s="17"/>
      <c r="L41" s="17"/>
      <c r="M41" s="17"/>
      <c r="N41" s="25"/>
      <c r="O41" s="690">
        <v>119504</v>
      </c>
      <c r="P41" s="644"/>
      <c r="Q41" s="644"/>
      <c r="R41" s="644"/>
      <c r="S41" s="644"/>
      <c r="T41" s="644">
        <v>848440</v>
      </c>
      <c r="U41" s="644"/>
      <c r="V41" s="644"/>
      <c r="W41" s="644"/>
      <c r="X41" s="644"/>
      <c r="Y41" s="644"/>
      <c r="Z41" s="644"/>
      <c r="AA41" s="691">
        <v>4107</v>
      </c>
      <c r="AB41" s="691"/>
      <c r="AC41" s="691"/>
      <c r="AD41" s="691"/>
      <c r="AE41" s="691"/>
      <c r="AF41" s="691">
        <v>26416</v>
      </c>
      <c r="AG41" s="691"/>
      <c r="AH41" s="691"/>
      <c r="AI41" s="691"/>
      <c r="AJ41" s="691"/>
      <c r="AK41" s="691"/>
      <c r="AL41" s="691"/>
      <c r="AM41" s="691">
        <v>32</v>
      </c>
      <c r="AN41" s="691"/>
      <c r="AO41" s="691"/>
      <c r="AP41" s="691"/>
      <c r="AQ41" s="691"/>
      <c r="AR41" s="691">
        <v>211</v>
      </c>
      <c r="AS41" s="691"/>
      <c r="AT41" s="691"/>
      <c r="AU41" s="691"/>
      <c r="AV41" s="691"/>
      <c r="AW41" s="691"/>
      <c r="AX41" s="691"/>
      <c r="AY41" s="691">
        <v>2</v>
      </c>
      <c r="AZ41" s="691"/>
      <c r="BA41" s="691"/>
      <c r="BB41" s="691"/>
      <c r="BC41" s="691"/>
      <c r="BD41" s="691">
        <v>104</v>
      </c>
      <c r="BE41" s="691"/>
      <c r="BF41" s="691"/>
      <c r="BG41" s="691"/>
      <c r="BH41" s="691"/>
      <c r="BI41" s="691"/>
      <c r="BJ41" s="691"/>
      <c r="BM41" s="55"/>
    </row>
    <row r="42" spans="2:66" s="22" customFormat="1" ht="13.5" customHeight="1">
      <c r="B42" s="23"/>
      <c r="C42" s="23"/>
      <c r="D42" s="23"/>
      <c r="E42" s="204"/>
      <c r="F42" s="204"/>
      <c r="G42" s="388">
        <v>26</v>
      </c>
      <c r="H42" s="388"/>
      <c r="I42" s="388"/>
      <c r="J42" s="23"/>
      <c r="K42" s="23"/>
      <c r="L42" s="23"/>
      <c r="M42" s="23"/>
      <c r="N42" s="24"/>
      <c r="O42" s="649">
        <f>SUM(AA42,AM42,AY42,O52,AA52,AM52,AY52)</f>
        <v>117394</v>
      </c>
      <c r="P42" s="649"/>
      <c r="Q42" s="649"/>
      <c r="R42" s="649"/>
      <c r="S42" s="649"/>
      <c r="T42" s="649">
        <f>SUM(AF42,AR42,BD42,T52,AF52,AR52,BD52)</f>
        <v>832197</v>
      </c>
      <c r="U42" s="649"/>
      <c r="V42" s="649"/>
      <c r="W42" s="649"/>
      <c r="X42" s="649"/>
      <c r="Y42" s="649"/>
      <c r="Z42" s="649"/>
      <c r="AA42" s="649">
        <v>2545</v>
      </c>
      <c r="AB42" s="649"/>
      <c r="AC42" s="649"/>
      <c r="AD42" s="649"/>
      <c r="AE42" s="649"/>
      <c r="AF42" s="649">
        <v>23726</v>
      </c>
      <c r="AG42" s="649"/>
      <c r="AH42" s="649"/>
      <c r="AI42" s="649"/>
      <c r="AJ42" s="649"/>
      <c r="AK42" s="649"/>
      <c r="AL42" s="649"/>
      <c r="AM42" s="649">
        <v>15</v>
      </c>
      <c r="AN42" s="649"/>
      <c r="AO42" s="649"/>
      <c r="AP42" s="649"/>
      <c r="AQ42" s="649"/>
      <c r="AR42" s="649">
        <v>45</v>
      </c>
      <c r="AS42" s="649"/>
      <c r="AT42" s="649"/>
      <c r="AU42" s="649"/>
      <c r="AV42" s="649"/>
      <c r="AW42" s="649"/>
      <c r="AX42" s="649"/>
      <c r="AY42" s="649">
        <v>1</v>
      </c>
      <c r="AZ42" s="649"/>
      <c r="BA42" s="649"/>
      <c r="BB42" s="649"/>
      <c r="BC42" s="649"/>
      <c r="BD42" s="649">
        <v>64</v>
      </c>
      <c r="BE42" s="649"/>
      <c r="BF42" s="649"/>
      <c r="BG42" s="649"/>
      <c r="BH42" s="649"/>
      <c r="BI42" s="649"/>
      <c r="BJ42" s="649"/>
      <c r="BM42" s="54"/>
    </row>
    <row r="43" spans="2:66" ht="13.5" customHeight="1">
      <c r="B43" s="19"/>
      <c r="C43" s="19"/>
      <c r="D43" s="19"/>
      <c r="E43" s="21"/>
      <c r="F43" s="21"/>
      <c r="G43" s="21"/>
      <c r="H43" s="21"/>
      <c r="I43" s="19"/>
      <c r="J43" s="19"/>
      <c r="K43" s="19"/>
      <c r="L43" s="19"/>
      <c r="M43" s="19"/>
      <c r="N43" s="20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</row>
    <row r="44" spans="2:66" ht="18" customHeight="1">
      <c r="B44" s="612" t="s">
        <v>1</v>
      </c>
      <c r="C44" s="613"/>
      <c r="D44" s="613"/>
      <c r="E44" s="613"/>
      <c r="F44" s="613"/>
      <c r="G44" s="613"/>
      <c r="H44" s="613"/>
      <c r="I44" s="613"/>
      <c r="J44" s="613"/>
      <c r="K44" s="613"/>
      <c r="L44" s="613"/>
      <c r="M44" s="613"/>
      <c r="N44" s="613"/>
      <c r="O44" s="613" t="s">
        <v>209</v>
      </c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 t="s">
        <v>208</v>
      </c>
      <c r="AB44" s="613"/>
      <c r="AC44" s="613"/>
      <c r="AD44" s="613"/>
      <c r="AE44" s="613"/>
      <c r="AF44" s="613"/>
      <c r="AG44" s="613"/>
      <c r="AH44" s="613"/>
      <c r="AI44" s="613"/>
      <c r="AJ44" s="613"/>
      <c r="AK44" s="613"/>
      <c r="AL44" s="613"/>
      <c r="AM44" s="613" t="s">
        <v>924</v>
      </c>
      <c r="AN44" s="613"/>
      <c r="AO44" s="613"/>
      <c r="AP44" s="613"/>
      <c r="AQ44" s="613"/>
      <c r="AR44" s="613"/>
      <c r="AS44" s="613"/>
      <c r="AT44" s="613"/>
      <c r="AU44" s="613"/>
      <c r="AV44" s="613"/>
      <c r="AW44" s="613"/>
      <c r="AX44" s="613"/>
      <c r="AY44" s="613" t="s">
        <v>207</v>
      </c>
      <c r="AZ44" s="613"/>
      <c r="BA44" s="613"/>
      <c r="BB44" s="613"/>
      <c r="BC44" s="613"/>
      <c r="BD44" s="613"/>
      <c r="BE44" s="613"/>
      <c r="BF44" s="613"/>
      <c r="BG44" s="613"/>
      <c r="BH44" s="613"/>
      <c r="BI44" s="613"/>
      <c r="BJ44" s="616"/>
      <c r="BK44" s="17"/>
    </row>
    <row r="45" spans="2:66" ht="18" customHeight="1">
      <c r="B45" s="614"/>
      <c r="C45" s="615"/>
      <c r="D45" s="615"/>
      <c r="E45" s="615"/>
      <c r="F45" s="615"/>
      <c r="G45" s="615"/>
      <c r="H45" s="615"/>
      <c r="I45" s="615"/>
      <c r="J45" s="615"/>
      <c r="K45" s="615"/>
      <c r="L45" s="615"/>
      <c r="M45" s="615"/>
      <c r="N45" s="615"/>
      <c r="O45" s="615" t="s">
        <v>169</v>
      </c>
      <c r="P45" s="615"/>
      <c r="Q45" s="615"/>
      <c r="R45" s="615"/>
      <c r="S45" s="615"/>
      <c r="T45" s="615" t="s">
        <v>168</v>
      </c>
      <c r="U45" s="615"/>
      <c r="V45" s="615"/>
      <c r="W45" s="615"/>
      <c r="X45" s="615"/>
      <c r="Y45" s="615"/>
      <c r="Z45" s="615"/>
      <c r="AA45" s="615" t="s">
        <v>169</v>
      </c>
      <c r="AB45" s="615"/>
      <c r="AC45" s="615"/>
      <c r="AD45" s="615"/>
      <c r="AE45" s="615"/>
      <c r="AF45" s="615" t="s">
        <v>168</v>
      </c>
      <c r="AG45" s="615"/>
      <c r="AH45" s="615"/>
      <c r="AI45" s="615"/>
      <c r="AJ45" s="615"/>
      <c r="AK45" s="615"/>
      <c r="AL45" s="615"/>
      <c r="AM45" s="615" t="s">
        <v>169</v>
      </c>
      <c r="AN45" s="615"/>
      <c r="AO45" s="615"/>
      <c r="AP45" s="615"/>
      <c r="AQ45" s="615"/>
      <c r="AR45" s="615" t="s">
        <v>168</v>
      </c>
      <c r="AS45" s="615"/>
      <c r="AT45" s="615"/>
      <c r="AU45" s="615"/>
      <c r="AV45" s="615"/>
      <c r="AW45" s="615"/>
      <c r="AX45" s="615"/>
      <c r="AY45" s="615" t="s">
        <v>169</v>
      </c>
      <c r="AZ45" s="615"/>
      <c r="BA45" s="615"/>
      <c r="BB45" s="615"/>
      <c r="BC45" s="615"/>
      <c r="BD45" s="615" t="s">
        <v>168</v>
      </c>
      <c r="BE45" s="615"/>
      <c r="BF45" s="615"/>
      <c r="BG45" s="615"/>
      <c r="BH45" s="615"/>
      <c r="BI45" s="615"/>
      <c r="BJ45" s="617"/>
      <c r="BK45" s="17"/>
    </row>
    <row r="46" spans="2:66" ht="13.5" customHeight="1">
      <c r="B46" s="17"/>
      <c r="C46" s="205"/>
      <c r="D46" s="205"/>
      <c r="E46" s="205"/>
      <c r="F46" s="205"/>
      <c r="G46" s="17"/>
      <c r="H46" s="17"/>
      <c r="I46" s="17"/>
      <c r="J46" s="17"/>
      <c r="K46" s="17"/>
      <c r="L46" s="17"/>
      <c r="M46" s="17"/>
      <c r="N46" s="26"/>
      <c r="O46" s="17"/>
      <c r="P46" s="17"/>
      <c r="Q46" s="17"/>
      <c r="R46" s="17"/>
      <c r="S46" s="17"/>
      <c r="T46" s="17"/>
      <c r="X46" s="390" t="s">
        <v>149</v>
      </c>
      <c r="Y46" s="390"/>
      <c r="Z46" s="390"/>
      <c r="AJ46" s="390" t="s">
        <v>149</v>
      </c>
      <c r="AK46" s="390"/>
      <c r="AL46" s="390"/>
      <c r="AV46" s="390" t="s">
        <v>149</v>
      </c>
      <c r="AW46" s="390"/>
      <c r="AX46" s="390"/>
      <c r="AY46" s="17"/>
      <c r="AZ46" s="17"/>
      <c r="BA46" s="17"/>
      <c r="BB46" s="17"/>
      <c r="BC46" s="17"/>
      <c r="BD46" s="17"/>
      <c r="BH46" s="390" t="s">
        <v>149</v>
      </c>
      <c r="BI46" s="390"/>
      <c r="BJ46" s="390"/>
    </row>
    <row r="47" spans="2:66" ht="13.5" customHeight="1">
      <c r="B47" s="17"/>
      <c r="C47" s="205"/>
      <c r="D47" s="205"/>
      <c r="E47" s="205"/>
      <c r="F47" s="205"/>
      <c r="G47" s="17"/>
      <c r="H47" s="17"/>
      <c r="I47" s="17"/>
      <c r="J47" s="17"/>
      <c r="K47" s="17"/>
      <c r="L47" s="17"/>
      <c r="M47" s="17"/>
      <c r="N47" s="25"/>
      <c r="O47" s="17"/>
      <c r="P47" s="17"/>
      <c r="Q47" s="17"/>
      <c r="R47" s="17"/>
      <c r="S47" s="17"/>
      <c r="T47" s="17"/>
      <c r="X47" s="205"/>
      <c r="Y47" s="205"/>
      <c r="Z47" s="205"/>
      <c r="AJ47" s="205"/>
      <c r="AK47" s="205"/>
      <c r="AL47" s="205"/>
      <c r="AV47" s="205"/>
      <c r="AW47" s="205"/>
      <c r="AX47" s="205"/>
      <c r="AY47" s="17"/>
      <c r="AZ47" s="17"/>
      <c r="BA47" s="17"/>
      <c r="BB47" s="17"/>
      <c r="BC47" s="17"/>
      <c r="BD47" s="17"/>
      <c r="BH47" s="205"/>
      <c r="BI47" s="205"/>
      <c r="BJ47" s="205"/>
    </row>
    <row r="48" spans="2:66" ht="13.5" customHeight="1">
      <c r="B48" s="23"/>
      <c r="C48" s="390" t="s">
        <v>206</v>
      </c>
      <c r="D48" s="689"/>
      <c r="E48" s="689"/>
      <c r="F48" s="689"/>
      <c r="G48" s="390">
        <v>22</v>
      </c>
      <c r="H48" s="390"/>
      <c r="I48" s="390"/>
      <c r="J48" s="390" t="s">
        <v>205</v>
      </c>
      <c r="K48" s="390"/>
      <c r="L48" s="390"/>
      <c r="M48" s="390"/>
      <c r="N48" s="24"/>
      <c r="O48" s="644">
        <v>106660</v>
      </c>
      <c r="P48" s="644"/>
      <c r="Q48" s="644"/>
      <c r="R48" s="644"/>
      <c r="S48" s="644"/>
      <c r="T48" s="644">
        <v>757297</v>
      </c>
      <c r="U48" s="644"/>
      <c r="V48" s="644"/>
      <c r="W48" s="644"/>
      <c r="X48" s="644"/>
      <c r="Y48" s="644"/>
      <c r="Z48" s="644"/>
      <c r="AA48" s="644">
        <v>2994</v>
      </c>
      <c r="AB48" s="644"/>
      <c r="AC48" s="644"/>
      <c r="AD48" s="644"/>
      <c r="AE48" s="644"/>
      <c r="AF48" s="644">
        <v>68190</v>
      </c>
      <c r="AG48" s="644"/>
      <c r="AH48" s="644"/>
      <c r="AI48" s="644"/>
      <c r="AJ48" s="644"/>
      <c r="AK48" s="644"/>
      <c r="AL48" s="644"/>
      <c r="AM48" s="644">
        <v>3065</v>
      </c>
      <c r="AN48" s="644"/>
      <c r="AO48" s="644"/>
      <c r="AP48" s="644"/>
      <c r="AQ48" s="644"/>
      <c r="AR48" s="644">
        <v>23191</v>
      </c>
      <c r="AS48" s="644"/>
      <c r="AT48" s="644"/>
      <c r="AU48" s="644"/>
      <c r="AV48" s="644"/>
      <c r="AW48" s="644"/>
      <c r="AX48" s="644"/>
      <c r="AY48" s="644">
        <v>1305</v>
      </c>
      <c r="AZ48" s="644"/>
      <c r="BA48" s="644"/>
      <c r="BB48" s="644"/>
      <c r="BC48" s="644"/>
      <c r="BD48" s="644">
        <v>36010</v>
      </c>
      <c r="BE48" s="644"/>
      <c r="BF48" s="644"/>
      <c r="BG48" s="644"/>
      <c r="BH48" s="644"/>
      <c r="BI48" s="644"/>
      <c r="BJ48" s="644"/>
    </row>
    <row r="49" spans="2:62" s="22" customFormat="1" ht="13.5" customHeight="1">
      <c r="B49" s="17"/>
      <c r="C49" s="17"/>
      <c r="D49" s="17"/>
      <c r="E49" s="205"/>
      <c r="F49" s="205"/>
      <c r="G49" s="390">
        <v>23</v>
      </c>
      <c r="H49" s="390"/>
      <c r="I49" s="390"/>
      <c r="J49" s="17"/>
      <c r="K49" s="17"/>
      <c r="L49" s="17"/>
      <c r="M49" s="17"/>
      <c r="N49" s="25"/>
      <c r="O49" s="644">
        <v>109080</v>
      </c>
      <c r="P49" s="644"/>
      <c r="Q49" s="644"/>
      <c r="R49" s="644"/>
      <c r="S49" s="644"/>
      <c r="T49" s="644">
        <v>742047</v>
      </c>
      <c r="U49" s="644"/>
      <c r="V49" s="644"/>
      <c r="W49" s="644"/>
      <c r="X49" s="644"/>
      <c r="Y49" s="644"/>
      <c r="Z49" s="644"/>
      <c r="AA49" s="644">
        <v>3169</v>
      </c>
      <c r="AB49" s="644"/>
      <c r="AC49" s="644"/>
      <c r="AD49" s="644"/>
      <c r="AE49" s="644"/>
      <c r="AF49" s="644">
        <v>76836</v>
      </c>
      <c r="AG49" s="644"/>
      <c r="AH49" s="644"/>
      <c r="AI49" s="644"/>
      <c r="AJ49" s="644"/>
      <c r="AK49" s="644"/>
      <c r="AL49" s="644"/>
      <c r="AM49" s="644">
        <v>3594</v>
      </c>
      <c r="AN49" s="644"/>
      <c r="AO49" s="644"/>
      <c r="AP49" s="644"/>
      <c r="AQ49" s="644"/>
      <c r="AR49" s="644">
        <v>29145</v>
      </c>
      <c r="AS49" s="644"/>
      <c r="AT49" s="644"/>
      <c r="AU49" s="644"/>
      <c r="AV49" s="644"/>
      <c r="AW49" s="644"/>
      <c r="AX49" s="644"/>
      <c r="AY49" s="644">
        <v>1391</v>
      </c>
      <c r="AZ49" s="644"/>
      <c r="BA49" s="644"/>
      <c r="BB49" s="644"/>
      <c r="BC49" s="644"/>
      <c r="BD49" s="644">
        <v>40064</v>
      </c>
      <c r="BE49" s="644"/>
      <c r="BF49" s="644"/>
      <c r="BG49" s="644"/>
      <c r="BH49" s="644"/>
      <c r="BI49" s="644"/>
      <c r="BJ49" s="644"/>
    </row>
    <row r="50" spans="2:62" ht="13.5" customHeight="1">
      <c r="B50" s="17"/>
      <c r="C50" s="17"/>
      <c r="D50" s="17"/>
      <c r="E50" s="205"/>
      <c r="F50" s="205"/>
      <c r="G50" s="390">
        <v>24</v>
      </c>
      <c r="H50" s="390"/>
      <c r="I50" s="390"/>
      <c r="J50" s="17"/>
      <c r="K50" s="17"/>
      <c r="L50" s="17"/>
      <c r="M50" s="17"/>
      <c r="N50" s="25"/>
      <c r="O50" s="644">
        <v>108144</v>
      </c>
      <c r="P50" s="644"/>
      <c r="Q50" s="644"/>
      <c r="R50" s="644"/>
      <c r="S50" s="644"/>
      <c r="T50" s="644">
        <v>705575</v>
      </c>
      <c r="U50" s="644"/>
      <c r="V50" s="644"/>
      <c r="W50" s="644"/>
      <c r="X50" s="644"/>
      <c r="Y50" s="644"/>
      <c r="Z50" s="644"/>
      <c r="AA50" s="644">
        <v>3375</v>
      </c>
      <c r="AB50" s="644"/>
      <c r="AC50" s="644"/>
      <c r="AD50" s="644"/>
      <c r="AE50" s="644"/>
      <c r="AF50" s="644">
        <v>82642</v>
      </c>
      <c r="AG50" s="644"/>
      <c r="AH50" s="644"/>
      <c r="AI50" s="644"/>
      <c r="AJ50" s="644"/>
      <c r="AK50" s="644"/>
      <c r="AL50" s="644"/>
      <c r="AM50" s="644">
        <v>3806</v>
      </c>
      <c r="AN50" s="644"/>
      <c r="AO50" s="644"/>
      <c r="AP50" s="644"/>
      <c r="AQ50" s="644"/>
      <c r="AR50" s="644">
        <v>32011</v>
      </c>
      <c r="AS50" s="644"/>
      <c r="AT50" s="644"/>
      <c r="AU50" s="644"/>
      <c r="AV50" s="644"/>
      <c r="AW50" s="644"/>
      <c r="AX50" s="644"/>
      <c r="AY50" s="644">
        <v>1342</v>
      </c>
      <c r="AZ50" s="644"/>
      <c r="BA50" s="644"/>
      <c r="BB50" s="644"/>
      <c r="BC50" s="644"/>
      <c r="BD50" s="644">
        <v>38677</v>
      </c>
      <c r="BE50" s="644"/>
      <c r="BF50" s="644"/>
      <c r="BG50" s="644"/>
      <c r="BH50" s="644"/>
      <c r="BI50" s="644"/>
      <c r="BJ50" s="644"/>
    </row>
    <row r="51" spans="2:62" ht="13.5" customHeight="1">
      <c r="B51" s="17"/>
      <c r="C51" s="17"/>
      <c r="D51" s="17"/>
      <c r="E51" s="205"/>
      <c r="F51" s="205"/>
      <c r="G51" s="390">
        <v>25</v>
      </c>
      <c r="H51" s="390"/>
      <c r="I51" s="390"/>
      <c r="J51" s="17"/>
      <c r="K51" s="17"/>
      <c r="L51" s="17"/>
      <c r="M51" s="17"/>
      <c r="N51" s="25"/>
      <c r="O51" s="644">
        <v>106899</v>
      </c>
      <c r="P51" s="644"/>
      <c r="Q51" s="644"/>
      <c r="R51" s="644"/>
      <c r="S51" s="644"/>
      <c r="T51" s="644">
        <v>675382</v>
      </c>
      <c r="U51" s="644"/>
      <c r="V51" s="644"/>
      <c r="W51" s="644"/>
      <c r="X51" s="644"/>
      <c r="Y51" s="644"/>
      <c r="Z51" s="644"/>
      <c r="AA51" s="644">
        <v>3407</v>
      </c>
      <c r="AB51" s="644"/>
      <c r="AC51" s="644"/>
      <c r="AD51" s="644"/>
      <c r="AE51" s="644"/>
      <c r="AF51" s="644">
        <v>76736</v>
      </c>
      <c r="AG51" s="644"/>
      <c r="AH51" s="644"/>
      <c r="AI51" s="644"/>
      <c r="AJ51" s="644"/>
      <c r="AK51" s="644"/>
      <c r="AL51" s="644"/>
      <c r="AM51" s="644">
        <v>3737</v>
      </c>
      <c r="AN51" s="644"/>
      <c r="AO51" s="644"/>
      <c r="AP51" s="644"/>
      <c r="AQ51" s="644"/>
      <c r="AR51" s="644">
        <v>30623</v>
      </c>
      <c r="AS51" s="644"/>
      <c r="AT51" s="644"/>
      <c r="AU51" s="644"/>
      <c r="AV51" s="644"/>
      <c r="AW51" s="644"/>
      <c r="AX51" s="644"/>
      <c r="AY51" s="644">
        <v>1320</v>
      </c>
      <c r="AZ51" s="644"/>
      <c r="BA51" s="644"/>
      <c r="BB51" s="644"/>
      <c r="BC51" s="644"/>
      <c r="BD51" s="644">
        <v>38968</v>
      </c>
      <c r="BE51" s="644"/>
      <c r="BF51" s="644"/>
      <c r="BG51" s="644"/>
      <c r="BH51" s="644"/>
      <c r="BI51" s="644"/>
      <c r="BJ51" s="644"/>
    </row>
    <row r="52" spans="2:62" s="22" customFormat="1" ht="13.5" customHeight="1">
      <c r="B52" s="23"/>
      <c r="C52" s="23"/>
      <c r="D52" s="23"/>
      <c r="E52" s="204"/>
      <c r="F52" s="204"/>
      <c r="G52" s="388">
        <v>26</v>
      </c>
      <c r="H52" s="388"/>
      <c r="I52" s="388"/>
      <c r="J52" s="23"/>
      <c r="K52" s="23"/>
      <c r="L52" s="23"/>
      <c r="M52" s="23"/>
      <c r="N52" s="24"/>
      <c r="O52" s="649">
        <v>106480</v>
      </c>
      <c r="P52" s="649"/>
      <c r="Q52" s="649"/>
      <c r="R52" s="649"/>
      <c r="S52" s="649"/>
      <c r="T52" s="649">
        <v>665144</v>
      </c>
      <c r="U52" s="649"/>
      <c r="V52" s="649"/>
      <c r="W52" s="649"/>
      <c r="X52" s="649"/>
      <c r="Y52" s="649"/>
      <c r="Z52" s="649"/>
      <c r="AA52" s="649">
        <v>3160</v>
      </c>
      <c r="AB52" s="649"/>
      <c r="AC52" s="649"/>
      <c r="AD52" s="649"/>
      <c r="AE52" s="649"/>
      <c r="AF52" s="649">
        <v>72083</v>
      </c>
      <c r="AG52" s="649"/>
      <c r="AH52" s="649"/>
      <c r="AI52" s="649"/>
      <c r="AJ52" s="649"/>
      <c r="AK52" s="649"/>
      <c r="AL52" s="649"/>
      <c r="AM52" s="649">
        <v>3877</v>
      </c>
      <c r="AN52" s="649"/>
      <c r="AO52" s="649"/>
      <c r="AP52" s="649"/>
      <c r="AQ52" s="649"/>
      <c r="AR52" s="649">
        <v>33419</v>
      </c>
      <c r="AS52" s="649"/>
      <c r="AT52" s="649"/>
      <c r="AU52" s="649"/>
      <c r="AV52" s="649"/>
      <c r="AW52" s="649"/>
      <c r="AX52" s="649"/>
      <c r="AY52" s="649">
        <v>1316</v>
      </c>
      <c r="AZ52" s="649"/>
      <c r="BA52" s="649"/>
      <c r="BB52" s="649"/>
      <c r="BC52" s="649"/>
      <c r="BD52" s="649">
        <v>37716</v>
      </c>
      <c r="BE52" s="649"/>
      <c r="BF52" s="649"/>
      <c r="BG52" s="649"/>
      <c r="BH52" s="649"/>
      <c r="BI52" s="649"/>
      <c r="BJ52" s="649"/>
    </row>
    <row r="53" spans="2:62" ht="13.5" customHeight="1">
      <c r="B53" s="19"/>
      <c r="C53" s="19"/>
      <c r="D53" s="19"/>
      <c r="E53" s="21"/>
      <c r="F53" s="21"/>
      <c r="G53" s="21"/>
      <c r="H53" s="21"/>
      <c r="I53" s="19"/>
      <c r="J53" s="19"/>
      <c r="K53" s="19"/>
      <c r="L53" s="19"/>
      <c r="M53" s="19"/>
      <c r="N53" s="20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</row>
    <row r="54" spans="2:62" ht="13.5" customHeight="1">
      <c r="C54" s="610" t="s">
        <v>8</v>
      </c>
      <c r="D54" s="610"/>
      <c r="E54" s="211" t="s">
        <v>151</v>
      </c>
      <c r="F54" s="16" t="s">
        <v>204</v>
      </c>
      <c r="G54" s="18"/>
    </row>
    <row r="55" spans="2:62" ht="13.5" customHeight="1">
      <c r="C55" s="202"/>
      <c r="D55" s="202"/>
      <c r="E55" s="211"/>
      <c r="F55" s="16" t="s">
        <v>203</v>
      </c>
      <c r="G55" s="18"/>
    </row>
    <row r="56" spans="2:62" ht="13.5" customHeight="1">
      <c r="B56" s="387" t="s">
        <v>9</v>
      </c>
      <c r="C56" s="387"/>
      <c r="D56" s="387"/>
      <c r="E56" s="211" t="s">
        <v>151</v>
      </c>
      <c r="F56" s="16" t="s">
        <v>150</v>
      </c>
    </row>
    <row r="60" spans="2:62" ht="12" customHeight="1">
      <c r="G60" s="300"/>
      <c r="H60" s="300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</row>
    <row r="61" spans="2:62" ht="12" customHeight="1">
      <c r="G61" s="300"/>
      <c r="H61" s="300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</row>
    <row r="62" spans="2:62" ht="12" customHeight="1">
      <c r="G62" s="300"/>
      <c r="H62" s="300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</row>
    <row r="63" spans="2:62" ht="12" customHeight="1">
      <c r="G63" s="300"/>
      <c r="H63" s="300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</row>
  </sheetData>
  <mergeCells count="251">
    <mergeCell ref="AR52:AX52"/>
    <mergeCell ref="AY52:BC52"/>
    <mergeCell ref="AR50:AX50"/>
    <mergeCell ref="AY50:BC50"/>
    <mergeCell ref="BD50:BJ50"/>
    <mergeCell ref="AR51:AX51"/>
    <mergeCell ref="BD52:BJ52"/>
    <mergeCell ref="C54:D54"/>
    <mergeCell ref="B56:D56"/>
    <mergeCell ref="AY51:BC51"/>
    <mergeCell ref="BD51:BJ51"/>
    <mergeCell ref="G52:I52"/>
    <mergeCell ref="O52:S52"/>
    <mergeCell ref="T52:Z52"/>
    <mergeCell ref="AA52:AE52"/>
    <mergeCell ref="AF52:AL52"/>
    <mergeCell ref="AM52:AQ52"/>
    <mergeCell ref="G50:I50"/>
    <mergeCell ref="O50:S50"/>
    <mergeCell ref="T50:Z50"/>
    <mergeCell ref="AA50:AE50"/>
    <mergeCell ref="AF50:AL50"/>
    <mergeCell ref="AM50:AQ50"/>
    <mergeCell ref="G51:I51"/>
    <mergeCell ref="O51:S51"/>
    <mergeCell ref="T51:Z51"/>
    <mergeCell ref="AA51:AE51"/>
    <mergeCell ref="AF51:AL51"/>
    <mergeCell ref="AM51:AQ51"/>
    <mergeCell ref="G49:I49"/>
    <mergeCell ref="O49:S49"/>
    <mergeCell ref="T49:Z49"/>
    <mergeCell ref="AA49:AE49"/>
    <mergeCell ref="AF49:AL49"/>
    <mergeCell ref="AM49:AQ49"/>
    <mergeCell ref="AR49:AX49"/>
    <mergeCell ref="AY49:BC49"/>
    <mergeCell ref="BD49:BJ49"/>
    <mergeCell ref="X46:Z46"/>
    <mergeCell ref="AJ46:AL46"/>
    <mergeCell ref="AV46:AX46"/>
    <mergeCell ref="BH46:BJ46"/>
    <mergeCell ref="C48:F48"/>
    <mergeCell ref="G48:I48"/>
    <mergeCell ref="J48:M48"/>
    <mergeCell ref="O48:S48"/>
    <mergeCell ref="T48:Z48"/>
    <mergeCell ref="AA48:AE48"/>
    <mergeCell ref="AF48:AL48"/>
    <mergeCell ref="AM48:AQ48"/>
    <mergeCell ref="AR48:AX48"/>
    <mergeCell ref="AY48:BC48"/>
    <mergeCell ref="BD48:BJ48"/>
    <mergeCell ref="B44:N45"/>
    <mergeCell ref="O44:Z44"/>
    <mergeCell ref="AA44:AL44"/>
    <mergeCell ref="AM44:AX44"/>
    <mergeCell ref="AY44:BJ44"/>
    <mergeCell ref="O45:S45"/>
    <mergeCell ref="T45:Z45"/>
    <mergeCell ref="AA45:AE45"/>
    <mergeCell ref="AF45:AL45"/>
    <mergeCell ref="AM45:AQ45"/>
    <mergeCell ref="AR45:AX45"/>
    <mergeCell ref="AY45:BC45"/>
    <mergeCell ref="BD45:BJ45"/>
    <mergeCell ref="G42:I42"/>
    <mergeCell ref="O42:S42"/>
    <mergeCell ref="T42:Z42"/>
    <mergeCell ref="AA42:AE42"/>
    <mergeCell ref="AF42:AL42"/>
    <mergeCell ref="AM42:AQ42"/>
    <mergeCell ref="AR42:AX42"/>
    <mergeCell ref="AY42:BC42"/>
    <mergeCell ref="BD42:BJ42"/>
    <mergeCell ref="G41:I41"/>
    <mergeCell ref="O41:S41"/>
    <mergeCell ref="T41:Z41"/>
    <mergeCell ref="AA41:AE41"/>
    <mergeCell ref="AF41:AL41"/>
    <mergeCell ref="AM41:AQ41"/>
    <mergeCell ref="AR41:AX41"/>
    <mergeCell ref="AY41:BC41"/>
    <mergeCell ref="BD41:BJ41"/>
    <mergeCell ref="G40:I40"/>
    <mergeCell ref="O40:S40"/>
    <mergeCell ref="T40:Z40"/>
    <mergeCell ref="AA40:AE40"/>
    <mergeCell ref="AF40:AL40"/>
    <mergeCell ref="AM40:AQ40"/>
    <mergeCell ref="AR40:AX40"/>
    <mergeCell ref="AY40:BC40"/>
    <mergeCell ref="BD40:BJ40"/>
    <mergeCell ref="G39:I39"/>
    <mergeCell ref="O39:S39"/>
    <mergeCell ref="T39:Z39"/>
    <mergeCell ref="AA39:AE39"/>
    <mergeCell ref="AF39:AL39"/>
    <mergeCell ref="AM39:AQ39"/>
    <mergeCell ref="AR39:AX39"/>
    <mergeCell ref="AY39:BC39"/>
    <mergeCell ref="BD39:BJ39"/>
    <mergeCell ref="X36:Z36"/>
    <mergeCell ref="AJ36:AL36"/>
    <mergeCell ref="AV36:AX36"/>
    <mergeCell ref="BH36:BJ36"/>
    <mergeCell ref="C38:F38"/>
    <mergeCell ref="G38:I38"/>
    <mergeCell ref="J38:M38"/>
    <mergeCell ref="O38:S38"/>
    <mergeCell ref="T38:Z38"/>
    <mergeCell ref="AA38:AE38"/>
    <mergeCell ref="AF38:AL38"/>
    <mergeCell ref="AM38:AQ38"/>
    <mergeCell ref="AR38:AX38"/>
    <mergeCell ref="AY38:BC38"/>
    <mergeCell ref="BD38:BJ38"/>
    <mergeCell ref="B32:BJ32"/>
    <mergeCell ref="B34:N35"/>
    <mergeCell ref="O34:Z34"/>
    <mergeCell ref="AA34:AL34"/>
    <mergeCell ref="AM34:AX34"/>
    <mergeCell ref="AY34:BJ34"/>
    <mergeCell ref="O35:S35"/>
    <mergeCell ref="T35:Z35"/>
    <mergeCell ref="AA35:AE35"/>
    <mergeCell ref="AF35:AL35"/>
    <mergeCell ref="AM35:AQ35"/>
    <mergeCell ref="AR35:AX35"/>
    <mergeCell ref="AY35:BC35"/>
    <mergeCell ref="BD35:BJ35"/>
    <mergeCell ref="G26:I26"/>
    <mergeCell ref="O26:V26"/>
    <mergeCell ref="W26:AD26"/>
    <mergeCell ref="AE26:AL26"/>
    <mergeCell ref="AM26:AT26"/>
    <mergeCell ref="AU26:BB26"/>
    <mergeCell ref="BC26:BJ26"/>
    <mergeCell ref="C28:D28"/>
    <mergeCell ref="B29:D29"/>
    <mergeCell ref="G25:I25"/>
    <mergeCell ref="O25:V25"/>
    <mergeCell ref="W25:AD25"/>
    <mergeCell ref="AE25:AL25"/>
    <mergeCell ref="AM25:AT25"/>
    <mergeCell ref="AU25:BB25"/>
    <mergeCell ref="BC25:BJ25"/>
    <mergeCell ref="G24:I24"/>
    <mergeCell ref="O24:V24"/>
    <mergeCell ref="G23:I23"/>
    <mergeCell ref="O23:V23"/>
    <mergeCell ref="W23:AD23"/>
    <mergeCell ref="AE23:AL23"/>
    <mergeCell ref="AM23:AT23"/>
    <mergeCell ref="AU23:BB23"/>
    <mergeCell ref="BC23:BJ23"/>
    <mergeCell ref="W24:AD24"/>
    <mergeCell ref="AE24:AL24"/>
    <mergeCell ref="AM24:AT24"/>
    <mergeCell ref="AU24:BB24"/>
    <mergeCell ref="BC24:BJ24"/>
    <mergeCell ref="AB20:AD20"/>
    <mergeCell ref="AR20:AT20"/>
    <mergeCell ref="BH20:BJ20"/>
    <mergeCell ref="C22:F22"/>
    <mergeCell ref="G22:I22"/>
    <mergeCell ref="J22:M22"/>
    <mergeCell ref="O22:V22"/>
    <mergeCell ref="W22:AD22"/>
    <mergeCell ref="AE22:AL22"/>
    <mergeCell ref="BC22:BJ22"/>
    <mergeCell ref="AM22:AT22"/>
    <mergeCell ref="AU22:BB22"/>
    <mergeCell ref="B18:N19"/>
    <mergeCell ref="O18:AD18"/>
    <mergeCell ref="AE18:AT18"/>
    <mergeCell ref="AU18:BJ18"/>
    <mergeCell ref="O19:V19"/>
    <mergeCell ref="W19:AD19"/>
    <mergeCell ref="AE19:AL19"/>
    <mergeCell ref="AM19:AT19"/>
    <mergeCell ref="AU19:BB19"/>
    <mergeCell ref="BC19:BJ19"/>
    <mergeCell ref="G16:I16"/>
    <mergeCell ref="O16:T16"/>
    <mergeCell ref="U16:Z16"/>
    <mergeCell ref="AA16:AF16"/>
    <mergeCell ref="AG16:AL16"/>
    <mergeCell ref="AM16:AR16"/>
    <mergeCell ref="AS16:AX16"/>
    <mergeCell ref="AY16:BD16"/>
    <mergeCell ref="BE16:BJ16"/>
    <mergeCell ref="G15:I15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G14:I14"/>
    <mergeCell ref="O14:T14"/>
    <mergeCell ref="U14:Z14"/>
    <mergeCell ref="AA14:AF14"/>
    <mergeCell ref="AG14:AL14"/>
    <mergeCell ref="AM14:AR14"/>
    <mergeCell ref="AS14:AX14"/>
    <mergeCell ref="AY14:BD14"/>
    <mergeCell ref="BE14:BJ14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BM16:BR16"/>
    <mergeCell ref="A1:S2"/>
    <mergeCell ref="B5:BJ5"/>
    <mergeCell ref="O7:Z8"/>
    <mergeCell ref="AA7:BJ7"/>
    <mergeCell ref="B8:N8"/>
    <mergeCell ref="AA8:AL8"/>
    <mergeCell ref="AM8:AX8"/>
    <mergeCell ref="AY8:BJ8"/>
    <mergeCell ref="O9:T9"/>
    <mergeCell ref="U9:Z9"/>
    <mergeCell ref="AA9:AF9"/>
    <mergeCell ref="AG9:AL9"/>
    <mergeCell ref="AM9:AR9"/>
    <mergeCell ref="AS9:AX9"/>
    <mergeCell ref="AY9:BD9"/>
    <mergeCell ref="BE9:BJ9"/>
    <mergeCell ref="X10:Z10"/>
    <mergeCell ref="AJ10:AL10"/>
    <mergeCell ref="AV10:AX10"/>
    <mergeCell ref="BH10:BJ10"/>
    <mergeCell ref="C12:F12"/>
    <mergeCell ref="G12:I12"/>
    <mergeCell ref="J12:M12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Q93"/>
  <sheetViews>
    <sheetView view="pageBreakPreview" zoomScaleNormal="100" zoomScaleSheetLayoutView="100" workbookViewId="0"/>
  </sheetViews>
  <sheetFormatPr defaultRowHeight="12" customHeight="1"/>
  <cols>
    <col min="1" max="63" width="1.625" style="16" customWidth="1"/>
    <col min="64" max="64" width="9.375" style="16" customWidth="1"/>
    <col min="65" max="66" width="1.625" style="16" customWidth="1"/>
    <col min="67" max="16384" width="9" style="16"/>
  </cols>
  <sheetData>
    <row r="1" spans="1:69" ht="10.5" customHeight="1">
      <c r="A1" s="182"/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AS1" s="647">
        <v>199</v>
      </c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  <c r="BL1" s="302"/>
      <c r="BM1" s="302"/>
      <c r="BN1" s="302"/>
      <c r="BO1" s="302"/>
      <c r="BP1" s="303"/>
      <c r="BQ1" s="303"/>
    </row>
    <row r="2" spans="1:69" ht="10.5" customHeight="1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AS2" s="647"/>
      <c r="AT2" s="647"/>
      <c r="AU2" s="647"/>
      <c r="AV2" s="647"/>
      <c r="AW2" s="647"/>
      <c r="AX2" s="647"/>
      <c r="AY2" s="647"/>
      <c r="AZ2" s="647"/>
      <c r="BA2" s="647"/>
      <c r="BB2" s="647"/>
      <c r="BC2" s="647"/>
      <c r="BD2" s="647"/>
      <c r="BE2" s="647"/>
      <c r="BF2" s="647"/>
      <c r="BG2" s="647"/>
      <c r="BH2" s="647"/>
      <c r="BI2" s="647"/>
      <c r="BJ2" s="647"/>
      <c r="BK2" s="647"/>
      <c r="BL2" s="302"/>
      <c r="BM2" s="302"/>
      <c r="BN2" s="302"/>
      <c r="BO2" s="302"/>
      <c r="BP2" s="303"/>
      <c r="BQ2" s="303"/>
    </row>
    <row r="3" spans="1:69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</row>
    <row r="4" spans="1:69" s="17" customFormat="1" ht="13.5" customHeight="1">
      <c r="A4" s="304"/>
    </row>
    <row r="5" spans="1:69" s="43" customFormat="1" ht="18" customHeight="1">
      <c r="B5" s="407" t="s">
        <v>883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  <c r="AR5" s="407"/>
      <c r="AS5" s="407"/>
      <c r="AT5" s="407"/>
      <c r="AU5" s="407"/>
      <c r="AV5" s="407"/>
      <c r="AW5" s="407"/>
      <c r="AX5" s="407"/>
      <c r="AY5" s="407"/>
      <c r="AZ5" s="407"/>
      <c r="BA5" s="407"/>
      <c r="BB5" s="407"/>
      <c r="BC5" s="407"/>
      <c r="BD5" s="407"/>
      <c r="BE5" s="407"/>
      <c r="BF5" s="407"/>
      <c r="BG5" s="407"/>
      <c r="BH5" s="407"/>
      <c r="BI5" s="407"/>
      <c r="BJ5" s="407"/>
      <c r="BK5" s="44"/>
    </row>
    <row r="6" spans="1:69" s="17" customFormat="1" ht="12.75" customHeight="1"/>
    <row r="7" spans="1:69" s="17" customFormat="1" ht="11.25"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</row>
    <row r="8" spans="1:69" s="17" customFormat="1" ht="11.25"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</row>
    <row r="9" spans="1:69" s="17" customFormat="1" ht="11.25">
      <c r="C9" s="205"/>
      <c r="D9" s="205"/>
      <c r="E9" s="205"/>
      <c r="F9" s="205"/>
    </row>
    <row r="10" spans="1:69" s="17" customFormat="1" ht="11.25">
      <c r="C10" s="205"/>
      <c r="D10" s="205"/>
      <c r="E10" s="205"/>
      <c r="F10" s="205"/>
      <c r="Y10" s="205"/>
      <c r="Z10" s="205"/>
      <c r="AK10" s="205"/>
      <c r="AL10" s="205"/>
      <c r="AW10" s="205"/>
      <c r="AX10" s="205"/>
      <c r="BI10" s="205"/>
      <c r="BJ10" s="205"/>
    </row>
    <row r="11" spans="1:69" s="23" customFormat="1" ht="11.25">
      <c r="C11" s="53"/>
      <c r="D11" s="53"/>
      <c r="E11" s="53"/>
      <c r="F11" s="53"/>
      <c r="G11" s="17"/>
      <c r="H11" s="17"/>
      <c r="I11" s="17"/>
      <c r="J11" s="53"/>
      <c r="K11" s="53"/>
      <c r="L11" s="53"/>
      <c r="M11" s="53"/>
      <c r="N11" s="17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  <c r="AX11" s="218"/>
      <c r="AY11" s="218"/>
      <c r="AZ11" s="218"/>
      <c r="BA11" s="218"/>
      <c r="BB11" s="218"/>
      <c r="BC11" s="218"/>
      <c r="BD11" s="218"/>
      <c r="BE11" s="218"/>
      <c r="BF11" s="218"/>
      <c r="BG11" s="218"/>
      <c r="BH11" s="218"/>
      <c r="BI11" s="218"/>
      <c r="BJ11" s="218"/>
    </row>
    <row r="12" spans="1:69" s="17" customFormat="1" ht="11.25">
      <c r="E12" s="205"/>
      <c r="F12" s="205"/>
      <c r="O12" s="218"/>
      <c r="P12" s="218"/>
      <c r="Q12" s="218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  <c r="AX12" s="218"/>
      <c r="AY12" s="218"/>
      <c r="AZ12" s="218"/>
      <c r="BA12" s="218"/>
      <c r="BB12" s="218"/>
      <c r="BC12" s="218"/>
      <c r="BD12" s="218"/>
      <c r="BE12" s="218"/>
      <c r="BF12" s="218"/>
      <c r="BG12" s="218"/>
      <c r="BH12" s="218"/>
      <c r="BI12" s="218"/>
      <c r="BJ12" s="218"/>
    </row>
    <row r="13" spans="1:69" s="17" customFormat="1" ht="11.25">
      <c r="E13" s="205"/>
      <c r="F13" s="205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  <c r="AX13" s="218"/>
      <c r="AY13" s="218"/>
      <c r="AZ13" s="218"/>
      <c r="BA13" s="218"/>
      <c r="BB13" s="218"/>
      <c r="BC13" s="218"/>
      <c r="BD13" s="218"/>
      <c r="BE13" s="218"/>
      <c r="BF13" s="218"/>
      <c r="BG13" s="218"/>
      <c r="BH13" s="218"/>
      <c r="BI13" s="218"/>
      <c r="BJ13" s="218"/>
    </row>
    <row r="14" spans="1:69" s="17" customFormat="1" ht="11.25">
      <c r="E14" s="205"/>
      <c r="F14" s="205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</row>
    <row r="15" spans="1:69" s="17" customFormat="1" ht="11.25">
      <c r="E15" s="205"/>
      <c r="F15" s="205"/>
      <c r="G15" s="23"/>
      <c r="H15" s="23"/>
      <c r="I15" s="23"/>
      <c r="J15" s="23"/>
      <c r="K15" s="23"/>
      <c r="L15" s="23"/>
      <c r="M15" s="23"/>
      <c r="N15" s="23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</row>
    <row r="16" spans="1:69" s="17" customFormat="1" ht="11.25">
      <c r="E16" s="205"/>
      <c r="F16" s="205"/>
      <c r="G16" s="205"/>
      <c r="H16" s="205"/>
    </row>
    <row r="17" spans="2:62" s="17" customFormat="1" ht="11.25">
      <c r="E17" s="205"/>
      <c r="G17" s="205"/>
      <c r="H17" s="205"/>
    </row>
    <row r="18" spans="2:62" s="17" customFormat="1" ht="11.25">
      <c r="E18" s="205"/>
    </row>
    <row r="19" spans="2:62" s="17" customFormat="1" ht="11.25">
      <c r="B19" s="207"/>
      <c r="C19" s="207"/>
      <c r="D19" s="207"/>
      <c r="E19" s="205"/>
    </row>
    <row r="20" spans="2:62" s="17" customFormat="1" ht="11.25"/>
    <row r="21" spans="2:62" s="17" customFormat="1" ht="11.25">
      <c r="B21" s="207"/>
      <c r="C21" s="207"/>
      <c r="D21" s="207"/>
      <c r="E21" s="205"/>
    </row>
    <row r="22" spans="2:62" s="17" customFormat="1" ht="11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</row>
    <row r="23" spans="2:62" s="17" customFormat="1" ht="11.25"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</row>
    <row r="24" spans="2:62" s="17" customFormat="1" ht="11.25"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AA24" s="209"/>
      <c r="AB24" s="209"/>
      <c r="AC24" s="209"/>
      <c r="AD24" s="209"/>
      <c r="AE24" s="209"/>
      <c r="AF24" s="209"/>
      <c r="AG24" s="209"/>
      <c r="AH24" s="209"/>
      <c r="AI24" s="209"/>
      <c r="AJ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2:62" s="17" customFormat="1" ht="11.25"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0"/>
      <c r="Z25" s="210"/>
      <c r="AA25" s="210"/>
      <c r="AB25" s="210"/>
      <c r="AC25" s="210"/>
      <c r="AD25" s="210"/>
      <c r="AE25" s="210"/>
      <c r="AF25" s="210"/>
      <c r="AG25" s="210"/>
      <c r="AH25" s="210"/>
      <c r="AI25" s="52"/>
      <c r="AJ25" s="52"/>
      <c r="AK25" s="210"/>
      <c r="AL25" s="210"/>
      <c r="AM25" s="210"/>
      <c r="AN25" s="210"/>
      <c r="AO25" s="210"/>
      <c r="AP25" s="210"/>
      <c r="AQ25" s="210"/>
      <c r="AR25" s="52"/>
      <c r="AS25" s="52"/>
      <c r="AT25" s="210"/>
      <c r="AU25" s="210"/>
      <c r="AV25" s="210"/>
      <c r="AW25" s="210"/>
      <c r="AX25" s="210"/>
      <c r="AY25" s="210"/>
      <c r="AZ25" s="210"/>
      <c r="BA25" s="52"/>
      <c r="BB25" s="52"/>
      <c r="BC25" s="210"/>
      <c r="BD25" s="210"/>
      <c r="BE25" s="210"/>
      <c r="BF25" s="210"/>
      <c r="BG25" s="210"/>
      <c r="BH25" s="210"/>
      <c r="BI25" s="52"/>
      <c r="BJ25" s="52"/>
    </row>
    <row r="26" spans="2:62" s="17" customFormat="1" ht="11.25">
      <c r="B26" s="210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21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0"/>
      <c r="AI26" s="170"/>
      <c r="AJ26" s="170"/>
      <c r="AK26" s="170"/>
      <c r="AL26" s="170"/>
      <c r="AM26" s="170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</row>
    <row r="27" spans="2:62" s="17" customFormat="1" ht="11.25">
      <c r="B27" s="38"/>
      <c r="G27" s="38"/>
      <c r="H27" s="38"/>
      <c r="I27" s="38"/>
      <c r="N27" s="210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</row>
    <row r="28" spans="2:62" s="17" customFormat="1" ht="11.25">
      <c r="B28" s="38"/>
      <c r="G28" s="38"/>
      <c r="H28" s="38"/>
      <c r="I28" s="38"/>
      <c r="N28" s="210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1"/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171"/>
      <c r="BI28" s="171"/>
      <c r="BJ28" s="171"/>
    </row>
    <row r="29" spans="2:62" s="23" customFormat="1" ht="11.25">
      <c r="B29" s="36"/>
      <c r="C29" s="35"/>
      <c r="D29" s="35"/>
      <c r="E29" s="35"/>
      <c r="F29" s="35"/>
      <c r="G29" s="38"/>
      <c r="H29" s="38"/>
      <c r="I29" s="38"/>
      <c r="J29" s="35"/>
      <c r="K29" s="35"/>
      <c r="L29" s="35"/>
      <c r="M29" s="35"/>
      <c r="N29" s="35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  <c r="BB29" s="219"/>
      <c r="BC29" s="219"/>
      <c r="BD29" s="219"/>
      <c r="BE29" s="219"/>
      <c r="BF29" s="219"/>
      <c r="BG29" s="219"/>
      <c r="BH29" s="219"/>
      <c r="BI29" s="219"/>
      <c r="BJ29" s="219"/>
    </row>
    <row r="30" spans="2:62" s="17" customFormat="1" ht="13.5">
      <c r="B30" s="53"/>
      <c r="C30" s="53"/>
      <c r="D30" s="53"/>
      <c r="E30" s="53"/>
      <c r="I30" s="53"/>
      <c r="J30" s="53"/>
      <c r="K30" s="53"/>
      <c r="L30" s="53"/>
      <c r="M30" s="179"/>
      <c r="N30" s="305"/>
      <c r="O30" s="305"/>
      <c r="P30" s="305"/>
      <c r="Q30" s="305"/>
      <c r="R30" s="305"/>
      <c r="S30" s="305"/>
      <c r="T30" s="305"/>
      <c r="U30" s="217"/>
      <c r="V30" s="306"/>
      <c r="W30" s="306"/>
      <c r="X30" s="306"/>
      <c r="Y30" s="306"/>
      <c r="Z30" s="307"/>
      <c r="AA30" s="305"/>
      <c r="AB30" s="305"/>
      <c r="AC30" s="305"/>
      <c r="AD30" s="305"/>
      <c r="AE30" s="305"/>
      <c r="AF30" s="305"/>
      <c r="AG30" s="305"/>
      <c r="AH30" s="307"/>
      <c r="AI30" s="305"/>
      <c r="AJ30" s="305"/>
      <c r="AK30" s="305"/>
      <c r="AL30" s="305"/>
      <c r="AM30" s="305"/>
      <c r="AN30" s="305"/>
      <c r="AO30" s="305"/>
      <c r="AP30" s="307"/>
      <c r="AQ30" s="305"/>
      <c r="AR30" s="305"/>
      <c r="AS30" s="305"/>
      <c r="AT30" s="305"/>
      <c r="AU30" s="305"/>
      <c r="AV30" s="305"/>
      <c r="AW30" s="305"/>
      <c r="AX30" s="307"/>
      <c r="AY30" s="305"/>
      <c r="AZ30" s="305"/>
      <c r="BA30" s="305"/>
      <c r="BB30" s="305"/>
      <c r="BC30" s="305"/>
      <c r="BD30" s="305"/>
      <c r="BE30" s="305"/>
      <c r="BF30" s="308"/>
      <c r="BG30" s="309"/>
      <c r="BH30" s="309"/>
      <c r="BI30" s="309"/>
      <c r="BJ30" s="309"/>
    </row>
    <row r="31" spans="2:62" s="23" customFormat="1" ht="13.5">
      <c r="B31" s="17"/>
      <c r="C31" s="17"/>
      <c r="D31" s="17"/>
      <c r="E31" s="205"/>
      <c r="F31" s="17"/>
      <c r="G31" s="17"/>
      <c r="H31" s="17"/>
      <c r="I31" s="17"/>
      <c r="J31" s="17"/>
      <c r="K31" s="17"/>
      <c r="L31" s="17"/>
      <c r="M31" s="179"/>
      <c r="N31" s="305"/>
      <c r="O31" s="305"/>
      <c r="P31" s="305"/>
      <c r="Q31" s="305"/>
      <c r="R31" s="305"/>
      <c r="S31" s="305"/>
      <c r="T31" s="305"/>
      <c r="U31" s="217"/>
      <c r="V31" s="306"/>
      <c r="W31" s="306"/>
      <c r="X31" s="306"/>
      <c r="Y31" s="306"/>
      <c r="Z31" s="307"/>
      <c r="AA31" s="305"/>
      <c r="AB31" s="305"/>
      <c r="AC31" s="305"/>
      <c r="AD31" s="305"/>
      <c r="AE31" s="305"/>
      <c r="AF31" s="305"/>
      <c r="AG31" s="305"/>
      <c r="AH31" s="307"/>
      <c r="AI31" s="305"/>
      <c r="AJ31" s="305"/>
      <c r="AK31" s="305"/>
      <c r="AL31" s="305"/>
      <c r="AM31" s="305"/>
      <c r="AN31" s="305"/>
      <c r="AO31" s="305"/>
      <c r="AP31" s="307"/>
      <c r="AQ31" s="305"/>
      <c r="AR31" s="305"/>
      <c r="AS31" s="305"/>
      <c r="AT31" s="305"/>
      <c r="AU31" s="305"/>
      <c r="AV31" s="305"/>
      <c r="AW31" s="305"/>
      <c r="AX31" s="307"/>
      <c r="AY31" s="305"/>
      <c r="AZ31" s="305"/>
      <c r="BA31" s="305"/>
      <c r="BB31" s="305"/>
      <c r="BC31" s="305"/>
      <c r="BD31" s="305"/>
      <c r="BE31" s="305"/>
      <c r="BF31" s="308"/>
      <c r="BG31" s="309"/>
      <c r="BH31" s="309"/>
      <c r="BI31" s="309"/>
      <c r="BJ31" s="309"/>
    </row>
    <row r="32" spans="2:62" s="17" customFormat="1" ht="13.5">
      <c r="E32" s="205"/>
      <c r="M32" s="179"/>
      <c r="N32" s="305"/>
      <c r="O32" s="305"/>
      <c r="P32" s="305"/>
      <c r="Q32" s="305"/>
      <c r="R32" s="305"/>
      <c r="S32" s="305"/>
      <c r="T32" s="305"/>
      <c r="U32" s="217"/>
      <c r="V32" s="306"/>
      <c r="W32" s="306"/>
      <c r="X32" s="306"/>
      <c r="Y32" s="306"/>
      <c r="Z32" s="307"/>
      <c r="AA32" s="305"/>
      <c r="AB32" s="305"/>
      <c r="AC32" s="305"/>
      <c r="AD32" s="305"/>
      <c r="AE32" s="305"/>
      <c r="AF32" s="305"/>
      <c r="AG32" s="305"/>
      <c r="AH32" s="307"/>
      <c r="AI32" s="305"/>
      <c r="AJ32" s="305"/>
      <c r="AK32" s="305"/>
      <c r="AL32" s="305"/>
      <c r="AM32" s="305"/>
      <c r="AN32" s="305"/>
      <c r="AO32" s="305"/>
      <c r="AP32" s="307"/>
      <c r="AQ32" s="305"/>
      <c r="AR32" s="305"/>
      <c r="AS32" s="305"/>
      <c r="AT32" s="305"/>
      <c r="AU32" s="305"/>
      <c r="AV32" s="305"/>
      <c r="AW32" s="305"/>
      <c r="AX32" s="307"/>
      <c r="AY32" s="305"/>
      <c r="AZ32" s="305"/>
      <c r="BA32" s="305"/>
      <c r="BB32" s="305"/>
      <c r="BC32" s="305"/>
      <c r="BD32" s="305"/>
      <c r="BE32" s="305"/>
      <c r="BF32" s="308"/>
      <c r="BG32" s="309"/>
      <c r="BH32" s="309"/>
      <c r="BI32" s="309"/>
      <c r="BJ32" s="309"/>
    </row>
    <row r="33" spans="2:63" s="23" customFormat="1" ht="11.25">
      <c r="B33" s="36"/>
      <c r="C33" s="35"/>
      <c r="D33" s="35"/>
      <c r="E33" s="35"/>
      <c r="F33" s="35"/>
      <c r="G33" s="36"/>
      <c r="H33" s="36"/>
      <c r="I33" s="36"/>
      <c r="J33" s="35"/>
      <c r="K33" s="35"/>
      <c r="L33" s="35"/>
      <c r="M33" s="35"/>
      <c r="N33" s="35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</row>
    <row r="34" spans="2:63" s="17" customFormat="1" ht="11.25">
      <c r="B34" s="38"/>
      <c r="C34" s="210"/>
      <c r="D34" s="210"/>
      <c r="E34" s="210"/>
      <c r="F34" s="210"/>
      <c r="G34" s="209"/>
      <c r="H34" s="209"/>
      <c r="I34" s="209"/>
      <c r="J34" s="210"/>
      <c r="K34" s="210"/>
      <c r="L34" s="210"/>
      <c r="M34" s="210"/>
      <c r="N34" s="210"/>
      <c r="O34" s="168"/>
      <c r="P34" s="168"/>
      <c r="Q34" s="168"/>
      <c r="R34" s="168"/>
      <c r="S34" s="168"/>
      <c r="T34" s="168"/>
      <c r="U34" s="168"/>
      <c r="V34" s="209"/>
      <c r="W34" s="209"/>
      <c r="X34" s="209"/>
      <c r="Y34" s="209"/>
      <c r="Z34" s="209"/>
      <c r="AA34" s="209"/>
      <c r="AB34" s="209"/>
      <c r="AC34" s="169"/>
      <c r="AD34" s="169"/>
      <c r="AE34" s="169"/>
      <c r="AF34" s="169"/>
      <c r="AG34" s="169"/>
      <c r="AH34" s="169"/>
      <c r="AI34" s="169"/>
      <c r="AJ34" s="16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169"/>
      <c r="BD34" s="169"/>
      <c r="BE34" s="169"/>
      <c r="BF34" s="169"/>
      <c r="BG34" s="169"/>
      <c r="BH34" s="169"/>
      <c r="BI34" s="169"/>
      <c r="BJ34" s="169"/>
    </row>
    <row r="35" spans="2:63" s="17" customFormat="1" ht="11.25">
      <c r="E35" s="205"/>
    </row>
    <row r="36" spans="2:63" s="17" customFormat="1" ht="11.25">
      <c r="B36" s="207"/>
      <c r="C36" s="207"/>
      <c r="D36" s="207"/>
      <c r="E36" s="205"/>
    </row>
    <row r="37" spans="2:63" s="43" customFormat="1" ht="18" customHeight="1">
      <c r="B37" s="407" t="s">
        <v>884</v>
      </c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  <c r="N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  <c r="AA37" s="407"/>
      <c r="AB37" s="407"/>
      <c r="AC37" s="407"/>
      <c r="AD37" s="407"/>
      <c r="AE37" s="407"/>
      <c r="AF37" s="407"/>
      <c r="AG37" s="407"/>
      <c r="AH37" s="407"/>
      <c r="AI37" s="407"/>
      <c r="AJ37" s="407"/>
      <c r="AK37" s="407"/>
      <c r="AL37" s="407"/>
      <c r="AM37" s="407"/>
      <c r="AN37" s="407"/>
      <c r="AO37" s="407"/>
      <c r="AP37" s="407"/>
      <c r="AQ37" s="407"/>
      <c r="AR37" s="407"/>
      <c r="AS37" s="407"/>
      <c r="AT37" s="407"/>
      <c r="AU37" s="407"/>
      <c r="AV37" s="407"/>
      <c r="AW37" s="407"/>
      <c r="AX37" s="407"/>
      <c r="AY37" s="407"/>
      <c r="AZ37" s="407"/>
      <c r="BA37" s="407"/>
      <c r="BB37" s="407"/>
      <c r="BC37" s="407"/>
      <c r="BD37" s="407"/>
      <c r="BE37" s="407"/>
      <c r="BF37" s="407"/>
      <c r="BG37" s="407"/>
      <c r="BH37" s="407"/>
      <c r="BI37" s="407"/>
      <c r="BJ37" s="407"/>
      <c r="BK37" s="44"/>
    </row>
    <row r="38" spans="2:63" s="17" customFormat="1" ht="12.75" customHeight="1">
      <c r="B38" s="207"/>
      <c r="C38" s="207"/>
      <c r="D38" s="207"/>
      <c r="E38" s="205"/>
    </row>
    <row r="39" spans="2:63" s="17" customFormat="1" ht="11.25"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172"/>
      <c r="AY39" s="172"/>
      <c r="AZ39" s="172"/>
      <c r="BA39" s="172"/>
      <c r="BB39" s="172"/>
      <c r="BC39" s="172"/>
      <c r="BD39" s="172"/>
      <c r="BE39" s="53"/>
      <c r="BF39" s="53"/>
      <c r="BG39" s="53"/>
      <c r="BH39" s="53"/>
      <c r="BI39" s="53"/>
      <c r="BJ39" s="53"/>
    </row>
    <row r="40" spans="2:63" s="17" customFormat="1" ht="11.25">
      <c r="C40" s="205"/>
      <c r="D40" s="205"/>
      <c r="E40" s="205"/>
      <c r="F40" s="205"/>
    </row>
    <row r="41" spans="2:63" s="17" customFormat="1" ht="11.25">
      <c r="C41" s="53"/>
      <c r="D41" s="53"/>
      <c r="E41" s="53"/>
      <c r="F41" s="53"/>
      <c r="J41" s="53"/>
      <c r="K41" s="53"/>
      <c r="L41" s="53"/>
      <c r="M41" s="53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18"/>
      <c r="AY41" s="218"/>
      <c r="AZ41" s="218"/>
      <c r="BA41" s="218"/>
      <c r="BB41" s="218"/>
      <c r="BC41" s="218"/>
      <c r="BD41" s="218"/>
      <c r="BE41" s="208"/>
      <c r="BF41" s="208"/>
      <c r="BG41" s="208"/>
      <c r="BH41" s="208"/>
      <c r="BI41" s="208"/>
      <c r="BJ41" s="208"/>
    </row>
    <row r="42" spans="2:63" s="23" customFormat="1" ht="11.25">
      <c r="B42" s="17"/>
      <c r="C42" s="17"/>
      <c r="D42" s="17"/>
      <c r="E42" s="205"/>
      <c r="F42" s="205"/>
      <c r="G42" s="17"/>
      <c r="H42" s="17"/>
      <c r="I42" s="17"/>
      <c r="J42" s="17"/>
      <c r="K42" s="17"/>
      <c r="L42" s="17"/>
      <c r="M42" s="17"/>
      <c r="N42" s="17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</row>
    <row r="43" spans="2:63" s="17" customFormat="1" ht="11.25">
      <c r="E43" s="205"/>
      <c r="F43" s="205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18"/>
      <c r="AY43" s="218"/>
      <c r="AZ43" s="218"/>
      <c r="BA43" s="218"/>
      <c r="BB43" s="218"/>
      <c r="BC43" s="218"/>
      <c r="BD43" s="218"/>
      <c r="BE43" s="208"/>
      <c r="BF43" s="208"/>
      <c r="BG43" s="208"/>
      <c r="BH43" s="208"/>
      <c r="BI43" s="208"/>
      <c r="BJ43" s="208"/>
    </row>
    <row r="44" spans="2:63" s="202" customFormat="1" ht="11.25">
      <c r="G44" s="17"/>
      <c r="H44" s="17"/>
      <c r="I44" s="17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18"/>
      <c r="AY44" s="218"/>
      <c r="AZ44" s="218"/>
      <c r="BA44" s="218"/>
      <c r="BB44" s="218"/>
      <c r="BC44" s="218"/>
      <c r="BD44" s="218"/>
      <c r="BE44" s="208"/>
      <c r="BF44" s="208"/>
      <c r="BG44" s="208"/>
      <c r="BH44" s="208"/>
      <c r="BI44" s="208"/>
      <c r="BJ44" s="208"/>
    </row>
    <row r="45" spans="2:63" s="49" customFormat="1" ht="11.25">
      <c r="G45" s="23"/>
      <c r="H45" s="23"/>
      <c r="I45" s="23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  <c r="BF45" s="224"/>
      <c r="BG45" s="224"/>
      <c r="BH45" s="224"/>
      <c r="BI45" s="224"/>
      <c r="BJ45" s="224"/>
    </row>
    <row r="46" spans="2:63" s="17" customFormat="1" ht="11.25">
      <c r="E46" s="205"/>
      <c r="F46" s="205"/>
      <c r="G46" s="205"/>
      <c r="H46" s="205"/>
    </row>
    <row r="47" spans="2:63" s="17" customFormat="1" ht="11.25">
      <c r="E47" s="205"/>
    </row>
    <row r="48" spans="2:63" s="17" customFormat="1" ht="11.25">
      <c r="B48" s="207"/>
      <c r="C48" s="207"/>
      <c r="D48" s="207"/>
      <c r="E48" s="205"/>
    </row>
    <row r="49" spans="2:62" s="17" customFormat="1" ht="11.25"/>
    <row r="50" spans="2:62" s="17" customFormat="1" ht="11.25">
      <c r="B50" s="207"/>
      <c r="C50" s="207"/>
      <c r="D50" s="207"/>
      <c r="E50" s="205"/>
    </row>
    <row r="51" spans="2:62" s="17" customFormat="1" ht="11.25"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172"/>
      <c r="AY51" s="172"/>
      <c r="AZ51" s="172"/>
      <c r="BA51" s="172"/>
      <c r="BB51" s="172"/>
      <c r="BC51" s="172"/>
      <c r="BD51" s="172"/>
      <c r="BE51" s="53"/>
      <c r="BF51" s="53"/>
      <c r="BG51" s="53"/>
      <c r="BH51" s="53"/>
      <c r="BI51" s="53"/>
      <c r="BJ51" s="53"/>
    </row>
    <row r="52" spans="2:62" s="17" customFormat="1" ht="11.25">
      <c r="C52" s="205"/>
      <c r="D52" s="205"/>
      <c r="E52" s="205"/>
      <c r="F52" s="205"/>
    </row>
    <row r="53" spans="2:62" s="17" customFormat="1" ht="11.25">
      <c r="C53" s="53"/>
      <c r="D53" s="53"/>
      <c r="E53" s="53"/>
      <c r="F53" s="53"/>
      <c r="J53" s="53"/>
      <c r="K53" s="53"/>
      <c r="L53" s="53"/>
      <c r="M53" s="53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208"/>
      <c r="AG53" s="208"/>
      <c r="AH53" s="208"/>
      <c r="AI53" s="208"/>
      <c r="AJ53" s="208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18"/>
      <c r="AY53" s="218"/>
      <c r="AZ53" s="218"/>
      <c r="BA53" s="218"/>
      <c r="BB53" s="218"/>
      <c r="BC53" s="218"/>
      <c r="BD53" s="218"/>
      <c r="BE53" s="208"/>
      <c r="BF53" s="208"/>
      <c r="BG53" s="208"/>
      <c r="BH53" s="208"/>
      <c r="BI53" s="208"/>
      <c r="BJ53" s="208"/>
    </row>
    <row r="54" spans="2:62" s="23" customFormat="1" ht="11.25">
      <c r="B54" s="17"/>
      <c r="C54" s="17"/>
      <c r="D54" s="17"/>
      <c r="E54" s="205"/>
      <c r="F54" s="205"/>
      <c r="G54" s="17"/>
      <c r="H54" s="17"/>
      <c r="I54" s="17"/>
      <c r="J54" s="17"/>
      <c r="K54" s="17"/>
      <c r="L54" s="17"/>
      <c r="M54" s="17"/>
      <c r="N54" s="17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</row>
    <row r="55" spans="2:62" s="17" customFormat="1" ht="11.25">
      <c r="E55" s="205"/>
      <c r="F55" s="205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</row>
    <row r="56" spans="2:62" s="17" customFormat="1" ht="11.25">
      <c r="E56" s="205"/>
      <c r="F56" s="205"/>
      <c r="O56" s="208"/>
      <c r="P56" s="208"/>
      <c r="Q56" s="208"/>
      <c r="R56" s="208"/>
      <c r="S56" s="208"/>
      <c r="T56" s="208"/>
      <c r="U56" s="208"/>
      <c r="V56" s="208"/>
      <c r="W56" s="208"/>
      <c r="X56" s="208"/>
      <c r="Y56" s="208"/>
      <c r="Z56" s="208"/>
      <c r="AA56" s="208"/>
      <c r="AB56" s="208"/>
      <c r="AC56" s="208"/>
      <c r="AD56" s="208"/>
      <c r="AE56" s="208"/>
      <c r="AF56" s="208"/>
      <c r="AG56" s="208"/>
      <c r="AH56" s="208"/>
      <c r="AI56" s="208"/>
      <c r="AJ56" s="208"/>
      <c r="AK56" s="208"/>
      <c r="AL56" s="208"/>
      <c r="AM56" s="208"/>
      <c r="AN56" s="208"/>
      <c r="AO56" s="208"/>
      <c r="AP56" s="208"/>
      <c r="AQ56" s="208"/>
      <c r="AR56" s="208"/>
      <c r="AS56" s="208"/>
      <c r="AT56" s="208"/>
      <c r="AU56" s="208"/>
      <c r="AV56" s="208"/>
      <c r="AW56" s="208"/>
      <c r="AX56" s="208"/>
      <c r="AY56" s="208"/>
      <c r="AZ56" s="208"/>
      <c r="BA56" s="208"/>
      <c r="BB56" s="208"/>
      <c r="BC56" s="208"/>
      <c r="BD56" s="208"/>
      <c r="BE56" s="208"/>
      <c r="BF56" s="208"/>
      <c r="BG56" s="208"/>
      <c r="BH56" s="208"/>
      <c r="BI56" s="208"/>
      <c r="BJ56" s="208"/>
    </row>
    <row r="57" spans="2:62" s="23" customFormat="1" ht="11.25">
      <c r="E57" s="204"/>
      <c r="F57" s="20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  <c r="BF57" s="224"/>
      <c r="BG57" s="224"/>
      <c r="BH57" s="224"/>
      <c r="BI57" s="224"/>
      <c r="BJ57" s="224"/>
    </row>
    <row r="58" spans="2:62" s="17" customFormat="1" ht="11.25">
      <c r="E58" s="205"/>
      <c r="F58" s="205"/>
      <c r="G58" s="205"/>
      <c r="H58" s="205"/>
    </row>
    <row r="59" spans="2:62" s="17" customFormat="1" ht="11.25">
      <c r="E59" s="205"/>
    </row>
    <row r="60" spans="2:62" s="17" customFormat="1" ht="11.25">
      <c r="B60" s="207"/>
      <c r="C60" s="207"/>
      <c r="D60" s="207"/>
      <c r="E60" s="205"/>
      <c r="O60" s="17">
        <v>0</v>
      </c>
    </row>
    <row r="61" spans="2:62" s="17" customFormat="1" ht="11.25"/>
    <row r="62" spans="2:62" s="17" customFormat="1" ht="11.25">
      <c r="C62" s="207"/>
      <c r="D62" s="207"/>
      <c r="E62" s="207"/>
      <c r="F62" s="205"/>
    </row>
    <row r="63" spans="2:62" s="17" customFormat="1" ht="13.5">
      <c r="C63" s="207"/>
      <c r="D63" s="207"/>
      <c r="E63" s="207"/>
      <c r="F63" s="205"/>
      <c r="M63" s="53"/>
      <c r="N63" s="310"/>
      <c r="O63" s="310"/>
      <c r="P63" s="310"/>
      <c r="Q63" s="310"/>
      <c r="R63" s="310"/>
      <c r="S63" s="310"/>
      <c r="T63" s="310"/>
      <c r="U63" s="173"/>
      <c r="V63" s="65"/>
      <c r="W63" s="65"/>
      <c r="X63" s="65"/>
      <c r="Y63" s="65"/>
      <c r="Z63" s="53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  <c r="AM63" s="310"/>
      <c r="AN63" s="310"/>
      <c r="AO63" s="310"/>
      <c r="AP63" s="310"/>
      <c r="AQ63" s="310"/>
      <c r="AR63" s="310"/>
      <c r="AS63" s="310"/>
      <c r="AT63" s="310"/>
      <c r="AU63" s="310"/>
      <c r="AV63" s="310"/>
      <c r="AW63" s="310"/>
      <c r="AX63" s="310"/>
      <c r="AY63" s="310"/>
      <c r="AZ63" s="310"/>
      <c r="BA63" s="310"/>
      <c r="BB63" s="310"/>
      <c r="BC63" s="310"/>
      <c r="BD63" s="310"/>
      <c r="BE63" s="310"/>
      <c r="BF63" s="310"/>
      <c r="BG63" s="310"/>
      <c r="BH63" s="310"/>
      <c r="BI63" s="310"/>
      <c r="BJ63" s="310"/>
    </row>
    <row r="64" spans="2:62" s="17" customFormat="1" ht="13.5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310"/>
      <c r="N64" s="310"/>
      <c r="O64" s="310"/>
      <c r="P64" s="310"/>
      <c r="Q64" s="310"/>
      <c r="R64" s="310"/>
      <c r="S64" s="310"/>
      <c r="T64" s="310"/>
      <c r="U64" s="65"/>
      <c r="V64" s="65"/>
      <c r="W64" s="65"/>
      <c r="X64" s="65"/>
      <c r="Y64" s="65"/>
      <c r="AA64" s="254"/>
      <c r="AB64" s="254"/>
      <c r="AC64" s="254"/>
      <c r="AD64" s="254"/>
      <c r="AE64" s="254"/>
      <c r="AF64" s="254"/>
      <c r="AG64" s="254"/>
      <c r="AH64" s="174"/>
      <c r="AI64" s="122"/>
      <c r="AJ64" s="122"/>
      <c r="AK64" s="122"/>
      <c r="AL64" s="122"/>
      <c r="AM64" s="122"/>
      <c r="AN64" s="122"/>
      <c r="AO64" s="122"/>
      <c r="AP64" s="53"/>
      <c r="AQ64" s="122"/>
      <c r="AR64" s="122"/>
      <c r="AS64" s="122"/>
      <c r="AT64" s="122"/>
      <c r="AU64" s="122"/>
      <c r="AV64" s="122"/>
      <c r="AW64" s="122"/>
      <c r="AX64" s="174"/>
      <c r="AY64" s="310"/>
      <c r="AZ64" s="310"/>
      <c r="BA64" s="310"/>
      <c r="BB64" s="310"/>
      <c r="BC64" s="310"/>
      <c r="BD64" s="310"/>
      <c r="BE64" s="310"/>
      <c r="BF64" s="174"/>
      <c r="BG64" s="310"/>
      <c r="BH64" s="310"/>
      <c r="BI64" s="310"/>
      <c r="BJ64" s="310"/>
    </row>
    <row r="65" spans="2:62" s="17" customFormat="1" ht="13.5">
      <c r="E65" s="205"/>
      <c r="F65" s="205"/>
      <c r="M65" s="310"/>
      <c r="N65" s="310"/>
      <c r="O65" s="310"/>
      <c r="P65" s="310"/>
      <c r="Q65" s="310"/>
      <c r="R65" s="310"/>
      <c r="S65" s="310"/>
      <c r="T65" s="310"/>
      <c r="U65" s="65"/>
      <c r="V65" s="65"/>
      <c r="W65" s="65"/>
      <c r="X65" s="65"/>
      <c r="Y65" s="65"/>
      <c r="Z65" s="254"/>
      <c r="AA65" s="254"/>
      <c r="AB65" s="254"/>
      <c r="AC65" s="254"/>
      <c r="AD65" s="254"/>
      <c r="AE65" s="254"/>
      <c r="AF65" s="254"/>
      <c r="AG65" s="254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310"/>
      <c r="AY65" s="310"/>
      <c r="AZ65" s="310"/>
      <c r="BA65" s="310"/>
      <c r="BB65" s="310"/>
      <c r="BC65" s="310"/>
      <c r="BD65" s="310"/>
      <c r="BE65" s="310"/>
      <c r="BF65" s="310"/>
      <c r="BG65" s="310"/>
      <c r="BH65" s="310"/>
      <c r="BI65" s="310"/>
      <c r="BJ65" s="310"/>
    </row>
    <row r="66" spans="2:62" s="17" customFormat="1" ht="11.25">
      <c r="C66" s="205"/>
      <c r="D66" s="205"/>
      <c r="E66" s="205"/>
      <c r="AB66" s="205"/>
      <c r="AC66" s="205"/>
      <c r="AD66" s="175"/>
      <c r="AE66" s="176"/>
      <c r="AF66" s="176"/>
      <c r="AG66" s="176"/>
      <c r="AI66" s="205"/>
      <c r="AJ66" s="205"/>
      <c r="AK66" s="205"/>
      <c r="AL66" s="175"/>
      <c r="AM66" s="176"/>
      <c r="AN66" s="176"/>
      <c r="AO66" s="176"/>
      <c r="AP66" s="205"/>
      <c r="AQ66" s="205"/>
      <c r="AR66" s="205"/>
      <c r="AT66" s="175"/>
      <c r="AU66" s="176"/>
      <c r="AV66" s="176"/>
      <c r="AW66" s="176"/>
      <c r="AX66" s="205"/>
      <c r="AY66" s="205"/>
      <c r="BB66" s="175"/>
      <c r="BC66" s="176"/>
      <c r="BD66" s="176"/>
      <c r="BE66" s="176"/>
      <c r="BF66" s="205"/>
      <c r="BH66" s="177"/>
      <c r="BI66" s="178"/>
      <c r="BJ66" s="178"/>
    </row>
    <row r="67" spans="2:62" s="17" customFormat="1" ht="11.25">
      <c r="C67" s="205"/>
      <c r="D67" s="205"/>
      <c r="E67" s="205"/>
      <c r="AB67" s="205"/>
      <c r="AC67" s="205"/>
      <c r="AD67" s="205"/>
      <c r="AP67" s="205"/>
      <c r="AQ67" s="205"/>
      <c r="AR67" s="205"/>
      <c r="AW67" s="205"/>
      <c r="AX67" s="205"/>
      <c r="AY67" s="205"/>
      <c r="BD67" s="205"/>
      <c r="BE67" s="205"/>
      <c r="BF67" s="205"/>
      <c r="BI67" s="205"/>
      <c r="BJ67" s="205"/>
    </row>
    <row r="68" spans="2:62" s="17" customFormat="1" ht="13.5">
      <c r="E68" s="205"/>
      <c r="M68" s="179"/>
      <c r="N68" s="305"/>
      <c r="O68" s="305"/>
      <c r="P68" s="305"/>
      <c r="Q68" s="305"/>
      <c r="R68" s="305"/>
      <c r="S68" s="305"/>
      <c r="T68" s="305"/>
      <c r="U68" s="217"/>
      <c r="V68" s="306"/>
      <c r="W68" s="306"/>
      <c r="X68" s="306"/>
      <c r="Y68" s="306"/>
      <c r="Z68" s="307"/>
      <c r="AA68" s="305"/>
      <c r="AB68" s="305"/>
      <c r="AC68" s="305"/>
      <c r="AD68" s="305"/>
      <c r="AE68" s="305"/>
      <c r="AF68" s="305"/>
      <c r="AG68" s="305"/>
      <c r="AH68" s="307"/>
      <c r="AI68" s="305"/>
      <c r="AJ68" s="305"/>
      <c r="AK68" s="305"/>
      <c r="AL68" s="305"/>
      <c r="AM68" s="305"/>
      <c r="AN68" s="305"/>
      <c r="AO68" s="305"/>
      <c r="AP68" s="307"/>
      <c r="AQ68" s="305"/>
      <c r="AR68" s="305"/>
      <c r="AS68" s="305"/>
      <c r="AT68" s="305"/>
      <c r="AU68" s="305"/>
      <c r="AV68" s="305"/>
      <c r="AW68" s="305"/>
      <c r="AX68" s="307"/>
      <c r="AY68" s="305"/>
      <c r="AZ68" s="305"/>
      <c r="BA68" s="305"/>
      <c r="BB68" s="305"/>
      <c r="BC68" s="305"/>
      <c r="BD68" s="305"/>
      <c r="BE68" s="305"/>
      <c r="BF68" s="308"/>
      <c r="BG68" s="309"/>
      <c r="BH68" s="309"/>
      <c r="BI68" s="309"/>
      <c r="BJ68" s="309"/>
    </row>
    <row r="69" spans="2:62" s="17" customFormat="1" ht="13.5">
      <c r="E69" s="205"/>
      <c r="M69" s="179"/>
      <c r="N69" s="305"/>
      <c r="O69" s="305"/>
      <c r="P69" s="305"/>
      <c r="Q69" s="305"/>
      <c r="R69" s="305"/>
      <c r="S69" s="305"/>
      <c r="T69" s="305"/>
      <c r="U69" s="217"/>
      <c r="V69" s="306"/>
      <c r="W69" s="306"/>
      <c r="X69" s="306"/>
      <c r="Y69" s="306"/>
      <c r="Z69" s="307"/>
      <c r="AA69" s="305"/>
      <c r="AB69" s="305"/>
      <c r="AC69" s="305"/>
      <c r="AD69" s="305"/>
      <c r="AE69" s="305"/>
      <c r="AF69" s="305"/>
      <c r="AG69" s="305"/>
      <c r="AH69" s="307"/>
      <c r="AI69" s="305"/>
      <c r="AJ69" s="305"/>
      <c r="AK69" s="305"/>
      <c r="AL69" s="305"/>
      <c r="AM69" s="305"/>
      <c r="AN69" s="305"/>
      <c r="AO69" s="305"/>
      <c r="AP69" s="307"/>
      <c r="AQ69" s="305"/>
      <c r="AR69" s="305"/>
      <c r="AS69" s="305"/>
      <c r="AT69" s="305"/>
      <c r="AU69" s="305"/>
      <c r="AV69" s="305"/>
      <c r="AW69" s="305"/>
      <c r="AX69" s="307"/>
      <c r="AY69" s="305"/>
      <c r="AZ69" s="305"/>
      <c r="BA69" s="305"/>
      <c r="BB69" s="305"/>
      <c r="BC69" s="305"/>
      <c r="BD69" s="305"/>
      <c r="BE69" s="305"/>
      <c r="BF69" s="308"/>
      <c r="BG69" s="309"/>
      <c r="BH69" s="309"/>
      <c r="BI69" s="309"/>
      <c r="BJ69" s="309"/>
    </row>
    <row r="70" spans="2:62" s="17" customFormat="1" ht="13.5">
      <c r="E70" s="205"/>
      <c r="M70" s="179"/>
      <c r="N70" s="305"/>
      <c r="O70" s="305"/>
      <c r="P70" s="305"/>
      <c r="Q70" s="305"/>
      <c r="R70" s="305"/>
      <c r="S70" s="305"/>
      <c r="T70" s="305"/>
      <c r="U70" s="217"/>
      <c r="V70" s="306"/>
      <c r="W70" s="306"/>
      <c r="X70" s="306"/>
      <c r="Y70" s="306"/>
      <c r="Z70" s="307"/>
      <c r="AA70" s="305"/>
      <c r="AB70" s="305"/>
      <c r="AC70" s="305"/>
      <c r="AD70" s="305"/>
      <c r="AE70" s="305"/>
      <c r="AF70" s="305"/>
      <c r="AG70" s="305"/>
      <c r="AH70" s="307"/>
      <c r="AI70" s="305"/>
      <c r="AJ70" s="305"/>
      <c r="AK70" s="305"/>
      <c r="AL70" s="305"/>
      <c r="AM70" s="305"/>
      <c r="AN70" s="305"/>
      <c r="AO70" s="305"/>
      <c r="AP70" s="307"/>
      <c r="AQ70" s="305"/>
      <c r="AR70" s="305"/>
      <c r="AS70" s="305"/>
      <c r="AT70" s="305"/>
      <c r="AU70" s="305"/>
      <c r="AV70" s="305"/>
      <c r="AW70" s="305"/>
      <c r="AX70" s="307"/>
      <c r="AY70" s="305"/>
      <c r="AZ70" s="305"/>
      <c r="BA70" s="305"/>
      <c r="BB70" s="305"/>
      <c r="BC70" s="305"/>
      <c r="BD70" s="305"/>
      <c r="BE70" s="305"/>
      <c r="BF70" s="308"/>
      <c r="BG70" s="309"/>
      <c r="BH70" s="309"/>
      <c r="BI70" s="309"/>
      <c r="BJ70" s="309"/>
    </row>
    <row r="71" spans="2:62" s="17" customFormat="1" ht="13.5">
      <c r="E71" s="205"/>
      <c r="M71" s="179"/>
      <c r="N71" s="305"/>
      <c r="O71" s="305"/>
      <c r="P71" s="305"/>
      <c r="Q71" s="305"/>
      <c r="R71" s="305"/>
      <c r="S71" s="305"/>
      <c r="T71" s="305"/>
      <c r="U71" s="217"/>
      <c r="V71" s="306"/>
      <c r="W71" s="306"/>
      <c r="X71" s="306"/>
      <c r="Y71" s="306"/>
      <c r="Z71" s="307"/>
      <c r="AA71" s="305"/>
      <c r="AB71" s="305"/>
      <c r="AC71" s="305"/>
      <c r="AD71" s="305"/>
      <c r="AE71" s="305"/>
      <c r="AF71" s="305"/>
      <c r="AG71" s="305"/>
      <c r="AH71" s="307"/>
      <c r="AI71" s="305"/>
      <c r="AJ71" s="305"/>
      <c r="AK71" s="305"/>
      <c r="AL71" s="305"/>
      <c r="AM71" s="305"/>
      <c r="AN71" s="305"/>
      <c r="AO71" s="305"/>
      <c r="AP71" s="307"/>
      <c r="AQ71" s="305"/>
      <c r="AR71" s="305"/>
      <c r="AS71" s="305"/>
      <c r="AT71" s="305"/>
      <c r="AU71" s="305"/>
      <c r="AV71" s="305"/>
      <c r="AW71" s="305"/>
      <c r="AX71" s="307"/>
      <c r="AY71" s="305"/>
      <c r="AZ71" s="305"/>
      <c r="BA71" s="305"/>
      <c r="BB71" s="305"/>
      <c r="BC71" s="305"/>
      <c r="BD71" s="305"/>
      <c r="BE71" s="305"/>
      <c r="BF71" s="308"/>
      <c r="BG71" s="309"/>
      <c r="BH71" s="309"/>
      <c r="BI71" s="309"/>
      <c r="BJ71" s="309"/>
    </row>
    <row r="72" spans="2:62" s="17" customFormat="1" ht="13.5">
      <c r="E72" s="205"/>
      <c r="M72" s="179"/>
      <c r="N72" s="305"/>
      <c r="O72" s="305"/>
      <c r="P72" s="305"/>
      <c r="Q72" s="305"/>
      <c r="R72" s="305"/>
      <c r="S72" s="305"/>
      <c r="T72" s="305"/>
      <c r="U72" s="217"/>
      <c r="V72" s="306"/>
      <c r="W72" s="306"/>
      <c r="X72" s="306"/>
      <c r="Y72" s="306"/>
      <c r="Z72" s="307"/>
      <c r="AA72" s="305"/>
      <c r="AB72" s="305"/>
      <c r="AC72" s="305"/>
      <c r="AD72" s="305"/>
      <c r="AE72" s="305"/>
      <c r="AF72" s="305"/>
      <c r="AG72" s="305"/>
      <c r="AH72" s="307"/>
      <c r="AI72" s="305"/>
      <c r="AJ72" s="305"/>
      <c r="AK72" s="305"/>
      <c r="AL72" s="305"/>
      <c r="AM72" s="305"/>
      <c r="AN72" s="305"/>
      <c r="AO72" s="305"/>
      <c r="AP72" s="307"/>
      <c r="AQ72" s="305"/>
      <c r="AR72" s="305"/>
      <c r="AS72" s="305"/>
      <c r="AT72" s="305"/>
      <c r="AU72" s="305"/>
      <c r="AV72" s="305"/>
      <c r="AW72" s="305"/>
      <c r="AX72" s="307"/>
      <c r="AY72" s="305"/>
      <c r="AZ72" s="305"/>
      <c r="BA72" s="305"/>
      <c r="BB72" s="305"/>
      <c r="BC72" s="305"/>
      <c r="BD72" s="305"/>
      <c r="BE72" s="305"/>
      <c r="BF72" s="308"/>
      <c r="BG72" s="309"/>
      <c r="BH72" s="309"/>
      <c r="BI72" s="309"/>
      <c r="BJ72" s="309"/>
    </row>
    <row r="73" spans="2:62" s="17" customFormat="1" ht="13.5">
      <c r="E73" s="205"/>
      <c r="M73" s="179"/>
      <c r="N73" s="305"/>
      <c r="O73" s="305"/>
      <c r="P73" s="305"/>
      <c r="Q73" s="305"/>
      <c r="R73" s="305"/>
      <c r="S73" s="305"/>
      <c r="T73" s="305"/>
      <c r="U73" s="217"/>
      <c r="V73" s="306"/>
      <c r="W73" s="306"/>
      <c r="X73" s="306"/>
      <c r="Y73" s="306"/>
      <c r="Z73" s="307"/>
      <c r="AA73" s="305"/>
      <c r="AB73" s="305"/>
      <c r="AC73" s="305"/>
      <c r="AD73" s="305"/>
      <c r="AE73" s="305"/>
      <c r="AF73" s="305"/>
      <c r="AG73" s="305"/>
      <c r="AH73" s="307"/>
      <c r="AI73" s="305"/>
      <c r="AJ73" s="305"/>
      <c r="AK73" s="305"/>
      <c r="AL73" s="305"/>
      <c r="AM73" s="305"/>
      <c r="AN73" s="305"/>
      <c r="AO73" s="305"/>
      <c r="AP73" s="307"/>
      <c r="AQ73" s="305"/>
      <c r="AR73" s="305"/>
      <c r="AS73" s="305"/>
      <c r="AT73" s="305"/>
      <c r="AU73" s="305"/>
      <c r="AV73" s="305"/>
      <c r="AW73" s="305"/>
      <c r="AX73" s="307"/>
      <c r="AY73" s="305"/>
      <c r="AZ73" s="305"/>
      <c r="BA73" s="305"/>
      <c r="BB73" s="305"/>
      <c r="BC73" s="305"/>
      <c r="BD73" s="305"/>
      <c r="BE73" s="305"/>
      <c r="BF73" s="308"/>
      <c r="BG73" s="309"/>
      <c r="BH73" s="309"/>
      <c r="BI73" s="309"/>
      <c r="BJ73" s="309"/>
    </row>
    <row r="74" spans="2:62" s="17" customFormat="1" ht="13.5">
      <c r="E74" s="205"/>
      <c r="M74" s="179"/>
      <c r="N74" s="305"/>
      <c r="O74" s="305"/>
      <c r="P74" s="305"/>
      <c r="Q74" s="305"/>
      <c r="R74" s="305"/>
      <c r="S74" s="305"/>
      <c r="T74" s="305"/>
      <c r="U74" s="217"/>
      <c r="V74" s="306"/>
      <c r="W74" s="306"/>
      <c r="X74" s="306"/>
      <c r="Y74" s="306"/>
      <c r="Z74" s="307"/>
      <c r="AA74" s="305"/>
      <c r="AB74" s="305"/>
      <c r="AC74" s="305"/>
      <c r="AD74" s="305"/>
      <c r="AE74" s="305"/>
      <c r="AF74" s="305"/>
      <c r="AG74" s="305"/>
      <c r="AH74" s="307"/>
      <c r="AI74" s="305"/>
      <c r="AJ74" s="305"/>
      <c r="AK74" s="305"/>
      <c r="AL74" s="305"/>
      <c r="AM74" s="305"/>
      <c r="AN74" s="305"/>
      <c r="AO74" s="305"/>
      <c r="AP74" s="307"/>
      <c r="AQ74" s="305"/>
      <c r="AR74" s="305"/>
      <c r="AS74" s="305"/>
      <c r="AT74" s="305"/>
      <c r="AU74" s="305"/>
      <c r="AV74" s="305"/>
      <c r="AW74" s="305"/>
      <c r="AX74" s="307"/>
      <c r="AY74" s="305"/>
      <c r="AZ74" s="305"/>
      <c r="BA74" s="305"/>
      <c r="BB74" s="305"/>
      <c r="BC74" s="305"/>
      <c r="BD74" s="305"/>
      <c r="BE74" s="305"/>
      <c r="BF74" s="308"/>
      <c r="BG74" s="309"/>
      <c r="BH74" s="309"/>
      <c r="BI74" s="309"/>
      <c r="BJ74" s="309"/>
    </row>
    <row r="75" spans="2:62" s="17" customFormat="1" ht="13.5">
      <c r="E75" s="205"/>
      <c r="M75" s="179"/>
      <c r="N75" s="305"/>
      <c r="O75" s="305"/>
      <c r="P75" s="305"/>
      <c r="Q75" s="305"/>
      <c r="R75" s="305"/>
      <c r="S75" s="305"/>
      <c r="T75" s="305"/>
      <c r="U75" s="217"/>
      <c r="V75" s="306"/>
      <c r="W75" s="306"/>
      <c r="X75" s="306"/>
      <c r="Y75" s="306"/>
      <c r="Z75" s="307"/>
      <c r="AA75" s="305"/>
      <c r="AB75" s="305"/>
      <c r="AC75" s="305"/>
      <c r="AD75" s="305"/>
      <c r="AE75" s="305"/>
      <c r="AF75" s="305"/>
      <c r="AG75" s="305"/>
      <c r="AH75" s="307"/>
      <c r="AI75" s="305"/>
      <c r="AJ75" s="305"/>
      <c r="AK75" s="305"/>
      <c r="AL75" s="305"/>
      <c r="AM75" s="305"/>
      <c r="AN75" s="305"/>
      <c r="AO75" s="305"/>
      <c r="AP75" s="307"/>
      <c r="AQ75" s="305"/>
      <c r="AR75" s="305"/>
      <c r="AS75" s="305"/>
      <c r="AT75" s="305"/>
      <c r="AU75" s="305"/>
      <c r="AV75" s="305"/>
      <c r="AW75" s="305"/>
      <c r="AX75" s="307"/>
      <c r="AY75" s="305"/>
      <c r="AZ75" s="305"/>
      <c r="BA75" s="305"/>
      <c r="BB75" s="305"/>
      <c r="BC75" s="305"/>
      <c r="BD75" s="305"/>
      <c r="BE75" s="305"/>
      <c r="BF75" s="308"/>
      <c r="BG75" s="309"/>
      <c r="BH75" s="309"/>
      <c r="BI75" s="309"/>
      <c r="BJ75" s="309"/>
    </row>
    <row r="76" spans="2:62" s="17" customFormat="1" ht="13.5">
      <c r="E76" s="205"/>
      <c r="M76" s="179"/>
      <c r="N76" s="305"/>
      <c r="O76" s="305"/>
      <c r="P76" s="305"/>
      <c r="Q76" s="305"/>
      <c r="R76" s="305"/>
      <c r="S76" s="305"/>
      <c r="T76" s="305"/>
      <c r="U76" s="217"/>
      <c r="V76" s="306"/>
      <c r="W76" s="306"/>
      <c r="X76" s="306"/>
      <c r="Y76" s="306"/>
      <c r="Z76" s="307"/>
      <c r="AA76" s="305"/>
      <c r="AB76" s="305"/>
      <c r="AC76" s="305"/>
      <c r="AD76" s="305"/>
      <c r="AE76" s="305"/>
      <c r="AF76" s="305"/>
      <c r="AG76" s="305"/>
      <c r="AH76" s="307"/>
      <c r="AI76" s="305"/>
      <c r="AJ76" s="305"/>
      <c r="AK76" s="305"/>
      <c r="AL76" s="305"/>
      <c r="AM76" s="305"/>
      <c r="AN76" s="305"/>
      <c r="AO76" s="305"/>
      <c r="AP76" s="307"/>
      <c r="AQ76" s="305"/>
      <c r="AR76" s="305"/>
      <c r="AS76" s="305"/>
      <c r="AT76" s="305"/>
      <c r="AU76" s="305"/>
      <c r="AV76" s="305"/>
      <c r="AW76" s="305"/>
      <c r="AX76" s="307"/>
      <c r="AY76" s="305"/>
      <c r="AZ76" s="305"/>
      <c r="BA76" s="305"/>
      <c r="BB76" s="305"/>
      <c r="BC76" s="305"/>
      <c r="BD76" s="305"/>
      <c r="BE76" s="305"/>
      <c r="BF76" s="308"/>
      <c r="BG76" s="309"/>
      <c r="BH76" s="309"/>
      <c r="BI76" s="309"/>
      <c r="BJ76" s="309"/>
    </row>
    <row r="77" spans="2:62" s="17" customFormat="1" ht="13.5">
      <c r="E77" s="205"/>
      <c r="M77" s="179"/>
      <c r="N77" s="305"/>
      <c r="O77" s="305"/>
      <c r="P77" s="305"/>
      <c r="Q77" s="305"/>
      <c r="R77" s="305"/>
      <c r="S77" s="305"/>
      <c r="T77" s="305"/>
      <c r="U77" s="217"/>
      <c r="V77" s="306"/>
      <c r="W77" s="306"/>
      <c r="X77" s="306"/>
      <c r="Y77" s="306"/>
      <c r="Z77" s="307"/>
      <c r="AA77" s="305"/>
      <c r="AB77" s="305"/>
      <c r="AC77" s="305"/>
      <c r="AD77" s="305"/>
      <c r="AE77" s="305"/>
      <c r="AF77" s="305"/>
      <c r="AG77" s="305"/>
      <c r="AH77" s="307"/>
      <c r="AI77" s="305"/>
      <c r="AJ77" s="305"/>
      <c r="AK77" s="305"/>
      <c r="AL77" s="305"/>
      <c r="AM77" s="305"/>
      <c r="AN77" s="305"/>
      <c r="AO77" s="305"/>
      <c r="AP77" s="307"/>
      <c r="AQ77" s="305"/>
      <c r="AR77" s="305"/>
      <c r="AS77" s="305"/>
      <c r="AT77" s="305"/>
      <c r="AU77" s="305"/>
      <c r="AV77" s="305"/>
      <c r="AW77" s="305"/>
      <c r="AX77" s="307"/>
      <c r="AY77" s="305"/>
      <c r="AZ77" s="305"/>
      <c r="BA77" s="305"/>
      <c r="BB77" s="305"/>
      <c r="BC77" s="305"/>
      <c r="BD77" s="305"/>
      <c r="BE77" s="305"/>
      <c r="BF77" s="308"/>
      <c r="BG77" s="309"/>
      <c r="BH77" s="309"/>
      <c r="BI77" s="309"/>
      <c r="BJ77" s="309"/>
    </row>
    <row r="78" spans="2:62" s="23" customFormat="1" ht="11.25">
      <c r="E78" s="204"/>
      <c r="M78" s="180"/>
      <c r="N78" s="311"/>
      <c r="O78" s="311"/>
      <c r="P78" s="311"/>
      <c r="Q78" s="311"/>
      <c r="R78" s="311"/>
      <c r="S78" s="311"/>
      <c r="T78" s="311"/>
      <c r="U78" s="166"/>
      <c r="V78" s="312"/>
      <c r="W78" s="312"/>
      <c r="X78" s="312"/>
      <c r="Y78" s="312"/>
      <c r="Z78" s="311"/>
      <c r="AA78" s="311"/>
      <c r="AB78" s="311"/>
      <c r="AC78" s="311"/>
      <c r="AD78" s="311"/>
      <c r="AE78" s="311"/>
      <c r="AF78" s="311"/>
      <c r="AG78" s="311"/>
      <c r="AH78" s="311"/>
      <c r="AI78" s="311"/>
      <c r="AJ78" s="311"/>
      <c r="AK78" s="311"/>
      <c r="AL78" s="311"/>
      <c r="AM78" s="311"/>
      <c r="AN78" s="311"/>
      <c r="AO78" s="311"/>
      <c r="AP78" s="311"/>
      <c r="AQ78" s="311"/>
      <c r="AR78" s="311"/>
      <c r="AS78" s="311"/>
      <c r="AT78" s="311"/>
      <c r="AU78" s="311"/>
      <c r="AV78" s="311"/>
      <c r="AW78" s="311"/>
      <c r="AX78" s="311"/>
      <c r="AY78" s="311"/>
      <c r="AZ78" s="311"/>
      <c r="BA78" s="311"/>
      <c r="BB78" s="311"/>
      <c r="BC78" s="311"/>
      <c r="BD78" s="311"/>
      <c r="BE78" s="311"/>
      <c r="BF78" s="313"/>
      <c r="BG78" s="313"/>
      <c r="BH78" s="313"/>
      <c r="BI78" s="313"/>
      <c r="BJ78" s="313"/>
    </row>
    <row r="79" spans="2:62" s="17" customFormat="1" ht="11.25">
      <c r="B79" s="207"/>
      <c r="C79" s="207"/>
      <c r="D79" s="207"/>
      <c r="E79" s="205"/>
    </row>
    <row r="80" spans="2:62" s="17" customFormat="1" ht="12" customHeight="1">
      <c r="B80" s="207"/>
      <c r="C80" s="207"/>
      <c r="D80" s="207"/>
      <c r="E80" s="205"/>
    </row>
    <row r="81" spans="3:55" s="17" customFormat="1" ht="12" customHeight="1">
      <c r="C81" s="207"/>
      <c r="D81" s="207"/>
      <c r="E81" s="207"/>
      <c r="F81" s="207"/>
    </row>
    <row r="82" spans="3:55" s="17" customFormat="1" ht="12" customHeight="1"/>
    <row r="83" spans="3:55" s="17" customFormat="1" ht="12" customHeight="1">
      <c r="G83" s="300"/>
      <c r="H83" s="300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</row>
    <row r="84" spans="3:55" s="17" customFormat="1" ht="12" customHeight="1">
      <c r="G84" s="300"/>
      <c r="H84" s="300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</row>
    <row r="85" spans="3:55" s="17" customFormat="1" ht="12" customHeight="1">
      <c r="G85" s="300"/>
      <c r="H85" s="300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</row>
    <row r="86" spans="3:55" s="17" customFormat="1" ht="12" customHeight="1">
      <c r="G86" s="300"/>
      <c r="H86" s="300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</row>
    <row r="87" spans="3:55" s="17" customFormat="1" ht="12" customHeight="1"/>
    <row r="88" spans="3:55" s="17" customFormat="1" ht="12" customHeight="1"/>
    <row r="89" spans="3:55" s="17" customFormat="1" ht="12" customHeight="1"/>
    <row r="90" spans="3:55" s="17" customFormat="1" ht="12" customHeight="1"/>
    <row r="91" spans="3:55" s="17" customFormat="1" ht="12" customHeight="1"/>
    <row r="92" spans="3:55" s="17" customFormat="1" ht="12" customHeight="1"/>
    <row r="93" spans="3:55" s="17" customFormat="1" ht="12" customHeight="1"/>
  </sheetData>
  <mergeCells count="3">
    <mergeCell ref="B5:BJ5"/>
    <mergeCell ref="B37:BJ37"/>
    <mergeCell ref="AS1:BK2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O7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3">
      <c r="A1" s="453">
        <v>200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3">
      <c r="A2" s="727"/>
      <c r="B2" s="727"/>
      <c r="C2" s="727"/>
      <c r="D2" s="727"/>
      <c r="E2" s="727"/>
      <c r="F2" s="727"/>
      <c r="G2" s="727"/>
      <c r="H2" s="727"/>
      <c r="I2" s="727"/>
      <c r="J2" s="727"/>
      <c r="K2" s="727"/>
      <c r="L2" s="727"/>
      <c r="M2" s="727"/>
      <c r="N2" s="727"/>
      <c r="O2" s="727"/>
      <c r="P2" s="727"/>
      <c r="Q2" s="727"/>
      <c r="R2" s="727"/>
      <c r="S2" s="727"/>
    </row>
    <row r="3" spans="1:63" s="16" customFormat="1" ht="13.5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s="16" customFormat="1" ht="13.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3" ht="18" customHeight="1">
      <c r="B5" s="454" t="s">
        <v>856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.95" customHeight="1"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455" t="s">
        <v>348</v>
      </c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64"/>
      <c r="AX6" s="64"/>
      <c r="AY6" s="64"/>
      <c r="AZ6" s="64"/>
      <c r="BA6" s="64"/>
      <c r="BB6" s="719" t="s">
        <v>17</v>
      </c>
      <c r="BC6" s="719"/>
      <c r="BD6" s="719"/>
      <c r="BE6" s="719"/>
      <c r="BF6" s="719"/>
      <c r="BG6" s="719"/>
      <c r="BH6" s="719"/>
      <c r="BI6" s="719"/>
      <c r="BJ6" s="719"/>
    </row>
    <row r="7" spans="1:63" ht="12" customHeight="1">
      <c r="BB7" s="720"/>
      <c r="BC7" s="720"/>
      <c r="BD7" s="720"/>
      <c r="BE7" s="720"/>
      <c r="BF7" s="720"/>
      <c r="BG7" s="720"/>
      <c r="BH7" s="720"/>
      <c r="BI7" s="720"/>
      <c r="BJ7" s="720"/>
    </row>
    <row r="8" spans="1:63" ht="15" customHeight="1">
      <c r="B8" s="456" t="s">
        <v>1</v>
      </c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 t="s">
        <v>252</v>
      </c>
      <c r="P8" s="457"/>
      <c r="Q8" s="457"/>
      <c r="R8" s="457"/>
      <c r="S8" s="457"/>
      <c r="T8" s="457"/>
      <c r="U8" s="457"/>
      <c r="V8" s="457"/>
      <c r="W8" s="457"/>
      <c r="X8" s="457"/>
      <c r="Y8" s="457" t="s">
        <v>251</v>
      </c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61"/>
    </row>
    <row r="9" spans="1:63" ht="15" customHeight="1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522" t="s">
        <v>227</v>
      </c>
      <c r="Z9" s="522"/>
      <c r="AA9" s="522"/>
      <c r="AB9" s="522"/>
      <c r="AC9" s="522"/>
      <c r="AD9" s="522"/>
      <c r="AE9" s="522"/>
      <c r="AF9" s="522"/>
      <c r="AG9" s="522"/>
      <c r="AH9" s="522"/>
      <c r="AI9" s="459" t="s">
        <v>250</v>
      </c>
      <c r="AJ9" s="459"/>
      <c r="AK9" s="459"/>
      <c r="AL9" s="459"/>
      <c r="AM9" s="459"/>
      <c r="AN9" s="459"/>
      <c r="AO9" s="459"/>
      <c r="AP9" s="459"/>
      <c r="AQ9" s="459"/>
      <c r="AR9" s="459" t="s">
        <v>249</v>
      </c>
      <c r="AS9" s="459"/>
      <c r="AT9" s="459"/>
      <c r="AU9" s="459"/>
      <c r="AV9" s="459"/>
      <c r="AW9" s="459"/>
      <c r="AX9" s="459"/>
      <c r="AY9" s="459"/>
      <c r="AZ9" s="459"/>
      <c r="BA9" s="459" t="s">
        <v>248</v>
      </c>
      <c r="BB9" s="459"/>
      <c r="BC9" s="459"/>
      <c r="BD9" s="459"/>
      <c r="BE9" s="459"/>
      <c r="BF9" s="459"/>
      <c r="BG9" s="459"/>
      <c r="BH9" s="459"/>
      <c r="BI9" s="459"/>
      <c r="BJ9" s="460"/>
    </row>
    <row r="10" spans="1:63">
      <c r="N10" s="117"/>
      <c r="BI10" s="462" t="s">
        <v>163</v>
      </c>
      <c r="BJ10" s="462"/>
    </row>
    <row r="11" spans="1:63" ht="6" customHeight="1">
      <c r="N11" s="118"/>
    </row>
    <row r="12" spans="1:63">
      <c r="C12" s="463" t="s">
        <v>7</v>
      </c>
      <c r="D12" s="463"/>
      <c r="E12" s="463"/>
      <c r="F12" s="463"/>
      <c r="G12" s="455">
        <v>22</v>
      </c>
      <c r="H12" s="455"/>
      <c r="I12" s="455"/>
      <c r="J12" s="463" t="s">
        <v>1</v>
      </c>
      <c r="K12" s="463"/>
      <c r="L12" s="463"/>
      <c r="M12" s="463"/>
      <c r="N12" s="118"/>
      <c r="O12" s="721">
        <v>708488</v>
      </c>
      <c r="P12" s="722"/>
      <c r="Q12" s="722"/>
      <c r="R12" s="722"/>
      <c r="S12" s="722"/>
      <c r="T12" s="722"/>
      <c r="U12" s="722"/>
      <c r="V12" s="722"/>
      <c r="W12" s="722"/>
      <c r="X12" s="722"/>
      <c r="Y12" s="703">
        <v>137915</v>
      </c>
      <c r="Z12" s="704"/>
      <c r="AA12" s="704"/>
      <c r="AB12" s="704"/>
      <c r="AC12" s="704"/>
      <c r="AD12" s="704"/>
      <c r="AE12" s="704"/>
      <c r="AF12" s="704"/>
      <c r="AG12" s="704"/>
      <c r="AH12" s="704"/>
      <c r="AI12" s="703">
        <v>70069</v>
      </c>
      <c r="AJ12" s="704"/>
      <c r="AK12" s="704"/>
      <c r="AL12" s="704"/>
      <c r="AM12" s="704"/>
      <c r="AN12" s="704"/>
      <c r="AO12" s="704"/>
      <c r="AP12" s="704"/>
      <c r="AQ12" s="704"/>
      <c r="AR12" s="703">
        <v>67846</v>
      </c>
      <c r="AS12" s="713"/>
      <c r="AT12" s="713"/>
      <c r="AU12" s="713"/>
      <c r="AV12" s="713"/>
      <c r="AW12" s="713"/>
      <c r="AX12" s="713"/>
      <c r="AY12" s="713"/>
      <c r="AZ12" s="713"/>
      <c r="BA12" s="712">
        <v>19.466102460450987</v>
      </c>
      <c r="BB12" s="713"/>
      <c r="BC12" s="713"/>
      <c r="BD12" s="713"/>
      <c r="BE12" s="713"/>
      <c r="BF12" s="713"/>
      <c r="BG12" s="713"/>
      <c r="BH12" s="713"/>
      <c r="BI12" s="713"/>
      <c r="BJ12" s="713"/>
    </row>
    <row r="13" spans="1:63">
      <c r="G13" s="455">
        <v>23</v>
      </c>
      <c r="H13" s="455"/>
      <c r="I13" s="455"/>
      <c r="N13" s="118"/>
      <c r="O13" s="721">
        <v>708500</v>
      </c>
      <c r="P13" s="722"/>
      <c r="Q13" s="722"/>
      <c r="R13" s="722"/>
      <c r="S13" s="722"/>
      <c r="T13" s="722"/>
      <c r="U13" s="722"/>
      <c r="V13" s="722"/>
      <c r="W13" s="722"/>
      <c r="X13" s="722"/>
      <c r="Y13" s="703">
        <v>140859</v>
      </c>
      <c r="Z13" s="704"/>
      <c r="AA13" s="704"/>
      <c r="AB13" s="704"/>
      <c r="AC13" s="704"/>
      <c r="AD13" s="704"/>
      <c r="AE13" s="704"/>
      <c r="AF13" s="704"/>
      <c r="AG13" s="704"/>
      <c r="AH13" s="704"/>
      <c r="AI13" s="703">
        <v>70081</v>
      </c>
      <c r="AJ13" s="704"/>
      <c r="AK13" s="704"/>
      <c r="AL13" s="704"/>
      <c r="AM13" s="704"/>
      <c r="AN13" s="704"/>
      <c r="AO13" s="704"/>
      <c r="AP13" s="704"/>
      <c r="AQ13" s="704"/>
      <c r="AR13" s="703">
        <v>70778</v>
      </c>
      <c r="AS13" s="713"/>
      <c r="AT13" s="713"/>
      <c r="AU13" s="713"/>
      <c r="AV13" s="713"/>
      <c r="AW13" s="713"/>
      <c r="AX13" s="713"/>
      <c r="AY13" s="713"/>
      <c r="AZ13" s="713"/>
      <c r="BA13" s="712">
        <v>19.881298517995766</v>
      </c>
      <c r="BB13" s="713"/>
      <c r="BC13" s="713"/>
      <c r="BD13" s="713"/>
      <c r="BE13" s="713"/>
      <c r="BF13" s="713"/>
      <c r="BG13" s="713"/>
      <c r="BH13" s="713"/>
      <c r="BI13" s="713"/>
      <c r="BJ13" s="713"/>
    </row>
    <row r="14" spans="1:63">
      <c r="G14" s="455">
        <v>24</v>
      </c>
      <c r="H14" s="455"/>
      <c r="I14" s="455"/>
      <c r="N14" s="118"/>
      <c r="O14" s="721">
        <v>709609</v>
      </c>
      <c r="P14" s="722"/>
      <c r="Q14" s="722"/>
      <c r="R14" s="722"/>
      <c r="S14" s="722"/>
      <c r="T14" s="722"/>
      <c r="U14" s="722"/>
      <c r="V14" s="722"/>
      <c r="W14" s="722"/>
      <c r="X14" s="722"/>
      <c r="Y14" s="703">
        <v>145923</v>
      </c>
      <c r="Z14" s="704"/>
      <c r="AA14" s="704"/>
      <c r="AB14" s="704"/>
      <c r="AC14" s="704"/>
      <c r="AD14" s="704"/>
      <c r="AE14" s="704"/>
      <c r="AF14" s="704"/>
      <c r="AG14" s="704"/>
      <c r="AH14" s="704"/>
      <c r="AI14" s="703">
        <v>72365</v>
      </c>
      <c r="AJ14" s="704"/>
      <c r="AK14" s="704"/>
      <c r="AL14" s="704"/>
      <c r="AM14" s="704"/>
      <c r="AN14" s="704"/>
      <c r="AO14" s="704"/>
      <c r="AP14" s="704"/>
      <c r="AQ14" s="704"/>
      <c r="AR14" s="703">
        <v>73558</v>
      </c>
      <c r="AS14" s="713"/>
      <c r="AT14" s="713"/>
      <c r="AU14" s="713"/>
      <c r="AV14" s="713"/>
      <c r="AW14" s="713"/>
      <c r="AX14" s="713"/>
      <c r="AY14" s="713"/>
      <c r="AZ14" s="713"/>
      <c r="BA14" s="712">
        <v>20.563859815757692</v>
      </c>
      <c r="BB14" s="713"/>
      <c r="BC14" s="713"/>
      <c r="BD14" s="713"/>
      <c r="BE14" s="713"/>
      <c r="BF14" s="713"/>
      <c r="BG14" s="713"/>
      <c r="BH14" s="713"/>
      <c r="BI14" s="713"/>
      <c r="BJ14" s="713"/>
    </row>
    <row r="15" spans="1:63">
      <c r="G15" s="455">
        <v>25</v>
      </c>
      <c r="H15" s="455"/>
      <c r="I15" s="455"/>
      <c r="N15" s="118"/>
      <c r="O15" s="721">
        <v>712407</v>
      </c>
      <c r="P15" s="722"/>
      <c r="Q15" s="722"/>
      <c r="R15" s="722"/>
      <c r="S15" s="722"/>
      <c r="T15" s="722"/>
      <c r="U15" s="722"/>
      <c r="V15" s="722"/>
      <c r="W15" s="722"/>
      <c r="X15" s="722"/>
      <c r="Y15" s="703">
        <v>150037</v>
      </c>
      <c r="Z15" s="704"/>
      <c r="AA15" s="704"/>
      <c r="AB15" s="704"/>
      <c r="AC15" s="704"/>
      <c r="AD15" s="704"/>
      <c r="AE15" s="704"/>
      <c r="AF15" s="704"/>
      <c r="AG15" s="704"/>
      <c r="AH15" s="704"/>
      <c r="AI15" s="703">
        <v>74661</v>
      </c>
      <c r="AJ15" s="704"/>
      <c r="AK15" s="704"/>
      <c r="AL15" s="704"/>
      <c r="AM15" s="704"/>
      <c r="AN15" s="704"/>
      <c r="AO15" s="704"/>
      <c r="AP15" s="704"/>
      <c r="AQ15" s="704"/>
      <c r="AR15" s="703">
        <v>75376</v>
      </c>
      <c r="AS15" s="713"/>
      <c r="AT15" s="713"/>
      <c r="AU15" s="713"/>
      <c r="AV15" s="713"/>
      <c r="AW15" s="713"/>
      <c r="AX15" s="713"/>
      <c r="AY15" s="713"/>
      <c r="AZ15" s="713"/>
      <c r="BA15" s="712">
        <v>21.06</v>
      </c>
      <c r="BB15" s="713"/>
      <c r="BC15" s="713"/>
      <c r="BD15" s="713"/>
      <c r="BE15" s="713"/>
      <c r="BF15" s="713"/>
      <c r="BG15" s="713"/>
      <c r="BH15" s="713"/>
      <c r="BI15" s="713"/>
      <c r="BJ15" s="713"/>
    </row>
    <row r="16" spans="1:63">
      <c r="G16" s="424">
        <v>26</v>
      </c>
      <c r="H16" s="424"/>
      <c r="I16" s="424"/>
      <c r="J16" s="257"/>
      <c r="K16" s="257"/>
      <c r="L16" s="257"/>
      <c r="M16" s="257"/>
      <c r="N16" s="258"/>
      <c r="O16" s="725">
        <v>716377</v>
      </c>
      <c r="P16" s="726"/>
      <c r="Q16" s="726"/>
      <c r="R16" s="726"/>
      <c r="S16" s="726"/>
      <c r="T16" s="726"/>
      <c r="U16" s="726"/>
      <c r="V16" s="726"/>
      <c r="W16" s="726"/>
      <c r="X16" s="726"/>
      <c r="Y16" s="716">
        <f>SUM(AI16:AZ16)</f>
        <v>153724</v>
      </c>
      <c r="Z16" s="717"/>
      <c r="AA16" s="717"/>
      <c r="AB16" s="717"/>
      <c r="AC16" s="717"/>
      <c r="AD16" s="717"/>
      <c r="AE16" s="717"/>
      <c r="AF16" s="717"/>
      <c r="AG16" s="717"/>
      <c r="AH16" s="717"/>
      <c r="AI16" s="716">
        <f>40687+35658</f>
        <v>76345</v>
      </c>
      <c r="AJ16" s="717"/>
      <c r="AK16" s="717"/>
      <c r="AL16" s="717"/>
      <c r="AM16" s="717"/>
      <c r="AN16" s="717"/>
      <c r="AO16" s="717"/>
      <c r="AP16" s="717"/>
      <c r="AQ16" s="717"/>
      <c r="AR16" s="716">
        <f>30759+24604+14471+5736+1539+270</f>
        <v>77379</v>
      </c>
      <c r="AS16" s="427"/>
      <c r="AT16" s="427"/>
      <c r="AU16" s="427"/>
      <c r="AV16" s="427"/>
      <c r="AW16" s="427"/>
      <c r="AX16" s="427"/>
      <c r="AY16" s="427"/>
      <c r="AZ16" s="427"/>
      <c r="BA16" s="714">
        <v>21.46</v>
      </c>
      <c r="BB16" s="715"/>
      <c r="BC16" s="715"/>
      <c r="BD16" s="715"/>
      <c r="BE16" s="715"/>
      <c r="BF16" s="715"/>
      <c r="BG16" s="715"/>
      <c r="BH16" s="715"/>
      <c r="BI16" s="715"/>
      <c r="BJ16" s="715"/>
    </row>
    <row r="17" spans="2:62" ht="12" customHeight="1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</row>
    <row r="18" spans="2:62">
      <c r="C18" s="478" t="s">
        <v>8</v>
      </c>
      <c r="D18" s="478"/>
      <c r="E18" s="227" t="s">
        <v>162</v>
      </c>
      <c r="F18" s="121" t="s">
        <v>920</v>
      </c>
    </row>
    <row r="19" spans="2:62">
      <c r="B19" s="524" t="s">
        <v>9</v>
      </c>
      <c r="C19" s="524"/>
      <c r="D19" s="524"/>
      <c r="E19" s="227" t="s">
        <v>162</v>
      </c>
      <c r="F19" s="121" t="s">
        <v>840</v>
      </c>
    </row>
    <row r="20" spans="2:62">
      <c r="B20" s="226"/>
      <c r="C20" s="226"/>
      <c r="D20" s="226"/>
      <c r="E20" s="227"/>
      <c r="F20" s="121"/>
    </row>
    <row r="22" spans="2:62" ht="12.95" customHeight="1"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455" t="s">
        <v>247</v>
      </c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64"/>
      <c r="AX22" s="64"/>
      <c r="AY22" s="64"/>
      <c r="AZ22" s="64"/>
      <c r="BA22" s="64"/>
      <c r="BB22" s="719" t="s">
        <v>17</v>
      </c>
      <c r="BC22" s="719"/>
      <c r="BD22" s="719"/>
      <c r="BE22" s="719"/>
      <c r="BF22" s="719"/>
      <c r="BG22" s="719"/>
      <c r="BH22" s="719"/>
      <c r="BI22" s="719"/>
      <c r="BJ22" s="719"/>
    </row>
    <row r="23" spans="2:62" ht="12" customHeight="1">
      <c r="BB23" s="720"/>
      <c r="BC23" s="720"/>
      <c r="BD23" s="720"/>
      <c r="BE23" s="720"/>
      <c r="BF23" s="720"/>
      <c r="BG23" s="720"/>
      <c r="BH23" s="720"/>
      <c r="BI23" s="720"/>
      <c r="BJ23" s="720"/>
    </row>
    <row r="24" spans="2:62" ht="15.95" customHeight="1">
      <c r="B24" s="530" t="s">
        <v>1</v>
      </c>
      <c r="C24" s="530"/>
      <c r="D24" s="530"/>
      <c r="E24" s="530"/>
      <c r="F24" s="530"/>
      <c r="G24" s="530"/>
      <c r="H24" s="530"/>
      <c r="I24" s="530"/>
      <c r="J24" s="530"/>
      <c r="K24" s="530"/>
      <c r="L24" s="530"/>
      <c r="M24" s="530"/>
      <c r="N24" s="530"/>
      <c r="O24" s="530"/>
      <c r="P24" s="553"/>
      <c r="Q24" s="738" t="s">
        <v>18</v>
      </c>
      <c r="R24" s="739"/>
      <c r="S24" s="739"/>
      <c r="T24" s="739"/>
      <c r="U24" s="739"/>
      <c r="V24" s="740"/>
      <c r="W24" s="734" t="s">
        <v>246</v>
      </c>
      <c r="X24" s="732"/>
      <c r="Y24" s="732"/>
      <c r="Z24" s="732"/>
      <c r="AA24" s="735"/>
      <c r="AB24" s="734" t="s">
        <v>245</v>
      </c>
      <c r="AC24" s="732"/>
      <c r="AD24" s="732"/>
      <c r="AE24" s="732"/>
      <c r="AF24" s="735"/>
      <c r="AG24" s="729" t="s">
        <v>244</v>
      </c>
      <c r="AH24" s="730"/>
      <c r="AI24" s="730"/>
      <c r="AJ24" s="730"/>
      <c r="AK24" s="730"/>
      <c r="AL24" s="730"/>
      <c r="AM24" s="730"/>
      <c r="AN24" s="730"/>
      <c r="AO24" s="730"/>
      <c r="AP24" s="731"/>
      <c r="AQ24" s="734" t="s">
        <v>243</v>
      </c>
      <c r="AR24" s="732"/>
      <c r="AS24" s="732"/>
      <c r="AT24" s="732"/>
      <c r="AU24" s="735"/>
      <c r="AV24" s="734" t="s">
        <v>242</v>
      </c>
      <c r="AW24" s="732"/>
      <c r="AX24" s="732"/>
      <c r="AY24" s="732"/>
      <c r="AZ24" s="735"/>
      <c r="BA24" s="734" t="s">
        <v>241</v>
      </c>
      <c r="BB24" s="732"/>
      <c r="BC24" s="732"/>
      <c r="BD24" s="732"/>
      <c r="BE24" s="735"/>
      <c r="BF24" s="732" t="s">
        <v>240</v>
      </c>
      <c r="BG24" s="732"/>
      <c r="BH24" s="732"/>
      <c r="BI24" s="732"/>
      <c r="BJ24" s="732"/>
    </row>
    <row r="25" spans="2:62" ht="15.95" customHeight="1">
      <c r="B25" s="476"/>
      <c r="C25" s="476"/>
      <c r="D25" s="476"/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69"/>
      <c r="Q25" s="741"/>
      <c r="R25" s="742"/>
      <c r="S25" s="742"/>
      <c r="T25" s="742"/>
      <c r="U25" s="742"/>
      <c r="V25" s="743"/>
      <c r="W25" s="736"/>
      <c r="X25" s="733"/>
      <c r="Y25" s="733"/>
      <c r="Z25" s="733"/>
      <c r="AA25" s="737"/>
      <c r="AB25" s="736"/>
      <c r="AC25" s="733"/>
      <c r="AD25" s="733"/>
      <c r="AE25" s="733"/>
      <c r="AF25" s="737"/>
      <c r="AG25" s="744" t="s">
        <v>347</v>
      </c>
      <c r="AH25" s="745"/>
      <c r="AI25" s="745"/>
      <c r="AJ25" s="745"/>
      <c r="AK25" s="746"/>
      <c r="AL25" s="744" t="s">
        <v>244</v>
      </c>
      <c r="AM25" s="745"/>
      <c r="AN25" s="745"/>
      <c r="AO25" s="745"/>
      <c r="AP25" s="746"/>
      <c r="AQ25" s="736"/>
      <c r="AR25" s="733"/>
      <c r="AS25" s="733"/>
      <c r="AT25" s="733"/>
      <c r="AU25" s="737"/>
      <c r="AV25" s="736"/>
      <c r="AW25" s="733"/>
      <c r="AX25" s="733"/>
      <c r="AY25" s="733"/>
      <c r="AZ25" s="737"/>
      <c r="BA25" s="736"/>
      <c r="BB25" s="733"/>
      <c r="BC25" s="733"/>
      <c r="BD25" s="733"/>
      <c r="BE25" s="737"/>
      <c r="BF25" s="733"/>
      <c r="BG25" s="733"/>
      <c r="BH25" s="733"/>
      <c r="BI25" s="733"/>
      <c r="BJ25" s="733"/>
    </row>
    <row r="26" spans="2:62" ht="12" customHeight="1">
      <c r="P26" s="117"/>
      <c r="Q26" s="185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</row>
    <row r="27" spans="2:62" ht="13.5" customHeight="1">
      <c r="D27" s="463" t="s">
        <v>7</v>
      </c>
      <c r="E27" s="463"/>
      <c r="F27" s="463"/>
      <c r="G27" s="463"/>
      <c r="H27" s="455">
        <v>22</v>
      </c>
      <c r="I27" s="455"/>
      <c r="J27" s="455"/>
      <c r="K27" s="463" t="s">
        <v>1</v>
      </c>
      <c r="L27" s="463"/>
      <c r="M27" s="463"/>
      <c r="N27" s="463"/>
      <c r="P27" s="118"/>
      <c r="Q27" s="694">
        <v>138101</v>
      </c>
      <c r="R27" s="694"/>
      <c r="S27" s="694"/>
      <c r="T27" s="694"/>
      <c r="U27" s="694"/>
      <c r="V27" s="694"/>
      <c r="W27" s="698">
        <v>5746</v>
      </c>
      <c r="X27" s="698"/>
      <c r="Y27" s="698"/>
      <c r="Z27" s="698"/>
      <c r="AA27" s="698"/>
      <c r="AB27" s="698">
        <v>21397</v>
      </c>
      <c r="AC27" s="698"/>
      <c r="AD27" s="698"/>
      <c r="AE27" s="698"/>
      <c r="AF27" s="698"/>
      <c r="AG27" s="376"/>
      <c r="AH27" s="376"/>
      <c r="AI27" s="698">
        <v>15523</v>
      </c>
      <c r="AJ27" s="698"/>
      <c r="AK27" s="698"/>
      <c r="AL27" s="698"/>
      <c r="AM27" s="698"/>
      <c r="AN27" s="378"/>
      <c r="AO27" s="378"/>
      <c r="AP27" s="378"/>
      <c r="AQ27" s="709">
        <v>21736</v>
      </c>
      <c r="AR27" s="710"/>
      <c r="AS27" s="710"/>
      <c r="AT27" s="710"/>
      <c r="AU27" s="711"/>
      <c r="AV27" s="698">
        <v>13627</v>
      </c>
      <c r="AW27" s="698"/>
      <c r="AX27" s="698"/>
      <c r="AY27" s="698"/>
      <c r="AZ27" s="698"/>
      <c r="BA27" s="718">
        <v>13284</v>
      </c>
      <c r="BB27" s="718"/>
      <c r="BC27" s="718"/>
      <c r="BD27" s="718"/>
      <c r="BE27" s="718"/>
      <c r="BF27" s="698">
        <v>15705</v>
      </c>
      <c r="BG27" s="698"/>
      <c r="BH27" s="698"/>
      <c r="BI27" s="698"/>
      <c r="BJ27" s="698"/>
    </row>
    <row r="28" spans="2:62" ht="13.5" customHeight="1">
      <c r="D28" s="463"/>
      <c r="E28" s="463"/>
      <c r="F28" s="463"/>
      <c r="G28" s="463"/>
      <c r="H28" s="455">
        <v>23</v>
      </c>
      <c r="I28" s="455"/>
      <c r="J28" s="455"/>
      <c r="K28" s="463"/>
      <c r="L28" s="463"/>
      <c r="M28" s="463"/>
      <c r="N28" s="463"/>
      <c r="P28" s="118"/>
      <c r="Q28" s="718">
        <v>141031</v>
      </c>
      <c r="R28" s="718"/>
      <c r="S28" s="718"/>
      <c r="T28" s="718"/>
      <c r="U28" s="718"/>
      <c r="V28" s="718"/>
      <c r="W28" s="718">
        <v>6158</v>
      </c>
      <c r="X28" s="718"/>
      <c r="Y28" s="718"/>
      <c r="Z28" s="718"/>
      <c r="AA28" s="718"/>
      <c r="AB28" s="718">
        <v>21974</v>
      </c>
      <c r="AC28" s="718"/>
      <c r="AD28" s="718"/>
      <c r="AE28" s="718"/>
      <c r="AF28" s="718"/>
      <c r="AG28" s="377"/>
      <c r="AH28" s="377"/>
      <c r="AI28" s="718">
        <v>16363</v>
      </c>
      <c r="AJ28" s="718"/>
      <c r="AK28" s="718"/>
      <c r="AL28" s="718"/>
      <c r="AM28" s="718"/>
      <c r="AN28" s="378"/>
      <c r="AO28" s="378"/>
      <c r="AP28" s="378"/>
      <c r="AQ28" s="718">
        <v>21487</v>
      </c>
      <c r="AR28" s="718"/>
      <c r="AS28" s="718"/>
      <c r="AT28" s="718"/>
      <c r="AU28" s="718"/>
      <c r="AV28" s="718">
        <v>13915</v>
      </c>
      <c r="AW28" s="718"/>
      <c r="AX28" s="718"/>
      <c r="AY28" s="718"/>
      <c r="AZ28" s="718"/>
      <c r="BA28" s="718">
        <v>13795</v>
      </c>
      <c r="BB28" s="718"/>
      <c r="BC28" s="718"/>
      <c r="BD28" s="718"/>
      <c r="BE28" s="718"/>
      <c r="BF28" s="718">
        <v>16042</v>
      </c>
      <c r="BG28" s="718"/>
      <c r="BH28" s="718"/>
      <c r="BI28" s="718"/>
      <c r="BJ28" s="718"/>
    </row>
    <row r="29" spans="2:62" ht="13.5" customHeight="1">
      <c r="H29" s="455">
        <v>24</v>
      </c>
      <c r="I29" s="455"/>
      <c r="J29" s="455"/>
      <c r="P29" s="118"/>
      <c r="Q29" s="718">
        <v>146092</v>
      </c>
      <c r="R29" s="718"/>
      <c r="S29" s="718"/>
      <c r="T29" s="718"/>
      <c r="U29" s="718"/>
      <c r="V29" s="718"/>
      <c r="W29" s="718">
        <v>6628</v>
      </c>
      <c r="X29" s="718"/>
      <c r="Y29" s="718"/>
      <c r="Z29" s="718"/>
      <c r="AA29" s="718"/>
      <c r="AB29" s="718">
        <v>23015</v>
      </c>
      <c r="AC29" s="718"/>
      <c r="AD29" s="718"/>
      <c r="AE29" s="718"/>
      <c r="AF29" s="718"/>
      <c r="AG29" s="709">
        <v>7957</v>
      </c>
      <c r="AH29" s="710"/>
      <c r="AI29" s="710"/>
      <c r="AJ29" s="710"/>
      <c r="AK29" s="711"/>
      <c r="AL29" s="698">
        <v>9219</v>
      </c>
      <c r="AM29" s="698"/>
      <c r="AN29" s="698"/>
      <c r="AO29" s="698"/>
      <c r="AP29" s="698"/>
      <c r="AQ29" s="718">
        <v>21940</v>
      </c>
      <c r="AR29" s="718"/>
      <c r="AS29" s="718"/>
      <c r="AT29" s="718"/>
      <c r="AU29" s="718"/>
      <c r="AV29" s="718">
        <v>14100</v>
      </c>
      <c r="AW29" s="718"/>
      <c r="AX29" s="718"/>
      <c r="AY29" s="718"/>
      <c r="AZ29" s="718"/>
      <c r="BA29" s="718">
        <v>14746</v>
      </c>
      <c r="BB29" s="718"/>
      <c r="BC29" s="718"/>
      <c r="BD29" s="718"/>
      <c r="BE29" s="718"/>
      <c r="BF29" s="718">
        <v>16811</v>
      </c>
      <c r="BG29" s="718"/>
      <c r="BH29" s="718"/>
      <c r="BI29" s="718"/>
      <c r="BJ29" s="718"/>
    </row>
    <row r="30" spans="2:62" ht="13.5" customHeight="1">
      <c r="H30" s="455">
        <v>25</v>
      </c>
      <c r="I30" s="455"/>
      <c r="J30" s="455"/>
      <c r="K30" s="124"/>
      <c r="L30" s="124"/>
      <c r="M30" s="124"/>
      <c r="N30" s="124"/>
      <c r="P30" s="125"/>
      <c r="Q30" s="718">
        <v>149890</v>
      </c>
      <c r="R30" s="718"/>
      <c r="S30" s="718"/>
      <c r="T30" s="718"/>
      <c r="U30" s="718"/>
      <c r="V30" s="718"/>
      <c r="W30" s="718">
        <v>6987</v>
      </c>
      <c r="X30" s="718"/>
      <c r="Y30" s="718"/>
      <c r="Z30" s="718"/>
      <c r="AA30" s="718"/>
      <c r="AB30" s="718">
        <v>23442</v>
      </c>
      <c r="AC30" s="718"/>
      <c r="AD30" s="718"/>
      <c r="AE30" s="718"/>
      <c r="AF30" s="718"/>
      <c r="AG30" s="709">
        <v>8266</v>
      </c>
      <c r="AH30" s="710"/>
      <c r="AI30" s="710"/>
      <c r="AJ30" s="710"/>
      <c r="AK30" s="711"/>
      <c r="AL30" s="709">
        <v>9609</v>
      </c>
      <c r="AM30" s="710"/>
      <c r="AN30" s="710"/>
      <c r="AO30" s="710"/>
      <c r="AP30" s="711"/>
      <c r="AQ30" s="718">
        <v>22367</v>
      </c>
      <c r="AR30" s="718"/>
      <c r="AS30" s="718"/>
      <c r="AT30" s="718"/>
      <c r="AU30" s="718"/>
      <c r="AV30" s="718">
        <v>14126</v>
      </c>
      <c r="AW30" s="718"/>
      <c r="AX30" s="718"/>
      <c r="AY30" s="718"/>
      <c r="AZ30" s="718"/>
      <c r="BA30" s="718">
        <v>15446</v>
      </c>
      <c r="BB30" s="718"/>
      <c r="BC30" s="718"/>
      <c r="BD30" s="718"/>
      <c r="BE30" s="718"/>
      <c r="BF30" s="718">
        <v>17369</v>
      </c>
      <c r="BG30" s="718"/>
      <c r="BH30" s="718"/>
      <c r="BI30" s="718"/>
      <c r="BJ30" s="718"/>
    </row>
    <row r="31" spans="2:62" ht="13.5" customHeight="1">
      <c r="H31" s="424">
        <v>26</v>
      </c>
      <c r="I31" s="424"/>
      <c r="J31" s="424"/>
      <c r="K31" s="257"/>
      <c r="L31" s="257"/>
      <c r="M31" s="257"/>
      <c r="N31" s="257"/>
      <c r="O31" s="257"/>
      <c r="P31" s="314"/>
      <c r="Q31" s="706">
        <f>SUM(W31:BJ31,Q39:AU39)</f>
        <v>153588</v>
      </c>
      <c r="R31" s="706"/>
      <c r="S31" s="706"/>
      <c r="T31" s="706"/>
      <c r="U31" s="706"/>
      <c r="V31" s="707"/>
      <c r="W31" s="705">
        <v>7319</v>
      </c>
      <c r="X31" s="706"/>
      <c r="Y31" s="706"/>
      <c r="Z31" s="706"/>
      <c r="AA31" s="707"/>
      <c r="AB31" s="705">
        <v>23712</v>
      </c>
      <c r="AC31" s="706"/>
      <c r="AD31" s="706"/>
      <c r="AE31" s="706"/>
      <c r="AF31" s="707"/>
      <c r="AG31" s="705">
        <v>8772</v>
      </c>
      <c r="AH31" s="706"/>
      <c r="AI31" s="706"/>
      <c r="AJ31" s="706"/>
      <c r="AK31" s="707"/>
      <c r="AL31" s="705">
        <v>9935</v>
      </c>
      <c r="AM31" s="706"/>
      <c r="AN31" s="706"/>
      <c r="AO31" s="706"/>
      <c r="AP31" s="707"/>
      <c r="AQ31" s="705">
        <v>22080</v>
      </c>
      <c r="AR31" s="706"/>
      <c r="AS31" s="706"/>
      <c r="AT31" s="706"/>
      <c r="AU31" s="707"/>
      <c r="AV31" s="705">
        <v>14567</v>
      </c>
      <c r="AW31" s="706"/>
      <c r="AX31" s="706"/>
      <c r="AY31" s="706"/>
      <c r="AZ31" s="707"/>
      <c r="BA31" s="705">
        <v>16216</v>
      </c>
      <c r="BB31" s="706"/>
      <c r="BC31" s="706"/>
      <c r="BD31" s="706"/>
      <c r="BE31" s="707"/>
      <c r="BF31" s="705">
        <v>17723</v>
      </c>
      <c r="BG31" s="706"/>
      <c r="BH31" s="706"/>
      <c r="BI31" s="706"/>
      <c r="BJ31" s="707"/>
    </row>
    <row r="32" spans="2:62" ht="12" customHeight="1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0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</row>
    <row r="33" spans="2:67" ht="13.5" customHeight="1">
      <c r="B33" s="471" t="s">
        <v>1</v>
      </c>
      <c r="C33" s="471"/>
      <c r="D33" s="471"/>
      <c r="E33" s="471"/>
      <c r="F33" s="471"/>
      <c r="G33" s="471"/>
      <c r="H33" s="471"/>
      <c r="I33" s="471"/>
      <c r="J33" s="471"/>
      <c r="K33" s="471"/>
      <c r="L33" s="471"/>
      <c r="M33" s="471"/>
      <c r="N33" s="471"/>
      <c r="O33" s="471"/>
      <c r="P33" s="456"/>
      <c r="Q33" s="729" t="s">
        <v>239</v>
      </c>
      <c r="R33" s="730"/>
      <c r="S33" s="730"/>
      <c r="T33" s="730"/>
      <c r="U33" s="730"/>
      <c r="V33" s="731"/>
      <c r="W33" s="729" t="s">
        <v>238</v>
      </c>
      <c r="X33" s="730"/>
      <c r="Y33" s="730"/>
      <c r="Z33" s="730"/>
      <c r="AA33" s="731"/>
      <c r="AB33" s="729" t="s">
        <v>237</v>
      </c>
      <c r="AC33" s="730"/>
      <c r="AD33" s="730"/>
      <c r="AE33" s="730"/>
      <c r="AF33" s="731"/>
      <c r="AG33" s="730" t="s">
        <v>236</v>
      </c>
      <c r="AH33" s="730"/>
      <c r="AI33" s="730"/>
      <c r="AJ33" s="730"/>
      <c r="AK33" s="731"/>
      <c r="AL33" s="729" t="s">
        <v>235</v>
      </c>
      <c r="AM33" s="730"/>
      <c r="AN33" s="730"/>
      <c r="AO33" s="730"/>
      <c r="AP33" s="731"/>
      <c r="AQ33" s="730" t="s">
        <v>234</v>
      </c>
      <c r="AR33" s="730"/>
      <c r="AS33" s="730"/>
      <c r="AT33" s="730"/>
      <c r="AU33" s="730"/>
    </row>
    <row r="34" spans="2:67" ht="12" customHeight="1">
      <c r="P34" s="118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P34" s="123"/>
    </row>
    <row r="35" spans="2:67" ht="12" customHeight="1">
      <c r="D35" s="463" t="s">
        <v>7</v>
      </c>
      <c r="E35" s="463"/>
      <c r="F35" s="463"/>
      <c r="G35" s="463"/>
      <c r="H35" s="455">
        <v>22</v>
      </c>
      <c r="I35" s="455"/>
      <c r="J35" s="455"/>
      <c r="K35" s="463" t="s">
        <v>1</v>
      </c>
      <c r="L35" s="463"/>
      <c r="M35" s="463"/>
      <c r="N35" s="463"/>
      <c r="P35" s="118"/>
      <c r="Q35" s="723">
        <v>13728</v>
      </c>
      <c r="R35" s="708"/>
      <c r="S35" s="708"/>
      <c r="T35" s="708"/>
      <c r="U35" s="708"/>
      <c r="V35" s="708"/>
      <c r="W35" s="708">
        <v>5826</v>
      </c>
      <c r="X35" s="708"/>
      <c r="Y35" s="708"/>
      <c r="Z35" s="708"/>
      <c r="AA35" s="708"/>
      <c r="AB35" s="708">
        <v>5004</v>
      </c>
      <c r="AC35" s="708"/>
      <c r="AD35" s="708"/>
      <c r="AE35" s="708"/>
      <c r="AF35" s="708"/>
      <c r="AG35" s="708">
        <v>1945</v>
      </c>
      <c r="AH35" s="708"/>
      <c r="AI35" s="708"/>
      <c r="AJ35" s="708"/>
      <c r="AK35" s="708"/>
      <c r="AL35" s="708">
        <v>1114</v>
      </c>
      <c r="AM35" s="708"/>
      <c r="AN35" s="708"/>
      <c r="AO35" s="708"/>
      <c r="AP35" s="708"/>
      <c r="AQ35" s="708">
        <v>3466</v>
      </c>
      <c r="AR35" s="708"/>
      <c r="AS35" s="708"/>
      <c r="AT35" s="708"/>
      <c r="AU35" s="708"/>
      <c r="BN35" s="123"/>
    </row>
    <row r="36" spans="2:67" ht="13.5" customHeight="1">
      <c r="D36" s="463"/>
      <c r="E36" s="463"/>
      <c r="F36" s="463"/>
      <c r="G36" s="463"/>
      <c r="H36" s="455">
        <v>23</v>
      </c>
      <c r="I36" s="455"/>
      <c r="J36" s="455"/>
      <c r="K36" s="463"/>
      <c r="L36" s="463"/>
      <c r="M36" s="463"/>
      <c r="N36" s="463"/>
      <c r="P36" s="118"/>
      <c r="Q36" s="723">
        <v>13732</v>
      </c>
      <c r="R36" s="708"/>
      <c r="S36" s="708"/>
      <c r="T36" s="708"/>
      <c r="U36" s="708"/>
      <c r="V36" s="708"/>
      <c r="W36" s="708">
        <v>5883</v>
      </c>
      <c r="X36" s="708"/>
      <c r="Y36" s="708"/>
      <c r="Z36" s="708"/>
      <c r="AA36" s="708"/>
      <c r="AB36" s="708">
        <v>5036</v>
      </c>
      <c r="AC36" s="708"/>
      <c r="AD36" s="708"/>
      <c r="AE36" s="708"/>
      <c r="AF36" s="708"/>
      <c r="AG36" s="708">
        <v>2026</v>
      </c>
      <c r="AH36" s="708"/>
      <c r="AI36" s="708"/>
      <c r="AJ36" s="708"/>
      <c r="AK36" s="708"/>
      <c r="AL36" s="708">
        <v>1019</v>
      </c>
      <c r="AM36" s="708"/>
      <c r="AN36" s="708"/>
      <c r="AO36" s="708"/>
      <c r="AP36" s="708"/>
      <c r="AQ36" s="708">
        <v>3601</v>
      </c>
      <c r="AR36" s="708"/>
      <c r="AS36" s="708"/>
      <c r="AT36" s="708"/>
      <c r="AU36" s="708"/>
      <c r="BB36" s="123"/>
      <c r="BC36" s="123"/>
      <c r="BD36" s="123"/>
      <c r="BE36" s="123"/>
    </row>
    <row r="37" spans="2:67" ht="13.5" customHeight="1">
      <c r="H37" s="455">
        <v>24</v>
      </c>
      <c r="I37" s="455"/>
      <c r="J37" s="455"/>
      <c r="P37" s="118"/>
      <c r="Q37" s="723">
        <v>13774</v>
      </c>
      <c r="R37" s="708"/>
      <c r="S37" s="708"/>
      <c r="T37" s="708"/>
      <c r="U37" s="708"/>
      <c r="V37" s="708"/>
      <c r="W37" s="708">
        <v>6079</v>
      </c>
      <c r="X37" s="708"/>
      <c r="Y37" s="708"/>
      <c r="Z37" s="708"/>
      <c r="AA37" s="708"/>
      <c r="AB37" s="708">
        <v>5093</v>
      </c>
      <c r="AC37" s="708"/>
      <c r="AD37" s="708"/>
      <c r="AE37" s="708"/>
      <c r="AF37" s="708"/>
      <c r="AG37" s="708">
        <v>2054</v>
      </c>
      <c r="AH37" s="708"/>
      <c r="AI37" s="708"/>
      <c r="AJ37" s="708"/>
      <c r="AK37" s="708"/>
      <c r="AL37" s="708">
        <v>1046</v>
      </c>
      <c r="AM37" s="708"/>
      <c r="AN37" s="708"/>
      <c r="AO37" s="708"/>
      <c r="AP37" s="708"/>
      <c r="AQ37" s="708">
        <v>3630</v>
      </c>
      <c r="AR37" s="708"/>
      <c r="AS37" s="708"/>
      <c r="AT37" s="708"/>
      <c r="AU37" s="708"/>
      <c r="BB37" s="123"/>
      <c r="BC37" s="123"/>
      <c r="BD37" s="123"/>
    </row>
    <row r="38" spans="2:67" ht="13.5" customHeight="1">
      <c r="H38" s="455">
        <v>25</v>
      </c>
      <c r="I38" s="455"/>
      <c r="J38" s="455"/>
      <c r="K38" s="124"/>
      <c r="L38" s="124"/>
      <c r="M38" s="124"/>
      <c r="N38" s="124"/>
      <c r="P38" s="125"/>
      <c r="Q38" s="723">
        <v>13862</v>
      </c>
      <c r="R38" s="708"/>
      <c r="S38" s="708"/>
      <c r="T38" s="708"/>
      <c r="U38" s="708"/>
      <c r="V38" s="708"/>
      <c r="W38" s="708">
        <v>6332</v>
      </c>
      <c r="X38" s="708"/>
      <c r="Y38" s="708"/>
      <c r="Z38" s="708"/>
      <c r="AA38" s="708"/>
      <c r="AB38" s="708">
        <v>5169</v>
      </c>
      <c r="AC38" s="708"/>
      <c r="AD38" s="708"/>
      <c r="AE38" s="708"/>
      <c r="AF38" s="708"/>
      <c r="AG38" s="708">
        <v>1955</v>
      </c>
      <c r="AH38" s="708"/>
      <c r="AI38" s="708"/>
      <c r="AJ38" s="708"/>
      <c r="AK38" s="708"/>
      <c r="AL38" s="708">
        <v>1123</v>
      </c>
      <c r="AM38" s="708"/>
      <c r="AN38" s="708"/>
      <c r="AO38" s="708"/>
      <c r="AP38" s="708"/>
      <c r="AQ38" s="708">
        <v>3837</v>
      </c>
      <c r="AR38" s="708"/>
      <c r="AS38" s="708"/>
      <c r="AT38" s="708"/>
      <c r="AU38" s="708"/>
    </row>
    <row r="39" spans="2:67" ht="13.5" customHeight="1">
      <c r="H39" s="424">
        <v>26</v>
      </c>
      <c r="I39" s="424"/>
      <c r="J39" s="424"/>
      <c r="K39" s="257"/>
      <c r="L39" s="257"/>
      <c r="M39" s="257"/>
      <c r="N39" s="257"/>
      <c r="O39" s="257"/>
      <c r="P39" s="314"/>
      <c r="Q39" s="728">
        <v>13717</v>
      </c>
      <c r="R39" s="724"/>
      <c r="S39" s="724"/>
      <c r="T39" s="724"/>
      <c r="U39" s="724"/>
      <c r="V39" s="724"/>
      <c r="W39" s="724">
        <v>6470</v>
      </c>
      <c r="X39" s="724"/>
      <c r="Y39" s="724"/>
      <c r="Z39" s="724"/>
      <c r="AA39" s="724"/>
      <c r="AB39" s="724">
        <v>5347</v>
      </c>
      <c r="AC39" s="724"/>
      <c r="AD39" s="724"/>
      <c r="AE39" s="724"/>
      <c r="AF39" s="724"/>
      <c r="AG39" s="724">
        <v>2194</v>
      </c>
      <c r="AH39" s="724"/>
      <c r="AI39" s="724"/>
      <c r="AJ39" s="724"/>
      <c r="AK39" s="724"/>
      <c r="AL39" s="724">
        <v>1256</v>
      </c>
      <c r="AM39" s="724"/>
      <c r="AN39" s="724"/>
      <c r="AO39" s="724"/>
      <c r="AP39" s="724"/>
      <c r="AQ39" s="724">
        <v>4280</v>
      </c>
      <c r="AR39" s="724"/>
      <c r="AS39" s="724"/>
      <c r="AT39" s="724"/>
      <c r="AU39" s="724"/>
    </row>
    <row r="40" spans="2:67" ht="12" customHeight="1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20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BO40" s="123"/>
    </row>
    <row r="41" spans="2:67">
      <c r="C41" s="478" t="s">
        <v>8</v>
      </c>
      <c r="D41" s="478"/>
      <c r="E41" s="227" t="s">
        <v>366</v>
      </c>
      <c r="F41" s="557">
        <v>-1</v>
      </c>
      <c r="G41" s="557"/>
      <c r="H41" s="121" t="s">
        <v>921</v>
      </c>
    </row>
    <row r="42" spans="2:67">
      <c r="C42" s="246"/>
      <c r="D42" s="246"/>
      <c r="E42" s="227"/>
      <c r="F42" s="556">
        <v>-2</v>
      </c>
      <c r="G42" s="556"/>
      <c r="H42" s="121" t="s">
        <v>233</v>
      </c>
    </row>
    <row r="43" spans="2:67">
      <c r="B43" s="524" t="s">
        <v>9</v>
      </c>
      <c r="C43" s="524"/>
      <c r="D43" s="524"/>
      <c r="E43" s="227" t="s">
        <v>366</v>
      </c>
      <c r="F43" s="121" t="s">
        <v>840</v>
      </c>
    </row>
    <row r="44" spans="2:67">
      <c r="B44" s="226"/>
      <c r="C44" s="226"/>
      <c r="D44" s="226"/>
      <c r="E44" s="227"/>
      <c r="F44" s="121"/>
    </row>
    <row r="46" spans="2:67" ht="12.95" customHeight="1">
      <c r="B46" s="455" t="s">
        <v>232</v>
      </c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5"/>
      <c r="AU46" s="455"/>
      <c r="AV46" s="455"/>
      <c r="AW46" s="455"/>
      <c r="AX46" s="455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5"/>
      <c r="BJ46" s="455"/>
    </row>
    <row r="47" spans="2:67" ht="7.5" customHeight="1"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</row>
    <row r="48" spans="2:67" ht="15" customHeight="1">
      <c r="B48" s="456" t="s">
        <v>1</v>
      </c>
      <c r="C48" s="457"/>
      <c r="D48" s="457"/>
      <c r="E48" s="457"/>
      <c r="F48" s="457"/>
      <c r="G48" s="457"/>
      <c r="H48" s="457"/>
      <c r="I48" s="457"/>
      <c r="J48" s="457"/>
      <c r="K48" s="457"/>
      <c r="L48" s="457"/>
      <c r="M48" s="457"/>
      <c r="N48" s="457"/>
      <c r="O48" s="457" t="s">
        <v>231</v>
      </c>
      <c r="P48" s="457"/>
      <c r="Q48" s="457"/>
      <c r="R48" s="457"/>
      <c r="S48" s="457"/>
      <c r="T48" s="457"/>
      <c r="U48" s="457"/>
      <c r="V48" s="457"/>
      <c r="W48" s="457"/>
      <c r="X48" s="457"/>
      <c r="Y48" s="457"/>
      <c r="Z48" s="457"/>
      <c r="AA48" s="457"/>
      <c r="AB48" s="457"/>
      <c r="AC48" s="457"/>
      <c r="AD48" s="457"/>
      <c r="AE48" s="457"/>
      <c r="AF48" s="457"/>
      <c r="AG48" s="457"/>
      <c r="AH48" s="457"/>
      <c r="AI48" s="457"/>
      <c r="AJ48" s="457"/>
      <c r="AK48" s="457"/>
      <c r="AL48" s="457"/>
      <c r="AM48" s="457" t="s">
        <v>230</v>
      </c>
      <c r="AN48" s="457"/>
      <c r="AO48" s="457"/>
      <c r="AP48" s="457"/>
      <c r="AQ48" s="457"/>
      <c r="AR48" s="457"/>
      <c r="AS48" s="457"/>
      <c r="AT48" s="457"/>
      <c r="AU48" s="457"/>
      <c r="AV48" s="457"/>
      <c r="AW48" s="457"/>
      <c r="AX48" s="457"/>
      <c r="AY48" s="457"/>
      <c r="AZ48" s="457"/>
      <c r="BA48" s="457"/>
      <c r="BB48" s="457"/>
      <c r="BC48" s="457"/>
      <c r="BD48" s="457"/>
      <c r="BE48" s="457"/>
      <c r="BF48" s="457"/>
      <c r="BG48" s="457"/>
      <c r="BH48" s="457"/>
      <c r="BI48" s="457"/>
      <c r="BJ48" s="461"/>
    </row>
    <row r="49" spans="2:62" ht="15" customHeight="1">
      <c r="B49" s="458"/>
      <c r="C49" s="459"/>
      <c r="D49" s="459"/>
      <c r="E49" s="459"/>
      <c r="F49" s="459"/>
      <c r="G49" s="459"/>
      <c r="H49" s="459"/>
      <c r="I49" s="459"/>
      <c r="J49" s="459"/>
      <c r="K49" s="459"/>
      <c r="L49" s="459"/>
      <c r="M49" s="459"/>
      <c r="N49" s="459"/>
      <c r="O49" s="522" t="s">
        <v>227</v>
      </c>
      <c r="P49" s="522"/>
      <c r="Q49" s="522"/>
      <c r="R49" s="522"/>
      <c r="S49" s="522"/>
      <c r="T49" s="522"/>
      <c r="U49" s="522"/>
      <c r="V49" s="522"/>
      <c r="W49" s="459" t="s">
        <v>226</v>
      </c>
      <c r="X49" s="459"/>
      <c r="Y49" s="459"/>
      <c r="Z49" s="459"/>
      <c r="AA49" s="459"/>
      <c r="AB49" s="459"/>
      <c r="AC49" s="459"/>
      <c r="AD49" s="459"/>
      <c r="AE49" s="459" t="s">
        <v>225</v>
      </c>
      <c r="AF49" s="459"/>
      <c r="AG49" s="459"/>
      <c r="AH49" s="459"/>
      <c r="AI49" s="459"/>
      <c r="AJ49" s="459"/>
      <c r="AK49" s="459"/>
      <c r="AL49" s="459"/>
      <c r="AM49" s="522" t="s">
        <v>227</v>
      </c>
      <c r="AN49" s="522"/>
      <c r="AO49" s="522"/>
      <c r="AP49" s="522"/>
      <c r="AQ49" s="522"/>
      <c r="AR49" s="522"/>
      <c r="AS49" s="522"/>
      <c r="AT49" s="522"/>
      <c r="AU49" s="459" t="s">
        <v>226</v>
      </c>
      <c r="AV49" s="459"/>
      <c r="AW49" s="459"/>
      <c r="AX49" s="459"/>
      <c r="AY49" s="459"/>
      <c r="AZ49" s="459"/>
      <c r="BA49" s="459"/>
      <c r="BB49" s="459"/>
      <c r="BC49" s="459" t="s">
        <v>225</v>
      </c>
      <c r="BD49" s="459"/>
      <c r="BE49" s="459"/>
      <c r="BF49" s="459"/>
      <c r="BG49" s="459"/>
      <c r="BH49" s="459"/>
      <c r="BI49" s="459"/>
      <c r="BJ49" s="460"/>
    </row>
    <row r="50" spans="2:62">
      <c r="N50" s="117"/>
      <c r="U50" s="75"/>
      <c r="V50" s="75"/>
      <c r="AC50" s="75"/>
      <c r="AD50" s="75"/>
      <c r="AK50" s="75"/>
      <c r="AL50" s="75"/>
      <c r="AS50" s="462" t="s">
        <v>155</v>
      </c>
      <c r="AT50" s="462"/>
      <c r="BA50" s="462" t="s">
        <v>155</v>
      </c>
      <c r="BB50" s="462"/>
      <c r="BI50" s="462" t="s">
        <v>155</v>
      </c>
      <c r="BJ50" s="462"/>
    </row>
    <row r="51" spans="2:62" ht="6" customHeight="1">
      <c r="N51" s="118"/>
    </row>
    <row r="52" spans="2:62">
      <c r="C52" s="463" t="s">
        <v>7</v>
      </c>
      <c r="D52" s="463"/>
      <c r="E52" s="463"/>
      <c r="F52" s="463"/>
      <c r="G52" s="455">
        <v>22</v>
      </c>
      <c r="H52" s="455"/>
      <c r="I52" s="455"/>
      <c r="J52" s="463" t="s">
        <v>1</v>
      </c>
      <c r="K52" s="463"/>
      <c r="L52" s="463"/>
      <c r="M52" s="463"/>
      <c r="N52" s="118"/>
      <c r="O52" s="701">
        <v>143549</v>
      </c>
      <c r="P52" s="694"/>
      <c r="Q52" s="694"/>
      <c r="R52" s="694"/>
      <c r="S52" s="694"/>
      <c r="T52" s="694"/>
      <c r="U52" s="694"/>
      <c r="V52" s="694"/>
      <c r="W52" s="694">
        <v>118970</v>
      </c>
      <c r="X52" s="694"/>
      <c r="Y52" s="694"/>
      <c r="Z52" s="694"/>
      <c r="AA52" s="694"/>
      <c r="AB52" s="694"/>
      <c r="AC52" s="694"/>
      <c r="AD52" s="694"/>
      <c r="AE52" s="694">
        <v>24579</v>
      </c>
      <c r="AF52" s="694"/>
      <c r="AG52" s="694"/>
      <c r="AH52" s="694"/>
      <c r="AI52" s="694"/>
      <c r="AJ52" s="694"/>
      <c r="AK52" s="694"/>
      <c r="AL52" s="694"/>
      <c r="AM52" s="700">
        <v>6299489140</v>
      </c>
      <c r="AN52" s="700"/>
      <c r="AO52" s="700"/>
      <c r="AP52" s="700"/>
      <c r="AQ52" s="700"/>
      <c r="AR52" s="700"/>
      <c r="AS52" s="700"/>
      <c r="AT52" s="700"/>
      <c r="AU52" s="694">
        <v>5384518850</v>
      </c>
      <c r="AV52" s="694"/>
      <c r="AW52" s="694"/>
      <c r="AX52" s="694"/>
      <c r="AY52" s="694"/>
      <c r="AZ52" s="694"/>
      <c r="BA52" s="694"/>
      <c r="BB52" s="694"/>
      <c r="BC52" s="694">
        <v>914970290</v>
      </c>
      <c r="BD52" s="694"/>
      <c r="BE52" s="694"/>
      <c r="BF52" s="694"/>
      <c r="BG52" s="694"/>
      <c r="BH52" s="694"/>
      <c r="BI52" s="694"/>
      <c r="BJ52" s="694"/>
    </row>
    <row r="53" spans="2:62">
      <c r="G53" s="455">
        <v>23</v>
      </c>
      <c r="H53" s="455"/>
      <c r="I53" s="455"/>
      <c r="N53" s="118"/>
      <c r="O53" s="701">
        <v>146494</v>
      </c>
      <c r="P53" s="694"/>
      <c r="Q53" s="694"/>
      <c r="R53" s="694"/>
      <c r="S53" s="694"/>
      <c r="T53" s="694"/>
      <c r="U53" s="694"/>
      <c r="V53" s="694"/>
      <c r="W53" s="698">
        <v>120067</v>
      </c>
      <c r="X53" s="698"/>
      <c r="Y53" s="698"/>
      <c r="Z53" s="698"/>
      <c r="AA53" s="698"/>
      <c r="AB53" s="698"/>
      <c r="AC53" s="698"/>
      <c r="AD53" s="698"/>
      <c r="AE53" s="698">
        <v>26427</v>
      </c>
      <c r="AF53" s="698"/>
      <c r="AG53" s="698"/>
      <c r="AH53" s="698"/>
      <c r="AI53" s="698"/>
      <c r="AJ53" s="698"/>
      <c r="AK53" s="698"/>
      <c r="AL53" s="698"/>
      <c r="AM53" s="700">
        <v>6342978880</v>
      </c>
      <c r="AN53" s="700"/>
      <c r="AO53" s="700"/>
      <c r="AP53" s="700"/>
      <c r="AQ53" s="700"/>
      <c r="AR53" s="700"/>
      <c r="AS53" s="700"/>
      <c r="AT53" s="700"/>
      <c r="AU53" s="698">
        <v>5438314520</v>
      </c>
      <c r="AV53" s="698"/>
      <c r="AW53" s="698"/>
      <c r="AX53" s="698"/>
      <c r="AY53" s="698"/>
      <c r="AZ53" s="698"/>
      <c r="BA53" s="698"/>
      <c r="BB53" s="698"/>
      <c r="BC53" s="698">
        <v>904664360</v>
      </c>
      <c r="BD53" s="698"/>
      <c r="BE53" s="698"/>
      <c r="BF53" s="698"/>
      <c r="BG53" s="698"/>
      <c r="BH53" s="698"/>
      <c r="BI53" s="698"/>
      <c r="BJ53" s="698"/>
    </row>
    <row r="54" spans="2:62">
      <c r="G54" s="455">
        <v>24</v>
      </c>
      <c r="H54" s="455"/>
      <c r="I54" s="455"/>
      <c r="N54" s="118"/>
      <c r="O54" s="701">
        <v>151840</v>
      </c>
      <c r="P54" s="694"/>
      <c r="Q54" s="694"/>
      <c r="R54" s="694"/>
      <c r="S54" s="694"/>
      <c r="T54" s="694"/>
      <c r="U54" s="694"/>
      <c r="V54" s="694"/>
      <c r="W54" s="698">
        <v>122564</v>
      </c>
      <c r="X54" s="698"/>
      <c r="Y54" s="698"/>
      <c r="Z54" s="698"/>
      <c r="AA54" s="698"/>
      <c r="AB54" s="698"/>
      <c r="AC54" s="698"/>
      <c r="AD54" s="698"/>
      <c r="AE54" s="698">
        <v>29276</v>
      </c>
      <c r="AF54" s="698"/>
      <c r="AG54" s="698"/>
      <c r="AH54" s="698"/>
      <c r="AI54" s="698"/>
      <c r="AJ54" s="698"/>
      <c r="AK54" s="698"/>
      <c r="AL54" s="698"/>
      <c r="AM54" s="700">
        <v>8873156720</v>
      </c>
      <c r="AN54" s="700"/>
      <c r="AO54" s="700"/>
      <c r="AP54" s="700"/>
      <c r="AQ54" s="700"/>
      <c r="AR54" s="700"/>
      <c r="AS54" s="700"/>
      <c r="AT54" s="700"/>
      <c r="AU54" s="698">
        <v>7492999540</v>
      </c>
      <c r="AV54" s="698"/>
      <c r="AW54" s="698"/>
      <c r="AX54" s="698"/>
      <c r="AY54" s="698"/>
      <c r="AZ54" s="698"/>
      <c r="BA54" s="698"/>
      <c r="BB54" s="698"/>
      <c r="BC54" s="698">
        <v>1380157180</v>
      </c>
      <c r="BD54" s="698"/>
      <c r="BE54" s="698"/>
      <c r="BF54" s="698"/>
      <c r="BG54" s="698"/>
      <c r="BH54" s="698"/>
      <c r="BI54" s="698"/>
      <c r="BJ54" s="698"/>
    </row>
    <row r="55" spans="2:62">
      <c r="G55" s="455">
        <v>25</v>
      </c>
      <c r="H55" s="455"/>
      <c r="I55" s="455"/>
      <c r="N55" s="118"/>
      <c r="O55" s="702">
        <v>155936</v>
      </c>
      <c r="P55" s="698"/>
      <c r="Q55" s="698"/>
      <c r="R55" s="698"/>
      <c r="S55" s="698"/>
      <c r="T55" s="698"/>
      <c r="U55" s="698"/>
      <c r="V55" s="698"/>
      <c r="W55" s="698">
        <v>126609</v>
      </c>
      <c r="X55" s="698"/>
      <c r="Y55" s="698"/>
      <c r="Z55" s="698"/>
      <c r="AA55" s="698"/>
      <c r="AB55" s="698"/>
      <c r="AC55" s="698"/>
      <c r="AD55" s="698"/>
      <c r="AE55" s="698">
        <v>29327</v>
      </c>
      <c r="AF55" s="698"/>
      <c r="AG55" s="698"/>
      <c r="AH55" s="698"/>
      <c r="AI55" s="698"/>
      <c r="AJ55" s="698"/>
      <c r="AK55" s="698"/>
      <c r="AL55" s="698"/>
      <c r="AM55" s="698">
        <v>9152007110</v>
      </c>
      <c r="AN55" s="698"/>
      <c r="AO55" s="698"/>
      <c r="AP55" s="698"/>
      <c r="AQ55" s="698"/>
      <c r="AR55" s="698"/>
      <c r="AS55" s="698"/>
      <c r="AT55" s="698"/>
      <c r="AU55" s="698">
        <v>7756550250</v>
      </c>
      <c r="AV55" s="698"/>
      <c r="AW55" s="698"/>
      <c r="AX55" s="698"/>
      <c r="AY55" s="698"/>
      <c r="AZ55" s="698"/>
      <c r="BA55" s="698"/>
      <c r="BB55" s="698"/>
      <c r="BC55" s="698">
        <v>1395456860</v>
      </c>
      <c r="BD55" s="698"/>
      <c r="BE55" s="698"/>
      <c r="BF55" s="698"/>
      <c r="BG55" s="698"/>
      <c r="BH55" s="698"/>
      <c r="BI55" s="698"/>
      <c r="BJ55" s="698"/>
    </row>
    <row r="56" spans="2:62">
      <c r="G56" s="424">
        <v>26</v>
      </c>
      <c r="H56" s="424"/>
      <c r="I56" s="424"/>
      <c r="J56" s="257"/>
      <c r="K56" s="257"/>
      <c r="L56" s="257"/>
      <c r="M56" s="257"/>
      <c r="N56" s="258"/>
      <c r="O56" s="697">
        <f>SUM(W56:AL56)</f>
        <v>159836</v>
      </c>
      <c r="P56" s="697"/>
      <c r="Q56" s="697"/>
      <c r="R56" s="697"/>
      <c r="S56" s="697"/>
      <c r="T56" s="697"/>
      <c r="U56" s="697"/>
      <c r="V56" s="697"/>
      <c r="W56" s="692">
        <v>130240</v>
      </c>
      <c r="X56" s="692"/>
      <c r="Y56" s="692"/>
      <c r="Z56" s="692"/>
      <c r="AA56" s="692"/>
      <c r="AB56" s="692"/>
      <c r="AC56" s="692"/>
      <c r="AD56" s="692"/>
      <c r="AE56" s="692">
        <v>29596</v>
      </c>
      <c r="AF56" s="692"/>
      <c r="AG56" s="692"/>
      <c r="AH56" s="692"/>
      <c r="AI56" s="692"/>
      <c r="AJ56" s="692"/>
      <c r="AK56" s="692"/>
      <c r="AL56" s="692"/>
      <c r="AM56" s="693">
        <f>SUM(AU56:BJ56)</f>
        <v>9448291000</v>
      </c>
      <c r="AN56" s="693"/>
      <c r="AO56" s="693"/>
      <c r="AP56" s="693"/>
      <c r="AQ56" s="693"/>
      <c r="AR56" s="693"/>
      <c r="AS56" s="693"/>
      <c r="AT56" s="693"/>
      <c r="AU56" s="692">
        <v>8018919050</v>
      </c>
      <c r="AV56" s="692"/>
      <c r="AW56" s="692"/>
      <c r="AX56" s="692"/>
      <c r="AY56" s="692"/>
      <c r="AZ56" s="692"/>
      <c r="BA56" s="692"/>
      <c r="BB56" s="692"/>
      <c r="BC56" s="692">
        <v>1429371950</v>
      </c>
      <c r="BD56" s="692"/>
      <c r="BE56" s="692"/>
      <c r="BF56" s="692"/>
      <c r="BG56" s="692"/>
      <c r="BH56" s="692"/>
      <c r="BI56" s="692"/>
      <c r="BJ56" s="692"/>
    </row>
    <row r="57" spans="2:62" ht="12" customHeight="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20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</row>
    <row r="58" spans="2:62" ht="15" customHeight="1">
      <c r="B58" s="456" t="s">
        <v>1</v>
      </c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457" t="s">
        <v>229</v>
      </c>
      <c r="P58" s="457"/>
      <c r="Q58" s="457"/>
      <c r="R58" s="457"/>
      <c r="S58" s="457"/>
      <c r="T58" s="457"/>
      <c r="U58" s="457"/>
      <c r="V58" s="457"/>
      <c r="W58" s="457"/>
      <c r="X58" s="457"/>
      <c r="Y58" s="457"/>
      <c r="Z58" s="457"/>
      <c r="AA58" s="457"/>
      <c r="AB58" s="457"/>
      <c r="AC58" s="457"/>
      <c r="AD58" s="457"/>
      <c r="AE58" s="457"/>
      <c r="AF58" s="457"/>
      <c r="AG58" s="457"/>
      <c r="AH58" s="457"/>
      <c r="AI58" s="457"/>
      <c r="AJ58" s="457"/>
      <c r="AK58" s="457"/>
      <c r="AL58" s="457"/>
      <c r="AM58" s="457" t="s">
        <v>228</v>
      </c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61"/>
    </row>
    <row r="59" spans="2:62" ht="15" customHeight="1">
      <c r="B59" s="458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522" t="s">
        <v>227</v>
      </c>
      <c r="P59" s="522"/>
      <c r="Q59" s="522"/>
      <c r="R59" s="522"/>
      <c r="S59" s="522"/>
      <c r="T59" s="522"/>
      <c r="U59" s="522"/>
      <c r="V59" s="522"/>
      <c r="W59" s="459" t="s">
        <v>226</v>
      </c>
      <c r="X59" s="459"/>
      <c r="Y59" s="459"/>
      <c r="Z59" s="459"/>
      <c r="AA59" s="459"/>
      <c r="AB59" s="459"/>
      <c r="AC59" s="459"/>
      <c r="AD59" s="459"/>
      <c r="AE59" s="459" t="s">
        <v>225</v>
      </c>
      <c r="AF59" s="459"/>
      <c r="AG59" s="459"/>
      <c r="AH59" s="459"/>
      <c r="AI59" s="459"/>
      <c r="AJ59" s="459"/>
      <c r="AK59" s="459"/>
      <c r="AL59" s="459"/>
      <c r="AM59" s="522" t="s">
        <v>227</v>
      </c>
      <c r="AN59" s="522"/>
      <c r="AO59" s="522"/>
      <c r="AP59" s="522"/>
      <c r="AQ59" s="522"/>
      <c r="AR59" s="522"/>
      <c r="AS59" s="522"/>
      <c r="AT59" s="522"/>
      <c r="AU59" s="459" t="s">
        <v>226</v>
      </c>
      <c r="AV59" s="459"/>
      <c r="AW59" s="459"/>
      <c r="AX59" s="459"/>
      <c r="AY59" s="459"/>
      <c r="AZ59" s="459"/>
      <c r="BA59" s="459"/>
      <c r="BB59" s="459"/>
      <c r="BC59" s="459" t="s">
        <v>225</v>
      </c>
      <c r="BD59" s="459"/>
      <c r="BE59" s="459"/>
      <c r="BF59" s="459"/>
      <c r="BG59" s="459"/>
      <c r="BH59" s="459"/>
      <c r="BI59" s="459"/>
      <c r="BJ59" s="460"/>
    </row>
    <row r="60" spans="2:62">
      <c r="N60" s="117"/>
      <c r="U60" s="462" t="s">
        <v>155</v>
      </c>
      <c r="V60" s="462"/>
      <c r="AC60" s="462" t="s">
        <v>155</v>
      </c>
      <c r="AD60" s="462"/>
      <c r="AK60" s="462" t="s">
        <v>155</v>
      </c>
      <c r="AL60" s="462"/>
      <c r="AS60" s="462" t="s">
        <v>163</v>
      </c>
      <c r="AT60" s="462"/>
      <c r="BA60" s="462" t="s">
        <v>163</v>
      </c>
      <c r="BB60" s="462"/>
      <c r="BI60" s="462" t="s">
        <v>163</v>
      </c>
      <c r="BJ60" s="462"/>
    </row>
    <row r="61" spans="2:62" ht="6" customHeight="1">
      <c r="N61" s="118"/>
    </row>
    <row r="62" spans="2:62">
      <c r="C62" s="463" t="s">
        <v>7</v>
      </c>
      <c r="D62" s="463"/>
      <c r="E62" s="463"/>
      <c r="F62" s="463"/>
      <c r="G62" s="455">
        <v>22</v>
      </c>
      <c r="H62" s="455"/>
      <c r="I62" s="455"/>
      <c r="J62" s="463" t="s">
        <v>1</v>
      </c>
      <c r="K62" s="463"/>
      <c r="L62" s="463"/>
      <c r="M62" s="463"/>
      <c r="N62" s="118"/>
      <c r="O62" s="694">
        <v>6150070135</v>
      </c>
      <c r="P62" s="694"/>
      <c r="Q62" s="694"/>
      <c r="R62" s="694"/>
      <c r="S62" s="694"/>
      <c r="T62" s="694"/>
      <c r="U62" s="694"/>
      <c r="V62" s="694"/>
      <c r="W62" s="694">
        <v>5384518850</v>
      </c>
      <c r="X62" s="694"/>
      <c r="Y62" s="694"/>
      <c r="Z62" s="694"/>
      <c r="AA62" s="694"/>
      <c r="AB62" s="694"/>
      <c r="AC62" s="694"/>
      <c r="AD62" s="694"/>
      <c r="AE62" s="694">
        <v>765551285</v>
      </c>
      <c r="AF62" s="694"/>
      <c r="AG62" s="694"/>
      <c r="AH62" s="694"/>
      <c r="AI62" s="694"/>
      <c r="AJ62" s="694"/>
      <c r="AK62" s="694"/>
      <c r="AL62" s="694"/>
      <c r="AM62" s="695">
        <v>97.62807742533866</v>
      </c>
      <c r="AN62" s="695"/>
      <c r="AO62" s="695"/>
      <c r="AP62" s="695"/>
      <c r="AQ62" s="695"/>
      <c r="AR62" s="695"/>
      <c r="AS62" s="695"/>
      <c r="AT62" s="695"/>
      <c r="AU62" s="695">
        <v>100</v>
      </c>
      <c r="AV62" s="695"/>
      <c r="AW62" s="695"/>
      <c r="AX62" s="695"/>
      <c r="AY62" s="695"/>
      <c r="AZ62" s="695"/>
      <c r="BA62" s="695"/>
      <c r="BB62" s="695"/>
      <c r="BC62" s="695">
        <v>83.669523848692393</v>
      </c>
      <c r="BD62" s="695"/>
      <c r="BE62" s="695"/>
      <c r="BF62" s="695"/>
      <c r="BG62" s="695"/>
      <c r="BH62" s="695"/>
      <c r="BI62" s="695"/>
      <c r="BJ62" s="695"/>
    </row>
    <row r="63" spans="2:62">
      <c r="G63" s="455">
        <v>23</v>
      </c>
      <c r="H63" s="455"/>
      <c r="I63" s="455"/>
      <c r="N63" s="118"/>
      <c r="O63" s="694">
        <v>6196623285</v>
      </c>
      <c r="P63" s="694"/>
      <c r="Q63" s="694"/>
      <c r="R63" s="694"/>
      <c r="S63" s="694"/>
      <c r="T63" s="694"/>
      <c r="U63" s="694"/>
      <c r="V63" s="694"/>
      <c r="W63" s="698">
        <v>5438314520</v>
      </c>
      <c r="X63" s="698"/>
      <c r="Y63" s="698"/>
      <c r="Z63" s="698"/>
      <c r="AA63" s="698"/>
      <c r="AB63" s="698"/>
      <c r="AC63" s="698"/>
      <c r="AD63" s="698"/>
      <c r="AE63" s="698">
        <v>758308765</v>
      </c>
      <c r="AF63" s="698"/>
      <c r="AG63" s="698"/>
      <c r="AH63" s="698"/>
      <c r="AI63" s="698"/>
      <c r="AJ63" s="698"/>
      <c r="AK63" s="698"/>
      <c r="AL63" s="698"/>
      <c r="AM63" s="695">
        <v>97.692636255474966</v>
      </c>
      <c r="AN63" s="695"/>
      <c r="AO63" s="695"/>
      <c r="AP63" s="695"/>
      <c r="AQ63" s="695"/>
      <c r="AR63" s="695"/>
      <c r="AS63" s="695"/>
      <c r="AT63" s="695"/>
      <c r="AU63" s="695">
        <v>100</v>
      </c>
      <c r="AV63" s="695"/>
      <c r="AW63" s="695"/>
      <c r="AX63" s="695"/>
      <c r="AY63" s="695"/>
      <c r="AZ63" s="695"/>
      <c r="BA63" s="695"/>
      <c r="BB63" s="695"/>
      <c r="BC63" s="695">
        <v>83.82211110869892</v>
      </c>
      <c r="BD63" s="695"/>
      <c r="BE63" s="695"/>
      <c r="BF63" s="695"/>
      <c r="BG63" s="695"/>
      <c r="BH63" s="695"/>
      <c r="BI63" s="695"/>
      <c r="BJ63" s="695"/>
    </row>
    <row r="64" spans="2:62">
      <c r="G64" s="455">
        <v>24</v>
      </c>
      <c r="H64" s="455"/>
      <c r="I64" s="455"/>
      <c r="N64" s="118"/>
      <c r="O64" s="694">
        <v>8657475630</v>
      </c>
      <c r="P64" s="694"/>
      <c r="Q64" s="694"/>
      <c r="R64" s="694"/>
      <c r="S64" s="694"/>
      <c r="T64" s="694"/>
      <c r="U64" s="694"/>
      <c r="V64" s="694"/>
      <c r="W64" s="698">
        <v>7492999540</v>
      </c>
      <c r="X64" s="698"/>
      <c r="Y64" s="698"/>
      <c r="Z64" s="698"/>
      <c r="AA64" s="698"/>
      <c r="AB64" s="698"/>
      <c r="AC64" s="698"/>
      <c r="AD64" s="698"/>
      <c r="AE64" s="698">
        <v>1164476090</v>
      </c>
      <c r="AF64" s="698"/>
      <c r="AG64" s="698"/>
      <c r="AH64" s="698"/>
      <c r="AI64" s="698"/>
      <c r="AJ64" s="698"/>
      <c r="AK64" s="698"/>
      <c r="AL64" s="698"/>
      <c r="AM64" s="695">
        <v>97.569285691597713</v>
      </c>
      <c r="AN64" s="695"/>
      <c r="AO64" s="695"/>
      <c r="AP64" s="695"/>
      <c r="AQ64" s="695"/>
      <c r="AR64" s="695"/>
      <c r="AS64" s="695"/>
      <c r="AT64" s="695"/>
      <c r="AU64" s="695">
        <v>100</v>
      </c>
      <c r="AV64" s="695"/>
      <c r="AW64" s="695"/>
      <c r="AX64" s="695"/>
      <c r="AY64" s="695"/>
      <c r="AZ64" s="695"/>
      <c r="BA64" s="695"/>
      <c r="BB64" s="695"/>
      <c r="BC64" s="695">
        <v>84.3727154323104</v>
      </c>
      <c r="BD64" s="695"/>
      <c r="BE64" s="695"/>
      <c r="BF64" s="695"/>
      <c r="BG64" s="695"/>
      <c r="BH64" s="695"/>
      <c r="BI64" s="695"/>
      <c r="BJ64" s="695"/>
    </row>
    <row r="65" spans="2:62">
      <c r="G65" s="455">
        <v>25</v>
      </c>
      <c r="H65" s="455"/>
      <c r="I65" s="455"/>
      <c r="N65" s="118"/>
      <c r="O65" s="694">
        <v>8931121363</v>
      </c>
      <c r="P65" s="694"/>
      <c r="Q65" s="694"/>
      <c r="R65" s="694"/>
      <c r="S65" s="694"/>
      <c r="T65" s="694"/>
      <c r="U65" s="694"/>
      <c r="V65" s="694"/>
      <c r="W65" s="698">
        <v>7756550250</v>
      </c>
      <c r="X65" s="698"/>
      <c r="Y65" s="698"/>
      <c r="Z65" s="698"/>
      <c r="AA65" s="698"/>
      <c r="AB65" s="698"/>
      <c r="AC65" s="698"/>
      <c r="AD65" s="698"/>
      <c r="AE65" s="698">
        <v>1174571113</v>
      </c>
      <c r="AF65" s="698"/>
      <c r="AG65" s="698"/>
      <c r="AH65" s="698"/>
      <c r="AI65" s="698"/>
      <c r="AJ65" s="698"/>
      <c r="AK65" s="698"/>
      <c r="AL65" s="698"/>
      <c r="AM65" s="695">
        <v>97.6</v>
      </c>
      <c r="AN65" s="695"/>
      <c r="AO65" s="695"/>
      <c r="AP65" s="695"/>
      <c r="AQ65" s="695"/>
      <c r="AR65" s="695"/>
      <c r="AS65" s="695"/>
      <c r="AT65" s="695"/>
      <c r="AU65" s="695">
        <v>100</v>
      </c>
      <c r="AV65" s="695"/>
      <c r="AW65" s="695"/>
      <c r="AX65" s="695"/>
      <c r="AY65" s="695"/>
      <c r="AZ65" s="695"/>
      <c r="BA65" s="695"/>
      <c r="BB65" s="695"/>
      <c r="BC65" s="695">
        <v>84.2</v>
      </c>
      <c r="BD65" s="695"/>
      <c r="BE65" s="695"/>
      <c r="BF65" s="695"/>
      <c r="BG65" s="695"/>
      <c r="BH65" s="695"/>
      <c r="BI65" s="695"/>
      <c r="BJ65" s="695"/>
    </row>
    <row r="66" spans="2:62">
      <c r="G66" s="424">
        <v>26</v>
      </c>
      <c r="H66" s="424"/>
      <c r="I66" s="424"/>
      <c r="J66" s="257"/>
      <c r="K66" s="257"/>
      <c r="L66" s="257"/>
      <c r="M66" s="257"/>
      <c r="N66" s="258"/>
      <c r="O66" s="697">
        <f>SUM(W66:AL66)</f>
        <v>9225113410</v>
      </c>
      <c r="P66" s="697"/>
      <c r="Q66" s="697"/>
      <c r="R66" s="697"/>
      <c r="S66" s="697"/>
      <c r="T66" s="697"/>
      <c r="U66" s="697"/>
      <c r="V66" s="697"/>
      <c r="W66" s="692">
        <v>8018919050</v>
      </c>
      <c r="X66" s="692"/>
      <c r="Y66" s="692"/>
      <c r="Z66" s="692"/>
      <c r="AA66" s="692"/>
      <c r="AB66" s="692"/>
      <c r="AC66" s="692"/>
      <c r="AD66" s="692"/>
      <c r="AE66" s="692">
        <v>1206194360</v>
      </c>
      <c r="AF66" s="692"/>
      <c r="AG66" s="692"/>
      <c r="AH66" s="692"/>
      <c r="AI66" s="692"/>
      <c r="AJ66" s="692"/>
      <c r="AK66" s="692"/>
      <c r="AL66" s="692"/>
      <c r="AM66" s="699">
        <f>(O66/AM56)*100</f>
        <v>97.637905204232183</v>
      </c>
      <c r="AN66" s="699"/>
      <c r="AO66" s="699"/>
      <c r="AP66" s="699"/>
      <c r="AQ66" s="699"/>
      <c r="AR66" s="699"/>
      <c r="AS66" s="699"/>
      <c r="AT66" s="699"/>
      <c r="AU66" s="699">
        <f>(W66/AU56)*100</f>
        <v>100</v>
      </c>
      <c r="AV66" s="699"/>
      <c r="AW66" s="699"/>
      <c r="AX66" s="699"/>
      <c r="AY66" s="699"/>
      <c r="AZ66" s="699"/>
      <c r="BA66" s="699"/>
      <c r="BB66" s="699"/>
      <c r="BC66" s="699">
        <f>(AE66/BC56)*100</f>
        <v>84.386318060879816</v>
      </c>
      <c r="BD66" s="699"/>
      <c r="BE66" s="699"/>
      <c r="BF66" s="699"/>
      <c r="BG66" s="699"/>
      <c r="BH66" s="699"/>
      <c r="BI66" s="699"/>
      <c r="BJ66" s="699"/>
    </row>
    <row r="67" spans="2:62" ht="12" customHeight="1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20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</row>
    <row r="68" spans="2:62">
      <c r="C68" s="478" t="s">
        <v>8</v>
      </c>
      <c r="D68" s="478"/>
      <c r="E68" s="227" t="s">
        <v>151</v>
      </c>
      <c r="F68" s="557">
        <v>-1</v>
      </c>
      <c r="G68" s="557"/>
      <c r="H68" s="121" t="s">
        <v>224</v>
      </c>
    </row>
    <row r="69" spans="2:62">
      <c r="F69" s="696">
        <v>-2</v>
      </c>
      <c r="G69" s="696"/>
      <c r="H69" s="121" t="s">
        <v>223</v>
      </c>
    </row>
    <row r="70" spans="2:62">
      <c r="B70" s="524" t="s">
        <v>9</v>
      </c>
      <c r="C70" s="524"/>
      <c r="D70" s="524"/>
      <c r="E70" s="227" t="s">
        <v>151</v>
      </c>
      <c r="F70" s="121" t="s">
        <v>840</v>
      </c>
    </row>
  </sheetData>
  <mergeCells count="267">
    <mergeCell ref="W33:AA33"/>
    <mergeCell ref="AB33:AF33"/>
    <mergeCell ref="AG33:AK33"/>
    <mergeCell ref="AL33:AP33"/>
    <mergeCell ref="AQ33:AU33"/>
    <mergeCell ref="B33:P33"/>
    <mergeCell ref="B24:P25"/>
    <mergeCell ref="BF24:BJ25"/>
    <mergeCell ref="BA24:BE25"/>
    <mergeCell ref="AV24:AZ25"/>
    <mergeCell ref="AQ24:AU25"/>
    <mergeCell ref="Q24:V25"/>
    <mergeCell ref="W24:AA25"/>
    <mergeCell ref="AB24:AF25"/>
    <mergeCell ref="AG24:AP24"/>
    <mergeCell ref="AG25:AK25"/>
    <mergeCell ref="AL25:AP25"/>
    <mergeCell ref="AB29:AF29"/>
    <mergeCell ref="H31:J31"/>
    <mergeCell ref="Q31:V31"/>
    <mergeCell ref="W31:AA31"/>
    <mergeCell ref="AB31:AF31"/>
    <mergeCell ref="AG31:AK31"/>
    <mergeCell ref="AL31:AP31"/>
    <mergeCell ref="A1:S2"/>
    <mergeCell ref="B43:D43"/>
    <mergeCell ref="AB38:AF38"/>
    <mergeCell ref="AG38:AK38"/>
    <mergeCell ref="AL38:AP38"/>
    <mergeCell ref="C41:D41"/>
    <mergeCell ref="F41:G41"/>
    <mergeCell ref="F42:G42"/>
    <mergeCell ref="H38:J38"/>
    <mergeCell ref="Q38:V38"/>
    <mergeCell ref="W38:AA38"/>
    <mergeCell ref="H39:J39"/>
    <mergeCell ref="Q39:V39"/>
    <mergeCell ref="W39:AA39"/>
    <mergeCell ref="AB39:AF39"/>
    <mergeCell ref="AG39:AK39"/>
    <mergeCell ref="H37:J37"/>
    <mergeCell ref="Q37:V37"/>
    <mergeCell ref="W37:AA37"/>
    <mergeCell ref="AB37:AF37"/>
    <mergeCell ref="AG37:AK37"/>
    <mergeCell ref="AL37:AP37"/>
    <mergeCell ref="W29:AA29"/>
    <mergeCell ref="Q33:V33"/>
    <mergeCell ref="AQ37:AU37"/>
    <mergeCell ref="D35:G35"/>
    <mergeCell ref="H35:J35"/>
    <mergeCell ref="K35:N35"/>
    <mergeCell ref="D36:G36"/>
    <mergeCell ref="H36:J36"/>
    <mergeCell ref="AQ39:AU39"/>
    <mergeCell ref="AQ38:AU38"/>
    <mergeCell ref="D28:G28"/>
    <mergeCell ref="H28:J28"/>
    <mergeCell ref="K28:N28"/>
    <mergeCell ref="Q28:V28"/>
    <mergeCell ref="W28:AA28"/>
    <mergeCell ref="AB28:AF28"/>
    <mergeCell ref="K36:N36"/>
    <mergeCell ref="Q36:V36"/>
    <mergeCell ref="W36:AA36"/>
    <mergeCell ref="AB36:AF36"/>
    <mergeCell ref="H30:J30"/>
    <mergeCell ref="Q30:V30"/>
    <mergeCell ref="W30:AA30"/>
    <mergeCell ref="AB30:AF30"/>
    <mergeCell ref="H29:J29"/>
    <mergeCell ref="Q29:V29"/>
    <mergeCell ref="W35:AA35"/>
    <mergeCell ref="Q35:V35"/>
    <mergeCell ref="AL39:AP39"/>
    <mergeCell ref="Y15:AH15"/>
    <mergeCell ref="Y16:AH16"/>
    <mergeCell ref="O15:X15"/>
    <mergeCell ref="O16:X16"/>
    <mergeCell ref="P22:AV22"/>
    <mergeCell ref="BB22:BJ23"/>
    <mergeCell ref="AV27:AZ27"/>
    <mergeCell ref="BA27:BE27"/>
    <mergeCell ref="BF27:BJ27"/>
    <mergeCell ref="AI27:AM27"/>
    <mergeCell ref="BF31:BJ31"/>
    <mergeCell ref="AV31:AZ31"/>
    <mergeCell ref="AQ28:AU28"/>
    <mergeCell ref="AV28:AZ28"/>
    <mergeCell ref="AV30:AZ30"/>
    <mergeCell ref="BA30:BE30"/>
    <mergeCell ref="AQ29:AU29"/>
    <mergeCell ref="AV29:AZ29"/>
    <mergeCell ref="BA29:BE29"/>
    <mergeCell ref="BF29:BJ29"/>
    <mergeCell ref="AQ30:AU30"/>
    <mergeCell ref="BI10:BJ10"/>
    <mergeCell ref="C12:F12"/>
    <mergeCell ref="J12:M12"/>
    <mergeCell ref="G12:I12"/>
    <mergeCell ref="G13:I13"/>
    <mergeCell ref="G14:I14"/>
    <mergeCell ref="Y12:AH12"/>
    <mergeCell ref="Y13:AH13"/>
    <mergeCell ref="O12:X12"/>
    <mergeCell ref="BA12:BJ12"/>
    <mergeCell ref="BA13:BJ13"/>
    <mergeCell ref="O13:X13"/>
    <mergeCell ref="O14:X14"/>
    <mergeCell ref="Y14:AH14"/>
    <mergeCell ref="BA14:BJ14"/>
    <mergeCell ref="B5:BJ5"/>
    <mergeCell ref="B8:N9"/>
    <mergeCell ref="O8:X9"/>
    <mergeCell ref="Y9:AH9"/>
    <mergeCell ref="AI9:AQ9"/>
    <mergeCell ref="AR9:AZ9"/>
    <mergeCell ref="BA9:BJ9"/>
    <mergeCell ref="Y8:BJ8"/>
    <mergeCell ref="P6:AV6"/>
    <mergeCell ref="BB6:BJ7"/>
    <mergeCell ref="AU52:BB52"/>
    <mergeCell ref="C18:D18"/>
    <mergeCell ref="G16:I16"/>
    <mergeCell ref="BA15:BJ15"/>
    <mergeCell ref="BA16:BJ16"/>
    <mergeCell ref="AI12:AQ12"/>
    <mergeCell ref="AI13:AQ13"/>
    <mergeCell ref="AI14:AQ14"/>
    <mergeCell ref="AI16:AQ16"/>
    <mergeCell ref="AR12:AZ12"/>
    <mergeCell ref="AR13:AZ13"/>
    <mergeCell ref="AR14:AZ14"/>
    <mergeCell ref="AR15:AZ15"/>
    <mergeCell ref="AR16:AZ16"/>
    <mergeCell ref="D27:G27"/>
    <mergeCell ref="H27:J27"/>
    <mergeCell ref="K27:N27"/>
    <mergeCell ref="Q27:V27"/>
    <mergeCell ref="W27:AA27"/>
    <mergeCell ref="AI28:AM28"/>
    <mergeCell ref="BF30:BJ30"/>
    <mergeCell ref="BA28:BE28"/>
    <mergeCell ref="BF28:BJ28"/>
    <mergeCell ref="BA31:BE31"/>
    <mergeCell ref="AQ31:AU31"/>
    <mergeCell ref="AB27:AF27"/>
    <mergeCell ref="AG36:AK36"/>
    <mergeCell ref="AL36:AP36"/>
    <mergeCell ref="AQ36:AU36"/>
    <mergeCell ref="AG30:AK30"/>
    <mergeCell ref="AL30:AP30"/>
    <mergeCell ref="AQ27:AU27"/>
    <mergeCell ref="AQ35:AU35"/>
    <mergeCell ref="AL35:AP35"/>
    <mergeCell ref="AG35:AK35"/>
    <mergeCell ref="AB35:AF35"/>
    <mergeCell ref="AG29:AK29"/>
    <mergeCell ref="AL29:AP29"/>
    <mergeCell ref="B19:D19"/>
    <mergeCell ref="AI15:AQ15"/>
    <mergeCell ref="G15:I15"/>
    <mergeCell ref="AE52:AL52"/>
    <mergeCell ref="AM52:AT52"/>
    <mergeCell ref="B46:BJ46"/>
    <mergeCell ref="B48:N49"/>
    <mergeCell ref="O49:V49"/>
    <mergeCell ref="AE49:AL49"/>
    <mergeCell ref="O48:AL48"/>
    <mergeCell ref="AM48:BJ48"/>
    <mergeCell ref="AM49:AT49"/>
    <mergeCell ref="BI50:BJ50"/>
    <mergeCell ref="AU49:BB49"/>
    <mergeCell ref="BC49:BJ49"/>
    <mergeCell ref="W49:AD49"/>
    <mergeCell ref="C52:F52"/>
    <mergeCell ref="J52:M52"/>
    <mergeCell ref="G52:I52"/>
    <mergeCell ref="AS50:AT50"/>
    <mergeCell ref="BA50:BB50"/>
    <mergeCell ref="O52:V52"/>
    <mergeCell ref="BC52:BJ52"/>
    <mergeCell ref="W52:AD52"/>
    <mergeCell ref="G56:I56"/>
    <mergeCell ref="O53:V53"/>
    <mergeCell ref="W53:AD53"/>
    <mergeCell ref="O55:V55"/>
    <mergeCell ref="W55:AD55"/>
    <mergeCell ref="O54:V54"/>
    <mergeCell ref="W54:AD54"/>
    <mergeCell ref="O56:V56"/>
    <mergeCell ref="W56:AD56"/>
    <mergeCell ref="G53:I53"/>
    <mergeCell ref="G54:I54"/>
    <mergeCell ref="AE53:AL53"/>
    <mergeCell ref="AM53:AT53"/>
    <mergeCell ref="AU53:BB53"/>
    <mergeCell ref="BC55:BJ55"/>
    <mergeCell ref="G55:I55"/>
    <mergeCell ref="BC53:BJ53"/>
    <mergeCell ref="AE54:AL54"/>
    <mergeCell ref="AM54:AT54"/>
    <mergeCell ref="AU54:BB54"/>
    <mergeCell ref="BC54:BJ54"/>
    <mergeCell ref="AE55:AL55"/>
    <mergeCell ref="AM55:AT55"/>
    <mergeCell ref="AU55:BB55"/>
    <mergeCell ref="U60:V60"/>
    <mergeCell ref="AC60:AD60"/>
    <mergeCell ref="AK60:AL60"/>
    <mergeCell ref="AS60:AT60"/>
    <mergeCell ref="BA60:BB60"/>
    <mergeCell ref="BI60:BJ60"/>
    <mergeCell ref="C62:F62"/>
    <mergeCell ref="G62:I62"/>
    <mergeCell ref="J62:M62"/>
    <mergeCell ref="O62:V62"/>
    <mergeCell ref="W62:AD62"/>
    <mergeCell ref="B58:N59"/>
    <mergeCell ref="O58:AL58"/>
    <mergeCell ref="AM58:BJ58"/>
    <mergeCell ref="O59:V59"/>
    <mergeCell ref="W59:AD59"/>
    <mergeCell ref="AE59:AL59"/>
    <mergeCell ref="AM59:AT59"/>
    <mergeCell ref="AU59:BB59"/>
    <mergeCell ref="BC59:BJ59"/>
    <mergeCell ref="G64:I64"/>
    <mergeCell ref="O64:V64"/>
    <mergeCell ref="W64:AD64"/>
    <mergeCell ref="AE64:AL64"/>
    <mergeCell ref="AM64:AT64"/>
    <mergeCell ref="AU64:BB64"/>
    <mergeCell ref="BC66:BJ66"/>
    <mergeCell ref="G63:I63"/>
    <mergeCell ref="O63:V63"/>
    <mergeCell ref="W63:AD63"/>
    <mergeCell ref="AE63:AL63"/>
    <mergeCell ref="BC64:BJ64"/>
    <mergeCell ref="AM63:AT63"/>
    <mergeCell ref="AU63:BB63"/>
    <mergeCell ref="BC63:BJ63"/>
    <mergeCell ref="C68:D68"/>
    <mergeCell ref="F68:G68"/>
    <mergeCell ref="F69:G69"/>
    <mergeCell ref="B70:D70"/>
    <mergeCell ref="G66:I66"/>
    <mergeCell ref="O66:V66"/>
    <mergeCell ref="AE65:AL65"/>
    <mergeCell ref="AM65:AT65"/>
    <mergeCell ref="AU65:BB65"/>
    <mergeCell ref="G65:I65"/>
    <mergeCell ref="O65:V65"/>
    <mergeCell ref="W65:AD65"/>
    <mergeCell ref="W66:AD66"/>
    <mergeCell ref="AE66:AL66"/>
    <mergeCell ref="AM66:AT66"/>
    <mergeCell ref="AU66:BB66"/>
    <mergeCell ref="AE56:AL56"/>
    <mergeCell ref="AM56:AT56"/>
    <mergeCell ref="AU56:BB56"/>
    <mergeCell ref="BC56:BJ56"/>
    <mergeCell ref="AE62:AL62"/>
    <mergeCell ref="AM62:AT62"/>
    <mergeCell ref="AU62:BB62"/>
    <mergeCell ref="BC62:BJ62"/>
    <mergeCell ref="BC65:BJ65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BN56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2:63" ht="10.5" customHeight="1"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647">
        <f>'200'!A1+1</f>
        <v>201</v>
      </c>
      <c r="AT1" s="647"/>
      <c r="AU1" s="647"/>
      <c r="AV1" s="647"/>
      <c r="AW1" s="647"/>
      <c r="AX1" s="647"/>
      <c r="AY1" s="647"/>
      <c r="AZ1" s="647"/>
      <c r="BA1" s="647"/>
      <c r="BB1" s="647"/>
      <c r="BC1" s="647"/>
      <c r="BD1" s="647"/>
      <c r="BE1" s="647"/>
      <c r="BF1" s="647"/>
      <c r="BG1" s="647"/>
      <c r="BH1" s="647"/>
      <c r="BI1" s="647"/>
      <c r="BJ1" s="647"/>
      <c r="BK1" s="647"/>
    </row>
    <row r="2" spans="2:63" ht="10.5" customHeight="1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AS2" s="647"/>
      <c r="AT2" s="647"/>
      <c r="AU2" s="647"/>
      <c r="AV2" s="647"/>
      <c r="AW2" s="647"/>
      <c r="AX2" s="647"/>
      <c r="AY2" s="647"/>
      <c r="AZ2" s="647"/>
      <c r="BA2" s="647"/>
      <c r="BB2" s="647"/>
      <c r="BC2" s="647"/>
      <c r="BD2" s="647"/>
      <c r="BE2" s="647"/>
      <c r="BF2" s="647"/>
      <c r="BG2" s="647"/>
      <c r="BH2" s="647"/>
      <c r="BI2" s="647"/>
      <c r="BJ2" s="647"/>
      <c r="BK2" s="647"/>
    </row>
    <row r="3" spans="2:63" ht="13.5" customHeight="1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AV3" s="64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</row>
    <row r="4" spans="2:63" ht="13.5" customHeight="1"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AV4" s="64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</row>
    <row r="5" spans="2:63" ht="12" customHeight="1"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455" t="s">
        <v>293</v>
      </c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64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</row>
    <row r="6" spans="2:63" ht="12" customHeigh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315"/>
      <c r="S6" s="315"/>
      <c r="T6" s="315"/>
      <c r="U6" s="315"/>
      <c r="V6" s="315"/>
      <c r="W6" s="315"/>
      <c r="X6" s="315"/>
      <c r="Y6" s="315"/>
      <c r="Z6" s="315"/>
      <c r="AA6" s="315"/>
      <c r="AB6" s="315"/>
      <c r="AC6" s="315"/>
      <c r="AD6" s="315"/>
      <c r="AE6" s="315"/>
      <c r="AF6" s="315"/>
      <c r="AG6" s="315"/>
      <c r="AH6" s="315"/>
      <c r="AI6" s="315"/>
      <c r="AJ6" s="315"/>
      <c r="AK6" s="315"/>
      <c r="AL6" s="315"/>
      <c r="AM6" s="315"/>
      <c r="AN6" s="315"/>
      <c r="AO6" s="315"/>
      <c r="AP6" s="315"/>
      <c r="AQ6" s="315"/>
      <c r="AR6" s="315"/>
      <c r="AS6" s="315"/>
      <c r="AT6" s="315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</row>
    <row r="7" spans="2:63" ht="12" customHeight="1">
      <c r="B7" s="553" t="s">
        <v>1</v>
      </c>
      <c r="C7" s="554"/>
      <c r="D7" s="554"/>
      <c r="E7" s="554"/>
      <c r="F7" s="554"/>
      <c r="G7" s="554"/>
      <c r="H7" s="554"/>
      <c r="I7" s="554"/>
      <c r="J7" s="554"/>
      <c r="K7" s="554"/>
      <c r="L7" s="554"/>
      <c r="M7" s="554"/>
      <c r="N7" s="554"/>
      <c r="O7" s="748" t="s">
        <v>292</v>
      </c>
      <c r="P7" s="749"/>
      <c r="Q7" s="749"/>
      <c r="R7" s="749"/>
      <c r="S7" s="749"/>
      <c r="T7" s="749"/>
      <c r="U7" s="749"/>
      <c r="V7" s="749"/>
      <c r="W7" s="749"/>
      <c r="X7" s="749"/>
      <c r="Y7" s="748" t="s">
        <v>291</v>
      </c>
      <c r="Z7" s="749"/>
      <c r="AA7" s="749"/>
      <c r="AB7" s="749"/>
      <c r="AC7" s="749"/>
      <c r="AD7" s="749"/>
      <c r="AE7" s="749"/>
      <c r="AF7" s="749"/>
      <c r="AG7" s="749"/>
      <c r="AH7" s="749"/>
      <c r="AI7" s="748" t="s">
        <v>290</v>
      </c>
      <c r="AJ7" s="749"/>
      <c r="AK7" s="749"/>
      <c r="AL7" s="749"/>
      <c r="AM7" s="749"/>
      <c r="AN7" s="749"/>
      <c r="AO7" s="749"/>
      <c r="AP7" s="749"/>
      <c r="AQ7" s="749"/>
      <c r="AR7" s="749"/>
      <c r="AS7" s="554" t="s">
        <v>289</v>
      </c>
      <c r="AT7" s="554"/>
      <c r="AU7" s="554"/>
      <c r="AV7" s="554"/>
      <c r="AW7" s="554"/>
      <c r="AX7" s="554"/>
      <c r="AY7" s="554"/>
      <c r="AZ7" s="554"/>
      <c r="BA7" s="554"/>
      <c r="BB7" s="554" t="s">
        <v>288</v>
      </c>
      <c r="BC7" s="554"/>
      <c r="BD7" s="554"/>
      <c r="BE7" s="554"/>
      <c r="BF7" s="554"/>
      <c r="BG7" s="554"/>
      <c r="BH7" s="554"/>
      <c r="BI7" s="554"/>
      <c r="BJ7" s="555"/>
    </row>
    <row r="8" spans="2:63" ht="12" customHeight="1">
      <c r="B8" s="469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750"/>
      <c r="P8" s="750"/>
      <c r="Q8" s="750"/>
      <c r="R8" s="750"/>
      <c r="S8" s="750"/>
      <c r="T8" s="750"/>
      <c r="U8" s="750"/>
      <c r="V8" s="750"/>
      <c r="W8" s="750"/>
      <c r="X8" s="750"/>
      <c r="Y8" s="750"/>
      <c r="Z8" s="750"/>
      <c r="AA8" s="750"/>
      <c r="AB8" s="750"/>
      <c r="AC8" s="750"/>
      <c r="AD8" s="750"/>
      <c r="AE8" s="750"/>
      <c r="AF8" s="750"/>
      <c r="AG8" s="750"/>
      <c r="AH8" s="750"/>
      <c r="AI8" s="750"/>
      <c r="AJ8" s="750"/>
      <c r="AK8" s="750"/>
      <c r="AL8" s="750"/>
      <c r="AM8" s="750"/>
      <c r="AN8" s="750"/>
      <c r="AO8" s="750"/>
      <c r="AP8" s="750"/>
      <c r="AQ8" s="750"/>
      <c r="AR8" s="75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70"/>
      <c r="BG8" s="470"/>
      <c r="BH8" s="470"/>
      <c r="BI8" s="470"/>
      <c r="BJ8" s="475"/>
    </row>
    <row r="9" spans="2:63" ht="8.1" customHeight="1">
      <c r="N9" s="117"/>
    </row>
    <row r="10" spans="2:63" ht="12" customHeight="1">
      <c r="C10" s="463" t="s">
        <v>7</v>
      </c>
      <c r="D10" s="463"/>
      <c r="E10" s="463"/>
      <c r="F10" s="463"/>
      <c r="G10" s="455">
        <v>22</v>
      </c>
      <c r="H10" s="455"/>
      <c r="I10" s="455"/>
      <c r="J10" s="463" t="s">
        <v>1</v>
      </c>
      <c r="K10" s="463"/>
      <c r="L10" s="463"/>
      <c r="M10" s="463"/>
      <c r="N10" s="118"/>
      <c r="O10" s="751">
        <v>27928</v>
      </c>
      <c r="P10" s="703"/>
      <c r="Q10" s="703"/>
      <c r="R10" s="703"/>
      <c r="S10" s="703"/>
      <c r="T10" s="703"/>
      <c r="U10" s="703"/>
      <c r="V10" s="703"/>
      <c r="W10" s="703"/>
      <c r="X10" s="703"/>
      <c r="Y10" s="703">
        <v>27030</v>
      </c>
      <c r="Z10" s="703"/>
      <c r="AA10" s="703"/>
      <c r="AB10" s="703"/>
      <c r="AC10" s="703"/>
      <c r="AD10" s="703"/>
      <c r="AE10" s="703"/>
      <c r="AF10" s="703"/>
      <c r="AG10" s="703"/>
      <c r="AH10" s="703"/>
      <c r="AI10" s="703">
        <v>27135</v>
      </c>
      <c r="AJ10" s="703"/>
      <c r="AK10" s="703"/>
      <c r="AL10" s="703"/>
      <c r="AM10" s="703"/>
      <c r="AN10" s="703"/>
      <c r="AO10" s="703"/>
      <c r="AP10" s="703"/>
      <c r="AQ10" s="703"/>
      <c r="AR10" s="703"/>
      <c r="AS10" s="703">
        <v>736</v>
      </c>
      <c r="AT10" s="703"/>
      <c r="AU10" s="703"/>
      <c r="AV10" s="703"/>
      <c r="AW10" s="703"/>
      <c r="AX10" s="703"/>
      <c r="AY10" s="703"/>
      <c r="AZ10" s="703"/>
      <c r="BA10" s="703"/>
      <c r="BB10" s="703">
        <v>25874</v>
      </c>
      <c r="BC10" s="703"/>
      <c r="BD10" s="703"/>
      <c r="BE10" s="703"/>
      <c r="BF10" s="703"/>
      <c r="BG10" s="703"/>
      <c r="BH10" s="703"/>
      <c r="BI10" s="703"/>
      <c r="BJ10" s="703"/>
    </row>
    <row r="11" spans="2:63" ht="12" customHeight="1">
      <c r="G11" s="455">
        <v>23</v>
      </c>
      <c r="H11" s="455"/>
      <c r="I11" s="455"/>
      <c r="N11" s="118"/>
      <c r="O11" s="751">
        <v>26465</v>
      </c>
      <c r="P11" s="703"/>
      <c r="Q11" s="703"/>
      <c r="R11" s="703"/>
      <c r="S11" s="703"/>
      <c r="T11" s="703"/>
      <c r="U11" s="703"/>
      <c r="V11" s="703"/>
      <c r="W11" s="703"/>
      <c r="X11" s="703"/>
      <c r="Y11" s="703">
        <v>25602</v>
      </c>
      <c r="Z11" s="703"/>
      <c r="AA11" s="703"/>
      <c r="AB11" s="703"/>
      <c r="AC11" s="703"/>
      <c r="AD11" s="703"/>
      <c r="AE11" s="703"/>
      <c r="AF11" s="703"/>
      <c r="AG11" s="703"/>
      <c r="AH11" s="703"/>
      <c r="AI11" s="703">
        <v>25659</v>
      </c>
      <c r="AJ11" s="703"/>
      <c r="AK11" s="703"/>
      <c r="AL11" s="703"/>
      <c r="AM11" s="703"/>
      <c r="AN11" s="703"/>
      <c r="AO11" s="703"/>
      <c r="AP11" s="703"/>
      <c r="AQ11" s="703"/>
      <c r="AR11" s="703"/>
      <c r="AS11" s="703">
        <v>720</v>
      </c>
      <c r="AT11" s="703"/>
      <c r="AU11" s="703"/>
      <c r="AV11" s="703"/>
      <c r="AW11" s="703"/>
      <c r="AX11" s="703"/>
      <c r="AY11" s="703"/>
      <c r="AZ11" s="703"/>
      <c r="BA11" s="703"/>
      <c r="BB11" s="703">
        <v>25567</v>
      </c>
      <c r="BC11" s="703"/>
      <c r="BD11" s="703"/>
      <c r="BE11" s="703"/>
      <c r="BF11" s="703"/>
      <c r="BG11" s="703"/>
      <c r="BH11" s="703"/>
      <c r="BI11" s="703"/>
      <c r="BJ11" s="703"/>
    </row>
    <row r="12" spans="2:63" ht="12" customHeight="1">
      <c r="G12" s="455">
        <v>24</v>
      </c>
      <c r="H12" s="455"/>
      <c r="I12" s="455"/>
      <c r="N12" s="118"/>
      <c r="O12" s="751">
        <v>27296</v>
      </c>
      <c r="P12" s="703"/>
      <c r="Q12" s="703"/>
      <c r="R12" s="703"/>
      <c r="S12" s="703"/>
      <c r="T12" s="703"/>
      <c r="U12" s="703"/>
      <c r="V12" s="703"/>
      <c r="W12" s="703"/>
      <c r="X12" s="703"/>
      <c r="Y12" s="703">
        <v>26392</v>
      </c>
      <c r="Z12" s="703"/>
      <c r="AA12" s="703"/>
      <c r="AB12" s="703"/>
      <c r="AC12" s="703"/>
      <c r="AD12" s="703"/>
      <c r="AE12" s="703"/>
      <c r="AF12" s="703"/>
      <c r="AG12" s="703"/>
      <c r="AH12" s="703"/>
      <c r="AI12" s="703">
        <v>26552</v>
      </c>
      <c r="AJ12" s="703"/>
      <c r="AK12" s="703"/>
      <c r="AL12" s="703"/>
      <c r="AM12" s="703"/>
      <c r="AN12" s="703"/>
      <c r="AO12" s="703"/>
      <c r="AP12" s="703"/>
      <c r="AQ12" s="703"/>
      <c r="AR12" s="703"/>
      <c r="AS12" s="703">
        <v>760</v>
      </c>
      <c r="AT12" s="703"/>
      <c r="AU12" s="703"/>
      <c r="AV12" s="703"/>
      <c r="AW12" s="703"/>
      <c r="AX12" s="703"/>
      <c r="AY12" s="703"/>
      <c r="AZ12" s="703"/>
      <c r="BA12" s="703"/>
      <c r="BB12" s="703">
        <v>25879</v>
      </c>
      <c r="BC12" s="703"/>
      <c r="BD12" s="703"/>
      <c r="BE12" s="703"/>
      <c r="BF12" s="703"/>
      <c r="BG12" s="703"/>
      <c r="BH12" s="703"/>
      <c r="BI12" s="703"/>
      <c r="BJ12" s="703"/>
    </row>
    <row r="13" spans="2:63" ht="12" customHeight="1">
      <c r="G13" s="455">
        <v>25</v>
      </c>
      <c r="H13" s="455"/>
      <c r="I13" s="455"/>
      <c r="N13" s="118"/>
      <c r="O13" s="751">
        <v>27716</v>
      </c>
      <c r="P13" s="703"/>
      <c r="Q13" s="703"/>
      <c r="R13" s="703"/>
      <c r="S13" s="703"/>
      <c r="T13" s="703"/>
      <c r="U13" s="703"/>
      <c r="V13" s="703"/>
      <c r="W13" s="703"/>
      <c r="X13" s="703"/>
      <c r="Y13" s="703">
        <v>27099</v>
      </c>
      <c r="Z13" s="703"/>
      <c r="AA13" s="703"/>
      <c r="AB13" s="703"/>
      <c r="AC13" s="703"/>
      <c r="AD13" s="703"/>
      <c r="AE13" s="703"/>
      <c r="AF13" s="703"/>
      <c r="AG13" s="703"/>
      <c r="AH13" s="703"/>
      <c r="AI13" s="703">
        <v>26928</v>
      </c>
      <c r="AJ13" s="703"/>
      <c r="AK13" s="703"/>
      <c r="AL13" s="703"/>
      <c r="AM13" s="703"/>
      <c r="AN13" s="703"/>
      <c r="AO13" s="703"/>
      <c r="AP13" s="703"/>
      <c r="AQ13" s="703"/>
      <c r="AR13" s="703"/>
      <c r="AS13" s="703">
        <v>764</v>
      </c>
      <c r="AT13" s="703"/>
      <c r="AU13" s="703"/>
      <c r="AV13" s="703"/>
      <c r="AW13" s="703"/>
      <c r="AX13" s="703"/>
      <c r="AY13" s="703"/>
      <c r="AZ13" s="703"/>
      <c r="BA13" s="703"/>
      <c r="BB13" s="703">
        <v>26593</v>
      </c>
      <c r="BC13" s="703"/>
      <c r="BD13" s="703"/>
      <c r="BE13" s="703"/>
      <c r="BF13" s="703"/>
      <c r="BG13" s="703"/>
      <c r="BH13" s="703"/>
      <c r="BI13" s="703"/>
      <c r="BJ13" s="703"/>
    </row>
    <row r="14" spans="2:63" ht="12" customHeight="1">
      <c r="G14" s="424">
        <v>26</v>
      </c>
      <c r="H14" s="424"/>
      <c r="I14" s="424"/>
      <c r="J14" s="257"/>
      <c r="K14" s="257"/>
      <c r="L14" s="257"/>
      <c r="M14" s="257"/>
      <c r="N14" s="259"/>
      <c r="O14" s="752">
        <v>29363</v>
      </c>
      <c r="P14" s="716"/>
      <c r="Q14" s="716"/>
      <c r="R14" s="716"/>
      <c r="S14" s="716"/>
      <c r="T14" s="716"/>
      <c r="U14" s="716"/>
      <c r="V14" s="716"/>
      <c r="W14" s="716"/>
      <c r="X14" s="716"/>
      <c r="Y14" s="716">
        <v>28472</v>
      </c>
      <c r="Z14" s="716"/>
      <c r="AA14" s="716"/>
      <c r="AB14" s="716"/>
      <c r="AC14" s="716"/>
      <c r="AD14" s="716"/>
      <c r="AE14" s="716"/>
      <c r="AF14" s="716"/>
      <c r="AG14" s="716"/>
      <c r="AH14" s="716"/>
      <c r="AI14" s="716">
        <v>28641</v>
      </c>
      <c r="AJ14" s="716"/>
      <c r="AK14" s="716"/>
      <c r="AL14" s="716"/>
      <c r="AM14" s="716"/>
      <c r="AN14" s="716"/>
      <c r="AO14" s="716"/>
      <c r="AP14" s="716"/>
      <c r="AQ14" s="716"/>
      <c r="AR14" s="716"/>
      <c r="AS14" s="716">
        <v>765</v>
      </c>
      <c r="AT14" s="716"/>
      <c r="AU14" s="716"/>
      <c r="AV14" s="716"/>
      <c r="AW14" s="716"/>
      <c r="AX14" s="716"/>
      <c r="AY14" s="716"/>
      <c r="AZ14" s="716"/>
      <c r="BA14" s="716"/>
      <c r="BB14" s="716">
        <v>27689</v>
      </c>
      <c r="BC14" s="431"/>
      <c r="BD14" s="431"/>
      <c r="BE14" s="431"/>
      <c r="BF14" s="431"/>
      <c r="BG14" s="431"/>
      <c r="BH14" s="431"/>
      <c r="BI14" s="431"/>
      <c r="BJ14" s="431"/>
    </row>
    <row r="15" spans="2:63" ht="8.1" customHeight="1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</row>
    <row r="16" spans="2:63" ht="12" customHeight="1">
      <c r="B16" s="521" t="s">
        <v>9</v>
      </c>
      <c r="C16" s="521"/>
      <c r="D16" s="521"/>
      <c r="E16" s="227" t="s">
        <v>162</v>
      </c>
      <c r="F16" s="121" t="s">
        <v>840</v>
      </c>
    </row>
    <row r="17" spans="2:66" ht="12" customHeight="1">
      <c r="B17" s="316"/>
      <c r="C17" s="316"/>
      <c r="D17" s="316"/>
      <c r="E17" s="227"/>
      <c r="F17" s="121"/>
    </row>
    <row r="18" spans="2:66" ht="12" customHeight="1">
      <c r="B18" s="316"/>
      <c r="C18" s="316"/>
      <c r="D18" s="316"/>
      <c r="E18" s="227"/>
      <c r="F18" s="121"/>
    </row>
    <row r="19" spans="2:66"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</row>
    <row r="20" spans="2:66" ht="12" customHeight="1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455" t="s">
        <v>346</v>
      </c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455"/>
      <c r="AL20" s="455"/>
      <c r="AM20" s="455"/>
      <c r="AN20" s="455"/>
      <c r="AO20" s="455"/>
      <c r="AP20" s="455"/>
      <c r="AQ20" s="455"/>
      <c r="AR20" s="455"/>
      <c r="AS20" s="455"/>
      <c r="AT20" s="455"/>
      <c r="AU20" s="455"/>
      <c r="AV20" s="64"/>
      <c r="BB20" s="747" t="s">
        <v>17</v>
      </c>
      <c r="BC20" s="747"/>
      <c r="BD20" s="747"/>
      <c r="BE20" s="747"/>
      <c r="BF20" s="747"/>
      <c r="BG20" s="747"/>
      <c r="BH20" s="747"/>
      <c r="BI20" s="747"/>
      <c r="BJ20" s="747"/>
    </row>
    <row r="21" spans="2:66" ht="12" customHeight="1">
      <c r="B21" s="317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720"/>
      <c r="BC21" s="720"/>
      <c r="BD21" s="720"/>
      <c r="BE21" s="720"/>
      <c r="BF21" s="720"/>
      <c r="BG21" s="720"/>
      <c r="BH21" s="720"/>
      <c r="BI21" s="720"/>
      <c r="BJ21" s="720"/>
    </row>
    <row r="22" spans="2:66" ht="12" customHeight="1">
      <c r="B22" s="456" t="s">
        <v>1</v>
      </c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 t="s">
        <v>18</v>
      </c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 t="s">
        <v>408</v>
      </c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 t="s">
        <v>287</v>
      </c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 t="s">
        <v>286</v>
      </c>
      <c r="AZ22" s="457"/>
      <c r="BA22" s="457"/>
      <c r="BB22" s="457"/>
      <c r="BC22" s="457"/>
      <c r="BD22" s="457"/>
      <c r="BE22" s="457"/>
      <c r="BF22" s="457"/>
      <c r="BG22" s="457"/>
      <c r="BH22" s="457"/>
      <c r="BI22" s="457"/>
      <c r="BJ22" s="461"/>
    </row>
    <row r="23" spans="2:66" ht="12" customHeight="1"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522" t="s">
        <v>227</v>
      </c>
      <c r="P23" s="522"/>
      <c r="Q23" s="522"/>
      <c r="R23" s="522"/>
      <c r="S23" s="459" t="s">
        <v>281</v>
      </c>
      <c r="T23" s="459"/>
      <c r="U23" s="459"/>
      <c r="V23" s="459"/>
      <c r="W23" s="459" t="s">
        <v>280</v>
      </c>
      <c r="X23" s="459"/>
      <c r="Y23" s="459"/>
      <c r="Z23" s="459"/>
      <c r="AA23" s="522" t="s">
        <v>227</v>
      </c>
      <c r="AB23" s="522"/>
      <c r="AC23" s="522"/>
      <c r="AD23" s="522"/>
      <c r="AE23" s="459" t="s">
        <v>281</v>
      </c>
      <c r="AF23" s="459"/>
      <c r="AG23" s="459"/>
      <c r="AH23" s="459"/>
      <c r="AI23" s="459" t="s">
        <v>280</v>
      </c>
      <c r="AJ23" s="459"/>
      <c r="AK23" s="459"/>
      <c r="AL23" s="459"/>
      <c r="AM23" s="522" t="s">
        <v>227</v>
      </c>
      <c r="AN23" s="522"/>
      <c r="AO23" s="522"/>
      <c r="AP23" s="522"/>
      <c r="AQ23" s="459" t="s">
        <v>281</v>
      </c>
      <c r="AR23" s="459"/>
      <c r="AS23" s="459"/>
      <c r="AT23" s="459"/>
      <c r="AU23" s="459" t="s">
        <v>280</v>
      </c>
      <c r="AV23" s="459"/>
      <c r="AW23" s="459"/>
      <c r="AX23" s="459"/>
      <c r="AY23" s="522" t="s">
        <v>227</v>
      </c>
      <c r="AZ23" s="522"/>
      <c r="BA23" s="522"/>
      <c r="BB23" s="522"/>
      <c r="BC23" s="459" t="s">
        <v>281</v>
      </c>
      <c r="BD23" s="459"/>
      <c r="BE23" s="459"/>
      <c r="BF23" s="459"/>
      <c r="BG23" s="459" t="s">
        <v>280</v>
      </c>
      <c r="BH23" s="459"/>
      <c r="BI23" s="459"/>
      <c r="BJ23" s="460"/>
    </row>
    <row r="24" spans="2:66" ht="8.1" customHeight="1">
      <c r="N24" s="117"/>
    </row>
    <row r="25" spans="2:66" ht="12" customHeight="1">
      <c r="C25" s="463" t="s">
        <v>7</v>
      </c>
      <c r="D25" s="463"/>
      <c r="E25" s="463"/>
      <c r="F25" s="463"/>
      <c r="G25" s="455">
        <v>22</v>
      </c>
      <c r="H25" s="455"/>
      <c r="I25" s="455"/>
      <c r="J25" s="463" t="s">
        <v>1</v>
      </c>
      <c r="K25" s="463"/>
      <c r="L25" s="463"/>
      <c r="M25" s="463"/>
      <c r="N25" s="118"/>
      <c r="O25" s="754">
        <v>24051</v>
      </c>
      <c r="P25" s="753"/>
      <c r="Q25" s="753"/>
      <c r="R25" s="753"/>
      <c r="S25" s="753">
        <v>23396</v>
      </c>
      <c r="T25" s="753"/>
      <c r="U25" s="753"/>
      <c r="V25" s="753"/>
      <c r="W25" s="694">
        <v>655</v>
      </c>
      <c r="X25" s="694"/>
      <c r="Y25" s="694"/>
      <c r="Z25" s="694"/>
      <c r="AA25" s="694">
        <v>1647</v>
      </c>
      <c r="AB25" s="694"/>
      <c r="AC25" s="694"/>
      <c r="AD25" s="694"/>
      <c r="AE25" s="698">
        <v>1624</v>
      </c>
      <c r="AF25" s="698"/>
      <c r="AG25" s="698"/>
      <c r="AH25" s="698"/>
      <c r="AI25" s="698">
        <v>23</v>
      </c>
      <c r="AJ25" s="698"/>
      <c r="AK25" s="698"/>
      <c r="AL25" s="698"/>
      <c r="AM25" s="756">
        <v>2561</v>
      </c>
      <c r="AN25" s="756"/>
      <c r="AO25" s="756"/>
      <c r="AP25" s="756"/>
      <c r="AQ25" s="756">
        <v>2523</v>
      </c>
      <c r="AR25" s="756"/>
      <c r="AS25" s="756"/>
      <c r="AT25" s="756"/>
      <c r="AU25" s="756">
        <v>38</v>
      </c>
      <c r="AV25" s="756"/>
      <c r="AW25" s="756"/>
      <c r="AX25" s="756"/>
      <c r="AY25" s="698">
        <v>4074</v>
      </c>
      <c r="AZ25" s="698"/>
      <c r="BA25" s="698"/>
      <c r="BB25" s="698"/>
      <c r="BC25" s="698">
        <v>4004</v>
      </c>
      <c r="BD25" s="698"/>
      <c r="BE25" s="698"/>
      <c r="BF25" s="698"/>
      <c r="BG25" s="698">
        <v>70</v>
      </c>
      <c r="BH25" s="698"/>
      <c r="BI25" s="698"/>
      <c r="BJ25" s="698"/>
    </row>
    <row r="26" spans="2:66" ht="12" customHeight="1">
      <c r="G26" s="455">
        <v>23</v>
      </c>
      <c r="H26" s="455"/>
      <c r="I26" s="455"/>
      <c r="N26" s="118"/>
      <c r="O26" s="754">
        <v>25710</v>
      </c>
      <c r="P26" s="753"/>
      <c r="Q26" s="753"/>
      <c r="R26" s="753"/>
      <c r="S26" s="753">
        <v>25055</v>
      </c>
      <c r="T26" s="753"/>
      <c r="U26" s="753"/>
      <c r="V26" s="753"/>
      <c r="W26" s="694">
        <v>655</v>
      </c>
      <c r="X26" s="694"/>
      <c r="Y26" s="694"/>
      <c r="Z26" s="694"/>
      <c r="AA26" s="694">
        <v>1862</v>
      </c>
      <c r="AB26" s="694"/>
      <c r="AC26" s="694"/>
      <c r="AD26" s="694"/>
      <c r="AE26" s="698">
        <v>1841</v>
      </c>
      <c r="AF26" s="698"/>
      <c r="AG26" s="698"/>
      <c r="AH26" s="698"/>
      <c r="AI26" s="698">
        <v>21</v>
      </c>
      <c r="AJ26" s="698"/>
      <c r="AK26" s="698"/>
      <c r="AL26" s="698"/>
      <c r="AM26" s="756">
        <v>2795</v>
      </c>
      <c r="AN26" s="756"/>
      <c r="AO26" s="756"/>
      <c r="AP26" s="756"/>
      <c r="AQ26" s="756">
        <v>2756</v>
      </c>
      <c r="AR26" s="756"/>
      <c r="AS26" s="756"/>
      <c r="AT26" s="756"/>
      <c r="AU26" s="756">
        <v>39</v>
      </c>
      <c r="AV26" s="756"/>
      <c r="AW26" s="756"/>
      <c r="AX26" s="756"/>
      <c r="AY26" s="698">
        <v>4386</v>
      </c>
      <c r="AZ26" s="698"/>
      <c r="BA26" s="698"/>
      <c r="BB26" s="698"/>
      <c r="BC26" s="698">
        <v>4303</v>
      </c>
      <c r="BD26" s="698"/>
      <c r="BE26" s="698"/>
      <c r="BF26" s="698"/>
      <c r="BG26" s="698">
        <v>83</v>
      </c>
      <c r="BH26" s="698"/>
      <c r="BI26" s="698"/>
      <c r="BJ26" s="698"/>
    </row>
    <row r="27" spans="2:66" ht="12" customHeight="1">
      <c r="G27" s="455">
        <v>24</v>
      </c>
      <c r="H27" s="455"/>
      <c r="I27" s="455"/>
      <c r="N27" s="118"/>
      <c r="O27" s="754">
        <v>27498</v>
      </c>
      <c r="P27" s="753"/>
      <c r="Q27" s="753"/>
      <c r="R27" s="753"/>
      <c r="S27" s="757">
        <v>26844</v>
      </c>
      <c r="T27" s="757"/>
      <c r="U27" s="757"/>
      <c r="V27" s="757"/>
      <c r="W27" s="758">
        <v>654</v>
      </c>
      <c r="X27" s="758"/>
      <c r="Y27" s="758"/>
      <c r="Z27" s="758"/>
      <c r="AA27" s="758">
        <v>2286</v>
      </c>
      <c r="AB27" s="758"/>
      <c r="AC27" s="758"/>
      <c r="AD27" s="758"/>
      <c r="AE27" s="703">
        <v>2265</v>
      </c>
      <c r="AF27" s="703"/>
      <c r="AG27" s="703"/>
      <c r="AH27" s="703"/>
      <c r="AI27" s="703">
        <v>21</v>
      </c>
      <c r="AJ27" s="703"/>
      <c r="AK27" s="703"/>
      <c r="AL27" s="703"/>
      <c r="AM27" s="759">
        <v>2920</v>
      </c>
      <c r="AN27" s="759"/>
      <c r="AO27" s="759"/>
      <c r="AP27" s="759"/>
      <c r="AQ27" s="703">
        <v>2876</v>
      </c>
      <c r="AR27" s="703"/>
      <c r="AS27" s="703"/>
      <c r="AT27" s="703"/>
      <c r="AU27" s="703">
        <v>44</v>
      </c>
      <c r="AV27" s="703"/>
      <c r="AW27" s="703"/>
      <c r="AX27" s="703"/>
      <c r="AY27" s="703">
        <v>5465</v>
      </c>
      <c r="AZ27" s="703"/>
      <c r="BA27" s="703"/>
      <c r="BB27" s="703"/>
      <c r="BC27" s="703">
        <v>5364</v>
      </c>
      <c r="BD27" s="703"/>
      <c r="BE27" s="703"/>
      <c r="BF27" s="703"/>
      <c r="BG27" s="703">
        <v>101</v>
      </c>
      <c r="BH27" s="703"/>
      <c r="BI27" s="703"/>
      <c r="BJ27" s="703"/>
    </row>
    <row r="28" spans="2:66" ht="12" customHeight="1">
      <c r="G28" s="455">
        <v>25</v>
      </c>
      <c r="H28" s="455"/>
      <c r="I28" s="455"/>
      <c r="N28" s="118"/>
      <c r="O28" s="754">
        <v>29021</v>
      </c>
      <c r="P28" s="753"/>
      <c r="Q28" s="753"/>
      <c r="R28" s="753"/>
      <c r="S28" s="753">
        <v>28374</v>
      </c>
      <c r="T28" s="753"/>
      <c r="U28" s="753"/>
      <c r="V28" s="753"/>
      <c r="W28" s="694">
        <v>647</v>
      </c>
      <c r="X28" s="694"/>
      <c r="Y28" s="694"/>
      <c r="Z28" s="694"/>
      <c r="AA28" s="694">
        <v>2714</v>
      </c>
      <c r="AB28" s="694"/>
      <c r="AC28" s="694"/>
      <c r="AD28" s="694"/>
      <c r="AE28" s="698">
        <v>2679</v>
      </c>
      <c r="AF28" s="698"/>
      <c r="AG28" s="698"/>
      <c r="AH28" s="698"/>
      <c r="AI28" s="698">
        <v>35</v>
      </c>
      <c r="AJ28" s="698"/>
      <c r="AK28" s="698"/>
      <c r="AL28" s="698"/>
      <c r="AM28" s="756">
        <v>3122</v>
      </c>
      <c r="AN28" s="756"/>
      <c r="AO28" s="756"/>
      <c r="AP28" s="756"/>
      <c r="AQ28" s="698">
        <v>3069</v>
      </c>
      <c r="AR28" s="698"/>
      <c r="AS28" s="698"/>
      <c r="AT28" s="698"/>
      <c r="AU28" s="698">
        <v>53</v>
      </c>
      <c r="AV28" s="698"/>
      <c r="AW28" s="698"/>
      <c r="AX28" s="698"/>
      <c r="AY28" s="698">
        <v>5923</v>
      </c>
      <c r="AZ28" s="698"/>
      <c r="BA28" s="698"/>
      <c r="BB28" s="698"/>
      <c r="BC28" s="698">
        <v>5827</v>
      </c>
      <c r="BD28" s="698"/>
      <c r="BE28" s="698"/>
      <c r="BF28" s="698"/>
      <c r="BG28" s="698">
        <v>96</v>
      </c>
      <c r="BH28" s="698"/>
      <c r="BI28" s="698"/>
      <c r="BJ28" s="698"/>
      <c r="BL28" s="318"/>
      <c r="BM28" s="318"/>
      <c r="BN28" s="318"/>
    </row>
    <row r="29" spans="2:66" ht="12" customHeight="1">
      <c r="G29" s="424">
        <v>26</v>
      </c>
      <c r="H29" s="424"/>
      <c r="I29" s="424"/>
      <c r="J29" s="257"/>
      <c r="K29" s="257"/>
      <c r="L29" s="257"/>
      <c r="M29" s="257"/>
      <c r="N29" s="258"/>
      <c r="O29" s="755">
        <v>30165</v>
      </c>
      <c r="P29" s="755"/>
      <c r="Q29" s="755"/>
      <c r="R29" s="755"/>
      <c r="S29" s="755">
        <v>29540</v>
      </c>
      <c r="T29" s="755"/>
      <c r="U29" s="755"/>
      <c r="V29" s="755"/>
      <c r="W29" s="697">
        <v>625</v>
      </c>
      <c r="X29" s="697"/>
      <c r="Y29" s="697"/>
      <c r="Z29" s="697"/>
      <c r="AA29" s="697">
        <v>3021</v>
      </c>
      <c r="AB29" s="697"/>
      <c r="AC29" s="697"/>
      <c r="AD29" s="697"/>
      <c r="AE29" s="716">
        <v>2992</v>
      </c>
      <c r="AF29" s="716"/>
      <c r="AG29" s="716"/>
      <c r="AH29" s="716"/>
      <c r="AI29" s="716">
        <v>29</v>
      </c>
      <c r="AJ29" s="716"/>
      <c r="AK29" s="716"/>
      <c r="AL29" s="716"/>
      <c r="AM29" s="692">
        <v>3235</v>
      </c>
      <c r="AN29" s="692"/>
      <c r="AO29" s="692"/>
      <c r="AP29" s="692"/>
      <c r="AQ29" s="716">
        <v>3194</v>
      </c>
      <c r="AR29" s="716"/>
      <c r="AS29" s="716"/>
      <c r="AT29" s="716"/>
      <c r="AU29" s="716">
        <v>41</v>
      </c>
      <c r="AV29" s="716"/>
      <c r="AW29" s="716"/>
      <c r="AX29" s="716"/>
      <c r="AY29" s="692">
        <v>6648</v>
      </c>
      <c r="AZ29" s="692"/>
      <c r="BA29" s="692"/>
      <c r="BB29" s="692"/>
      <c r="BC29" s="716">
        <v>6524</v>
      </c>
      <c r="BD29" s="716"/>
      <c r="BE29" s="716"/>
      <c r="BF29" s="716"/>
      <c r="BG29" s="716">
        <v>124</v>
      </c>
      <c r="BH29" s="716"/>
      <c r="BI29" s="716"/>
      <c r="BJ29" s="716"/>
    </row>
    <row r="30" spans="2:66" ht="8.1" customHeight="1"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20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</row>
    <row r="31" spans="2:66" ht="12" customHeight="1">
      <c r="B31" s="456" t="s">
        <v>1</v>
      </c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/>
      <c r="O31" s="457" t="s">
        <v>285</v>
      </c>
      <c r="P31" s="457"/>
      <c r="Q31" s="457"/>
      <c r="R31" s="457"/>
      <c r="S31" s="457"/>
      <c r="T31" s="457"/>
      <c r="U31" s="457"/>
      <c r="V31" s="457"/>
      <c r="W31" s="457"/>
      <c r="X31" s="457"/>
      <c r="Y31" s="457"/>
      <c r="Z31" s="457"/>
      <c r="AA31" s="457" t="s">
        <v>284</v>
      </c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 t="s">
        <v>283</v>
      </c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 t="s">
        <v>282</v>
      </c>
      <c r="AZ31" s="457"/>
      <c r="BA31" s="457"/>
      <c r="BB31" s="457"/>
      <c r="BC31" s="457"/>
      <c r="BD31" s="457"/>
      <c r="BE31" s="457"/>
      <c r="BF31" s="457"/>
      <c r="BG31" s="457"/>
      <c r="BH31" s="457"/>
      <c r="BI31" s="457"/>
      <c r="BJ31" s="461"/>
    </row>
    <row r="32" spans="2:66" ht="12" customHeight="1"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522" t="s">
        <v>227</v>
      </c>
      <c r="P32" s="522"/>
      <c r="Q32" s="522"/>
      <c r="R32" s="522"/>
      <c r="S32" s="459" t="s">
        <v>281</v>
      </c>
      <c r="T32" s="459"/>
      <c r="U32" s="459"/>
      <c r="V32" s="459"/>
      <c r="W32" s="459" t="s">
        <v>280</v>
      </c>
      <c r="X32" s="459"/>
      <c r="Y32" s="459"/>
      <c r="Z32" s="459"/>
      <c r="AA32" s="522" t="s">
        <v>227</v>
      </c>
      <c r="AB32" s="522"/>
      <c r="AC32" s="522"/>
      <c r="AD32" s="522"/>
      <c r="AE32" s="459" t="s">
        <v>281</v>
      </c>
      <c r="AF32" s="459"/>
      <c r="AG32" s="459"/>
      <c r="AH32" s="459"/>
      <c r="AI32" s="459" t="s">
        <v>280</v>
      </c>
      <c r="AJ32" s="459"/>
      <c r="AK32" s="459"/>
      <c r="AL32" s="459"/>
      <c r="AM32" s="522" t="s">
        <v>227</v>
      </c>
      <c r="AN32" s="522"/>
      <c r="AO32" s="522"/>
      <c r="AP32" s="522"/>
      <c r="AQ32" s="459" t="s">
        <v>281</v>
      </c>
      <c r="AR32" s="459"/>
      <c r="AS32" s="459"/>
      <c r="AT32" s="459"/>
      <c r="AU32" s="459" t="s">
        <v>280</v>
      </c>
      <c r="AV32" s="459"/>
      <c r="AW32" s="459"/>
      <c r="AX32" s="459"/>
      <c r="AY32" s="522" t="s">
        <v>227</v>
      </c>
      <c r="AZ32" s="522"/>
      <c r="BA32" s="522"/>
      <c r="BB32" s="522"/>
      <c r="BC32" s="459" t="s">
        <v>281</v>
      </c>
      <c r="BD32" s="459"/>
      <c r="BE32" s="459"/>
      <c r="BF32" s="459"/>
      <c r="BG32" s="459" t="s">
        <v>280</v>
      </c>
      <c r="BH32" s="459"/>
      <c r="BI32" s="459"/>
      <c r="BJ32" s="460"/>
    </row>
    <row r="33" spans="2:62" ht="8.1" customHeight="1">
      <c r="N33" s="117"/>
    </row>
    <row r="34" spans="2:62" ht="12" customHeight="1">
      <c r="C34" s="463" t="s">
        <v>7</v>
      </c>
      <c r="D34" s="463"/>
      <c r="E34" s="463"/>
      <c r="F34" s="463"/>
      <c r="G34" s="455">
        <v>22</v>
      </c>
      <c r="H34" s="455"/>
      <c r="I34" s="455"/>
      <c r="J34" s="463" t="s">
        <v>1</v>
      </c>
      <c r="K34" s="463"/>
      <c r="L34" s="463"/>
      <c r="M34" s="463"/>
      <c r="N34" s="118"/>
      <c r="O34" s="694">
        <v>5751</v>
      </c>
      <c r="P34" s="694"/>
      <c r="Q34" s="694"/>
      <c r="R34" s="694"/>
      <c r="S34" s="758">
        <v>5569</v>
      </c>
      <c r="T34" s="758"/>
      <c r="U34" s="758"/>
      <c r="V34" s="758"/>
      <c r="W34" s="758">
        <v>182</v>
      </c>
      <c r="X34" s="758"/>
      <c r="Y34" s="758"/>
      <c r="Z34" s="758"/>
      <c r="AA34" s="694">
        <v>3675</v>
      </c>
      <c r="AB34" s="694"/>
      <c r="AC34" s="694"/>
      <c r="AD34" s="694"/>
      <c r="AE34" s="758">
        <v>3548</v>
      </c>
      <c r="AF34" s="758"/>
      <c r="AG34" s="758"/>
      <c r="AH34" s="758"/>
      <c r="AI34" s="758">
        <v>127</v>
      </c>
      <c r="AJ34" s="758"/>
      <c r="AK34" s="758"/>
      <c r="AL34" s="758"/>
      <c r="AM34" s="694">
        <v>3293</v>
      </c>
      <c r="AN34" s="694"/>
      <c r="AO34" s="694"/>
      <c r="AP34" s="694"/>
      <c r="AQ34" s="758">
        <v>3197</v>
      </c>
      <c r="AR34" s="758"/>
      <c r="AS34" s="758"/>
      <c r="AT34" s="758"/>
      <c r="AU34" s="758">
        <v>96</v>
      </c>
      <c r="AV34" s="758"/>
      <c r="AW34" s="758"/>
      <c r="AX34" s="758"/>
      <c r="AY34" s="694">
        <v>3050</v>
      </c>
      <c r="AZ34" s="694"/>
      <c r="BA34" s="694"/>
      <c r="BB34" s="694"/>
      <c r="BC34" s="758">
        <v>2931</v>
      </c>
      <c r="BD34" s="758"/>
      <c r="BE34" s="758"/>
      <c r="BF34" s="758"/>
      <c r="BG34" s="758">
        <v>119</v>
      </c>
      <c r="BH34" s="758"/>
      <c r="BI34" s="758"/>
      <c r="BJ34" s="758"/>
    </row>
    <row r="35" spans="2:62" ht="12" customHeight="1">
      <c r="G35" s="455">
        <v>23</v>
      </c>
      <c r="H35" s="455"/>
      <c r="I35" s="455"/>
      <c r="N35" s="118"/>
      <c r="O35" s="694">
        <v>6289</v>
      </c>
      <c r="P35" s="694"/>
      <c r="Q35" s="694"/>
      <c r="R35" s="694"/>
      <c r="S35" s="703">
        <v>6105</v>
      </c>
      <c r="T35" s="703"/>
      <c r="U35" s="703"/>
      <c r="V35" s="703"/>
      <c r="W35" s="703">
        <v>184</v>
      </c>
      <c r="X35" s="703"/>
      <c r="Y35" s="703"/>
      <c r="Z35" s="703"/>
      <c r="AA35" s="694">
        <v>3870</v>
      </c>
      <c r="AB35" s="694"/>
      <c r="AC35" s="694"/>
      <c r="AD35" s="694"/>
      <c r="AE35" s="703">
        <v>3741</v>
      </c>
      <c r="AF35" s="703"/>
      <c r="AG35" s="703"/>
      <c r="AH35" s="703"/>
      <c r="AI35" s="703">
        <v>129</v>
      </c>
      <c r="AJ35" s="703"/>
      <c r="AK35" s="703"/>
      <c r="AL35" s="703"/>
      <c r="AM35" s="694">
        <v>3312</v>
      </c>
      <c r="AN35" s="694"/>
      <c r="AO35" s="694"/>
      <c r="AP35" s="694"/>
      <c r="AQ35" s="703">
        <v>3233</v>
      </c>
      <c r="AR35" s="703"/>
      <c r="AS35" s="703"/>
      <c r="AT35" s="703"/>
      <c r="AU35" s="703">
        <v>79</v>
      </c>
      <c r="AV35" s="703"/>
      <c r="AW35" s="703"/>
      <c r="AX35" s="703"/>
      <c r="AY35" s="694">
        <v>3196</v>
      </c>
      <c r="AZ35" s="694"/>
      <c r="BA35" s="694"/>
      <c r="BB35" s="694"/>
      <c r="BC35" s="703">
        <v>3076</v>
      </c>
      <c r="BD35" s="703"/>
      <c r="BE35" s="703"/>
      <c r="BF35" s="703"/>
      <c r="BG35" s="703">
        <v>120</v>
      </c>
      <c r="BH35" s="703"/>
      <c r="BI35" s="703"/>
      <c r="BJ35" s="703"/>
    </row>
    <row r="36" spans="2:62" ht="12" customHeight="1">
      <c r="G36" s="455">
        <v>24</v>
      </c>
      <c r="H36" s="455"/>
      <c r="I36" s="455"/>
      <c r="N36" s="118"/>
      <c r="O36" s="694">
        <v>6119</v>
      </c>
      <c r="P36" s="694"/>
      <c r="Q36" s="694"/>
      <c r="R36" s="694"/>
      <c r="S36" s="698">
        <v>5968</v>
      </c>
      <c r="T36" s="698"/>
      <c r="U36" s="698"/>
      <c r="V36" s="698"/>
      <c r="W36" s="698">
        <v>151</v>
      </c>
      <c r="X36" s="698"/>
      <c r="Y36" s="698"/>
      <c r="Z36" s="698"/>
      <c r="AA36" s="694">
        <v>3881</v>
      </c>
      <c r="AB36" s="694"/>
      <c r="AC36" s="694"/>
      <c r="AD36" s="694"/>
      <c r="AE36" s="698">
        <v>3761</v>
      </c>
      <c r="AF36" s="698"/>
      <c r="AG36" s="698"/>
      <c r="AH36" s="698"/>
      <c r="AI36" s="698">
        <v>120</v>
      </c>
      <c r="AJ36" s="698"/>
      <c r="AK36" s="698"/>
      <c r="AL36" s="698"/>
      <c r="AM36" s="694">
        <v>3415</v>
      </c>
      <c r="AN36" s="694"/>
      <c r="AO36" s="694"/>
      <c r="AP36" s="694"/>
      <c r="AQ36" s="698">
        <v>3324</v>
      </c>
      <c r="AR36" s="698"/>
      <c r="AS36" s="698"/>
      <c r="AT36" s="698"/>
      <c r="AU36" s="698">
        <v>91</v>
      </c>
      <c r="AV36" s="698"/>
      <c r="AW36" s="698"/>
      <c r="AX36" s="698"/>
      <c r="AY36" s="694">
        <v>3412</v>
      </c>
      <c r="AZ36" s="694"/>
      <c r="BA36" s="694"/>
      <c r="BB36" s="694"/>
      <c r="BC36" s="698">
        <v>3286</v>
      </c>
      <c r="BD36" s="698"/>
      <c r="BE36" s="698"/>
      <c r="BF36" s="698"/>
      <c r="BG36" s="698">
        <v>126</v>
      </c>
      <c r="BH36" s="698"/>
      <c r="BI36" s="698"/>
      <c r="BJ36" s="698"/>
    </row>
    <row r="37" spans="2:62" ht="12" customHeight="1">
      <c r="G37" s="455">
        <v>25</v>
      </c>
      <c r="H37" s="455"/>
      <c r="I37" s="455"/>
      <c r="N37" s="118"/>
      <c r="O37" s="694">
        <v>6263</v>
      </c>
      <c r="P37" s="694"/>
      <c r="Q37" s="694"/>
      <c r="R37" s="694"/>
      <c r="S37" s="698">
        <v>6104</v>
      </c>
      <c r="T37" s="698"/>
      <c r="U37" s="698"/>
      <c r="V37" s="698"/>
      <c r="W37" s="698">
        <v>159</v>
      </c>
      <c r="X37" s="698"/>
      <c r="Y37" s="698"/>
      <c r="Z37" s="698"/>
      <c r="AA37" s="698">
        <v>4057</v>
      </c>
      <c r="AB37" s="698"/>
      <c r="AC37" s="698"/>
      <c r="AD37" s="698"/>
      <c r="AE37" s="698">
        <v>3954</v>
      </c>
      <c r="AF37" s="698"/>
      <c r="AG37" s="698"/>
      <c r="AH37" s="698"/>
      <c r="AI37" s="698">
        <v>103</v>
      </c>
      <c r="AJ37" s="698"/>
      <c r="AK37" s="698"/>
      <c r="AL37" s="698"/>
      <c r="AM37" s="698">
        <v>3619</v>
      </c>
      <c r="AN37" s="698"/>
      <c r="AO37" s="698"/>
      <c r="AP37" s="698"/>
      <c r="AQ37" s="698">
        <v>3538</v>
      </c>
      <c r="AR37" s="698"/>
      <c r="AS37" s="698"/>
      <c r="AT37" s="698"/>
      <c r="AU37" s="698">
        <v>81</v>
      </c>
      <c r="AV37" s="698"/>
      <c r="AW37" s="698"/>
      <c r="AX37" s="698"/>
      <c r="AY37" s="698">
        <v>3323</v>
      </c>
      <c r="AZ37" s="698"/>
      <c r="BA37" s="698"/>
      <c r="BB37" s="698"/>
      <c r="BC37" s="698">
        <v>3203</v>
      </c>
      <c r="BD37" s="698"/>
      <c r="BE37" s="698"/>
      <c r="BF37" s="698"/>
      <c r="BG37" s="698">
        <v>120</v>
      </c>
      <c r="BH37" s="698"/>
      <c r="BI37" s="698"/>
      <c r="BJ37" s="698"/>
    </row>
    <row r="38" spans="2:62" ht="12" customHeight="1">
      <c r="G38" s="424">
        <v>26</v>
      </c>
      <c r="H38" s="424"/>
      <c r="I38" s="424"/>
      <c r="J38" s="257"/>
      <c r="K38" s="257"/>
      <c r="L38" s="257"/>
      <c r="M38" s="257"/>
      <c r="N38" s="258"/>
      <c r="O38" s="697">
        <v>6279</v>
      </c>
      <c r="P38" s="697"/>
      <c r="Q38" s="697"/>
      <c r="R38" s="697"/>
      <c r="S38" s="716">
        <v>6130</v>
      </c>
      <c r="T38" s="716"/>
      <c r="U38" s="716"/>
      <c r="V38" s="716"/>
      <c r="W38" s="716">
        <v>149</v>
      </c>
      <c r="X38" s="716"/>
      <c r="Y38" s="716"/>
      <c r="Z38" s="716"/>
      <c r="AA38" s="697">
        <v>4186</v>
      </c>
      <c r="AB38" s="697"/>
      <c r="AC38" s="697"/>
      <c r="AD38" s="697"/>
      <c r="AE38" s="716">
        <v>4088</v>
      </c>
      <c r="AF38" s="716"/>
      <c r="AG38" s="716"/>
      <c r="AH38" s="716"/>
      <c r="AI38" s="716">
        <v>98</v>
      </c>
      <c r="AJ38" s="716"/>
      <c r="AK38" s="716"/>
      <c r="AL38" s="716"/>
      <c r="AM38" s="697">
        <v>3546</v>
      </c>
      <c r="AN38" s="697"/>
      <c r="AO38" s="697"/>
      <c r="AP38" s="697"/>
      <c r="AQ38" s="716">
        <v>3466</v>
      </c>
      <c r="AR38" s="716"/>
      <c r="AS38" s="716"/>
      <c r="AT38" s="716"/>
      <c r="AU38" s="716">
        <v>80</v>
      </c>
      <c r="AV38" s="716"/>
      <c r="AW38" s="716"/>
      <c r="AX38" s="716"/>
      <c r="AY38" s="697">
        <v>3250</v>
      </c>
      <c r="AZ38" s="697"/>
      <c r="BA38" s="697"/>
      <c r="BB38" s="697"/>
      <c r="BC38" s="716">
        <v>3146</v>
      </c>
      <c r="BD38" s="716"/>
      <c r="BE38" s="716"/>
      <c r="BF38" s="716"/>
      <c r="BG38" s="716">
        <v>104</v>
      </c>
      <c r="BH38" s="716"/>
      <c r="BI38" s="716"/>
      <c r="BJ38" s="716"/>
    </row>
    <row r="39" spans="2:62" ht="8.1" customHeight="1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</row>
    <row r="40" spans="2:62" ht="12" customHeight="1">
      <c r="B40" s="524" t="s">
        <v>9</v>
      </c>
      <c r="C40" s="524"/>
      <c r="D40" s="524"/>
      <c r="E40" s="227" t="s">
        <v>162</v>
      </c>
      <c r="F40" s="121" t="s">
        <v>840</v>
      </c>
    </row>
    <row r="41" spans="2:62" ht="12" customHeight="1">
      <c r="B41" s="226"/>
      <c r="C41" s="226"/>
      <c r="D41" s="226"/>
      <c r="E41" s="227"/>
      <c r="F41" s="121"/>
    </row>
    <row r="42" spans="2:62" ht="12" customHeight="1">
      <c r="B42" s="226"/>
      <c r="C42" s="226"/>
      <c r="D42" s="226"/>
      <c r="E42" s="227"/>
      <c r="F42" s="121"/>
    </row>
    <row r="44" spans="2:62" ht="12" customHeight="1">
      <c r="B44" s="455" t="s">
        <v>279</v>
      </c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5"/>
      <c r="BD44" s="455"/>
      <c r="BE44" s="455"/>
      <c r="BF44" s="455"/>
      <c r="BG44" s="455"/>
      <c r="BH44" s="455"/>
      <c r="BI44" s="455"/>
      <c r="BJ44" s="455"/>
    </row>
    <row r="45" spans="2:62"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88"/>
    </row>
    <row r="46" spans="2:62" ht="12" customHeight="1">
      <c r="B46" s="456" t="s">
        <v>1</v>
      </c>
      <c r="C46" s="457"/>
      <c r="D46" s="457"/>
      <c r="E46" s="457"/>
      <c r="F46" s="457"/>
      <c r="G46" s="457"/>
      <c r="H46" s="457"/>
      <c r="I46" s="457"/>
      <c r="J46" s="457"/>
      <c r="K46" s="457"/>
      <c r="L46" s="457"/>
      <c r="M46" s="457"/>
      <c r="N46" s="457"/>
      <c r="O46" s="760" t="s">
        <v>278</v>
      </c>
      <c r="P46" s="457"/>
      <c r="Q46" s="457"/>
      <c r="R46" s="457"/>
      <c r="S46" s="457"/>
      <c r="T46" s="457"/>
      <c r="U46" s="457"/>
      <c r="V46" s="457"/>
      <c r="W46" s="457"/>
      <c r="X46" s="457"/>
      <c r="Y46" s="457" t="s">
        <v>277</v>
      </c>
      <c r="Z46" s="546"/>
      <c r="AA46" s="546"/>
      <c r="AB46" s="546"/>
      <c r="AC46" s="546"/>
      <c r="AD46" s="546"/>
      <c r="AE46" s="546"/>
      <c r="AF46" s="546"/>
      <c r="AG46" s="546"/>
      <c r="AH46" s="546"/>
      <c r="AI46" s="546"/>
      <c r="AJ46" s="546"/>
      <c r="AK46" s="546"/>
      <c r="AL46" s="546"/>
      <c r="AM46" s="546"/>
      <c r="AN46" s="546"/>
      <c r="AO46" s="546"/>
      <c r="AP46" s="546"/>
      <c r="AQ46" s="546"/>
      <c r="AR46" s="546"/>
      <c r="AS46" s="546"/>
      <c r="AT46" s="546"/>
      <c r="AU46" s="546"/>
      <c r="AV46" s="546"/>
      <c r="AW46" s="546"/>
      <c r="AX46" s="546"/>
      <c r="AY46" s="546"/>
      <c r="AZ46" s="546"/>
      <c r="BA46" s="457" t="s">
        <v>276</v>
      </c>
      <c r="BB46" s="457"/>
      <c r="BC46" s="457"/>
      <c r="BD46" s="457"/>
      <c r="BE46" s="457"/>
      <c r="BF46" s="457"/>
      <c r="BG46" s="457"/>
      <c r="BH46" s="457"/>
      <c r="BI46" s="457"/>
      <c r="BJ46" s="461"/>
    </row>
    <row r="47" spans="2:62" ht="12" customHeight="1">
      <c r="B47" s="458"/>
      <c r="C47" s="459"/>
      <c r="D47" s="459"/>
      <c r="E47" s="459"/>
      <c r="F47" s="459"/>
      <c r="G47" s="459"/>
      <c r="H47" s="459"/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459"/>
      <c r="V47" s="459"/>
      <c r="W47" s="459"/>
      <c r="X47" s="459"/>
      <c r="Y47" s="459" t="s">
        <v>275</v>
      </c>
      <c r="Z47" s="761"/>
      <c r="AA47" s="761"/>
      <c r="AB47" s="761"/>
      <c r="AC47" s="761"/>
      <c r="AD47" s="761"/>
      <c r="AE47" s="761"/>
      <c r="AF47" s="761"/>
      <c r="AG47" s="761"/>
      <c r="AH47" s="459" t="s">
        <v>274</v>
      </c>
      <c r="AI47" s="761"/>
      <c r="AJ47" s="761"/>
      <c r="AK47" s="761"/>
      <c r="AL47" s="761"/>
      <c r="AM47" s="761"/>
      <c r="AN47" s="761"/>
      <c r="AO47" s="761"/>
      <c r="AP47" s="761"/>
      <c r="AQ47" s="459" t="s">
        <v>273</v>
      </c>
      <c r="AR47" s="761"/>
      <c r="AS47" s="761"/>
      <c r="AT47" s="761"/>
      <c r="AU47" s="761"/>
      <c r="AV47" s="761"/>
      <c r="AW47" s="761"/>
      <c r="AX47" s="761"/>
      <c r="AY47" s="761"/>
      <c r="AZ47" s="761"/>
      <c r="BA47" s="459"/>
      <c r="BB47" s="459"/>
      <c r="BC47" s="459"/>
      <c r="BD47" s="459"/>
      <c r="BE47" s="459"/>
      <c r="BF47" s="459"/>
      <c r="BG47" s="459"/>
      <c r="BH47" s="459"/>
      <c r="BI47" s="459"/>
      <c r="BJ47" s="460"/>
    </row>
    <row r="48" spans="2:62" ht="8.1" customHeight="1">
      <c r="N48" s="117"/>
    </row>
    <row r="49" spans="2:62" ht="12" customHeight="1">
      <c r="C49" s="463" t="s">
        <v>7</v>
      </c>
      <c r="D49" s="463"/>
      <c r="E49" s="463"/>
      <c r="F49" s="463"/>
      <c r="G49" s="455">
        <v>22</v>
      </c>
      <c r="H49" s="455"/>
      <c r="I49" s="455"/>
      <c r="J49" s="463" t="s">
        <v>1</v>
      </c>
      <c r="K49" s="463"/>
      <c r="L49" s="463"/>
      <c r="M49" s="463"/>
      <c r="N49" s="118"/>
      <c r="O49" s="702">
        <v>184676</v>
      </c>
      <c r="P49" s="698"/>
      <c r="Q49" s="698"/>
      <c r="R49" s="698"/>
      <c r="S49" s="698"/>
      <c r="T49" s="698"/>
      <c r="U49" s="698"/>
      <c r="V49" s="698"/>
      <c r="W49" s="698"/>
      <c r="X49" s="698"/>
      <c r="Y49" s="698">
        <v>20532</v>
      </c>
      <c r="Z49" s="698"/>
      <c r="AA49" s="698"/>
      <c r="AB49" s="698"/>
      <c r="AC49" s="698"/>
      <c r="AD49" s="698"/>
      <c r="AE49" s="698"/>
      <c r="AF49" s="698"/>
      <c r="AG49" s="698"/>
      <c r="AH49" s="698">
        <v>10231</v>
      </c>
      <c r="AI49" s="698"/>
      <c r="AJ49" s="698"/>
      <c r="AK49" s="698"/>
      <c r="AL49" s="698"/>
      <c r="AM49" s="698"/>
      <c r="AN49" s="698"/>
      <c r="AO49" s="698"/>
      <c r="AP49" s="698"/>
      <c r="AQ49" s="698">
        <v>5875</v>
      </c>
      <c r="AR49" s="698"/>
      <c r="AS49" s="698"/>
      <c r="AT49" s="698"/>
      <c r="AU49" s="698"/>
      <c r="AV49" s="698"/>
      <c r="AW49" s="698"/>
      <c r="AX49" s="698"/>
      <c r="AY49" s="698"/>
      <c r="AZ49" s="698"/>
      <c r="BA49" s="756">
        <v>11377</v>
      </c>
      <c r="BB49" s="756"/>
      <c r="BC49" s="756"/>
      <c r="BD49" s="756"/>
      <c r="BE49" s="756"/>
      <c r="BF49" s="756"/>
      <c r="BG49" s="756"/>
      <c r="BH49" s="756"/>
      <c r="BI49" s="756"/>
      <c r="BJ49" s="756"/>
    </row>
    <row r="50" spans="2:62" ht="12" customHeight="1">
      <c r="G50" s="455">
        <v>23</v>
      </c>
      <c r="H50" s="455"/>
      <c r="I50" s="455"/>
      <c r="N50" s="118"/>
      <c r="O50" s="702">
        <v>198359</v>
      </c>
      <c r="P50" s="698"/>
      <c r="Q50" s="698"/>
      <c r="R50" s="698"/>
      <c r="S50" s="698"/>
      <c r="T50" s="698"/>
      <c r="U50" s="698"/>
      <c r="V50" s="698"/>
      <c r="W50" s="698"/>
      <c r="X50" s="698"/>
      <c r="Y50" s="698">
        <v>21010</v>
      </c>
      <c r="Z50" s="698"/>
      <c r="AA50" s="698"/>
      <c r="AB50" s="698"/>
      <c r="AC50" s="698"/>
      <c r="AD50" s="698"/>
      <c r="AE50" s="698"/>
      <c r="AF50" s="698"/>
      <c r="AG50" s="698"/>
      <c r="AH50" s="698">
        <v>10601</v>
      </c>
      <c r="AI50" s="698"/>
      <c r="AJ50" s="698"/>
      <c r="AK50" s="698"/>
      <c r="AL50" s="698"/>
      <c r="AM50" s="698"/>
      <c r="AN50" s="698"/>
      <c r="AO50" s="698"/>
      <c r="AP50" s="698"/>
      <c r="AQ50" s="698">
        <v>5053</v>
      </c>
      <c r="AR50" s="698"/>
      <c r="AS50" s="698"/>
      <c r="AT50" s="698"/>
      <c r="AU50" s="698"/>
      <c r="AV50" s="698"/>
      <c r="AW50" s="698"/>
      <c r="AX50" s="698"/>
      <c r="AY50" s="698"/>
      <c r="AZ50" s="698"/>
      <c r="BA50" s="756">
        <v>13937</v>
      </c>
      <c r="BB50" s="756"/>
      <c r="BC50" s="756"/>
      <c r="BD50" s="756"/>
      <c r="BE50" s="756"/>
      <c r="BF50" s="756"/>
      <c r="BG50" s="756"/>
      <c r="BH50" s="756"/>
      <c r="BI50" s="756"/>
      <c r="BJ50" s="756"/>
    </row>
    <row r="51" spans="2:62" ht="12" customHeight="1">
      <c r="G51" s="455">
        <v>24</v>
      </c>
      <c r="H51" s="455"/>
      <c r="I51" s="455"/>
      <c r="N51" s="118"/>
      <c r="O51" s="702">
        <v>214214</v>
      </c>
      <c r="P51" s="698"/>
      <c r="Q51" s="698"/>
      <c r="R51" s="698"/>
      <c r="S51" s="698"/>
      <c r="T51" s="698"/>
      <c r="U51" s="698"/>
      <c r="V51" s="698"/>
      <c r="W51" s="698"/>
      <c r="X51" s="698"/>
      <c r="Y51" s="698">
        <v>21162</v>
      </c>
      <c r="Z51" s="698"/>
      <c r="AA51" s="698"/>
      <c r="AB51" s="698"/>
      <c r="AC51" s="698"/>
      <c r="AD51" s="698"/>
      <c r="AE51" s="698"/>
      <c r="AF51" s="698"/>
      <c r="AG51" s="698"/>
      <c r="AH51" s="698">
        <v>11510</v>
      </c>
      <c r="AI51" s="698"/>
      <c r="AJ51" s="698"/>
      <c r="AK51" s="698"/>
      <c r="AL51" s="698"/>
      <c r="AM51" s="698"/>
      <c r="AN51" s="698"/>
      <c r="AO51" s="698"/>
      <c r="AP51" s="698"/>
      <c r="AQ51" s="698">
        <v>4841</v>
      </c>
      <c r="AR51" s="698"/>
      <c r="AS51" s="698"/>
      <c r="AT51" s="698"/>
      <c r="AU51" s="698"/>
      <c r="AV51" s="698"/>
      <c r="AW51" s="698"/>
      <c r="AX51" s="698"/>
      <c r="AY51" s="698"/>
      <c r="AZ51" s="698"/>
      <c r="BA51" s="698">
        <v>15745</v>
      </c>
      <c r="BB51" s="698"/>
      <c r="BC51" s="698"/>
      <c r="BD51" s="698"/>
      <c r="BE51" s="698"/>
      <c r="BF51" s="698"/>
      <c r="BG51" s="698"/>
      <c r="BH51" s="698"/>
      <c r="BI51" s="698"/>
      <c r="BJ51" s="698"/>
    </row>
    <row r="52" spans="2:62" ht="12" customHeight="1">
      <c r="G52" s="455">
        <v>25</v>
      </c>
      <c r="H52" s="455"/>
      <c r="I52" s="455"/>
      <c r="N52" s="118"/>
      <c r="O52" s="702">
        <v>227513</v>
      </c>
      <c r="P52" s="698"/>
      <c r="Q52" s="698"/>
      <c r="R52" s="698"/>
      <c r="S52" s="698"/>
      <c r="T52" s="698"/>
      <c r="U52" s="698"/>
      <c r="V52" s="698"/>
      <c r="W52" s="698"/>
      <c r="X52" s="698"/>
      <c r="Y52" s="698">
        <v>24429</v>
      </c>
      <c r="Z52" s="698"/>
      <c r="AA52" s="698"/>
      <c r="AB52" s="698"/>
      <c r="AC52" s="698"/>
      <c r="AD52" s="698"/>
      <c r="AE52" s="698"/>
      <c r="AF52" s="698"/>
      <c r="AG52" s="698"/>
      <c r="AH52" s="698">
        <v>11547</v>
      </c>
      <c r="AI52" s="698"/>
      <c r="AJ52" s="698"/>
      <c r="AK52" s="698"/>
      <c r="AL52" s="698"/>
      <c r="AM52" s="698"/>
      <c r="AN52" s="698"/>
      <c r="AO52" s="698"/>
      <c r="AP52" s="698"/>
      <c r="AQ52" s="698">
        <v>4516</v>
      </c>
      <c r="AR52" s="698"/>
      <c r="AS52" s="698"/>
      <c r="AT52" s="698"/>
      <c r="AU52" s="698"/>
      <c r="AV52" s="698"/>
      <c r="AW52" s="698"/>
      <c r="AX52" s="698"/>
      <c r="AY52" s="698"/>
      <c r="AZ52" s="698"/>
      <c r="BA52" s="698">
        <v>16007</v>
      </c>
      <c r="BB52" s="698"/>
      <c r="BC52" s="698"/>
      <c r="BD52" s="698"/>
      <c r="BE52" s="698"/>
      <c r="BF52" s="698"/>
      <c r="BG52" s="698"/>
      <c r="BH52" s="698"/>
      <c r="BI52" s="698"/>
      <c r="BJ52" s="698"/>
    </row>
    <row r="53" spans="2:62" ht="12" customHeight="1">
      <c r="G53" s="424">
        <v>26</v>
      </c>
      <c r="H53" s="424"/>
      <c r="I53" s="424"/>
      <c r="J53" s="257"/>
      <c r="K53" s="257"/>
      <c r="L53" s="257"/>
      <c r="M53" s="257"/>
      <c r="N53" s="259"/>
      <c r="O53" s="762">
        <v>241574</v>
      </c>
      <c r="P53" s="692"/>
      <c r="Q53" s="692"/>
      <c r="R53" s="692"/>
      <c r="S53" s="692"/>
      <c r="T53" s="692"/>
      <c r="U53" s="692"/>
      <c r="V53" s="692"/>
      <c r="W53" s="692"/>
      <c r="X53" s="692"/>
      <c r="Y53" s="692">
        <v>25400</v>
      </c>
      <c r="Z53" s="692"/>
      <c r="AA53" s="692"/>
      <c r="AB53" s="692"/>
      <c r="AC53" s="692"/>
      <c r="AD53" s="692"/>
      <c r="AE53" s="692"/>
      <c r="AF53" s="692"/>
      <c r="AG53" s="692"/>
      <c r="AH53" s="692">
        <v>12635</v>
      </c>
      <c r="AI53" s="692"/>
      <c r="AJ53" s="692"/>
      <c r="AK53" s="692"/>
      <c r="AL53" s="692"/>
      <c r="AM53" s="692"/>
      <c r="AN53" s="692"/>
      <c r="AO53" s="692"/>
      <c r="AP53" s="692"/>
      <c r="AQ53" s="692">
        <v>4050</v>
      </c>
      <c r="AR53" s="692"/>
      <c r="AS53" s="692"/>
      <c r="AT53" s="692"/>
      <c r="AU53" s="692"/>
      <c r="AV53" s="692"/>
      <c r="AW53" s="692"/>
      <c r="AX53" s="692"/>
      <c r="AY53" s="692"/>
      <c r="AZ53" s="692"/>
      <c r="BA53" s="692">
        <v>16979</v>
      </c>
      <c r="BB53" s="692"/>
      <c r="BC53" s="692"/>
      <c r="BD53" s="692"/>
      <c r="BE53" s="692"/>
      <c r="BF53" s="692"/>
      <c r="BG53" s="692"/>
      <c r="BH53" s="692"/>
      <c r="BI53" s="692"/>
      <c r="BJ53" s="692"/>
    </row>
    <row r="54" spans="2:62" ht="8.1" customHeight="1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20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</row>
    <row r="55" spans="2:62" ht="12" customHeight="1">
      <c r="C55" s="478" t="s">
        <v>8</v>
      </c>
      <c r="D55" s="478"/>
      <c r="E55" s="227" t="s">
        <v>162</v>
      </c>
      <c r="F55" s="136" t="s">
        <v>272</v>
      </c>
      <c r="G55" s="225"/>
      <c r="H55" s="121"/>
    </row>
    <row r="56" spans="2:62" ht="12" customHeight="1">
      <c r="B56" s="524" t="s">
        <v>9</v>
      </c>
      <c r="C56" s="524"/>
      <c r="D56" s="524"/>
      <c r="E56" s="227" t="s">
        <v>162</v>
      </c>
      <c r="F56" s="121" t="s">
        <v>840</v>
      </c>
    </row>
  </sheetData>
  <mergeCells count="254">
    <mergeCell ref="C55:D55"/>
    <mergeCell ref="B56:D56"/>
    <mergeCell ref="AH52:AP52"/>
    <mergeCell ref="AH53:AP53"/>
    <mergeCell ref="AQ51:AZ51"/>
    <mergeCell ref="AQ52:AZ52"/>
    <mergeCell ref="AQ53:AZ53"/>
    <mergeCell ref="BA49:BJ49"/>
    <mergeCell ref="BA50:BJ50"/>
    <mergeCell ref="BA51:BJ51"/>
    <mergeCell ref="BA52:BJ52"/>
    <mergeCell ref="BA53:BJ53"/>
    <mergeCell ref="G52:I52"/>
    <mergeCell ref="G53:I53"/>
    <mergeCell ref="O49:X49"/>
    <mergeCell ref="O50:X50"/>
    <mergeCell ref="O51:X51"/>
    <mergeCell ref="O52:X52"/>
    <mergeCell ref="O53:X53"/>
    <mergeCell ref="Y51:AG51"/>
    <mergeCell ref="Y52:AG52"/>
    <mergeCell ref="Y53:AG53"/>
    <mergeCell ref="C49:F49"/>
    <mergeCell ref="J49:M49"/>
    <mergeCell ref="G49:I49"/>
    <mergeCell ref="Y49:AG49"/>
    <mergeCell ref="AQ49:AZ49"/>
    <mergeCell ref="G50:I50"/>
    <mergeCell ref="Y50:AG50"/>
    <mergeCell ref="AQ50:AZ50"/>
    <mergeCell ref="G51:I51"/>
    <mergeCell ref="AH49:AP49"/>
    <mergeCell ref="AH50:AP50"/>
    <mergeCell ref="AH51:AP51"/>
    <mergeCell ref="B46:N47"/>
    <mergeCell ref="O46:X47"/>
    <mergeCell ref="BA46:BJ47"/>
    <mergeCell ref="AI38:AL38"/>
    <mergeCell ref="AM38:AP38"/>
    <mergeCell ref="AQ38:AT38"/>
    <mergeCell ref="Y46:AZ46"/>
    <mergeCell ref="Y47:AG47"/>
    <mergeCell ref="AH47:AP47"/>
    <mergeCell ref="AQ47:AZ47"/>
    <mergeCell ref="BG38:BJ38"/>
    <mergeCell ref="B40:D40"/>
    <mergeCell ref="B44:BJ44"/>
    <mergeCell ref="G38:I38"/>
    <mergeCell ref="O38:R38"/>
    <mergeCell ref="S38:V38"/>
    <mergeCell ref="AU38:AX38"/>
    <mergeCell ref="AY38:BB38"/>
    <mergeCell ref="BC38:BF38"/>
    <mergeCell ref="W38:Z38"/>
    <mergeCell ref="AA38:AD38"/>
    <mergeCell ref="AE38:AH38"/>
    <mergeCell ref="AU37:AX37"/>
    <mergeCell ref="AY37:BB37"/>
    <mergeCell ref="BC37:BF37"/>
    <mergeCell ref="AI37:AL37"/>
    <mergeCell ref="BG36:BJ36"/>
    <mergeCell ref="G37:I37"/>
    <mergeCell ref="O37:R37"/>
    <mergeCell ref="S37:V37"/>
    <mergeCell ref="W37:Z37"/>
    <mergeCell ref="AA37:AD37"/>
    <mergeCell ref="AE37:AH37"/>
    <mergeCell ref="AM37:AP37"/>
    <mergeCell ref="AQ37:AT37"/>
    <mergeCell ref="G36:I36"/>
    <mergeCell ref="O36:R36"/>
    <mergeCell ref="S36:V36"/>
    <mergeCell ref="W36:Z36"/>
    <mergeCell ref="AA36:AD36"/>
    <mergeCell ref="AE36:AH36"/>
    <mergeCell ref="AI36:AL36"/>
    <mergeCell ref="AM36:AP36"/>
    <mergeCell ref="BG37:BJ37"/>
    <mergeCell ref="AQ36:AT36"/>
    <mergeCell ref="AU36:AX36"/>
    <mergeCell ref="BG34:BJ34"/>
    <mergeCell ref="G35:I35"/>
    <mergeCell ref="O35:R35"/>
    <mergeCell ref="S35:V35"/>
    <mergeCell ref="W35:Z35"/>
    <mergeCell ref="AA35:AD35"/>
    <mergeCell ref="AE35:AH35"/>
    <mergeCell ref="AI35:AL35"/>
    <mergeCell ref="AM35:AP35"/>
    <mergeCell ref="AQ35:AT35"/>
    <mergeCell ref="AU35:AX35"/>
    <mergeCell ref="AY35:BB35"/>
    <mergeCell ref="BC35:BF35"/>
    <mergeCell ref="BG35:BJ35"/>
    <mergeCell ref="AY36:BB36"/>
    <mergeCell ref="BC36:BF36"/>
    <mergeCell ref="C34:F34"/>
    <mergeCell ref="G34:I34"/>
    <mergeCell ref="J34:M34"/>
    <mergeCell ref="O34:R34"/>
    <mergeCell ref="S34:V34"/>
    <mergeCell ref="W34:Z34"/>
    <mergeCell ref="AA34:AD34"/>
    <mergeCell ref="AE34:AH34"/>
    <mergeCell ref="AI34:AL34"/>
    <mergeCell ref="AM34:AP34"/>
    <mergeCell ref="AQ34:AT34"/>
    <mergeCell ref="AU34:AX34"/>
    <mergeCell ref="AY34:BB34"/>
    <mergeCell ref="BC34:BF34"/>
    <mergeCell ref="AQ29:AT29"/>
    <mergeCell ref="AU29:AX29"/>
    <mergeCell ref="AY29:BB29"/>
    <mergeCell ref="BC29:BF29"/>
    <mergeCell ref="BG29:BJ29"/>
    <mergeCell ref="B31:N32"/>
    <mergeCell ref="O31:Z31"/>
    <mergeCell ref="AA31:AL31"/>
    <mergeCell ref="AM31:AX31"/>
    <mergeCell ref="AY31:BJ31"/>
    <mergeCell ref="O32:R32"/>
    <mergeCell ref="S32:V32"/>
    <mergeCell ref="W32:Z32"/>
    <mergeCell ref="AA32:AD32"/>
    <mergeCell ref="AE32:AH32"/>
    <mergeCell ref="AI32:AL32"/>
    <mergeCell ref="AM32:AP32"/>
    <mergeCell ref="AQ32:AT32"/>
    <mergeCell ref="AU32:AX32"/>
    <mergeCell ref="AY32:BB32"/>
    <mergeCell ref="BC32:BF32"/>
    <mergeCell ref="BG32:BJ32"/>
    <mergeCell ref="AQ27:AT27"/>
    <mergeCell ref="AU27:AX27"/>
    <mergeCell ref="AY27:BB27"/>
    <mergeCell ref="BC27:BF27"/>
    <mergeCell ref="BG27:BJ27"/>
    <mergeCell ref="S28:V28"/>
    <mergeCell ref="W28:Z28"/>
    <mergeCell ref="AA28:AD28"/>
    <mergeCell ref="AE28:AH28"/>
    <mergeCell ref="AI28:AL28"/>
    <mergeCell ref="AM28:AP28"/>
    <mergeCell ref="AQ28:AT28"/>
    <mergeCell ref="AU28:AX28"/>
    <mergeCell ref="AY28:BB28"/>
    <mergeCell ref="BC28:BF28"/>
    <mergeCell ref="BG28:BJ28"/>
    <mergeCell ref="AQ25:AT25"/>
    <mergeCell ref="AU25:AX25"/>
    <mergeCell ref="AY25:BB25"/>
    <mergeCell ref="BC25:BF25"/>
    <mergeCell ref="BG25:BJ25"/>
    <mergeCell ref="S26:V26"/>
    <mergeCell ref="W26:Z26"/>
    <mergeCell ref="AA26:AD26"/>
    <mergeCell ref="AE26:AH26"/>
    <mergeCell ref="AI26:AL26"/>
    <mergeCell ref="AM26:AP26"/>
    <mergeCell ref="AQ26:AT26"/>
    <mergeCell ref="AU26:AX26"/>
    <mergeCell ref="AY26:BB26"/>
    <mergeCell ref="BC26:BF26"/>
    <mergeCell ref="BG26:BJ26"/>
    <mergeCell ref="G27:I27"/>
    <mergeCell ref="G28:I28"/>
    <mergeCell ref="G29:I29"/>
    <mergeCell ref="O25:R25"/>
    <mergeCell ref="O26:R26"/>
    <mergeCell ref="O27:R27"/>
    <mergeCell ref="O28:R28"/>
    <mergeCell ref="O29:R29"/>
    <mergeCell ref="AM25:AP25"/>
    <mergeCell ref="S27:V27"/>
    <mergeCell ref="W27:Z27"/>
    <mergeCell ref="AA27:AD27"/>
    <mergeCell ref="AE27:AH27"/>
    <mergeCell ref="AI27:AL27"/>
    <mergeCell ref="AM27:AP27"/>
    <mergeCell ref="S29:V29"/>
    <mergeCell ref="W29:Z29"/>
    <mergeCell ref="AA29:AD29"/>
    <mergeCell ref="AE29:AH29"/>
    <mergeCell ref="AI29:AL29"/>
    <mergeCell ref="AM29:AP29"/>
    <mergeCell ref="C25:F25"/>
    <mergeCell ref="J25:M25"/>
    <mergeCell ref="G25:I25"/>
    <mergeCell ref="G26:I26"/>
    <mergeCell ref="S25:V25"/>
    <mergeCell ref="W25:Z25"/>
    <mergeCell ref="AA25:AD25"/>
    <mergeCell ref="AE25:AH25"/>
    <mergeCell ref="AI25:AL25"/>
    <mergeCell ref="B22:N23"/>
    <mergeCell ref="O23:R23"/>
    <mergeCell ref="S23:V23"/>
    <mergeCell ref="W23:Z23"/>
    <mergeCell ref="O22:Z22"/>
    <mergeCell ref="AA22:AL22"/>
    <mergeCell ref="AM22:AX22"/>
    <mergeCell ref="AY22:BJ22"/>
    <mergeCell ref="AA23:AD23"/>
    <mergeCell ref="AE23:AH23"/>
    <mergeCell ref="AI23:AL23"/>
    <mergeCell ref="AM23:AP23"/>
    <mergeCell ref="AQ23:AT23"/>
    <mergeCell ref="AU23:AX23"/>
    <mergeCell ref="AY23:BB23"/>
    <mergeCell ref="BC23:BF23"/>
    <mergeCell ref="BG23:BJ23"/>
    <mergeCell ref="O10:X10"/>
    <mergeCell ref="Y10:AH10"/>
    <mergeCell ref="AI10:AR10"/>
    <mergeCell ref="B16:D16"/>
    <mergeCell ref="O13:X13"/>
    <mergeCell ref="Y13:AH13"/>
    <mergeCell ref="AI13:AR13"/>
    <mergeCell ref="C10:F10"/>
    <mergeCell ref="J10:M10"/>
    <mergeCell ref="G10:I10"/>
    <mergeCell ref="AS12:BA12"/>
    <mergeCell ref="BB12:BJ12"/>
    <mergeCell ref="AS13:BA13"/>
    <mergeCell ref="BB13:BJ13"/>
    <mergeCell ref="O14:X14"/>
    <mergeCell ref="Y14:AH14"/>
    <mergeCell ref="AI14:AR14"/>
    <mergeCell ref="AS14:BA14"/>
    <mergeCell ref="BB14:BJ14"/>
    <mergeCell ref="AS1:BK2"/>
    <mergeCell ref="Q5:AU5"/>
    <mergeCell ref="Q20:AU20"/>
    <mergeCell ref="BB20:BJ21"/>
    <mergeCell ref="B7:N8"/>
    <mergeCell ref="O7:X8"/>
    <mergeCell ref="Y7:AH8"/>
    <mergeCell ref="AI7:AR8"/>
    <mergeCell ref="AS7:BA8"/>
    <mergeCell ref="BB7:BJ8"/>
    <mergeCell ref="AS10:BA10"/>
    <mergeCell ref="BB10:BJ10"/>
    <mergeCell ref="G11:I11"/>
    <mergeCell ref="G12:I12"/>
    <mergeCell ref="G13:I13"/>
    <mergeCell ref="G14:I14"/>
    <mergeCell ref="O11:X11"/>
    <mergeCell ref="Y11:AH11"/>
    <mergeCell ref="AI11:AR11"/>
    <mergeCell ref="AS11:BA11"/>
    <mergeCell ref="BB11:BJ11"/>
    <mergeCell ref="O12:X12"/>
    <mergeCell ref="Y12:AH12"/>
    <mergeCell ref="AI12:AR12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K119"/>
  <sheetViews>
    <sheetView view="pageBreakPreview" zoomScaleNormal="100" zoomScaleSheetLayoutView="100" workbookViewId="0">
      <selection activeCell="A3" sqref="A3"/>
    </sheetView>
  </sheetViews>
  <sheetFormatPr defaultRowHeight="12" customHeight="1"/>
  <cols>
    <col min="1" max="41" width="1.625" style="16" customWidth="1"/>
    <col min="42" max="42" width="1.75" style="16" customWidth="1"/>
    <col min="43" max="63" width="1.625" style="16" customWidth="1"/>
    <col min="64" max="16384" width="9" style="16"/>
  </cols>
  <sheetData>
    <row r="1" spans="1:62" ht="11.1" customHeight="1">
      <c r="A1" s="781">
        <f>'201'!AS1+1</f>
        <v>202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2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2" ht="11.1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2" ht="11.1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2" ht="12.95" customHeight="1">
      <c r="A5" s="61"/>
      <c r="B5" s="405" t="s">
        <v>271</v>
      </c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  <c r="AB5" s="782"/>
      <c r="AC5" s="782"/>
      <c r="AD5" s="782"/>
      <c r="AE5" s="782"/>
      <c r="AF5" s="782"/>
      <c r="AG5" s="782"/>
      <c r="AH5" s="782"/>
      <c r="AI5" s="782"/>
      <c r="AJ5" s="782"/>
      <c r="AK5" s="782"/>
      <c r="AL5" s="782"/>
      <c r="AM5" s="782"/>
      <c r="AN5" s="782"/>
      <c r="AO5" s="782"/>
      <c r="AP5" s="782"/>
      <c r="AQ5" s="782"/>
      <c r="AR5" s="782"/>
      <c r="AS5" s="782"/>
      <c r="AT5" s="782"/>
      <c r="AU5" s="782"/>
      <c r="AV5" s="782"/>
      <c r="AW5" s="782"/>
      <c r="AX5" s="782"/>
      <c r="AY5" s="782"/>
      <c r="AZ5" s="782"/>
      <c r="BA5" s="782"/>
      <c r="BB5" s="782"/>
      <c r="BC5" s="782"/>
      <c r="BD5" s="782"/>
      <c r="BE5" s="782"/>
      <c r="BF5" s="782"/>
      <c r="BG5" s="782"/>
      <c r="BH5" s="782"/>
      <c r="BI5" s="782"/>
      <c r="BJ5" s="782"/>
    </row>
    <row r="6" spans="1:62" ht="12" customHeight="1">
      <c r="A6" s="61"/>
    </row>
    <row r="7" spans="1:62" s="116" customFormat="1" ht="12" customHeight="1">
      <c r="B7" s="456" t="s">
        <v>1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 t="s">
        <v>259</v>
      </c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2" s="116" customFormat="1" ht="12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522" t="s">
        <v>227</v>
      </c>
      <c r="P8" s="522"/>
      <c r="Q8" s="522"/>
      <c r="R8" s="522"/>
      <c r="S8" s="522"/>
      <c r="T8" s="522"/>
      <c r="U8" s="522"/>
      <c r="V8" s="522"/>
      <c r="W8" s="459" t="s">
        <v>270</v>
      </c>
      <c r="X8" s="459"/>
      <c r="Y8" s="459"/>
      <c r="Z8" s="459"/>
      <c r="AA8" s="459"/>
      <c r="AB8" s="459"/>
      <c r="AC8" s="459"/>
      <c r="AD8" s="459"/>
      <c r="AE8" s="459" t="s">
        <v>269</v>
      </c>
      <c r="AF8" s="459"/>
      <c r="AG8" s="459"/>
      <c r="AH8" s="459"/>
      <c r="AI8" s="459"/>
      <c r="AJ8" s="459"/>
      <c r="AK8" s="459"/>
      <c r="AL8" s="459"/>
      <c r="AM8" s="459" t="s">
        <v>268</v>
      </c>
      <c r="AN8" s="459"/>
      <c r="AO8" s="459"/>
      <c r="AP8" s="459"/>
      <c r="AQ8" s="459"/>
      <c r="AR8" s="459"/>
      <c r="AS8" s="459"/>
      <c r="AT8" s="459"/>
      <c r="AU8" s="776" t="s">
        <v>267</v>
      </c>
      <c r="AV8" s="522"/>
      <c r="AW8" s="522"/>
      <c r="AX8" s="522"/>
      <c r="AY8" s="522"/>
      <c r="AZ8" s="522"/>
      <c r="BA8" s="522"/>
      <c r="BB8" s="522"/>
      <c r="BC8" s="459" t="s">
        <v>266</v>
      </c>
      <c r="BD8" s="459"/>
      <c r="BE8" s="459"/>
      <c r="BF8" s="459"/>
      <c r="BG8" s="459"/>
      <c r="BH8" s="459"/>
      <c r="BI8" s="459"/>
      <c r="BJ8" s="460"/>
    </row>
    <row r="9" spans="1:62" s="116" customFormat="1" ht="12" customHeight="1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522"/>
      <c r="P9" s="522"/>
      <c r="Q9" s="522"/>
      <c r="R9" s="522"/>
      <c r="S9" s="522"/>
      <c r="T9" s="522"/>
      <c r="U9" s="522"/>
      <c r="V9" s="522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522"/>
      <c r="AV9" s="522"/>
      <c r="AW9" s="522"/>
      <c r="AX9" s="522"/>
      <c r="AY9" s="522"/>
      <c r="AZ9" s="522"/>
      <c r="BA9" s="522"/>
      <c r="BB9" s="522"/>
      <c r="BC9" s="459"/>
      <c r="BD9" s="459"/>
      <c r="BE9" s="459"/>
      <c r="BF9" s="459"/>
      <c r="BG9" s="459"/>
      <c r="BH9" s="459"/>
      <c r="BI9" s="459"/>
      <c r="BJ9" s="460"/>
    </row>
    <row r="10" spans="1:62" s="116" customFormat="1" ht="12" customHeight="1">
      <c r="B10" s="238"/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23"/>
      <c r="O10" s="228"/>
      <c r="P10" s="228"/>
      <c r="Q10" s="228"/>
      <c r="R10" s="228"/>
      <c r="S10" s="228"/>
      <c r="T10" s="228"/>
      <c r="U10" s="477" t="s">
        <v>149</v>
      </c>
      <c r="V10" s="477"/>
      <c r="W10" s="238"/>
      <c r="X10" s="238"/>
      <c r="Y10" s="238"/>
      <c r="Z10" s="238"/>
      <c r="AA10" s="238"/>
      <c r="AB10" s="238"/>
      <c r="AC10" s="477" t="s">
        <v>149</v>
      </c>
      <c r="AD10" s="477"/>
      <c r="AE10" s="238"/>
      <c r="AF10" s="238"/>
      <c r="AG10" s="238"/>
      <c r="AH10" s="238"/>
      <c r="AI10" s="238"/>
      <c r="AJ10" s="238"/>
      <c r="AK10" s="477" t="s">
        <v>149</v>
      </c>
      <c r="AL10" s="477"/>
      <c r="AM10" s="238"/>
      <c r="AN10" s="238"/>
      <c r="AO10" s="238"/>
      <c r="AP10" s="238"/>
      <c r="AQ10" s="238"/>
      <c r="AR10" s="238"/>
      <c r="AS10" s="477" t="s">
        <v>149</v>
      </c>
      <c r="AT10" s="477"/>
      <c r="AU10" s="228"/>
      <c r="AV10" s="228"/>
      <c r="AW10" s="228"/>
      <c r="AX10" s="228"/>
      <c r="AY10" s="228"/>
      <c r="AZ10" s="228"/>
      <c r="BA10" s="477" t="s">
        <v>149</v>
      </c>
      <c r="BB10" s="477"/>
      <c r="BC10" s="238"/>
      <c r="BD10" s="238"/>
      <c r="BE10" s="238"/>
      <c r="BF10" s="238"/>
      <c r="BG10" s="238"/>
      <c r="BH10" s="238"/>
      <c r="BI10" s="477" t="s">
        <v>149</v>
      </c>
      <c r="BJ10" s="477"/>
    </row>
    <row r="11" spans="1:62" s="116" customFormat="1" ht="8.1" customHeight="1">
      <c r="N11" s="118"/>
    </row>
    <row r="12" spans="1:62" s="116" customFormat="1" ht="12" customHeight="1">
      <c r="C12" s="463" t="s">
        <v>7</v>
      </c>
      <c r="D12" s="463"/>
      <c r="E12" s="463"/>
      <c r="F12" s="463"/>
      <c r="G12" s="455">
        <v>22</v>
      </c>
      <c r="H12" s="455"/>
      <c r="I12" s="455"/>
      <c r="J12" s="463" t="s">
        <v>1</v>
      </c>
      <c r="K12" s="463"/>
      <c r="L12" s="463"/>
      <c r="M12" s="463"/>
      <c r="N12" s="118"/>
      <c r="O12" s="701">
        <v>20277732</v>
      </c>
      <c r="P12" s="694"/>
      <c r="Q12" s="694"/>
      <c r="R12" s="694"/>
      <c r="S12" s="694"/>
      <c r="T12" s="694"/>
      <c r="U12" s="694"/>
      <c r="V12" s="694"/>
      <c r="W12" s="694">
        <v>5287780</v>
      </c>
      <c r="X12" s="694"/>
      <c r="Y12" s="694"/>
      <c r="Z12" s="694"/>
      <c r="AA12" s="694"/>
      <c r="AB12" s="694"/>
      <c r="AC12" s="694"/>
      <c r="AD12" s="694"/>
      <c r="AE12" s="694">
        <v>365855</v>
      </c>
      <c r="AF12" s="694"/>
      <c r="AG12" s="694"/>
      <c r="AH12" s="694"/>
      <c r="AI12" s="694"/>
      <c r="AJ12" s="694"/>
      <c r="AK12" s="694"/>
      <c r="AL12" s="694"/>
      <c r="AM12" s="694">
        <v>701947</v>
      </c>
      <c r="AN12" s="694"/>
      <c r="AO12" s="694"/>
      <c r="AP12" s="694"/>
      <c r="AQ12" s="694"/>
      <c r="AR12" s="694"/>
      <c r="AS12" s="694"/>
      <c r="AT12" s="694"/>
      <c r="AU12" s="694">
        <v>59991</v>
      </c>
      <c r="AV12" s="694"/>
      <c r="AW12" s="694"/>
      <c r="AX12" s="694"/>
      <c r="AY12" s="694"/>
      <c r="AZ12" s="694"/>
      <c r="BA12" s="694"/>
      <c r="BB12" s="694"/>
      <c r="BC12" s="694">
        <v>4706411</v>
      </c>
      <c r="BD12" s="694"/>
      <c r="BE12" s="694"/>
      <c r="BF12" s="694"/>
      <c r="BG12" s="694"/>
      <c r="BH12" s="694"/>
      <c r="BI12" s="694"/>
      <c r="BJ12" s="694"/>
    </row>
    <row r="13" spans="1:62" s="116" customFormat="1" ht="12" customHeight="1">
      <c r="G13" s="455">
        <v>23</v>
      </c>
      <c r="H13" s="455"/>
      <c r="I13" s="455"/>
      <c r="N13" s="118"/>
      <c r="O13" s="702">
        <v>21981092</v>
      </c>
      <c r="P13" s="698"/>
      <c r="Q13" s="698"/>
      <c r="R13" s="698"/>
      <c r="S13" s="698"/>
      <c r="T13" s="698"/>
      <c r="U13" s="698"/>
      <c r="V13" s="698"/>
      <c r="W13" s="698">
        <v>5466403</v>
      </c>
      <c r="X13" s="698"/>
      <c r="Y13" s="698"/>
      <c r="Z13" s="698"/>
      <c r="AA13" s="698"/>
      <c r="AB13" s="698"/>
      <c r="AC13" s="698"/>
      <c r="AD13" s="698"/>
      <c r="AE13" s="698">
        <v>384932</v>
      </c>
      <c r="AF13" s="698"/>
      <c r="AG13" s="698"/>
      <c r="AH13" s="698"/>
      <c r="AI13" s="698"/>
      <c r="AJ13" s="698"/>
      <c r="AK13" s="698"/>
      <c r="AL13" s="698"/>
      <c r="AM13" s="698">
        <v>771274</v>
      </c>
      <c r="AN13" s="698"/>
      <c r="AO13" s="698"/>
      <c r="AP13" s="698"/>
      <c r="AQ13" s="698"/>
      <c r="AR13" s="698"/>
      <c r="AS13" s="698"/>
      <c r="AT13" s="698"/>
      <c r="AU13" s="698">
        <v>68014</v>
      </c>
      <c r="AV13" s="698"/>
      <c r="AW13" s="698"/>
      <c r="AX13" s="698"/>
      <c r="AY13" s="698"/>
      <c r="AZ13" s="698"/>
      <c r="BA13" s="698"/>
      <c r="BB13" s="698"/>
      <c r="BC13" s="698">
        <v>5362768</v>
      </c>
      <c r="BD13" s="698"/>
      <c r="BE13" s="698"/>
      <c r="BF13" s="698"/>
      <c r="BG13" s="698"/>
      <c r="BH13" s="698"/>
      <c r="BI13" s="698"/>
      <c r="BJ13" s="698"/>
    </row>
    <row r="14" spans="1:62" s="116" customFormat="1" ht="12" customHeight="1">
      <c r="G14" s="455">
        <v>24</v>
      </c>
      <c r="H14" s="455"/>
      <c r="I14" s="455"/>
      <c r="N14" s="118"/>
      <c r="O14" s="702">
        <v>24122632</v>
      </c>
      <c r="P14" s="698"/>
      <c r="Q14" s="698"/>
      <c r="R14" s="698"/>
      <c r="S14" s="698"/>
      <c r="T14" s="698"/>
      <c r="U14" s="698"/>
      <c r="V14" s="698"/>
      <c r="W14" s="698">
        <v>5753166</v>
      </c>
      <c r="X14" s="698"/>
      <c r="Y14" s="698"/>
      <c r="Z14" s="698"/>
      <c r="AA14" s="698"/>
      <c r="AB14" s="698"/>
      <c r="AC14" s="698"/>
      <c r="AD14" s="698"/>
      <c r="AE14" s="698">
        <v>407950</v>
      </c>
      <c r="AF14" s="698"/>
      <c r="AG14" s="698"/>
      <c r="AH14" s="698"/>
      <c r="AI14" s="698"/>
      <c r="AJ14" s="698"/>
      <c r="AK14" s="698"/>
      <c r="AL14" s="698"/>
      <c r="AM14" s="698">
        <v>880742</v>
      </c>
      <c r="AN14" s="698"/>
      <c r="AO14" s="698"/>
      <c r="AP14" s="698"/>
      <c r="AQ14" s="698"/>
      <c r="AR14" s="698"/>
      <c r="AS14" s="698"/>
      <c r="AT14" s="698"/>
      <c r="AU14" s="698">
        <v>85533</v>
      </c>
      <c r="AV14" s="698"/>
      <c r="AW14" s="698"/>
      <c r="AX14" s="698"/>
      <c r="AY14" s="698"/>
      <c r="AZ14" s="698"/>
      <c r="BA14" s="698"/>
      <c r="BB14" s="698"/>
      <c r="BC14" s="698">
        <v>6157781</v>
      </c>
      <c r="BD14" s="698"/>
      <c r="BE14" s="698"/>
      <c r="BF14" s="698"/>
      <c r="BG14" s="698"/>
      <c r="BH14" s="698"/>
      <c r="BI14" s="698"/>
      <c r="BJ14" s="698"/>
    </row>
    <row r="15" spans="1:62" s="116" customFormat="1" ht="12" customHeight="1">
      <c r="G15" s="455">
        <v>25</v>
      </c>
      <c r="H15" s="455"/>
      <c r="I15" s="455"/>
      <c r="N15" s="118"/>
      <c r="O15" s="702">
        <v>25720262</v>
      </c>
      <c r="P15" s="698"/>
      <c r="Q15" s="698"/>
      <c r="R15" s="698"/>
      <c r="S15" s="698"/>
      <c r="T15" s="698"/>
      <c r="U15" s="698"/>
      <c r="V15" s="698"/>
      <c r="W15" s="698">
        <v>5792204</v>
      </c>
      <c r="X15" s="698"/>
      <c r="Y15" s="698"/>
      <c r="Z15" s="698"/>
      <c r="AA15" s="698"/>
      <c r="AB15" s="698"/>
      <c r="AC15" s="698"/>
      <c r="AD15" s="698"/>
      <c r="AE15" s="698">
        <v>373214</v>
      </c>
      <c r="AF15" s="698"/>
      <c r="AG15" s="698"/>
      <c r="AH15" s="698"/>
      <c r="AI15" s="698"/>
      <c r="AJ15" s="698"/>
      <c r="AK15" s="698"/>
      <c r="AL15" s="698"/>
      <c r="AM15" s="698">
        <v>988913</v>
      </c>
      <c r="AN15" s="698"/>
      <c r="AO15" s="698"/>
      <c r="AP15" s="698"/>
      <c r="AQ15" s="698"/>
      <c r="AR15" s="698"/>
      <c r="AS15" s="698"/>
      <c r="AT15" s="698"/>
      <c r="AU15" s="698">
        <v>111522</v>
      </c>
      <c r="AV15" s="698"/>
      <c r="AW15" s="698"/>
      <c r="AX15" s="698"/>
      <c r="AY15" s="698"/>
      <c r="AZ15" s="698"/>
      <c r="BA15" s="698"/>
      <c r="BB15" s="698"/>
      <c r="BC15" s="698">
        <v>6786791</v>
      </c>
      <c r="BD15" s="698"/>
      <c r="BE15" s="698"/>
      <c r="BF15" s="698"/>
      <c r="BG15" s="698"/>
      <c r="BH15" s="698"/>
      <c r="BI15" s="698"/>
      <c r="BJ15" s="698"/>
    </row>
    <row r="16" spans="1:62" s="116" customFormat="1" ht="12" customHeight="1">
      <c r="G16" s="424">
        <v>26</v>
      </c>
      <c r="H16" s="424"/>
      <c r="I16" s="424"/>
      <c r="J16" s="257"/>
      <c r="K16" s="257"/>
      <c r="L16" s="257"/>
      <c r="M16" s="257"/>
      <c r="N16" s="258"/>
      <c r="O16" s="692">
        <v>27180497</v>
      </c>
      <c r="P16" s="692"/>
      <c r="Q16" s="692"/>
      <c r="R16" s="692"/>
      <c r="S16" s="692"/>
      <c r="T16" s="692"/>
      <c r="U16" s="692"/>
      <c r="V16" s="692"/>
      <c r="W16" s="692">
        <v>5651450</v>
      </c>
      <c r="X16" s="692"/>
      <c r="Y16" s="692"/>
      <c r="Z16" s="692"/>
      <c r="AA16" s="692"/>
      <c r="AB16" s="692"/>
      <c r="AC16" s="692"/>
      <c r="AD16" s="692"/>
      <c r="AE16" s="692">
        <v>372869</v>
      </c>
      <c r="AF16" s="692"/>
      <c r="AG16" s="692"/>
      <c r="AH16" s="692"/>
      <c r="AI16" s="692"/>
      <c r="AJ16" s="692"/>
      <c r="AK16" s="692"/>
      <c r="AL16" s="692"/>
      <c r="AM16" s="692">
        <v>1136868</v>
      </c>
      <c r="AN16" s="692"/>
      <c r="AO16" s="692"/>
      <c r="AP16" s="692"/>
      <c r="AQ16" s="692"/>
      <c r="AR16" s="692"/>
      <c r="AS16" s="692"/>
      <c r="AT16" s="692"/>
      <c r="AU16" s="692">
        <v>128056</v>
      </c>
      <c r="AV16" s="692"/>
      <c r="AW16" s="692"/>
      <c r="AX16" s="692"/>
      <c r="AY16" s="692"/>
      <c r="AZ16" s="692"/>
      <c r="BA16" s="692"/>
      <c r="BB16" s="692"/>
      <c r="BC16" s="692">
        <v>7384884</v>
      </c>
      <c r="BD16" s="692"/>
      <c r="BE16" s="692"/>
      <c r="BF16" s="692"/>
      <c r="BG16" s="692"/>
      <c r="BH16" s="692"/>
      <c r="BI16" s="692"/>
      <c r="BJ16" s="692"/>
    </row>
    <row r="17" spans="2:62" s="116" customFormat="1" ht="8.1" customHeight="1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</row>
    <row r="18" spans="2:62" s="116" customFormat="1" ht="12" customHeight="1">
      <c r="B18" s="456" t="s">
        <v>1</v>
      </c>
      <c r="C18" s="457"/>
      <c r="D18" s="457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 t="s">
        <v>259</v>
      </c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7"/>
      <c r="AA18" s="457"/>
      <c r="AB18" s="457"/>
      <c r="AC18" s="457"/>
      <c r="AD18" s="457"/>
      <c r="AE18" s="457"/>
      <c r="AF18" s="457"/>
      <c r="AG18" s="457"/>
      <c r="AH18" s="457"/>
      <c r="AI18" s="457"/>
      <c r="AJ18" s="457"/>
      <c r="AK18" s="457"/>
      <c r="AL18" s="457"/>
      <c r="AM18" s="457"/>
      <c r="AN18" s="457"/>
      <c r="AO18" s="457"/>
      <c r="AP18" s="457"/>
      <c r="AQ18" s="457"/>
      <c r="AR18" s="457"/>
      <c r="AS18" s="457"/>
      <c r="AT18" s="457"/>
      <c r="AU18" s="457"/>
      <c r="AV18" s="457"/>
      <c r="AW18" s="457"/>
      <c r="AX18" s="457"/>
      <c r="AY18" s="457"/>
      <c r="AZ18" s="457"/>
      <c r="BA18" s="457"/>
      <c r="BB18" s="457"/>
      <c r="BC18" s="457"/>
      <c r="BD18" s="457"/>
      <c r="BE18" s="457"/>
      <c r="BF18" s="457"/>
      <c r="BG18" s="457"/>
      <c r="BH18" s="457"/>
      <c r="BI18" s="457"/>
      <c r="BJ18" s="461"/>
    </row>
    <row r="19" spans="2:62" s="116" customFormat="1" ht="12" customHeight="1">
      <c r="B19" s="458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776" t="s">
        <v>265</v>
      </c>
      <c r="P19" s="522"/>
      <c r="Q19" s="522"/>
      <c r="R19" s="522"/>
      <c r="S19" s="522"/>
      <c r="T19" s="522"/>
      <c r="U19" s="522"/>
      <c r="V19" s="522"/>
      <c r="W19" s="459" t="s">
        <v>264</v>
      </c>
      <c r="X19" s="459"/>
      <c r="Y19" s="459"/>
      <c r="Z19" s="459"/>
      <c r="AA19" s="459"/>
      <c r="AB19" s="459"/>
      <c r="AC19" s="459"/>
      <c r="AD19" s="459"/>
      <c r="AE19" s="775" t="s">
        <v>263</v>
      </c>
      <c r="AF19" s="459"/>
      <c r="AG19" s="459"/>
      <c r="AH19" s="459"/>
      <c r="AI19" s="459"/>
      <c r="AJ19" s="459"/>
      <c r="AK19" s="459"/>
      <c r="AL19" s="459"/>
      <c r="AM19" s="775" t="s">
        <v>262</v>
      </c>
      <c r="AN19" s="459"/>
      <c r="AO19" s="459"/>
      <c r="AP19" s="459"/>
      <c r="AQ19" s="459"/>
      <c r="AR19" s="459"/>
      <c r="AS19" s="459"/>
      <c r="AT19" s="459"/>
      <c r="AU19" s="776" t="s">
        <v>261</v>
      </c>
      <c r="AV19" s="522"/>
      <c r="AW19" s="522"/>
      <c r="AX19" s="522"/>
      <c r="AY19" s="522"/>
      <c r="AZ19" s="522"/>
      <c r="BA19" s="522"/>
      <c r="BB19" s="522"/>
      <c r="BC19" s="775" t="s">
        <v>260</v>
      </c>
      <c r="BD19" s="459"/>
      <c r="BE19" s="459"/>
      <c r="BF19" s="459"/>
      <c r="BG19" s="459"/>
      <c r="BH19" s="459"/>
      <c r="BI19" s="459"/>
      <c r="BJ19" s="460"/>
    </row>
    <row r="20" spans="2:62" s="116" customFormat="1" ht="12" customHeight="1">
      <c r="B20" s="458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522"/>
      <c r="P20" s="522"/>
      <c r="Q20" s="522"/>
      <c r="R20" s="522"/>
      <c r="S20" s="522"/>
      <c r="T20" s="522"/>
      <c r="U20" s="522"/>
      <c r="V20" s="522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  <c r="AS20" s="459"/>
      <c r="AT20" s="459"/>
      <c r="AU20" s="522"/>
      <c r="AV20" s="522"/>
      <c r="AW20" s="522"/>
      <c r="AX20" s="522"/>
      <c r="AY20" s="522"/>
      <c r="AZ20" s="522"/>
      <c r="BA20" s="522"/>
      <c r="BB20" s="522"/>
      <c r="BC20" s="459"/>
      <c r="BD20" s="459"/>
      <c r="BE20" s="459"/>
      <c r="BF20" s="459"/>
      <c r="BG20" s="459"/>
      <c r="BH20" s="459"/>
      <c r="BI20" s="459"/>
      <c r="BJ20" s="460"/>
    </row>
    <row r="21" spans="2:62" s="116" customFormat="1" ht="12" customHeight="1"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23"/>
      <c r="O21" s="228"/>
      <c r="P21" s="228"/>
      <c r="Q21" s="228"/>
      <c r="R21" s="228"/>
      <c r="S21" s="228"/>
      <c r="T21" s="228"/>
      <c r="U21" s="477" t="s">
        <v>149</v>
      </c>
      <c r="V21" s="477"/>
      <c r="W21" s="238"/>
      <c r="X21" s="238"/>
      <c r="Y21" s="238"/>
      <c r="Z21" s="238"/>
      <c r="AA21" s="238"/>
      <c r="AB21" s="238"/>
      <c r="AC21" s="477" t="s">
        <v>149</v>
      </c>
      <c r="AD21" s="477"/>
      <c r="AE21" s="238"/>
      <c r="AF21" s="238"/>
      <c r="AG21" s="238"/>
      <c r="AH21" s="238"/>
      <c r="AI21" s="238"/>
      <c r="AJ21" s="238"/>
      <c r="AK21" s="477" t="s">
        <v>149</v>
      </c>
      <c r="AL21" s="477"/>
      <c r="AM21" s="238"/>
      <c r="AN21" s="238"/>
      <c r="AO21" s="238"/>
      <c r="AP21" s="238"/>
      <c r="AQ21" s="238"/>
      <c r="AR21" s="238"/>
      <c r="AS21" s="477" t="s">
        <v>149</v>
      </c>
      <c r="AT21" s="477"/>
      <c r="AU21" s="228"/>
      <c r="AV21" s="228"/>
      <c r="AW21" s="228"/>
      <c r="AX21" s="228"/>
      <c r="AY21" s="228"/>
      <c r="AZ21" s="228"/>
      <c r="BA21" s="477" t="s">
        <v>149</v>
      </c>
      <c r="BB21" s="477"/>
      <c r="BC21" s="238"/>
      <c r="BD21" s="238"/>
      <c r="BE21" s="238"/>
      <c r="BF21" s="238"/>
      <c r="BG21" s="238"/>
      <c r="BH21" s="238"/>
      <c r="BI21" s="477" t="s">
        <v>149</v>
      </c>
      <c r="BJ21" s="477"/>
    </row>
    <row r="22" spans="2:62" s="116" customFormat="1" ht="8.1" customHeight="1">
      <c r="N22" s="118"/>
    </row>
    <row r="23" spans="2:62" s="116" customFormat="1" ht="12" customHeight="1">
      <c r="C23" s="463" t="s">
        <v>7</v>
      </c>
      <c r="D23" s="463"/>
      <c r="E23" s="463"/>
      <c r="F23" s="463"/>
      <c r="G23" s="455">
        <v>22</v>
      </c>
      <c r="H23" s="455"/>
      <c r="I23" s="455"/>
      <c r="J23" s="463" t="s">
        <v>1</v>
      </c>
      <c r="K23" s="463"/>
      <c r="L23" s="463"/>
      <c r="M23" s="463"/>
      <c r="N23" s="118"/>
      <c r="O23" s="701">
        <v>979174</v>
      </c>
      <c r="P23" s="694"/>
      <c r="Q23" s="694"/>
      <c r="R23" s="694"/>
      <c r="S23" s="694"/>
      <c r="T23" s="694"/>
      <c r="U23" s="694"/>
      <c r="V23" s="694"/>
      <c r="W23" s="694">
        <v>1156796</v>
      </c>
      <c r="X23" s="694"/>
      <c r="Y23" s="694"/>
      <c r="Z23" s="694"/>
      <c r="AA23" s="694"/>
      <c r="AB23" s="694"/>
      <c r="AC23" s="694"/>
      <c r="AD23" s="694"/>
      <c r="AE23" s="694">
        <v>1054874</v>
      </c>
      <c r="AF23" s="694"/>
      <c r="AG23" s="694"/>
      <c r="AH23" s="694"/>
      <c r="AI23" s="694"/>
      <c r="AJ23" s="694"/>
      <c r="AK23" s="694"/>
      <c r="AL23" s="694"/>
      <c r="AM23" s="694">
        <v>370056</v>
      </c>
      <c r="AN23" s="694"/>
      <c r="AO23" s="694"/>
      <c r="AP23" s="694"/>
      <c r="AQ23" s="694"/>
      <c r="AR23" s="694"/>
      <c r="AS23" s="694"/>
      <c r="AT23" s="694"/>
      <c r="AU23" s="694">
        <v>3363544</v>
      </c>
      <c r="AV23" s="694"/>
      <c r="AW23" s="694"/>
      <c r="AX23" s="694"/>
      <c r="AY23" s="694"/>
      <c r="AZ23" s="694"/>
      <c r="BA23" s="694"/>
      <c r="BB23" s="694"/>
      <c r="BC23" s="694">
        <v>1981566</v>
      </c>
      <c r="BD23" s="694"/>
      <c r="BE23" s="694"/>
      <c r="BF23" s="694"/>
      <c r="BG23" s="694"/>
      <c r="BH23" s="694"/>
      <c r="BI23" s="694"/>
      <c r="BJ23" s="694"/>
    </row>
    <row r="24" spans="2:62" s="116" customFormat="1" ht="12" customHeight="1">
      <c r="G24" s="455">
        <v>23</v>
      </c>
      <c r="H24" s="455"/>
      <c r="I24" s="455"/>
      <c r="N24" s="118"/>
      <c r="O24" s="702">
        <v>1010942</v>
      </c>
      <c r="P24" s="698"/>
      <c r="Q24" s="698"/>
      <c r="R24" s="698"/>
      <c r="S24" s="698"/>
      <c r="T24" s="698"/>
      <c r="U24" s="698"/>
      <c r="V24" s="698"/>
      <c r="W24" s="698">
        <v>1235120</v>
      </c>
      <c r="X24" s="698"/>
      <c r="Y24" s="698"/>
      <c r="Z24" s="698"/>
      <c r="AA24" s="698"/>
      <c r="AB24" s="698"/>
      <c r="AC24" s="698"/>
      <c r="AD24" s="698"/>
      <c r="AE24" s="698">
        <v>1077774</v>
      </c>
      <c r="AF24" s="698"/>
      <c r="AG24" s="698"/>
      <c r="AH24" s="698"/>
      <c r="AI24" s="698"/>
      <c r="AJ24" s="698"/>
      <c r="AK24" s="698"/>
      <c r="AL24" s="698"/>
      <c r="AM24" s="698">
        <v>436807</v>
      </c>
      <c r="AN24" s="698"/>
      <c r="AO24" s="698"/>
      <c r="AP24" s="698"/>
      <c r="AQ24" s="698"/>
      <c r="AR24" s="698"/>
      <c r="AS24" s="698"/>
      <c r="AT24" s="698"/>
      <c r="AU24" s="698">
        <v>3778862</v>
      </c>
      <c r="AV24" s="698"/>
      <c r="AW24" s="698"/>
      <c r="AX24" s="698"/>
      <c r="AY24" s="698"/>
      <c r="AZ24" s="698"/>
      <c r="BA24" s="698"/>
      <c r="BB24" s="698"/>
      <c r="BC24" s="698">
        <v>2138947</v>
      </c>
      <c r="BD24" s="698"/>
      <c r="BE24" s="698"/>
      <c r="BF24" s="698"/>
      <c r="BG24" s="698"/>
      <c r="BH24" s="698"/>
      <c r="BI24" s="698"/>
      <c r="BJ24" s="698"/>
    </row>
    <row r="25" spans="2:62" s="116" customFormat="1" ht="12" customHeight="1">
      <c r="G25" s="455">
        <v>24</v>
      </c>
      <c r="H25" s="455"/>
      <c r="I25" s="455"/>
      <c r="N25" s="118"/>
      <c r="O25" s="702">
        <v>1089349</v>
      </c>
      <c r="P25" s="698"/>
      <c r="Q25" s="698"/>
      <c r="R25" s="698"/>
      <c r="S25" s="698"/>
      <c r="T25" s="698"/>
      <c r="U25" s="698"/>
      <c r="V25" s="698"/>
      <c r="W25" s="698">
        <v>1331593</v>
      </c>
      <c r="X25" s="698"/>
      <c r="Y25" s="698"/>
      <c r="Z25" s="698"/>
      <c r="AA25" s="698"/>
      <c r="AB25" s="698"/>
      <c r="AC25" s="698"/>
      <c r="AD25" s="698"/>
      <c r="AE25" s="698">
        <v>1078997</v>
      </c>
      <c r="AF25" s="698"/>
      <c r="AG25" s="698"/>
      <c r="AH25" s="698"/>
      <c r="AI25" s="698"/>
      <c r="AJ25" s="698"/>
      <c r="AK25" s="698"/>
      <c r="AL25" s="698"/>
      <c r="AM25" s="698">
        <v>500586</v>
      </c>
      <c r="AN25" s="698"/>
      <c r="AO25" s="698"/>
      <c r="AP25" s="698"/>
      <c r="AQ25" s="698"/>
      <c r="AR25" s="698"/>
      <c r="AS25" s="698"/>
      <c r="AT25" s="698"/>
      <c r="AU25" s="698">
        <v>4238329</v>
      </c>
      <c r="AV25" s="698"/>
      <c r="AW25" s="698"/>
      <c r="AX25" s="698"/>
      <c r="AY25" s="698"/>
      <c r="AZ25" s="698"/>
      <c r="BA25" s="698"/>
      <c r="BB25" s="698"/>
      <c r="BC25" s="698">
        <v>2334291</v>
      </c>
      <c r="BD25" s="698"/>
      <c r="BE25" s="698"/>
      <c r="BF25" s="698"/>
      <c r="BG25" s="698"/>
      <c r="BH25" s="698"/>
      <c r="BI25" s="698"/>
      <c r="BJ25" s="698"/>
    </row>
    <row r="26" spans="2:62" s="116" customFormat="1" ht="12" customHeight="1">
      <c r="G26" s="455">
        <v>25</v>
      </c>
      <c r="H26" s="455"/>
      <c r="I26" s="455"/>
      <c r="N26" s="118"/>
      <c r="O26" s="702">
        <v>1120020</v>
      </c>
      <c r="P26" s="698"/>
      <c r="Q26" s="698"/>
      <c r="R26" s="698"/>
      <c r="S26" s="698"/>
      <c r="T26" s="698"/>
      <c r="U26" s="698"/>
      <c r="V26" s="698"/>
      <c r="W26" s="698">
        <v>1396644</v>
      </c>
      <c r="X26" s="698"/>
      <c r="Y26" s="698"/>
      <c r="Z26" s="698"/>
      <c r="AA26" s="698"/>
      <c r="AB26" s="698"/>
      <c r="AC26" s="698"/>
      <c r="AD26" s="698"/>
      <c r="AE26" s="698">
        <v>1241995</v>
      </c>
      <c r="AF26" s="698"/>
      <c r="AG26" s="698"/>
      <c r="AH26" s="698"/>
      <c r="AI26" s="698"/>
      <c r="AJ26" s="698"/>
      <c r="AK26" s="698"/>
      <c r="AL26" s="698"/>
      <c r="AM26" s="698">
        <v>581003</v>
      </c>
      <c r="AN26" s="698"/>
      <c r="AO26" s="698"/>
      <c r="AP26" s="698"/>
      <c r="AQ26" s="698"/>
      <c r="AR26" s="698"/>
      <c r="AS26" s="698"/>
      <c r="AT26" s="698"/>
      <c r="AU26" s="698">
        <v>4578057</v>
      </c>
      <c r="AV26" s="698"/>
      <c r="AW26" s="698"/>
      <c r="AX26" s="698"/>
      <c r="AY26" s="698"/>
      <c r="AZ26" s="698"/>
      <c r="BA26" s="698"/>
      <c r="BB26" s="698"/>
      <c r="BC26" s="698">
        <v>2486109</v>
      </c>
      <c r="BD26" s="698"/>
      <c r="BE26" s="698"/>
      <c r="BF26" s="698"/>
      <c r="BG26" s="698"/>
      <c r="BH26" s="698"/>
      <c r="BI26" s="698"/>
      <c r="BJ26" s="698"/>
    </row>
    <row r="27" spans="2:62" s="116" customFormat="1" ht="12" customHeight="1">
      <c r="G27" s="424">
        <v>26</v>
      </c>
      <c r="H27" s="424"/>
      <c r="I27" s="424"/>
      <c r="J27" s="257"/>
      <c r="K27" s="257"/>
      <c r="L27" s="257"/>
      <c r="M27" s="257"/>
      <c r="N27" s="258"/>
      <c r="O27" s="762">
        <v>1203642</v>
      </c>
      <c r="P27" s="692"/>
      <c r="Q27" s="692"/>
      <c r="R27" s="692"/>
      <c r="S27" s="692"/>
      <c r="T27" s="692"/>
      <c r="U27" s="692"/>
      <c r="V27" s="692"/>
      <c r="W27" s="692">
        <v>1486252</v>
      </c>
      <c r="X27" s="692"/>
      <c r="Y27" s="692"/>
      <c r="Z27" s="692"/>
      <c r="AA27" s="692"/>
      <c r="AB27" s="692"/>
      <c r="AC27" s="692"/>
      <c r="AD27" s="692"/>
      <c r="AE27" s="692">
        <v>1338687</v>
      </c>
      <c r="AF27" s="692"/>
      <c r="AG27" s="692"/>
      <c r="AH27" s="692"/>
      <c r="AI27" s="692"/>
      <c r="AJ27" s="692"/>
      <c r="AK27" s="692"/>
      <c r="AL27" s="692"/>
      <c r="AM27" s="692">
        <v>661449</v>
      </c>
      <c r="AN27" s="692"/>
      <c r="AO27" s="692"/>
      <c r="AP27" s="692"/>
      <c r="AQ27" s="692"/>
      <c r="AR27" s="692"/>
      <c r="AS27" s="692"/>
      <c r="AT27" s="692"/>
      <c r="AU27" s="692">
        <v>4947252</v>
      </c>
      <c r="AV27" s="692"/>
      <c r="AW27" s="692"/>
      <c r="AX27" s="692"/>
      <c r="AY27" s="692"/>
      <c r="AZ27" s="692"/>
      <c r="BA27" s="692"/>
      <c r="BB27" s="692"/>
      <c r="BC27" s="692">
        <v>2605368</v>
      </c>
      <c r="BD27" s="692"/>
      <c r="BE27" s="692"/>
      <c r="BF27" s="692"/>
      <c r="BG27" s="692"/>
      <c r="BH27" s="692"/>
      <c r="BI27" s="692"/>
      <c r="BJ27" s="692"/>
    </row>
    <row r="28" spans="2:62" s="116" customFormat="1" ht="8.1" customHeight="1"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20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</row>
    <row r="29" spans="2:62" s="116" customFormat="1" ht="12" customHeight="1">
      <c r="B29" s="456" t="s">
        <v>1</v>
      </c>
      <c r="C29" s="457"/>
      <c r="D29" s="457"/>
      <c r="E29" s="457"/>
      <c r="F29" s="457"/>
      <c r="G29" s="457"/>
      <c r="H29" s="457"/>
      <c r="I29" s="457"/>
      <c r="J29" s="457"/>
      <c r="K29" s="457"/>
      <c r="L29" s="457"/>
      <c r="M29" s="457"/>
      <c r="N29" s="457"/>
      <c r="O29" s="457" t="s">
        <v>259</v>
      </c>
      <c r="P29" s="546"/>
      <c r="Q29" s="546"/>
      <c r="R29" s="546"/>
      <c r="S29" s="546"/>
      <c r="T29" s="546"/>
      <c r="U29" s="546"/>
      <c r="V29" s="546"/>
      <c r="W29" s="546"/>
      <c r="X29" s="546"/>
      <c r="Y29" s="546"/>
      <c r="Z29" s="546"/>
      <c r="AA29" s="546"/>
      <c r="AB29" s="546"/>
      <c r="AC29" s="546"/>
      <c r="AD29" s="546"/>
      <c r="AE29" s="457" t="s">
        <v>258</v>
      </c>
      <c r="AF29" s="546"/>
      <c r="AG29" s="546"/>
      <c r="AH29" s="546"/>
      <c r="AI29" s="546"/>
      <c r="AJ29" s="546"/>
      <c r="AK29" s="546"/>
      <c r="AL29" s="546"/>
      <c r="AM29" s="546"/>
      <c r="AN29" s="546"/>
      <c r="AO29" s="546"/>
      <c r="AP29" s="546"/>
      <c r="AQ29" s="546"/>
      <c r="AR29" s="546"/>
      <c r="AS29" s="546"/>
      <c r="AT29" s="546"/>
      <c r="AU29" s="546"/>
      <c r="AV29" s="546"/>
      <c r="AW29" s="546"/>
      <c r="AX29" s="546"/>
      <c r="AY29" s="546"/>
      <c r="AZ29" s="546"/>
      <c r="BA29" s="546"/>
      <c r="BB29" s="546"/>
      <c r="BC29" s="546"/>
      <c r="BD29" s="546"/>
      <c r="BE29" s="546"/>
      <c r="BF29" s="546"/>
      <c r="BG29" s="546"/>
      <c r="BH29" s="546"/>
      <c r="BI29" s="546"/>
      <c r="BJ29" s="547"/>
    </row>
    <row r="30" spans="2:62" s="116" customFormat="1" ht="12" customHeight="1">
      <c r="B30" s="458"/>
      <c r="C30" s="459"/>
      <c r="D30" s="459"/>
      <c r="E30" s="459"/>
      <c r="F30" s="459"/>
      <c r="G30" s="459"/>
      <c r="H30" s="459"/>
      <c r="I30" s="459"/>
      <c r="J30" s="459"/>
      <c r="K30" s="459"/>
      <c r="L30" s="459"/>
      <c r="M30" s="459"/>
      <c r="N30" s="459"/>
      <c r="O30" s="522" t="s">
        <v>257</v>
      </c>
      <c r="P30" s="522"/>
      <c r="Q30" s="522"/>
      <c r="R30" s="522"/>
      <c r="S30" s="522"/>
      <c r="T30" s="522"/>
      <c r="U30" s="522"/>
      <c r="V30" s="522"/>
      <c r="W30" s="459" t="s">
        <v>256</v>
      </c>
      <c r="X30" s="459"/>
      <c r="Y30" s="459"/>
      <c r="Z30" s="459"/>
      <c r="AA30" s="459"/>
      <c r="AB30" s="459"/>
      <c r="AC30" s="459"/>
      <c r="AD30" s="459"/>
      <c r="AE30" s="522" t="s">
        <v>227</v>
      </c>
      <c r="AF30" s="522"/>
      <c r="AG30" s="522"/>
      <c r="AH30" s="522"/>
      <c r="AI30" s="522"/>
      <c r="AJ30" s="522"/>
      <c r="AK30" s="522"/>
      <c r="AL30" s="522"/>
      <c r="AM30" s="775" t="s">
        <v>255</v>
      </c>
      <c r="AN30" s="459"/>
      <c r="AO30" s="459"/>
      <c r="AP30" s="459"/>
      <c r="AQ30" s="459"/>
      <c r="AR30" s="459"/>
      <c r="AS30" s="459"/>
      <c r="AT30" s="459"/>
      <c r="AU30" s="775" t="s">
        <v>254</v>
      </c>
      <c r="AV30" s="459"/>
      <c r="AW30" s="459"/>
      <c r="AX30" s="459"/>
      <c r="AY30" s="459"/>
      <c r="AZ30" s="459"/>
      <c r="BA30" s="459"/>
      <c r="BB30" s="459"/>
      <c r="BC30" s="775" t="s">
        <v>253</v>
      </c>
      <c r="BD30" s="459"/>
      <c r="BE30" s="459"/>
      <c r="BF30" s="459"/>
      <c r="BG30" s="459"/>
      <c r="BH30" s="459"/>
      <c r="BI30" s="459"/>
      <c r="BJ30" s="460"/>
    </row>
    <row r="31" spans="2:62" s="116" customFormat="1" ht="12" customHeight="1">
      <c r="B31" s="458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522"/>
      <c r="P31" s="522"/>
      <c r="Q31" s="522"/>
      <c r="R31" s="522"/>
      <c r="S31" s="522"/>
      <c r="T31" s="522"/>
      <c r="U31" s="522"/>
      <c r="V31" s="522"/>
      <c r="W31" s="459"/>
      <c r="X31" s="459"/>
      <c r="Y31" s="459"/>
      <c r="Z31" s="459"/>
      <c r="AA31" s="459"/>
      <c r="AB31" s="459"/>
      <c r="AC31" s="459"/>
      <c r="AD31" s="459"/>
      <c r="AE31" s="522"/>
      <c r="AF31" s="522"/>
      <c r="AG31" s="522"/>
      <c r="AH31" s="522"/>
      <c r="AI31" s="522"/>
      <c r="AJ31" s="522"/>
      <c r="AK31" s="522"/>
      <c r="AL31" s="522"/>
      <c r="AM31" s="459"/>
      <c r="AN31" s="459"/>
      <c r="AO31" s="459"/>
      <c r="AP31" s="459"/>
      <c r="AQ31" s="459"/>
      <c r="AR31" s="459"/>
      <c r="AS31" s="459"/>
      <c r="AT31" s="459"/>
      <c r="AU31" s="459"/>
      <c r="AV31" s="459"/>
      <c r="AW31" s="459"/>
      <c r="AX31" s="459"/>
      <c r="AY31" s="459"/>
      <c r="AZ31" s="459"/>
      <c r="BA31" s="459"/>
      <c r="BB31" s="459"/>
      <c r="BC31" s="459"/>
      <c r="BD31" s="459"/>
      <c r="BE31" s="459"/>
      <c r="BF31" s="459"/>
      <c r="BG31" s="459"/>
      <c r="BH31" s="459"/>
      <c r="BI31" s="459"/>
      <c r="BJ31" s="460"/>
    </row>
    <row r="32" spans="2:62" s="116" customFormat="1" ht="12" customHeight="1"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23"/>
      <c r="O32" s="228"/>
      <c r="P32" s="228"/>
      <c r="Q32" s="228"/>
      <c r="R32" s="228"/>
      <c r="S32" s="228"/>
      <c r="T32" s="228"/>
      <c r="U32" s="477" t="s">
        <v>149</v>
      </c>
      <c r="V32" s="477"/>
      <c r="W32" s="238"/>
      <c r="X32" s="238"/>
      <c r="Y32" s="238"/>
      <c r="Z32" s="238"/>
      <c r="AA32" s="238"/>
      <c r="AB32" s="238"/>
      <c r="AC32" s="477" t="s">
        <v>149</v>
      </c>
      <c r="AD32" s="477"/>
      <c r="AE32" s="228"/>
      <c r="AF32" s="228"/>
      <c r="AG32" s="228"/>
      <c r="AH32" s="228"/>
      <c r="AI32" s="228"/>
      <c r="AJ32" s="228"/>
      <c r="AK32" s="477" t="s">
        <v>149</v>
      </c>
      <c r="AL32" s="477"/>
      <c r="AM32" s="238"/>
      <c r="AN32" s="238"/>
      <c r="AO32" s="238"/>
      <c r="AP32" s="238"/>
      <c r="AQ32" s="238"/>
      <c r="AR32" s="238"/>
      <c r="AS32" s="477" t="s">
        <v>149</v>
      </c>
      <c r="AT32" s="477"/>
      <c r="AU32" s="238"/>
      <c r="AV32" s="238"/>
      <c r="AW32" s="238"/>
      <c r="AX32" s="238"/>
      <c r="AY32" s="238"/>
      <c r="AZ32" s="238"/>
      <c r="BA32" s="477" t="s">
        <v>149</v>
      </c>
      <c r="BB32" s="477"/>
      <c r="BC32" s="238"/>
      <c r="BD32" s="238"/>
      <c r="BE32" s="238"/>
      <c r="BF32" s="238"/>
      <c r="BG32" s="238"/>
      <c r="BH32" s="238"/>
      <c r="BI32" s="477" t="s">
        <v>149</v>
      </c>
      <c r="BJ32" s="477"/>
    </row>
    <row r="33" spans="1:62" s="116" customFormat="1" ht="8.1" customHeight="1">
      <c r="N33" s="118"/>
    </row>
    <row r="34" spans="1:62" s="116" customFormat="1" ht="12" customHeight="1">
      <c r="C34" s="463" t="s">
        <v>7</v>
      </c>
      <c r="D34" s="463"/>
      <c r="E34" s="463"/>
      <c r="F34" s="463"/>
      <c r="G34" s="455">
        <v>22</v>
      </c>
      <c r="H34" s="455"/>
      <c r="I34" s="455"/>
      <c r="J34" s="463" t="s">
        <v>1</v>
      </c>
      <c r="K34" s="463"/>
      <c r="L34" s="463"/>
      <c r="M34" s="463"/>
      <c r="N34" s="118"/>
      <c r="O34" s="698">
        <v>71521</v>
      </c>
      <c r="P34" s="698"/>
      <c r="Q34" s="698"/>
      <c r="R34" s="698"/>
      <c r="S34" s="698"/>
      <c r="T34" s="698"/>
      <c r="U34" s="698"/>
      <c r="V34" s="698"/>
      <c r="W34" s="698">
        <v>178217</v>
      </c>
      <c r="X34" s="698"/>
      <c r="Y34" s="698"/>
      <c r="Z34" s="698"/>
      <c r="AA34" s="698"/>
      <c r="AB34" s="698"/>
      <c r="AC34" s="698"/>
      <c r="AD34" s="698"/>
      <c r="AE34" s="698">
        <v>10350152</v>
      </c>
      <c r="AF34" s="698"/>
      <c r="AG34" s="698"/>
      <c r="AH34" s="698"/>
      <c r="AI34" s="698"/>
      <c r="AJ34" s="698"/>
      <c r="AK34" s="698"/>
      <c r="AL34" s="698"/>
      <c r="AM34" s="698">
        <v>5378999</v>
      </c>
      <c r="AN34" s="698"/>
      <c r="AO34" s="698"/>
      <c r="AP34" s="698"/>
      <c r="AQ34" s="698"/>
      <c r="AR34" s="698"/>
      <c r="AS34" s="698"/>
      <c r="AT34" s="698"/>
      <c r="AU34" s="698">
        <v>2796458</v>
      </c>
      <c r="AV34" s="698"/>
      <c r="AW34" s="698"/>
      <c r="AX34" s="698"/>
      <c r="AY34" s="698"/>
      <c r="AZ34" s="698"/>
      <c r="BA34" s="698"/>
      <c r="BB34" s="698"/>
      <c r="BC34" s="698">
        <v>2174695</v>
      </c>
      <c r="BD34" s="698"/>
      <c r="BE34" s="698"/>
      <c r="BF34" s="698"/>
      <c r="BG34" s="698"/>
      <c r="BH34" s="698"/>
      <c r="BI34" s="698"/>
      <c r="BJ34" s="698"/>
    </row>
    <row r="35" spans="1:62" s="116" customFormat="1" ht="12" customHeight="1">
      <c r="G35" s="455">
        <v>23</v>
      </c>
      <c r="H35" s="455"/>
      <c r="I35" s="455"/>
      <c r="N35" s="118"/>
      <c r="O35" s="698">
        <v>68021</v>
      </c>
      <c r="P35" s="698"/>
      <c r="Q35" s="698"/>
      <c r="R35" s="698"/>
      <c r="S35" s="698"/>
      <c r="T35" s="698"/>
      <c r="U35" s="698"/>
      <c r="V35" s="698"/>
      <c r="W35" s="698">
        <v>181228</v>
      </c>
      <c r="X35" s="698"/>
      <c r="Y35" s="698"/>
      <c r="Z35" s="698"/>
      <c r="AA35" s="698"/>
      <c r="AB35" s="698"/>
      <c r="AC35" s="698"/>
      <c r="AD35" s="698"/>
      <c r="AE35" s="698">
        <v>10358584</v>
      </c>
      <c r="AF35" s="698"/>
      <c r="AG35" s="698"/>
      <c r="AH35" s="698"/>
      <c r="AI35" s="698"/>
      <c r="AJ35" s="698"/>
      <c r="AK35" s="698"/>
      <c r="AL35" s="698"/>
      <c r="AM35" s="698">
        <v>5532203</v>
      </c>
      <c r="AN35" s="698"/>
      <c r="AO35" s="698"/>
      <c r="AP35" s="698"/>
      <c r="AQ35" s="698"/>
      <c r="AR35" s="698"/>
      <c r="AS35" s="698"/>
      <c r="AT35" s="698"/>
      <c r="AU35" s="698">
        <v>2946935</v>
      </c>
      <c r="AV35" s="698"/>
      <c r="AW35" s="698"/>
      <c r="AX35" s="698"/>
      <c r="AY35" s="698"/>
      <c r="AZ35" s="698"/>
      <c r="BA35" s="698"/>
      <c r="BB35" s="698"/>
      <c r="BC35" s="698">
        <v>1879446</v>
      </c>
      <c r="BD35" s="698"/>
      <c r="BE35" s="698"/>
      <c r="BF35" s="698"/>
      <c r="BG35" s="698"/>
      <c r="BH35" s="698"/>
      <c r="BI35" s="698"/>
      <c r="BJ35" s="698"/>
    </row>
    <row r="36" spans="1:62" s="116" customFormat="1" ht="12" customHeight="1">
      <c r="G36" s="455">
        <v>24</v>
      </c>
      <c r="H36" s="455"/>
      <c r="I36" s="455"/>
      <c r="N36" s="118"/>
      <c r="O36" s="698">
        <v>71673</v>
      </c>
      <c r="P36" s="698"/>
      <c r="Q36" s="698"/>
      <c r="R36" s="698"/>
      <c r="S36" s="698"/>
      <c r="T36" s="698"/>
      <c r="U36" s="698"/>
      <c r="V36" s="698"/>
      <c r="W36" s="698">
        <v>192642</v>
      </c>
      <c r="X36" s="698"/>
      <c r="Y36" s="698"/>
      <c r="Z36" s="698"/>
      <c r="AA36" s="698"/>
      <c r="AB36" s="698"/>
      <c r="AC36" s="698"/>
      <c r="AD36" s="698"/>
      <c r="AE36" s="698">
        <v>10727312</v>
      </c>
      <c r="AF36" s="698"/>
      <c r="AG36" s="698"/>
      <c r="AH36" s="698"/>
      <c r="AI36" s="698"/>
      <c r="AJ36" s="698"/>
      <c r="AK36" s="698"/>
      <c r="AL36" s="698"/>
      <c r="AM36" s="698">
        <v>5688828</v>
      </c>
      <c r="AN36" s="698"/>
      <c r="AO36" s="698"/>
      <c r="AP36" s="698"/>
      <c r="AQ36" s="698"/>
      <c r="AR36" s="698"/>
      <c r="AS36" s="698"/>
      <c r="AT36" s="698"/>
      <c r="AU36" s="698">
        <v>3235431</v>
      </c>
      <c r="AV36" s="698"/>
      <c r="AW36" s="698"/>
      <c r="AX36" s="698"/>
      <c r="AY36" s="698"/>
      <c r="AZ36" s="698"/>
      <c r="BA36" s="698"/>
      <c r="BB36" s="698"/>
      <c r="BC36" s="698">
        <v>1803053</v>
      </c>
      <c r="BD36" s="698"/>
      <c r="BE36" s="698"/>
      <c r="BF36" s="698"/>
      <c r="BG36" s="698"/>
      <c r="BH36" s="698"/>
      <c r="BI36" s="698"/>
      <c r="BJ36" s="698"/>
    </row>
    <row r="37" spans="1:62" s="116" customFormat="1" ht="12" customHeight="1">
      <c r="G37" s="455">
        <v>25</v>
      </c>
      <c r="H37" s="455"/>
      <c r="I37" s="455"/>
      <c r="N37" s="118"/>
      <c r="O37" s="698">
        <v>71404</v>
      </c>
      <c r="P37" s="698"/>
      <c r="Q37" s="698"/>
      <c r="R37" s="698"/>
      <c r="S37" s="698"/>
      <c r="T37" s="698"/>
      <c r="U37" s="698"/>
      <c r="V37" s="698"/>
      <c r="W37" s="698">
        <v>192386</v>
      </c>
      <c r="X37" s="698"/>
      <c r="Y37" s="698"/>
      <c r="Z37" s="698"/>
      <c r="AA37" s="698"/>
      <c r="AB37" s="698"/>
      <c r="AC37" s="698"/>
      <c r="AD37" s="698"/>
      <c r="AE37" s="698">
        <v>11398295</v>
      </c>
      <c r="AF37" s="698"/>
      <c r="AG37" s="698"/>
      <c r="AH37" s="698"/>
      <c r="AI37" s="698"/>
      <c r="AJ37" s="698"/>
      <c r="AK37" s="698"/>
      <c r="AL37" s="698"/>
      <c r="AM37" s="698">
        <v>6500101</v>
      </c>
      <c r="AN37" s="698"/>
      <c r="AO37" s="698"/>
      <c r="AP37" s="698"/>
      <c r="AQ37" s="698"/>
      <c r="AR37" s="698"/>
      <c r="AS37" s="698"/>
      <c r="AT37" s="698"/>
      <c r="AU37" s="698">
        <v>3229840</v>
      </c>
      <c r="AV37" s="698"/>
      <c r="AW37" s="698"/>
      <c r="AX37" s="698"/>
      <c r="AY37" s="698"/>
      <c r="AZ37" s="698"/>
      <c r="BA37" s="698"/>
      <c r="BB37" s="698"/>
      <c r="BC37" s="698">
        <v>1668354</v>
      </c>
      <c r="BD37" s="698"/>
      <c r="BE37" s="698"/>
      <c r="BF37" s="698"/>
      <c r="BG37" s="698"/>
      <c r="BH37" s="698"/>
      <c r="BI37" s="698"/>
      <c r="BJ37" s="698"/>
    </row>
    <row r="38" spans="1:62" s="116" customFormat="1" ht="12" customHeight="1">
      <c r="G38" s="424">
        <v>26</v>
      </c>
      <c r="H38" s="424"/>
      <c r="I38" s="424"/>
      <c r="J38" s="257"/>
      <c r="K38" s="257"/>
      <c r="L38" s="257"/>
      <c r="M38" s="257"/>
      <c r="N38" s="258"/>
      <c r="O38" s="692">
        <v>70676</v>
      </c>
      <c r="P38" s="692"/>
      <c r="Q38" s="692"/>
      <c r="R38" s="692"/>
      <c r="S38" s="692"/>
      <c r="T38" s="692"/>
      <c r="U38" s="692"/>
      <c r="V38" s="692"/>
      <c r="W38" s="692">
        <v>193044</v>
      </c>
      <c r="X38" s="692"/>
      <c r="Y38" s="692"/>
      <c r="Z38" s="692"/>
      <c r="AA38" s="692"/>
      <c r="AB38" s="692"/>
      <c r="AC38" s="692"/>
      <c r="AD38" s="692"/>
      <c r="AE38" s="692">
        <v>11733179</v>
      </c>
      <c r="AF38" s="692"/>
      <c r="AG38" s="692"/>
      <c r="AH38" s="692"/>
      <c r="AI38" s="692"/>
      <c r="AJ38" s="692"/>
      <c r="AK38" s="692"/>
      <c r="AL38" s="692"/>
      <c r="AM38" s="692">
        <v>6724305</v>
      </c>
      <c r="AN38" s="692"/>
      <c r="AO38" s="692"/>
      <c r="AP38" s="692"/>
      <c r="AQ38" s="692"/>
      <c r="AR38" s="692"/>
      <c r="AS38" s="692"/>
      <c r="AT38" s="692"/>
      <c r="AU38" s="692">
        <v>3502746</v>
      </c>
      <c r="AV38" s="692"/>
      <c r="AW38" s="692"/>
      <c r="AX38" s="692"/>
      <c r="AY38" s="692"/>
      <c r="AZ38" s="692"/>
      <c r="BA38" s="692"/>
      <c r="BB38" s="692"/>
      <c r="BC38" s="692">
        <v>1506128</v>
      </c>
      <c r="BD38" s="692"/>
      <c r="BE38" s="692"/>
      <c r="BF38" s="692"/>
      <c r="BG38" s="692"/>
      <c r="BH38" s="692"/>
      <c r="BI38" s="692"/>
      <c r="BJ38" s="692"/>
    </row>
    <row r="39" spans="1:62" s="116" customFormat="1" ht="8.1" customHeight="1"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20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</row>
    <row r="40" spans="1:62" ht="12.95" customHeight="1">
      <c r="A40" s="61"/>
      <c r="B40" s="612" t="s">
        <v>1</v>
      </c>
      <c r="C40" s="546"/>
      <c r="D40" s="546"/>
      <c r="E40" s="546"/>
      <c r="F40" s="546"/>
      <c r="G40" s="546"/>
      <c r="H40" s="546"/>
      <c r="I40" s="546"/>
      <c r="J40" s="546"/>
      <c r="K40" s="546"/>
      <c r="L40" s="546"/>
      <c r="M40" s="546"/>
      <c r="N40" s="546"/>
      <c r="O40" s="783" t="s">
        <v>258</v>
      </c>
      <c r="P40" s="784"/>
      <c r="Q40" s="784"/>
      <c r="R40" s="784"/>
      <c r="S40" s="784"/>
      <c r="T40" s="784"/>
      <c r="U40" s="784"/>
      <c r="V40" s="784"/>
      <c r="W40" s="613" t="s">
        <v>326</v>
      </c>
      <c r="X40" s="546"/>
      <c r="Y40" s="546"/>
      <c r="Z40" s="546"/>
      <c r="AA40" s="546"/>
      <c r="AB40" s="546"/>
      <c r="AC40" s="546"/>
      <c r="AD40" s="546"/>
      <c r="AE40" s="546"/>
      <c r="AF40" s="546"/>
      <c r="AG40" s="546"/>
      <c r="AH40" s="546"/>
      <c r="AI40" s="546"/>
      <c r="AJ40" s="546"/>
      <c r="AK40" s="546"/>
      <c r="AL40" s="546"/>
      <c r="AM40" s="546"/>
      <c r="AN40" s="546"/>
      <c r="AO40" s="546"/>
      <c r="AP40" s="546"/>
      <c r="AQ40" s="546"/>
      <c r="AR40" s="546"/>
      <c r="AS40" s="546"/>
      <c r="AT40" s="546"/>
      <c r="AU40" s="546"/>
      <c r="AV40" s="546"/>
      <c r="AW40" s="546"/>
      <c r="AX40" s="546"/>
      <c r="AY40" s="546"/>
      <c r="AZ40" s="546"/>
      <c r="BA40" s="546"/>
      <c r="BB40" s="546"/>
      <c r="BC40" s="546"/>
      <c r="BD40" s="546"/>
      <c r="BE40" s="546"/>
      <c r="BF40" s="546"/>
      <c r="BG40" s="546"/>
      <c r="BH40" s="546"/>
      <c r="BI40" s="546"/>
      <c r="BJ40" s="547"/>
    </row>
    <row r="41" spans="1:62" ht="12.95" customHeight="1">
      <c r="A41" s="61"/>
      <c r="B41" s="777"/>
      <c r="C41" s="761"/>
      <c r="D41" s="761"/>
      <c r="E41" s="761"/>
      <c r="F41" s="761"/>
      <c r="G41" s="761"/>
      <c r="H41" s="761"/>
      <c r="I41" s="761"/>
      <c r="J41" s="761"/>
      <c r="K41" s="761"/>
      <c r="L41" s="761"/>
      <c r="M41" s="761"/>
      <c r="N41" s="761"/>
      <c r="O41" s="615" t="s">
        <v>331</v>
      </c>
      <c r="P41" s="761"/>
      <c r="Q41" s="761"/>
      <c r="R41" s="761"/>
      <c r="S41" s="761"/>
      <c r="T41" s="761"/>
      <c r="U41" s="761"/>
      <c r="V41" s="761"/>
      <c r="W41" s="785" t="s">
        <v>227</v>
      </c>
      <c r="X41" s="548"/>
      <c r="Y41" s="548"/>
      <c r="Z41" s="548"/>
      <c r="AA41" s="548"/>
      <c r="AB41" s="548"/>
      <c r="AC41" s="548"/>
      <c r="AD41" s="548"/>
      <c r="AE41" s="629" t="s">
        <v>330</v>
      </c>
      <c r="AF41" s="761"/>
      <c r="AG41" s="761"/>
      <c r="AH41" s="761"/>
      <c r="AI41" s="761"/>
      <c r="AJ41" s="761"/>
      <c r="AK41" s="761"/>
      <c r="AL41" s="761"/>
      <c r="AM41" s="629" t="s">
        <v>329</v>
      </c>
      <c r="AN41" s="761"/>
      <c r="AO41" s="761"/>
      <c r="AP41" s="761"/>
      <c r="AQ41" s="761"/>
      <c r="AR41" s="761"/>
      <c r="AS41" s="761"/>
      <c r="AT41" s="761"/>
      <c r="AU41" s="629" t="s">
        <v>328</v>
      </c>
      <c r="AV41" s="761"/>
      <c r="AW41" s="761"/>
      <c r="AX41" s="761"/>
      <c r="AY41" s="761"/>
      <c r="AZ41" s="761"/>
      <c r="BA41" s="761"/>
      <c r="BB41" s="761"/>
      <c r="BC41" s="629" t="s">
        <v>327</v>
      </c>
      <c r="BD41" s="761"/>
      <c r="BE41" s="761"/>
      <c r="BF41" s="761"/>
      <c r="BG41" s="761"/>
      <c r="BH41" s="761"/>
      <c r="BI41" s="761"/>
      <c r="BJ41" s="786"/>
    </row>
    <row r="42" spans="1:62" ht="12.95" customHeight="1">
      <c r="A42" s="61"/>
      <c r="B42" s="777"/>
      <c r="C42" s="761"/>
      <c r="D42" s="761"/>
      <c r="E42" s="761"/>
      <c r="F42" s="761"/>
      <c r="G42" s="761"/>
      <c r="H42" s="761"/>
      <c r="I42" s="761"/>
      <c r="J42" s="761"/>
      <c r="K42" s="761"/>
      <c r="L42" s="761"/>
      <c r="M42" s="761"/>
      <c r="N42" s="761"/>
      <c r="O42" s="761"/>
      <c r="P42" s="761"/>
      <c r="Q42" s="761"/>
      <c r="R42" s="761"/>
      <c r="S42" s="761"/>
      <c r="T42" s="761"/>
      <c r="U42" s="761"/>
      <c r="V42" s="761"/>
      <c r="W42" s="548"/>
      <c r="X42" s="548"/>
      <c r="Y42" s="548"/>
      <c r="Z42" s="548"/>
      <c r="AA42" s="548"/>
      <c r="AB42" s="548"/>
      <c r="AC42" s="548"/>
      <c r="AD42" s="548"/>
      <c r="AE42" s="761"/>
      <c r="AF42" s="761"/>
      <c r="AG42" s="761"/>
      <c r="AH42" s="761"/>
      <c r="AI42" s="761"/>
      <c r="AJ42" s="761"/>
      <c r="AK42" s="761"/>
      <c r="AL42" s="761"/>
      <c r="AM42" s="761"/>
      <c r="AN42" s="761"/>
      <c r="AO42" s="761"/>
      <c r="AP42" s="761"/>
      <c r="AQ42" s="761"/>
      <c r="AR42" s="761"/>
      <c r="AS42" s="761"/>
      <c r="AT42" s="761"/>
      <c r="AU42" s="761"/>
      <c r="AV42" s="761"/>
      <c r="AW42" s="761"/>
      <c r="AX42" s="761"/>
      <c r="AY42" s="761"/>
      <c r="AZ42" s="761"/>
      <c r="BA42" s="761"/>
      <c r="BB42" s="761"/>
      <c r="BC42" s="761"/>
      <c r="BD42" s="761"/>
      <c r="BE42" s="761"/>
      <c r="BF42" s="761"/>
      <c r="BG42" s="761"/>
      <c r="BH42" s="761"/>
      <c r="BI42" s="761"/>
      <c r="BJ42" s="786"/>
    </row>
    <row r="43" spans="1:62" ht="12.95" customHeight="1">
      <c r="A43" s="61"/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319"/>
      <c r="O43" s="126"/>
      <c r="P43" s="126"/>
      <c r="Q43" s="126"/>
      <c r="R43" s="126"/>
      <c r="S43" s="126"/>
      <c r="T43" s="126"/>
      <c r="U43" s="792" t="s">
        <v>149</v>
      </c>
      <c r="V43" s="795"/>
      <c r="W43" s="320"/>
      <c r="X43" s="320"/>
      <c r="Y43" s="320"/>
      <c r="Z43" s="320"/>
      <c r="AA43" s="320"/>
      <c r="AB43" s="320"/>
      <c r="AC43" s="792" t="s">
        <v>149</v>
      </c>
      <c r="AD43" s="795"/>
      <c r="AE43" s="126"/>
      <c r="AF43" s="126"/>
      <c r="AG43" s="126"/>
      <c r="AH43" s="126"/>
      <c r="AI43" s="126"/>
      <c r="AJ43" s="126"/>
      <c r="AK43" s="792" t="s">
        <v>149</v>
      </c>
      <c r="AL43" s="795"/>
      <c r="AM43" s="126"/>
      <c r="AN43" s="126"/>
      <c r="AO43" s="126"/>
      <c r="AP43" s="126"/>
      <c r="AQ43" s="126"/>
      <c r="AR43" s="126"/>
      <c r="AS43" s="792" t="s">
        <v>149</v>
      </c>
      <c r="AT43" s="795"/>
      <c r="AU43" s="126"/>
      <c r="AV43" s="126"/>
      <c r="AW43" s="126"/>
      <c r="AX43" s="126"/>
      <c r="AY43" s="126"/>
      <c r="AZ43" s="126"/>
      <c r="BA43" s="792" t="s">
        <v>149</v>
      </c>
      <c r="BB43" s="795"/>
      <c r="BC43" s="126"/>
      <c r="BD43" s="126"/>
      <c r="BE43" s="126"/>
      <c r="BF43" s="126"/>
      <c r="BG43" s="126"/>
      <c r="BH43" s="126"/>
      <c r="BI43" s="792" t="s">
        <v>149</v>
      </c>
      <c r="BJ43" s="795"/>
    </row>
    <row r="44" spans="1:62" ht="8.1" customHeight="1">
      <c r="A44" s="61"/>
      <c r="N44" s="25"/>
    </row>
    <row r="45" spans="1:62" ht="12.95" customHeight="1">
      <c r="A45" s="61"/>
      <c r="C45" s="387" t="s">
        <v>7</v>
      </c>
      <c r="D45" s="787"/>
      <c r="E45" s="787"/>
      <c r="F45" s="787"/>
      <c r="G45" s="405">
        <v>22</v>
      </c>
      <c r="H45" s="782"/>
      <c r="I45" s="782"/>
      <c r="J45" s="387" t="s">
        <v>1</v>
      </c>
      <c r="K45" s="787"/>
      <c r="L45" s="787"/>
      <c r="M45" s="787"/>
      <c r="N45" s="25"/>
      <c r="O45" s="646">
        <v>0</v>
      </c>
      <c r="P45" s="780"/>
      <c r="Q45" s="780"/>
      <c r="R45" s="780"/>
      <c r="S45" s="780"/>
      <c r="T45" s="780"/>
      <c r="U45" s="780"/>
      <c r="V45" s="780"/>
      <c r="W45" s="780">
        <v>1830867</v>
      </c>
      <c r="X45" s="780"/>
      <c r="Y45" s="780"/>
      <c r="Z45" s="780"/>
      <c r="AA45" s="780"/>
      <c r="AB45" s="780"/>
      <c r="AC45" s="780"/>
      <c r="AD45" s="780"/>
      <c r="AE45" s="780">
        <v>36356</v>
      </c>
      <c r="AF45" s="780"/>
      <c r="AG45" s="780"/>
      <c r="AH45" s="780"/>
      <c r="AI45" s="780"/>
      <c r="AJ45" s="780"/>
      <c r="AK45" s="780"/>
      <c r="AL45" s="780"/>
      <c r="AM45" s="780">
        <v>419736</v>
      </c>
      <c r="AN45" s="780"/>
      <c r="AO45" s="780"/>
      <c r="AP45" s="780"/>
      <c r="AQ45" s="780"/>
      <c r="AR45" s="780"/>
      <c r="AS45" s="780"/>
      <c r="AT45" s="780"/>
      <c r="AU45" s="780">
        <v>311708</v>
      </c>
      <c r="AV45" s="780"/>
      <c r="AW45" s="780"/>
      <c r="AX45" s="780"/>
      <c r="AY45" s="780"/>
      <c r="AZ45" s="780"/>
      <c r="BA45" s="780"/>
      <c r="BB45" s="780"/>
      <c r="BC45" s="780">
        <v>1063067</v>
      </c>
      <c r="BD45" s="780"/>
      <c r="BE45" s="780"/>
      <c r="BF45" s="780"/>
      <c r="BG45" s="780"/>
      <c r="BH45" s="780"/>
      <c r="BI45" s="780"/>
      <c r="BJ45" s="780"/>
    </row>
    <row r="46" spans="1:62" ht="12.95" customHeight="1">
      <c r="A46" s="61"/>
      <c r="G46" s="405">
        <v>23</v>
      </c>
      <c r="H46" s="782"/>
      <c r="I46" s="782"/>
      <c r="N46" s="25"/>
      <c r="O46" s="646">
        <v>0</v>
      </c>
      <c r="P46" s="780"/>
      <c r="Q46" s="780"/>
      <c r="R46" s="780"/>
      <c r="S46" s="780"/>
      <c r="T46" s="780"/>
      <c r="U46" s="780"/>
      <c r="V46" s="780"/>
      <c r="W46" s="780">
        <v>2202340</v>
      </c>
      <c r="X46" s="780"/>
      <c r="Y46" s="780"/>
      <c r="Z46" s="780"/>
      <c r="AA46" s="780"/>
      <c r="AB46" s="780"/>
      <c r="AC46" s="780"/>
      <c r="AD46" s="780"/>
      <c r="AE46" s="780">
        <v>63816</v>
      </c>
      <c r="AF46" s="780"/>
      <c r="AG46" s="780"/>
      <c r="AH46" s="780"/>
      <c r="AI46" s="780"/>
      <c r="AJ46" s="780"/>
      <c r="AK46" s="780"/>
      <c r="AL46" s="780"/>
      <c r="AM46" s="780">
        <v>429221</v>
      </c>
      <c r="AN46" s="780"/>
      <c r="AO46" s="780"/>
      <c r="AP46" s="780"/>
      <c r="AQ46" s="780"/>
      <c r="AR46" s="780"/>
      <c r="AS46" s="780"/>
      <c r="AT46" s="780"/>
      <c r="AU46" s="780">
        <v>422637</v>
      </c>
      <c r="AV46" s="780"/>
      <c r="AW46" s="780"/>
      <c r="AX46" s="780"/>
      <c r="AY46" s="780"/>
      <c r="AZ46" s="780"/>
      <c r="BA46" s="780"/>
      <c r="BB46" s="780"/>
      <c r="BC46" s="780">
        <v>1284569</v>
      </c>
      <c r="BD46" s="780"/>
      <c r="BE46" s="780"/>
      <c r="BF46" s="780"/>
      <c r="BG46" s="780"/>
      <c r="BH46" s="780"/>
      <c r="BI46" s="780"/>
      <c r="BJ46" s="780"/>
    </row>
    <row r="47" spans="1:62" ht="12.95" customHeight="1">
      <c r="A47" s="61"/>
      <c r="G47" s="405">
        <v>24</v>
      </c>
      <c r="H47" s="782"/>
      <c r="I47" s="782"/>
      <c r="N47" s="25"/>
      <c r="O47" s="646">
        <v>0</v>
      </c>
      <c r="P47" s="780"/>
      <c r="Q47" s="780"/>
      <c r="R47" s="780"/>
      <c r="S47" s="780"/>
      <c r="T47" s="780"/>
      <c r="U47" s="780"/>
      <c r="V47" s="780"/>
      <c r="W47" s="780">
        <v>2614195</v>
      </c>
      <c r="X47" s="780"/>
      <c r="Y47" s="780"/>
      <c r="Z47" s="780"/>
      <c r="AA47" s="780"/>
      <c r="AB47" s="780"/>
      <c r="AC47" s="780"/>
      <c r="AD47" s="780"/>
      <c r="AE47" s="780">
        <v>87966</v>
      </c>
      <c r="AF47" s="780"/>
      <c r="AG47" s="780"/>
      <c r="AH47" s="780"/>
      <c r="AI47" s="780"/>
      <c r="AJ47" s="780"/>
      <c r="AK47" s="780"/>
      <c r="AL47" s="780"/>
      <c r="AM47" s="780">
        <v>463429</v>
      </c>
      <c r="AN47" s="780"/>
      <c r="AO47" s="780"/>
      <c r="AP47" s="780"/>
      <c r="AQ47" s="780"/>
      <c r="AR47" s="780"/>
      <c r="AS47" s="780"/>
      <c r="AT47" s="780"/>
      <c r="AU47" s="780">
        <v>544246</v>
      </c>
      <c r="AV47" s="780"/>
      <c r="AW47" s="780"/>
      <c r="AX47" s="780"/>
      <c r="AY47" s="780"/>
      <c r="AZ47" s="780"/>
      <c r="BA47" s="780"/>
      <c r="BB47" s="780"/>
      <c r="BC47" s="780">
        <v>1502697</v>
      </c>
      <c r="BD47" s="780"/>
      <c r="BE47" s="780"/>
      <c r="BF47" s="780"/>
      <c r="BG47" s="780"/>
      <c r="BH47" s="780"/>
      <c r="BI47" s="780"/>
      <c r="BJ47" s="780"/>
    </row>
    <row r="48" spans="1:62" ht="12.95" customHeight="1">
      <c r="A48" s="61"/>
      <c r="G48" s="405">
        <v>25</v>
      </c>
      <c r="H48" s="782"/>
      <c r="I48" s="782"/>
      <c r="N48" s="25"/>
      <c r="O48" s="646">
        <v>0</v>
      </c>
      <c r="P48" s="780"/>
      <c r="Q48" s="780"/>
      <c r="R48" s="780"/>
      <c r="S48" s="780"/>
      <c r="T48" s="780"/>
      <c r="U48" s="780"/>
      <c r="V48" s="780"/>
      <c r="W48" s="780">
        <v>2691339</v>
      </c>
      <c r="X48" s="780"/>
      <c r="Y48" s="780"/>
      <c r="Z48" s="780"/>
      <c r="AA48" s="780"/>
      <c r="AB48" s="780"/>
      <c r="AC48" s="780"/>
      <c r="AD48" s="780"/>
      <c r="AE48" s="780">
        <v>83804</v>
      </c>
      <c r="AF48" s="780"/>
      <c r="AG48" s="780"/>
      <c r="AH48" s="780"/>
      <c r="AI48" s="780"/>
      <c r="AJ48" s="780"/>
      <c r="AK48" s="780"/>
      <c r="AL48" s="780"/>
      <c r="AM48" s="780">
        <v>434557</v>
      </c>
      <c r="AN48" s="780"/>
      <c r="AO48" s="780"/>
      <c r="AP48" s="780"/>
      <c r="AQ48" s="780"/>
      <c r="AR48" s="780"/>
      <c r="AS48" s="780"/>
      <c r="AT48" s="780"/>
      <c r="AU48" s="780">
        <v>524248</v>
      </c>
      <c r="AV48" s="780"/>
      <c r="AW48" s="780"/>
      <c r="AX48" s="780"/>
      <c r="AY48" s="780"/>
      <c r="AZ48" s="780"/>
      <c r="BA48" s="780"/>
      <c r="BB48" s="780"/>
      <c r="BC48" s="780">
        <v>1511434</v>
      </c>
      <c r="BD48" s="780"/>
      <c r="BE48" s="780"/>
      <c r="BF48" s="780"/>
      <c r="BG48" s="780"/>
      <c r="BH48" s="780"/>
      <c r="BI48" s="780"/>
      <c r="BJ48" s="780"/>
    </row>
    <row r="49" spans="1:62" ht="12.95" customHeight="1">
      <c r="A49" s="61"/>
      <c r="G49" s="625">
        <v>26</v>
      </c>
      <c r="H49" s="790"/>
      <c r="I49" s="790"/>
      <c r="J49" s="22"/>
      <c r="K49" s="22"/>
      <c r="L49" s="22"/>
      <c r="M49" s="22"/>
      <c r="N49" s="24"/>
      <c r="O49" s="788">
        <v>0</v>
      </c>
      <c r="P49" s="774"/>
      <c r="Q49" s="774"/>
      <c r="R49" s="774"/>
      <c r="S49" s="774"/>
      <c r="T49" s="774"/>
      <c r="U49" s="774"/>
      <c r="V49" s="774"/>
      <c r="W49" s="791">
        <v>2886255</v>
      </c>
      <c r="X49" s="791"/>
      <c r="Y49" s="791"/>
      <c r="Z49" s="791"/>
      <c r="AA49" s="791"/>
      <c r="AB49" s="791"/>
      <c r="AC49" s="791"/>
      <c r="AD49" s="791"/>
      <c r="AE49" s="791">
        <v>75195</v>
      </c>
      <c r="AF49" s="791"/>
      <c r="AG49" s="791"/>
      <c r="AH49" s="791"/>
      <c r="AI49" s="791"/>
      <c r="AJ49" s="791"/>
      <c r="AK49" s="791"/>
      <c r="AL49" s="791"/>
      <c r="AM49" s="791">
        <v>447983</v>
      </c>
      <c r="AN49" s="791"/>
      <c r="AO49" s="791"/>
      <c r="AP49" s="791"/>
      <c r="AQ49" s="791"/>
      <c r="AR49" s="791"/>
      <c r="AS49" s="791"/>
      <c r="AT49" s="791"/>
      <c r="AU49" s="791">
        <v>601703</v>
      </c>
      <c r="AV49" s="791"/>
      <c r="AW49" s="791"/>
      <c r="AX49" s="791"/>
      <c r="AY49" s="791"/>
      <c r="AZ49" s="791"/>
      <c r="BA49" s="791"/>
      <c r="BB49" s="791"/>
      <c r="BC49" s="791">
        <v>1541937</v>
      </c>
      <c r="BD49" s="791"/>
      <c r="BE49" s="791"/>
      <c r="BF49" s="791"/>
      <c r="BG49" s="791"/>
      <c r="BH49" s="791"/>
      <c r="BI49" s="791"/>
      <c r="BJ49" s="791"/>
    </row>
    <row r="50" spans="1:62" ht="8.1" customHeight="1">
      <c r="A50" s="6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</row>
    <row r="51" spans="1:62" ht="12.95" customHeight="1">
      <c r="A51" s="61"/>
      <c r="B51" s="612" t="s">
        <v>1</v>
      </c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  <c r="O51" s="763" t="s">
        <v>326</v>
      </c>
      <c r="P51" s="764"/>
      <c r="Q51" s="764"/>
      <c r="R51" s="764"/>
      <c r="S51" s="764"/>
      <c r="T51" s="764"/>
      <c r="U51" s="764"/>
      <c r="V51" s="764"/>
      <c r="W51" s="764"/>
      <c r="X51" s="764"/>
      <c r="Y51" s="764"/>
      <c r="Z51" s="764"/>
      <c r="AA51" s="764"/>
      <c r="AB51" s="764"/>
      <c r="AC51" s="764"/>
      <c r="AD51" s="764"/>
      <c r="AE51" s="764"/>
      <c r="AF51" s="764"/>
      <c r="AG51" s="764"/>
      <c r="AH51" s="764"/>
      <c r="AI51" s="764"/>
      <c r="AJ51" s="764"/>
      <c r="AK51" s="764"/>
      <c r="AL51" s="765"/>
      <c r="AM51" s="766" t="s">
        <v>187</v>
      </c>
      <c r="AN51" s="767"/>
      <c r="AO51" s="767"/>
      <c r="AP51" s="767"/>
      <c r="AQ51" s="767"/>
      <c r="AR51" s="767"/>
      <c r="AS51" s="767"/>
      <c r="AT51" s="767"/>
      <c r="AU51" s="767"/>
      <c r="AV51" s="767"/>
      <c r="AW51" s="767"/>
      <c r="AX51" s="767"/>
      <c r="AY51" s="767"/>
      <c r="AZ51" s="767"/>
      <c r="BA51" s="767"/>
      <c r="BB51" s="767"/>
      <c r="BC51" s="767"/>
      <c r="BD51" s="767"/>
      <c r="BE51" s="767"/>
      <c r="BF51" s="767"/>
      <c r="BG51" s="767"/>
      <c r="BH51" s="767"/>
      <c r="BI51" s="767"/>
      <c r="BJ51" s="767"/>
    </row>
    <row r="52" spans="1:62" ht="12.95" customHeight="1">
      <c r="A52" s="61"/>
      <c r="B52" s="777"/>
      <c r="C52" s="761"/>
      <c r="D52" s="761"/>
      <c r="E52" s="761"/>
      <c r="F52" s="761"/>
      <c r="G52" s="761"/>
      <c r="H52" s="761"/>
      <c r="I52" s="761"/>
      <c r="J52" s="761"/>
      <c r="K52" s="761"/>
      <c r="L52" s="761"/>
      <c r="M52" s="761"/>
      <c r="N52" s="761"/>
      <c r="O52" s="793" t="s">
        <v>325</v>
      </c>
      <c r="P52" s="793"/>
      <c r="Q52" s="793"/>
      <c r="R52" s="793"/>
      <c r="S52" s="793"/>
      <c r="T52" s="793"/>
      <c r="U52" s="793"/>
      <c r="V52" s="793"/>
      <c r="W52" s="797" t="s">
        <v>841</v>
      </c>
      <c r="X52" s="798"/>
      <c r="Y52" s="798"/>
      <c r="Z52" s="798"/>
      <c r="AA52" s="798"/>
      <c r="AB52" s="798"/>
      <c r="AC52" s="798"/>
      <c r="AD52" s="798"/>
      <c r="AE52" s="793" t="s">
        <v>374</v>
      </c>
      <c r="AF52" s="794"/>
      <c r="AG52" s="794"/>
      <c r="AH52" s="794"/>
      <c r="AI52" s="794"/>
      <c r="AJ52" s="794"/>
      <c r="AK52" s="794"/>
      <c r="AL52" s="794"/>
      <c r="AM52" s="768" t="s">
        <v>409</v>
      </c>
      <c r="AN52" s="769"/>
      <c r="AO52" s="769"/>
      <c r="AP52" s="769"/>
      <c r="AQ52" s="769"/>
      <c r="AR52" s="769"/>
      <c r="AS52" s="769"/>
      <c r="AT52" s="778"/>
      <c r="AU52" s="768" t="s">
        <v>324</v>
      </c>
      <c r="AV52" s="769"/>
      <c r="AW52" s="769"/>
      <c r="AX52" s="769"/>
      <c r="AY52" s="769"/>
      <c r="AZ52" s="769"/>
      <c r="BA52" s="769"/>
      <c r="BB52" s="778"/>
      <c r="BC52" s="768" t="s">
        <v>323</v>
      </c>
      <c r="BD52" s="769"/>
      <c r="BE52" s="769"/>
      <c r="BF52" s="769"/>
      <c r="BG52" s="769"/>
      <c r="BH52" s="769"/>
      <c r="BI52" s="769"/>
      <c r="BJ52" s="769"/>
    </row>
    <row r="53" spans="1:62" ht="12.95" customHeight="1">
      <c r="A53" s="61"/>
      <c r="B53" s="777"/>
      <c r="C53" s="761"/>
      <c r="D53" s="761"/>
      <c r="E53" s="761"/>
      <c r="F53" s="761"/>
      <c r="G53" s="761"/>
      <c r="H53" s="761"/>
      <c r="I53" s="761"/>
      <c r="J53" s="761"/>
      <c r="K53" s="761"/>
      <c r="L53" s="761"/>
      <c r="M53" s="761"/>
      <c r="N53" s="761"/>
      <c r="O53" s="793"/>
      <c r="P53" s="793"/>
      <c r="Q53" s="793"/>
      <c r="R53" s="793"/>
      <c r="S53" s="793"/>
      <c r="T53" s="793"/>
      <c r="U53" s="793"/>
      <c r="V53" s="793"/>
      <c r="W53" s="798"/>
      <c r="X53" s="798"/>
      <c r="Y53" s="798"/>
      <c r="Z53" s="798"/>
      <c r="AA53" s="798"/>
      <c r="AB53" s="798"/>
      <c r="AC53" s="798"/>
      <c r="AD53" s="798"/>
      <c r="AE53" s="794"/>
      <c r="AF53" s="794"/>
      <c r="AG53" s="794"/>
      <c r="AH53" s="794"/>
      <c r="AI53" s="794"/>
      <c r="AJ53" s="794"/>
      <c r="AK53" s="794"/>
      <c r="AL53" s="794"/>
      <c r="AM53" s="770"/>
      <c r="AN53" s="771"/>
      <c r="AO53" s="771"/>
      <c r="AP53" s="771"/>
      <c r="AQ53" s="771"/>
      <c r="AR53" s="771"/>
      <c r="AS53" s="771"/>
      <c r="AT53" s="779"/>
      <c r="AU53" s="770"/>
      <c r="AV53" s="771"/>
      <c r="AW53" s="771"/>
      <c r="AX53" s="771"/>
      <c r="AY53" s="771"/>
      <c r="AZ53" s="771"/>
      <c r="BA53" s="771"/>
      <c r="BB53" s="779"/>
      <c r="BC53" s="770"/>
      <c r="BD53" s="771"/>
      <c r="BE53" s="771"/>
      <c r="BF53" s="771"/>
      <c r="BG53" s="771"/>
      <c r="BH53" s="771"/>
      <c r="BI53" s="771"/>
      <c r="BJ53" s="771"/>
    </row>
    <row r="54" spans="1:62" ht="12.95" customHeight="1">
      <c r="A54" s="61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319"/>
      <c r="O54" s="63"/>
      <c r="P54" s="63"/>
      <c r="Q54" s="63"/>
      <c r="R54" s="63"/>
      <c r="S54" s="63"/>
      <c r="T54" s="63"/>
      <c r="U54" s="792" t="s">
        <v>149</v>
      </c>
      <c r="V54" s="792"/>
      <c r="W54" s="126"/>
      <c r="X54" s="126"/>
      <c r="Y54" s="126"/>
      <c r="Z54" s="126"/>
      <c r="AA54" s="126"/>
      <c r="AB54" s="126"/>
      <c r="AC54" s="792" t="s">
        <v>149</v>
      </c>
      <c r="AD54" s="792"/>
      <c r="AE54" s="126"/>
      <c r="AF54" s="126"/>
      <c r="AG54" s="126"/>
      <c r="AH54" s="126"/>
      <c r="AI54" s="126"/>
      <c r="AJ54" s="126"/>
      <c r="AK54" s="792" t="s">
        <v>149</v>
      </c>
      <c r="AL54" s="792"/>
      <c r="AM54" s="126"/>
      <c r="AN54" s="126"/>
      <c r="AO54" s="126"/>
      <c r="AP54" s="126"/>
      <c r="AQ54" s="126"/>
      <c r="AR54" s="126"/>
      <c r="AS54" s="236" t="s">
        <v>149</v>
      </c>
      <c r="AT54" s="236"/>
      <c r="AU54" s="212"/>
      <c r="AV54" s="212"/>
      <c r="AW54" s="212"/>
      <c r="AX54" s="212"/>
      <c r="AY54" s="212"/>
      <c r="AZ54" s="212"/>
      <c r="BA54" s="236" t="s">
        <v>149</v>
      </c>
      <c r="BB54" s="236"/>
      <c r="BC54" s="126"/>
      <c r="BD54" s="126"/>
      <c r="BE54" s="126"/>
      <c r="BF54" s="126"/>
      <c r="BG54" s="126"/>
      <c r="BH54" s="126"/>
      <c r="BI54" s="236" t="s">
        <v>149</v>
      </c>
      <c r="BJ54" s="236"/>
    </row>
    <row r="55" spans="1:62" ht="8.1" customHeight="1">
      <c r="A55" s="61"/>
      <c r="N55" s="25"/>
    </row>
    <row r="56" spans="1:62" ht="12.95" customHeight="1">
      <c r="A56" s="61"/>
      <c r="C56" s="387" t="s">
        <v>7</v>
      </c>
      <c r="D56" s="787"/>
      <c r="E56" s="787"/>
      <c r="F56" s="787"/>
      <c r="G56" s="405">
        <v>22</v>
      </c>
      <c r="H56" s="782"/>
      <c r="I56" s="782"/>
      <c r="J56" s="387" t="s">
        <v>1</v>
      </c>
      <c r="K56" s="787"/>
      <c r="L56" s="787"/>
      <c r="M56" s="787"/>
      <c r="N56" s="25"/>
      <c r="O56" s="646">
        <v>0</v>
      </c>
      <c r="P56" s="646"/>
      <c r="Q56" s="646"/>
      <c r="R56" s="646"/>
      <c r="S56" s="646"/>
      <c r="T56" s="646"/>
      <c r="U56" s="646"/>
      <c r="V56" s="646"/>
      <c r="W56" s="780">
        <v>0</v>
      </c>
      <c r="X56" s="780"/>
      <c r="Y56" s="780"/>
      <c r="Z56" s="780"/>
      <c r="AA56" s="780"/>
      <c r="AB56" s="780"/>
      <c r="AC56" s="780"/>
      <c r="AD56" s="780"/>
      <c r="AE56" s="780">
        <v>0</v>
      </c>
      <c r="AF56" s="780"/>
      <c r="AG56" s="780"/>
      <c r="AH56" s="780"/>
      <c r="AI56" s="780"/>
      <c r="AJ56" s="780"/>
      <c r="AK56" s="780"/>
      <c r="AL56" s="780"/>
      <c r="AM56" s="772">
        <v>728271</v>
      </c>
      <c r="AN56" s="772"/>
      <c r="AO56" s="772"/>
      <c r="AP56" s="772"/>
      <c r="AQ56" s="772"/>
      <c r="AR56" s="772"/>
      <c r="AS56" s="772"/>
      <c r="AT56" s="772"/>
      <c r="AU56" s="772">
        <v>57394</v>
      </c>
      <c r="AV56" s="772"/>
      <c r="AW56" s="772"/>
      <c r="AX56" s="772"/>
      <c r="AY56" s="772"/>
      <c r="AZ56" s="772"/>
      <c r="BA56" s="772"/>
      <c r="BB56" s="772"/>
      <c r="BC56" s="772">
        <v>910240</v>
      </c>
      <c r="BD56" s="772"/>
      <c r="BE56" s="772"/>
      <c r="BF56" s="772"/>
      <c r="BG56" s="772"/>
      <c r="BH56" s="772"/>
      <c r="BI56" s="772"/>
      <c r="BJ56" s="772"/>
    </row>
    <row r="57" spans="1:62" ht="12.95" customHeight="1">
      <c r="A57" s="61"/>
      <c r="G57" s="405">
        <v>23</v>
      </c>
      <c r="H57" s="782"/>
      <c r="I57" s="782"/>
      <c r="N57" s="25"/>
      <c r="O57" s="646">
        <v>2097</v>
      </c>
      <c r="P57" s="646"/>
      <c r="Q57" s="646"/>
      <c r="R57" s="646"/>
      <c r="S57" s="646"/>
      <c r="T57" s="646"/>
      <c r="U57" s="646"/>
      <c r="V57" s="646"/>
      <c r="W57" s="780">
        <v>0</v>
      </c>
      <c r="X57" s="780"/>
      <c r="Y57" s="780"/>
      <c r="Z57" s="780"/>
      <c r="AA57" s="780"/>
      <c r="AB57" s="780"/>
      <c r="AC57" s="780"/>
      <c r="AD57" s="780"/>
      <c r="AE57" s="780">
        <v>0</v>
      </c>
      <c r="AF57" s="780"/>
      <c r="AG57" s="780"/>
      <c r="AH57" s="780"/>
      <c r="AI57" s="780"/>
      <c r="AJ57" s="780"/>
      <c r="AK57" s="780"/>
      <c r="AL57" s="780"/>
      <c r="AM57" s="772">
        <v>762134</v>
      </c>
      <c r="AN57" s="772"/>
      <c r="AO57" s="772"/>
      <c r="AP57" s="772"/>
      <c r="AQ57" s="772"/>
      <c r="AR57" s="772"/>
      <c r="AS57" s="772"/>
      <c r="AT57" s="772"/>
      <c r="AU57" s="772">
        <v>61736</v>
      </c>
      <c r="AV57" s="772"/>
      <c r="AW57" s="772"/>
      <c r="AX57" s="772"/>
      <c r="AY57" s="772"/>
      <c r="AZ57" s="772"/>
      <c r="BA57" s="772"/>
      <c r="BB57" s="772"/>
      <c r="BC57" s="772">
        <v>940019</v>
      </c>
      <c r="BD57" s="772"/>
      <c r="BE57" s="772"/>
      <c r="BF57" s="772"/>
      <c r="BG57" s="772"/>
      <c r="BH57" s="772"/>
      <c r="BI57" s="772"/>
      <c r="BJ57" s="772"/>
    </row>
    <row r="58" spans="1:62" ht="12.95" customHeight="1">
      <c r="A58" s="61"/>
      <c r="G58" s="405">
        <v>24</v>
      </c>
      <c r="H58" s="782"/>
      <c r="I58" s="782"/>
      <c r="N58" s="25"/>
      <c r="O58" s="646">
        <v>0</v>
      </c>
      <c r="P58" s="646"/>
      <c r="Q58" s="646"/>
      <c r="R58" s="646"/>
      <c r="S58" s="646"/>
      <c r="T58" s="646"/>
      <c r="U58" s="646"/>
      <c r="V58" s="646"/>
      <c r="W58" s="780">
        <v>0</v>
      </c>
      <c r="X58" s="780"/>
      <c r="Y58" s="780"/>
      <c r="Z58" s="780"/>
      <c r="AA58" s="780"/>
      <c r="AB58" s="780"/>
      <c r="AC58" s="780"/>
      <c r="AD58" s="780"/>
      <c r="AE58" s="780">
        <v>15857</v>
      </c>
      <c r="AF58" s="780"/>
      <c r="AG58" s="780"/>
      <c r="AH58" s="780"/>
      <c r="AI58" s="780"/>
      <c r="AJ58" s="780"/>
      <c r="AK58" s="780"/>
      <c r="AL58" s="780"/>
      <c r="AM58" s="772">
        <v>877887</v>
      </c>
      <c r="AN58" s="772"/>
      <c r="AO58" s="772"/>
      <c r="AP58" s="772"/>
      <c r="AQ58" s="772"/>
      <c r="AR58" s="772"/>
      <c r="AS58" s="772"/>
      <c r="AT58" s="772"/>
      <c r="AU58" s="772">
        <v>53397</v>
      </c>
      <c r="AV58" s="772"/>
      <c r="AW58" s="772"/>
      <c r="AX58" s="772"/>
      <c r="AY58" s="772"/>
      <c r="AZ58" s="772"/>
      <c r="BA58" s="772"/>
      <c r="BB58" s="772"/>
      <c r="BC58" s="772">
        <v>997228</v>
      </c>
      <c r="BD58" s="772"/>
      <c r="BE58" s="772"/>
      <c r="BF58" s="772"/>
      <c r="BG58" s="772"/>
      <c r="BH58" s="772"/>
      <c r="BI58" s="772"/>
      <c r="BJ58" s="772"/>
    </row>
    <row r="59" spans="1:62" ht="12.95" customHeight="1">
      <c r="A59" s="61"/>
      <c r="G59" s="405">
        <v>25</v>
      </c>
      <c r="H59" s="782"/>
      <c r="I59" s="782"/>
      <c r="N59" s="25"/>
      <c r="O59" s="646">
        <v>0</v>
      </c>
      <c r="P59" s="646"/>
      <c r="Q59" s="646"/>
      <c r="R59" s="646"/>
      <c r="S59" s="646"/>
      <c r="T59" s="646"/>
      <c r="U59" s="646"/>
      <c r="V59" s="646"/>
      <c r="W59" s="646">
        <v>0</v>
      </c>
      <c r="X59" s="646"/>
      <c r="Y59" s="646"/>
      <c r="Z59" s="646"/>
      <c r="AA59" s="646"/>
      <c r="AB59" s="646"/>
      <c r="AC59" s="646"/>
      <c r="AD59" s="646"/>
      <c r="AE59" s="646">
        <v>137296</v>
      </c>
      <c r="AF59" s="646"/>
      <c r="AG59" s="646"/>
      <c r="AH59" s="646"/>
      <c r="AI59" s="646"/>
      <c r="AJ59" s="646"/>
      <c r="AK59" s="646"/>
      <c r="AL59" s="646"/>
      <c r="AM59" s="644">
        <v>956199</v>
      </c>
      <c r="AN59" s="644"/>
      <c r="AO59" s="644"/>
      <c r="AP59" s="644"/>
      <c r="AQ59" s="644"/>
      <c r="AR59" s="644"/>
      <c r="AS59" s="644"/>
      <c r="AT59" s="644"/>
      <c r="AU59" s="644">
        <v>57364</v>
      </c>
      <c r="AV59" s="644"/>
      <c r="AW59" s="644"/>
      <c r="AX59" s="644"/>
      <c r="AY59" s="644"/>
      <c r="AZ59" s="644"/>
      <c r="BA59" s="644"/>
      <c r="BB59" s="644"/>
      <c r="BC59" s="644">
        <v>1141007</v>
      </c>
      <c r="BD59" s="644"/>
      <c r="BE59" s="644"/>
      <c r="BF59" s="644"/>
      <c r="BG59" s="644"/>
      <c r="BH59" s="644"/>
      <c r="BI59" s="644"/>
      <c r="BJ59" s="644"/>
    </row>
    <row r="60" spans="1:62" ht="12.95" customHeight="1">
      <c r="A60" s="61"/>
      <c r="G60" s="625">
        <v>26</v>
      </c>
      <c r="H60" s="790"/>
      <c r="I60" s="790"/>
      <c r="N60" s="25"/>
      <c r="O60" s="774">
        <v>0</v>
      </c>
      <c r="P60" s="774"/>
      <c r="Q60" s="774"/>
      <c r="R60" s="774"/>
      <c r="S60" s="774"/>
      <c r="T60" s="774"/>
      <c r="U60" s="774"/>
      <c r="V60" s="774"/>
      <c r="W60" s="774">
        <v>2608</v>
      </c>
      <c r="X60" s="774"/>
      <c r="Y60" s="774"/>
      <c r="Z60" s="774"/>
      <c r="AA60" s="774"/>
      <c r="AB60" s="774"/>
      <c r="AC60" s="774"/>
      <c r="AD60" s="774"/>
      <c r="AE60" s="774">
        <v>216829</v>
      </c>
      <c r="AF60" s="774"/>
      <c r="AG60" s="774"/>
      <c r="AH60" s="774"/>
      <c r="AI60" s="774"/>
      <c r="AJ60" s="774"/>
      <c r="AK60" s="774"/>
      <c r="AL60" s="774"/>
      <c r="AM60" s="773">
        <v>1018697</v>
      </c>
      <c r="AN60" s="773"/>
      <c r="AO60" s="773"/>
      <c r="AP60" s="773"/>
      <c r="AQ60" s="773"/>
      <c r="AR60" s="773"/>
      <c r="AS60" s="773"/>
      <c r="AT60" s="773"/>
      <c r="AU60" s="773">
        <v>47062</v>
      </c>
      <c r="AV60" s="773"/>
      <c r="AW60" s="773"/>
      <c r="AX60" s="773"/>
      <c r="AY60" s="773"/>
      <c r="AZ60" s="773"/>
      <c r="BA60" s="773"/>
      <c r="BB60" s="773"/>
      <c r="BC60" s="773">
        <v>1205324</v>
      </c>
      <c r="BD60" s="773"/>
      <c r="BE60" s="773"/>
      <c r="BF60" s="773"/>
      <c r="BG60" s="773"/>
      <c r="BH60" s="773"/>
      <c r="BI60" s="773"/>
      <c r="BJ60" s="773"/>
    </row>
    <row r="61" spans="1:62" ht="8.1" customHeight="1">
      <c r="A61" s="61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20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</row>
    <row r="62" spans="1:62" ht="12" customHeight="1">
      <c r="A62" s="61"/>
      <c r="B62" s="796" t="s">
        <v>9</v>
      </c>
      <c r="C62" s="524"/>
      <c r="D62" s="524"/>
      <c r="E62" s="211" t="s">
        <v>162</v>
      </c>
      <c r="F62" s="62" t="s">
        <v>889</v>
      </c>
    </row>
    <row r="63" spans="1:62" ht="12" customHeight="1">
      <c r="A63" s="61"/>
      <c r="B63" s="235"/>
      <c r="C63" s="226"/>
      <c r="D63" s="226"/>
      <c r="E63" s="211"/>
      <c r="F63" s="62"/>
    </row>
    <row r="64" spans="1:62" ht="12" customHeight="1">
      <c r="A64" s="61"/>
      <c r="B64" s="235"/>
      <c r="C64" s="226"/>
      <c r="D64" s="226"/>
      <c r="E64" s="211"/>
      <c r="F64" s="62"/>
    </row>
    <row r="65" spans="1:63" ht="13.5" customHeight="1">
      <c r="A65" s="61"/>
    </row>
    <row r="66" spans="1:63" s="43" customFormat="1" ht="18" customHeight="1">
      <c r="B66" s="407" t="s">
        <v>857</v>
      </c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  <c r="AG66" s="407"/>
      <c r="AH66" s="407"/>
      <c r="AI66" s="407"/>
      <c r="AJ66" s="407"/>
      <c r="AK66" s="407"/>
      <c r="AL66" s="407"/>
      <c r="AM66" s="407"/>
      <c r="AN66" s="407"/>
      <c r="AO66" s="407"/>
      <c r="AP66" s="407"/>
      <c r="AQ66" s="407"/>
      <c r="AR66" s="407"/>
      <c r="AS66" s="407"/>
      <c r="AT66" s="407"/>
      <c r="AU66" s="407"/>
      <c r="AV66" s="407"/>
      <c r="AW66" s="407"/>
      <c r="AX66" s="407"/>
      <c r="AY66" s="407"/>
      <c r="AZ66" s="407"/>
      <c r="BA66" s="407"/>
      <c r="BB66" s="407"/>
      <c r="BC66" s="407"/>
      <c r="BD66" s="407"/>
      <c r="BE66" s="407"/>
      <c r="BF66" s="407"/>
      <c r="BG66" s="407"/>
      <c r="BH66" s="407"/>
      <c r="BI66" s="407"/>
      <c r="BJ66" s="407"/>
    </row>
    <row r="67" spans="1:63" ht="12.95" customHeight="1">
      <c r="B67" s="390" t="s">
        <v>322</v>
      </c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0"/>
      <c r="X67" s="390"/>
      <c r="Y67" s="390"/>
      <c r="Z67" s="390"/>
      <c r="AA67" s="390"/>
      <c r="AB67" s="390"/>
      <c r="AC67" s="390"/>
      <c r="AD67" s="390"/>
      <c r="AE67" s="390"/>
      <c r="AF67" s="390"/>
      <c r="AG67" s="390"/>
      <c r="AH67" s="390"/>
      <c r="AI67" s="390"/>
      <c r="AJ67" s="390"/>
      <c r="AK67" s="390"/>
      <c r="AL67" s="390"/>
      <c r="AM67" s="390"/>
      <c r="AN67" s="390"/>
      <c r="AO67" s="390"/>
      <c r="AP67" s="390"/>
      <c r="AQ67" s="390"/>
      <c r="AR67" s="390"/>
      <c r="AS67" s="390"/>
      <c r="AT67" s="390"/>
      <c r="AU67" s="390"/>
      <c r="AV67" s="390"/>
      <c r="AW67" s="390"/>
      <c r="AX67" s="390"/>
      <c r="AY67" s="390"/>
      <c r="AZ67" s="390"/>
      <c r="BA67" s="390"/>
      <c r="BB67" s="390"/>
      <c r="BC67" s="390"/>
      <c r="BD67" s="390"/>
      <c r="BE67" s="390"/>
      <c r="BF67" s="390"/>
      <c r="BG67" s="390"/>
      <c r="BH67" s="390"/>
      <c r="BI67" s="390"/>
      <c r="BJ67" s="390"/>
    </row>
    <row r="68" spans="1:63" ht="12" customHeight="1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42" t="s">
        <v>307</v>
      </c>
    </row>
    <row r="69" spans="1:63" ht="12.95" customHeight="1">
      <c r="B69" s="612" t="s">
        <v>1</v>
      </c>
      <c r="C69" s="613"/>
      <c r="D69" s="613"/>
      <c r="E69" s="613"/>
      <c r="F69" s="613"/>
      <c r="G69" s="613"/>
      <c r="H69" s="613"/>
      <c r="I69" s="613"/>
      <c r="J69" s="613"/>
      <c r="K69" s="613"/>
      <c r="L69" s="613"/>
      <c r="M69" s="613"/>
      <c r="N69" s="613"/>
      <c r="O69" s="613" t="s">
        <v>321</v>
      </c>
      <c r="P69" s="613"/>
      <c r="Q69" s="613"/>
      <c r="R69" s="613"/>
      <c r="S69" s="613"/>
      <c r="T69" s="613"/>
      <c r="U69" s="613"/>
      <c r="V69" s="613"/>
      <c r="W69" s="613"/>
      <c r="X69" s="613"/>
      <c r="Y69" s="613"/>
      <c r="Z69" s="613"/>
      <c r="AA69" s="613"/>
      <c r="AB69" s="613"/>
      <c r="AC69" s="613"/>
      <c r="AD69" s="613"/>
      <c r="AE69" s="613"/>
      <c r="AF69" s="613"/>
      <c r="AG69" s="613"/>
      <c r="AH69" s="613"/>
      <c r="AI69" s="613"/>
      <c r="AJ69" s="613"/>
      <c r="AK69" s="613"/>
      <c r="AL69" s="613"/>
      <c r="AM69" s="613"/>
      <c r="AN69" s="613"/>
      <c r="AO69" s="613"/>
      <c r="AP69" s="613"/>
      <c r="AQ69" s="613"/>
      <c r="AR69" s="613"/>
      <c r="AS69" s="613"/>
      <c r="AT69" s="613"/>
      <c r="AU69" s="613"/>
      <c r="AV69" s="613"/>
      <c r="AW69" s="613"/>
      <c r="AX69" s="613"/>
      <c r="AY69" s="613"/>
      <c r="AZ69" s="613"/>
      <c r="BA69" s="613"/>
      <c r="BB69" s="613"/>
      <c r="BC69" s="613"/>
      <c r="BD69" s="613"/>
      <c r="BE69" s="613"/>
      <c r="BF69" s="613"/>
      <c r="BG69" s="613"/>
      <c r="BH69" s="613"/>
      <c r="BI69" s="613"/>
      <c r="BJ69" s="616"/>
    </row>
    <row r="70" spans="1:63" ht="12.95" customHeight="1">
      <c r="B70" s="614"/>
      <c r="C70" s="615"/>
      <c r="D70" s="615"/>
      <c r="E70" s="615"/>
      <c r="F70" s="615"/>
      <c r="G70" s="615"/>
      <c r="H70" s="615"/>
      <c r="I70" s="615"/>
      <c r="J70" s="615"/>
      <c r="K70" s="615"/>
      <c r="L70" s="615"/>
      <c r="M70" s="615"/>
      <c r="N70" s="615"/>
      <c r="O70" s="615" t="s">
        <v>227</v>
      </c>
      <c r="P70" s="615"/>
      <c r="Q70" s="615"/>
      <c r="R70" s="615"/>
      <c r="S70" s="615"/>
      <c r="T70" s="615"/>
      <c r="U70" s="615"/>
      <c r="V70" s="615"/>
      <c r="W70" s="615"/>
      <c r="X70" s="615"/>
      <c r="Y70" s="615"/>
      <c r="Z70" s="615"/>
      <c r="AA70" s="615" t="s">
        <v>320</v>
      </c>
      <c r="AB70" s="615"/>
      <c r="AC70" s="615"/>
      <c r="AD70" s="615"/>
      <c r="AE70" s="615"/>
      <c r="AF70" s="615"/>
      <c r="AG70" s="615"/>
      <c r="AH70" s="615"/>
      <c r="AI70" s="615"/>
      <c r="AJ70" s="615"/>
      <c r="AK70" s="615"/>
      <c r="AL70" s="615"/>
      <c r="AM70" s="615" t="s">
        <v>319</v>
      </c>
      <c r="AN70" s="615"/>
      <c r="AO70" s="615"/>
      <c r="AP70" s="615"/>
      <c r="AQ70" s="615"/>
      <c r="AR70" s="615"/>
      <c r="AS70" s="615"/>
      <c r="AT70" s="615"/>
      <c r="AU70" s="615"/>
      <c r="AV70" s="615"/>
      <c r="AW70" s="615"/>
      <c r="AX70" s="615"/>
      <c r="AY70" s="615" t="s">
        <v>318</v>
      </c>
      <c r="AZ70" s="615"/>
      <c r="BA70" s="615"/>
      <c r="BB70" s="615"/>
      <c r="BC70" s="615"/>
      <c r="BD70" s="615"/>
      <c r="BE70" s="615"/>
      <c r="BF70" s="615"/>
      <c r="BG70" s="615"/>
      <c r="BH70" s="615"/>
      <c r="BI70" s="615"/>
      <c r="BJ70" s="617"/>
      <c r="BK70" s="17"/>
    </row>
    <row r="71" spans="1:63" ht="8.1" customHeight="1">
      <c r="B71" s="17"/>
      <c r="C71" s="205"/>
      <c r="D71" s="205"/>
      <c r="E71" s="205"/>
      <c r="F71" s="205"/>
      <c r="G71" s="17"/>
      <c r="H71" s="17"/>
      <c r="I71" s="17"/>
      <c r="J71" s="17"/>
      <c r="K71" s="17"/>
      <c r="L71" s="17"/>
      <c r="M71" s="17"/>
      <c r="N71" s="26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</row>
    <row r="72" spans="1:63" ht="12.95" customHeight="1">
      <c r="B72" s="17"/>
      <c r="C72" s="392" t="s">
        <v>154</v>
      </c>
      <c r="D72" s="392"/>
      <c r="E72" s="392"/>
      <c r="F72" s="392"/>
      <c r="G72" s="390">
        <v>22</v>
      </c>
      <c r="H72" s="390"/>
      <c r="I72" s="390"/>
      <c r="J72" s="392" t="s">
        <v>153</v>
      </c>
      <c r="K72" s="392"/>
      <c r="L72" s="392"/>
      <c r="M72" s="392"/>
      <c r="N72" s="25"/>
      <c r="O72" s="644">
        <v>175565</v>
      </c>
      <c r="P72" s="644"/>
      <c r="Q72" s="644"/>
      <c r="R72" s="644"/>
      <c r="S72" s="644"/>
      <c r="T72" s="644"/>
      <c r="U72" s="644"/>
      <c r="V72" s="644"/>
      <c r="W72" s="644"/>
      <c r="X72" s="644"/>
      <c r="Y72" s="644"/>
      <c r="Z72" s="644"/>
      <c r="AA72" s="644">
        <v>116469</v>
      </c>
      <c r="AB72" s="644"/>
      <c r="AC72" s="644"/>
      <c r="AD72" s="644"/>
      <c r="AE72" s="644"/>
      <c r="AF72" s="644"/>
      <c r="AG72" s="644"/>
      <c r="AH72" s="644"/>
      <c r="AI72" s="644"/>
      <c r="AJ72" s="644"/>
      <c r="AK72" s="644"/>
      <c r="AL72" s="644"/>
      <c r="AM72" s="644">
        <v>2758</v>
      </c>
      <c r="AN72" s="644"/>
      <c r="AO72" s="644"/>
      <c r="AP72" s="644"/>
      <c r="AQ72" s="644"/>
      <c r="AR72" s="644"/>
      <c r="AS72" s="644"/>
      <c r="AT72" s="644"/>
      <c r="AU72" s="644"/>
      <c r="AV72" s="644"/>
      <c r="AW72" s="644"/>
      <c r="AX72" s="644"/>
      <c r="AY72" s="644">
        <v>56338</v>
      </c>
      <c r="AZ72" s="644"/>
      <c r="BA72" s="644"/>
      <c r="BB72" s="644"/>
      <c r="BC72" s="644"/>
      <c r="BD72" s="644"/>
      <c r="BE72" s="644"/>
      <c r="BF72" s="644"/>
      <c r="BG72" s="644"/>
      <c r="BH72" s="644"/>
      <c r="BI72" s="644"/>
      <c r="BJ72" s="644"/>
    </row>
    <row r="73" spans="1:63" ht="12.95" customHeight="1">
      <c r="A73" s="22"/>
      <c r="B73" s="23"/>
      <c r="C73" s="17"/>
      <c r="D73" s="17"/>
      <c r="E73" s="205"/>
      <c r="F73" s="205"/>
      <c r="G73" s="390">
        <v>23</v>
      </c>
      <c r="H73" s="390"/>
      <c r="I73" s="390"/>
      <c r="J73" s="17"/>
      <c r="K73" s="17"/>
      <c r="L73" s="17"/>
      <c r="M73" s="17"/>
      <c r="N73" s="25"/>
      <c r="O73" s="644">
        <v>172501</v>
      </c>
      <c r="P73" s="644"/>
      <c r="Q73" s="644"/>
      <c r="R73" s="644"/>
      <c r="S73" s="644"/>
      <c r="T73" s="644"/>
      <c r="U73" s="644"/>
      <c r="V73" s="644"/>
      <c r="W73" s="644"/>
      <c r="X73" s="644"/>
      <c r="Y73" s="644"/>
      <c r="Z73" s="644"/>
      <c r="AA73" s="644">
        <v>114958</v>
      </c>
      <c r="AB73" s="644"/>
      <c r="AC73" s="644"/>
      <c r="AD73" s="644"/>
      <c r="AE73" s="644"/>
      <c r="AF73" s="644"/>
      <c r="AG73" s="644"/>
      <c r="AH73" s="644"/>
      <c r="AI73" s="644"/>
      <c r="AJ73" s="644"/>
      <c r="AK73" s="644"/>
      <c r="AL73" s="644"/>
      <c r="AM73" s="644">
        <v>2589</v>
      </c>
      <c r="AN73" s="644"/>
      <c r="AO73" s="644"/>
      <c r="AP73" s="644"/>
      <c r="AQ73" s="644"/>
      <c r="AR73" s="644"/>
      <c r="AS73" s="644"/>
      <c r="AT73" s="644"/>
      <c r="AU73" s="644"/>
      <c r="AV73" s="644"/>
      <c r="AW73" s="644"/>
      <c r="AX73" s="644"/>
      <c r="AY73" s="644">
        <v>54954</v>
      </c>
      <c r="AZ73" s="644"/>
      <c r="BA73" s="644"/>
      <c r="BB73" s="644"/>
      <c r="BC73" s="644"/>
      <c r="BD73" s="644"/>
      <c r="BE73" s="644"/>
      <c r="BF73" s="644"/>
      <c r="BG73" s="644"/>
      <c r="BH73" s="644"/>
      <c r="BI73" s="644"/>
      <c r="BJ73" s="644"/>
      <c r="BK73" s="22"/>
    </row>
    <row r="74" spans="1:63" ht="12.95" customHeight="1">
      <c r="B74" s="17"/>
      <c r="C74" s="17"/>
      <c r="D74" s="17"/>
      <c r="E74" s="205"/>
      <c r="F74" s="205"/>
      <c r="G74" s="390">
        <v>24</v>
      </c>
      <c r="H74" s="390"/>
      <c r="I74" s="390"/>
      <c r="J74" s="17"/>
      <c r="K74" s="17"/>
      <c r="L74" s="17"/>
      <c r="M74" s="17"/>
      <c r="N74" s="25"/>
      <c r="O74" s="644">
        <v>170343</v>
      </c>
      <c r="P74" s="644"/>
      <c r="Q74" s="644"/>
      <c r="R74" s="644"/>
      <c r="S74" s="644"/>
      <c r="T74" s="644"/>
      <c r="U74" s="644"/>
      <c r="V74" s="644"/>
      <c r="W74" s="644"/>
      <c r="X74" s="644"/>
      <c r="Y74" s="644"/>
      <c r="Z74" s="644"/>
      <c r="AA74" s="644">
        <v>113169</v>
      </c>
      <c r="AB74" s="644"/>
      <c r="AC74" s="644"/>
      <c r="AD74" s="644"/>
      <c r="AE74" s="644"/>
      <c r="AF74" s="644"/>
      <c r="AG74" s="644"/>
      <c r="AH74" s="644"/>
      <c r="AI74" s="644"/>
      <c r="AJ74" s="644"/>
      <c r="AK74" s="644"/>
      <c r="AL74" s="644"/>
      <c r="AM74" s="644">
        <v>2307</v>
      </c>
      <c r="AN74" s="644"/>
      <c r="AO74" s="644"/>
      <c r="AP74" s="644"/>
      <c r="AQ74" s="644"/>
      <c r="AR74" s="644"/>
      <c r="AS74" s="644"/>
      <c r="AT74" s="644"/>
      <c r="AU74" s="644"/>
      <c r="AV74" s="644"/>
      <c r="AW74" s="644"/>
      <c r="AX74" s="644"/>
      <c r="AY74" s="644">
        <v>54867</v>
      </c>
      <c r="AZ74" s="644"/>
      <c r="BA74" s="644"/>
      <c r="BB74" s="644"/>
      <c r="BC74" s="644"/>
      <c r="BD74" s="644"/>
      <c r="BE74" s="644"/>
      <c r="BF74" s="644"/>
      <c r="BG74" s="644"/>
      <c r="BH74" s="644"/>
      <c r="BI74" s="644"/>
      <c r="BJ74" s="644"/>
    </row>
    <row r="75" spans="1:63" ht="12.95" customHeight="1">
      <c r="B75" s="17"/>
      <c r="C75" s="17"/>
      <c r="D75" s="17"/>
      <c r="E75" s="205"/>
      <c r="F75" s="205"/>
      <c r="G75" s="390">
        <v>25</v>
      </c>
      <c r="H75" s="390"/>
      <c r="I75" s="390"/>
      <c r="J75" s="17"/>
      <c r="K75" s="17"/>
      <c r="L75" s="17"/>
      <c r="M75" s="17"/>
      <c r="N75" s="25"/>
      <c r="O75" s="644">
        <v>169654</v>
      </c>
      <c r="P75" s="644"/>
      <c r="Q75" s="644"/>
      <c r="R75" s="644"/>
      <c r="S75" s="644"/>
      <c r="T75" s="644"/>
      <c r="U75" s="644"/>
      <c r="V75" s="644"/>
      <c r="W75" s="644"/>
      <c r="X75" s="644"/>
      <c r="Y75" s="644"/>
      <c r="Z75" s="644"/>
      <c r="AA75" s="644">
        <v>113368</v>
      </c>
      <c r="AB75" s="644"/>
      <c r="AC75" s="644"/>
      <c r="AD75" s="644"/>
      <c r="AE75" s="644"/>
      <c r="AF75" s="644"/>
      <c r="AG75" s="644"/>
      <c r="AH75" s="644"/>
      <c r="AI75" s="644"/>
      <c r="AJ75" s="644"/>
      <c r="AK75" s="644"/>
      <c r="AL75" s="644"/>
      <c r="AM75" s="644">
        <v>2103</v>
      </c>
      <c r="AN75" s="644"/>
      <c r="AO75" s="644"/>
      <c r="AP75" s="644"/>
      <c r="AQ75" s="644"/>
      <c r="AR75" s="644"/>
      <c r="AS75" s="644"/>
      <c r="AT75" s="644"/>
      <c r="AU75" s="644"/>
      <c r="AV75" s="644"/>
      <c r="AW75" s="644"/>
      <c r="AX75" s="644"/>
      <c r="AY75" s="644">
        <v>54183</v>
      </c>
      <c r="AZ75" s="644"/>
      <c r="BA75" s="644"/>
      <c r="BB75" s="644"/>
      <c r="BC75" s="644"/>
      <c r="BD75" s="644"/>
      <c r="BE75" s="644"/>
      <c r="BF75" s="644"/>
      <c r="BG75" s="644"/>
      <c r="BH75" s="644"/>
      <c r="BI75" s="644"/>
      <c r="BJ75" s="644"/>
    </row>
    <row r="76" spans="1:63" s="22" customFormat="1" ht="12.95" customHeight="1">
      <c r="B76" s="23"/>
      <c r="C76" s="23"/>
      <c r="D76" s="23"/>
      <c r="E76" s="204"/>
      <c r="F76" s="204"/>
      <c r="G76" s="388">
        <v>26</v>
      </c>
      <c r="H76" s="388"/>
      <c r="I76" s="388"/>
      <c r="J76" s="23"/>
      <c r="K76" s="23"/>
      <c r="L76" s="23"/>
      <c r="M76" s="23"/>
      <c r="N76" s="24"/>
      <c r="O76" s="789">
        <f>SUM(AA76:BJ76)</f>
        <v>168013</v>
      </c>
      <c r="P76" s="773"/>
      <c r="Q76" s="773"/>
      <c r="R76" s="773"/>
      <c r="S76" s="773"/>
      <c r="T76" s="773"/>
      <c r="U76" s="773"/>
      <c r="V76" s="773"/>
      <c r="W76" s="773"/>
      <c r="X76" s="773"/>
      <c r="Y76" s="773"/>
      <c r="Z76" s="773"/>
      <c r="AA76" s="773">
        <v>111879</v>
      </c>
      <c r="AB76" s="773"/>
      <c r="AC76" s="773"/>
      <c r="AD76" s="773"/>
      <c r="AE76" s="773"/>
      <c r="AF76" s="773"/>
      <c r="AG76" s="773"/>
      <c r="AH76" s="773"/>
      <c r="AI76" s="773"/>
      <c r="AJ76" s="773"/>
      <c r="AK76" s="773"/>
      <c r="AL76" s="773"/>
      <c r="AM76" s="773">
        <v>2021</v>
      </c>
      <c r="AN76" s="773"/>
      <c r="AO76" s="773"/>
      <c r="AP76" s="773"/>
      <c r="AQ76" s="773"/>
      <c r="AR76" s="773"/>
      <c r="AS76" s="773"/>
      <c r="AT76" s="773"/>
      <c r="AU76" s="773"/>
      <c r="AV76" s="773"/>
      <c r="AW76" s="773"/>
      <c r="AX76" s="773"/>
      <c r="AY76" s="773">
        <v>54113</v>
      </c>
      <c r="AZ76" s="773"/>
      <c r="BA76" s="773"/>
      <c r="BB76" s="773"/>
      <c r="BC76" s="773"/>
      <c r="BD76" s="773"/>
      <c r="BE76" s="773"/>
      <c r="BF76" s="773"/>
      <c r="BG76" s="773"/>
      <c r="BH76" s="773"/>
      <c r="BI76" s="773"/>
      <c r="BJ76" s="773"/>
    </row>
    <row r="77" spans="1:63" ht="8.1" customHeight="1">
      <c r="B77" s="19"/>
      <c r="C77" s="19"/>
      <c r="D77" s="19"/>
      <c r="E77" s="21"/>
      <c r="F77" s="21"/>
      <c r="G77" s="21"/>
      <c r="H77" s="21"/>
      <c r="I77" s="19"/>
      <c r="J77" s="19"/>
      <c r="K77" s="19"/>
      <c r="L77" s="19"/>
      <c r="M77" s="19"/>
      <c r="N77" s="20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</row>
    <row r="78" spans="1:63" ht="12" customHeight="1">
      <c r="B78" s="387" t="s">
        <v>9</v>
      </c>
      <c r="C78" s="387"/>
      <c r="D78" s="387"/>
      <c r="E78" s="211" t="s">
        <v>162</v>
      </c>
      <c r="F78" s="16" t="s">
        <v>150</v>
      </c>
    </row>
    <row r="79" spans="1:63" ht="12.95" customHeight="1"/>
    <row r="116" spans="7:55" ht="12" customHeight="1">
      <c r="G116" s="300"/>
      <c r="H116" s="300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  <c r="AJ116" s="301"/>
      <c r="AK116" s="301"/>
      <c r="AL116" s="301"/>
      <c r="AM116" s="301"/>
      <c r="AN116" s="301"/>
      <c r="AO116" s="301"/>
      <c r="AP116" s="301"/>
      <c r="AQ116" s="301"/>
      <c r="AR116" s="301"/>
      <c r="AS116" s="301"/>
      <c r="AT116" s="301"/>
      <c r="AU116" s="301"/>
      <c r="AV116" s="301"/>
      <c r="AW116" s="301"/>
      <c r="AX116" s="301"/>
      <c r="AY116" s="301"/>
      <c r="AZ116" s="301"/>
      <c r="BA116" s="301"/>
      <c r="BB116" s="301"/>
      <c r="BC116" s="301"/>
    </row>
    <row r="117" spans="7:55" ht="12" customHeight="1">
      <c r="G117" s="300"/>
      <c r="H117" s="300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  <c r="AJ117" s="301"/>
      <c r="AK117" s="301"/>
      <c r="AL117" s="301"/>
      <c r="AM117" s="301"/>
      <c r="AN117" s="301"/>
      <c r="AO117" s="301"/>
      <c r="AP117" s="301"/>
      <c r="AQ117" s="301"/>
      <c r="AR117" s="301"/>
      <c r="AS117" s="301"/>
      <c r="AT117" s="301"/>
      <c r="AU117" s="301"/>
      <c r="AV117" s="301"/>
      <c r="AW117" s="301"/>
      <c r="AX117" s="301"/>
      <c r="AY117" s="301"/>
      <c r="AZ117" s="301"/>
      <c r="BA117" s="301"/>
      <c r="BB117" s="301"/>
      <c r="BC117" s="301"/>
    </row>
    <row r="118" spans="7:55" ht="12" customHeight="1">
      <c r="G118" s="300"/>
      <c r="H118" s="300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  <c r="AJ118" s="301"/>
      <c r="AK118" s="301"/>
      <c r="AL118" s="301"/>
      <c r="AM118" s="301"/>
      <c r="AN118" s="301"/>
      <c r="AO118" s="301"/>
      <c r="AP118" s="301"/>
      <c r="AQ118" s="301"/>
      <c r="AR118" s="301"/>
      <c r="AS118" s="301"/>
      <c r="AT118" s="301"/>
      <c r="AU118" s="301"/>
      <c r="AV118" s="301"/>
      <c r="AW118" s="301"/>
      <c r="AX118" s="301"/>
      <c r="AY118" s="301"/>
      <c r="AZ118" s="301"/>
      <c r="BA118" s="301"/>
      <c r="BB118" s="301"/>
      <c r="BC118" s="301"/>
    </row>
    <row r="119" spans="7:55" ht="12" customHeight="1">
      <c r="G119" s="300"/>
      <c r="H119" s="300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  <c r="AJ119" s="301"/>
      <c r="AK119" s="301"/>
      <c r="AL119" s="301"/>
      <c r="AM119" s="301"/>
      <c r="AN119" s="301"/>
      <c r="AO119" s="301"/>
      <c r="AP119" s="301"/>
      <c r="AQ119" s="301"/>
      <c r="AR119" s="301"/>
      <c r="AS119" s="301"/>
      <c r="AT119" s="301"/>
      <c r="AU119" s="301"/>
      <c r="AV119" s="301"/>
      <c r="AW119" s="301"/>
      <c r="AX119" s="301"/>
      <c r="AY119" s="301"/>
      <c r="AZ119" s="301"/>
      <c r="BA119" s="301"/>
      <c r="BB119" s="301"/>
      <c r="BC119" s="301"/>
    </row>
  </sheetData>
  <mergeCells count="294">
    <mergeCell ref="BA43:BB43"/>
    <mergeCell ref="BI43:BJ43"/>
    <mergeCell ref="B62:D62"/>
    <mergeCell ref="AE59:AL59"/>
    <mergeCell ref="AM59:AT59"/>
    <mergeCell ref="AE60:AL60"/>
    <mergeCell ref="AM60:AT60"/>
    <mergeCell ref="AE56:AL56"/>
    <mergeCell ref="U54:V54"/>
    <mergeCell ref="AK54:AL54"/>
    <mergeCell ref="U43:V43"/>
    <mergeCell ref="AC43:AD43"/>
    <mergeCell ref="AK43:AL43"/>
    <mergeCell ref="AS43:AT43"/>
    <mergeCell ref="W49:AD49"/>
    <mergeCell ref="AE49:AL49"/>
    <mergeCell ref="C56:F56"/>
    <mergeCell ref="W52:AD53"/>
    <mergeCell ref="G56:I56"/>
    <mergeCell ref="J56:M56"/>
    <mergeCell ref="AE58:AL58"/>
    <mergeCell ref="AM58:AT58"/>
    <mergeCell ref="G58:I58"/>
    <mergeCell ref="O58:V58"/>
    <mergeCell ref="B78:D78"/>
    <mergeCell ref="AU47:BB47"/>
    <mergeCell ref="BC47:BJ47"/>
    <mergeCell ref="W48:AD48"/>
    <mergeCell ref="AE48:AL48"/>
    <mergeCell ref="AM48:AT48"/>
    <mergeCell ref="AU48:BB48"/>
    <mergeCell ref="BC48:BJ48"/>
    <mergeCell ref="AU49:BB49"/>
    <mergeCell ref="BC49:BJ49"/>
    <mergeCell ref="G57:I57"/>
    <mergeCell ref="O57:V57"/>
    <mergeCell ref="AM56:AT56"/>
    <mergeCell ref="AE57:AL57"/>
    <mergeCell ref="AM57:AT57"/>
    <mergeCell ref="AM49:AT49"/>
    <mergeCell ref="AC54:AD54"/>
    <mergeCell ref="W56:AD56"/>
    <mergeCell ref="O52:V53"/>
    <mergeCell ref="AE52:AL53"/>
    <mergeCell ref="AM52:AT53"/>
    <mergeCell ref="G49:I49"/>
    <mergeCell ref="G75:I75"/>
    <mergeCell ref="O75:Z75"/>
    <mergeCell ref="AA75:AL75"/>
    <mergeCell ref="AM75:AX75"/>
    <mergeCell ref="B67:BJ67"/>
    <mergeCell ref="B69:N70"/>
    <mergeCell ref="O69:BJ69"/>
    <mergeCell ref="O70:Z70"/>
    <mergeCell ref="AA70:AL70"/>
    <mergeCell ref="AM70:AX70"/>
    <mergeCell ref="AY70:BJ70"/>
    <mergeCell ref="C72:F72"/>
    <mergeCell ref="G72:I72"/>
    <mergeCell ref="J72:M72"/>
    <mergeCell ref="O72:Z72"/>
    <mergeCell ref="AA72:AL72"/>
    <mergeCell ref="AM72:AX72"/>
    <mergeCell ref="AY72:BJ72"/>
    <mergeCell ref="O56:V56"/>
    <mergeCell ref="O49:V49"/>
    <mergeCell ref="AY75:BJ75"/>
    <mergeCell ref="G76:I76"/>
    <mergeCell ref="O76:Z76"/>
    <mergeCell ref="AA76:AL76"/>
    <mergeCell ref="AM76:AX76"/>
    <mergeCell ref="AY76:BJ76"/>
    <mergeCell ref="G73:I73"/>
    <mergeCell ref="O73:Z73"/>
    <mergeCell ref="AA73:AL73"/>
    <mergeCell ref="AM73:AX73"/>
    <mergeCell ref="AY73:BJ73"/>
    <mergeCell ref="G74:I74"/>
    <mergeCell ref="O74:Z74"/>
    <mergeCell ref="AA74:AL74"/>
    <mergeCell ref="AM74:AX74"/>
    <mergeCell ref="AY74:BJ74"/>
    <mergeCell ref="B66:BJ66"/>
    <mergeCell ref="G59:I59"/>
    <mergeCell ref="O59:V59"/>
    <mergeCell ref="G60:I60"/>
    <mergeCell ref="O60:V60"/>
    <mergeCell ref="W58:AD58"/>
    <mergeCell ref="G45:I45"/>
    <mergeCell ref="G46:I46"/>
    <mergeCell ref="G47:I47"/>
    <mergeCell ref="W45:AD45"/>
    <mergeCell ref="AE45:AL45"/>
    <mergeCell ref="AM45:AT45"/>
    <mergeCell ref="AU45:BB45"/>
    <mergeCell ref="BC45:BJ45"/>
    <mergeCell ref="W46:AD46"/>
    <mergeCell ref="AE46:AL46"/>
    <mergeCell ref="AM46:AT46"/>
    <mergeCell ref="AU46:BB46"/>
    <mergeCell ref="BC46:BJ46"/>
    <mergeCell ref="W47:AD47"/>
    <mergeCell ref="AE47:AL47"/>
    <mergeCell ref="AM47:AT47"/>
    <mergeCell ref="J45:M45"/>
    <mergeCell ref="AU52:BB53"/>
    <mergeCell ref="W57:AD57"/>
    <mergeCell ref="A1:S2"/>
    <mergeCell ref="AU56:BB56"/>
    <mergeCell ref="AU57:BB57"/>
    <mergeCell ref="AU58:BB58"/>
    <mergeCell ref="AU59:BB59"/>
    <mergeCell ref="AU60:BB60"/>
    <mergeCell ref="G48:I48"/>
    <mergeCell ref="B5:BJ5"/>
    <mergeCell ref="B40:N42"/>
    <mergeCell ref="O40:V40"/>
    <mergeCell ref="W40:BJ40"/>
    <mergeCell ref="O41:V42"/>
    <mergeCell ref="W41:AD42"/>
    <mergeCell ref="AE41:AL42"/>
    <mergeCell ref="AM41:AT42"/>
    <mergeCell ref="AU41:BB42"/>
    <mergeCell ref="BC41:BJ42"/>
    <mergeCell ref="O45:V45"/>
    <mergeCell ref="O46:V46"/>
    <mergeCell ref="O47:V47"/>
    <mergeCell ref="O48:V48"/>
    <mergeCell ref="C45:F45"/>
    <mergeCell ref="B51:N53"/>
    <mergeCell ref="B7:N9"/>
    <mergeCell ref="O7:BJ7"/>
    <mergeCell ref="O8:V9"/>
    <mergeCell ref="W8:AD9"/>
    <mergeCell ref="AE8:AL9"/>
    <mergeCell ref="AM8:AT9"/>
    <mergeCell ref="AU8:BB9"/>
    <mergeCell ref="BC8:BJ9"/>
    <mergeCell ref="U10:V10"/>
    <mergeCell ref="AC10:AD10"/>
    <mergeCell ref="AK10:AL10"/>
    <mergeCell ref="AS10:AT10"/>
    <mergeCell ref="BA10:BB10"/>
    <mergeCell ref="BI10:BJ10"/>
    <mergeCell ref="C12:F12"/>
    <mergeCell ref="G12:I12"/>
    <mergeCell ref="J12:M12"/>
    <mergeCell ref="O12:V12"/>
    <mergeCell ref="W12:AD12"/>
    <mergeCell ref="AE12:AL12"/>
    <mergeCell ref="AM12:AT12"/>
    <mergeCell ref="AU12:BB12"/>
    <mergeCell ref="BC12:BJ12"/>
    <mergeCell ref="G13:I13"/>
    <mergeCell ref="O13:V13"/>
    <mergeCell ref="W13:AD13"/>
    <mergeCell ref="AE13:AL13"/>
    <mergeCell ref="AM13:AT13"/>
    <mergeCell ref="AU13:BB13"/>
    <mergeCell ref="BC13:BJ13"/>
    <mergeCell ref="G14:I14"/>
    <mergeCell ref="O14:V14"/>
    <mergeCell ref="W14:AD14"/>
    <mergeCell ref="AE14:AL14"/>
    <mergeCell ref="AM14:AT14"/>
    <mergeCell ref="AU14:BB14"/>
    <mergeCell ref="BC14:BJ14"/>
    <mergeCell ref="G15:I15"/>
    <mergeCell ref="O15:V15"/>
    <mergeCell ref="W15:AD15"/>
    <mergeCell ref="AE15:AL15"/>
    <mergeCell ref="AM15:AT15"/>
    <mergeCell ref="AU15:BB15"/>
    <mergeCell ref="BC15:BJ15"/>
    <mergeCell ref="G16:I16"/>
    <mergeCell ref="O16:V16"/>
    <mergeCell ref="W16:AD16"/>
    <mergeCell ref="AE16:AL16"/>
    <mergeCell ref="AM16:AT16"/>
    <mergeCell ref="AU16:BB16"/>
    <mergeCell ref="BC16:BJ16"/>
    <mergeCell ref="B18:N20"/>
    <mergeCell ref="O18:BJ18"/>
    <mergeCell ref="O19:V20"/>
    <mergeCell ref="W19:AD20"/>
    <mergeCell ref="AE19:AL20"/>
    <mergeCell ref="AM19:AT20"/>
    <mergeCell ref="AU19:BB20"/>
    <mergeCell ref="BC19:BJ20"/>
    <mergeCell ref="U21:V21"/>
    <mergeCell ref="AC21:AD21"/>
    <mergeCell ref="AK21:AL21"/>
    <mergeCell ref="AS21:AT21"/>
    <mergeCell ref="BA21:BB21"/>
    <mergeCell ref="BI21:BJ21"/>
    <mergeCell ref="C23:F23"/>
    <mergeCell ref="G23:I23"/>
    <mergeCell ref="J23:M23"/>
    <mergeCell ref="O23:V23"/>
    <mergeCell ref="W23:AD23"/>
    <mergeCell ref="AE23:AL23"/>
    <mergeCell ref="AM23:AT23"/>
    <mergeCell ref="AU23:BB23"/>
    <mergeCell ref="BC23:BJ23"/>
    <mergeCell ref="G24:I24"/>
    <mergeCell ref="O24:V24"/>
    <mergeCell ref="W24:AD24"/>
    <mergeCell ref="AE24:AL24"/>
    <mergeCell ref="AM24:AT24"/>
    <mergeCell ref="AU24:BB24"/>
    <mergeCell ref="BC24:BJ24"/>
    <mergeCell ref="G25:I25"/>
    <mergeCell ref="O25:V25"/>
    <mergeCell ref="W25:AD25"/>
    <mergeCell ref="AE25:AL25"/>
    <mergeCell ref="AM25:AT25"/>
    <mergeCell ref="AU25:BB25"/>
    <mergeCell ref="BC25:BJ25"/>
    <mergeCell ref="G26:I26"/>
    <mergeCell ref="O26:V26"/>
    <mergeCell ref="W26:AD26"/>
    <mergeCell ref="AE26:AL26"/>
    <mergeCell ref="AM26:AT26"/>
    <mergeCell ref="AU26:BB26"/>
    <mergeCell ref="BC26:BJ26"/>
    <mergeCell ref="G27:I27"/>
    <mergeCell ref="O27:V27"/>
    <mergeCell ref="W27:AD27"/>
    <mergeCell ref="AE27:AL27"/>
    <mergeCell ref="AM27:AT27"/>
    <mergeCell ref="AU27:BB27"/>
    <mergeCell ref="BC27:BJ27"/>
    <mergeCell ref="B29:N31"/>
    <mergeCell ref="O29:AD29"/>
    <mergeCell ref="AE29:BJ29"/>
    <mergeCell ref="O30:V31"/>
    <mergeCell ref="W30:AD31"/>
    <mergeCell ref="AE30:AL31"/>
    <mergeCell ref="AM30:AT31"/>
    <mergeCell ref="AU30:BB31"/>
    <mergeCell ref="BC30:BJ31"/>
    <mergeCell ref="U32:V32"/>
    <mergeCell ref="AC32:AD32"/>
    <mergeCell ref="AK32:AL32"/>
    <mergeCell ref="AS32:AT32"/>
    <mergeCell ref="BA32:BB32"/>
    <mergeCell ref="BI32:BJ32"/>
    <mergeCell ref="C34:F34"/>
    <mergeCell ref="G34:I34"/>
    <mergeCell ref="J34:M34"/>
    <mergeCell ref="O34:V34"/>
    <mergeCell ref="W34:AD34"/>
    <mergeCell ref="AE34:AL34"/>
    <mergeCell ref="AM34:AT34"/>
    <mergeCell ref="AU34:BB34"/>
    <mergeCell ref="BC34:BJ34"/>
    <mergeCell ref="G35:I35"/>
    <mergeCell ref="O35:V35"/>
    <mergeCell ref="W35:AD35"/>
    <mergeCell ref="AE35:AL35"/>
    <mergeCell ref="AM35:AT35"/>
    <mergeCell ref="AU35:BB35"/>
    <mergeCell ref="BC35:BJ35"/>
    <mergeCell ref="G36:I36"/>
    <mergeCell ref="O36:V36"/>
    <mergeCell ref="W36:AD36"/>
    <mergeCell ref="AE36:AL36"/>
    <mergeCell ref="AM36:AT36"/>
    <mergeCell ref="AU36:BB36"/>
    <mergeCell ref="BC36:BJ36"/>
    <mergeCell ref="O51:AL51"/>
    <mergeCell ref="AM51:BJ51"/>
    <mergeCell ref="BC52:BJ53"/>
    <mergeCell ref="BC56:BJ56"/>
    <mergeCell ref="BC57:BJ57"/>
    <mergeCell ref="BC58:BJ58"/>
    <mergeCell ref="BC59:BJ59"/>
    <mergeCell ref="BC60:BJ60"/>
    <mergeCell ref="G37:I37"/>
    <mergeCell ref="O37:V37"/>
    <mergeCell ref="W37:AD37"/>
    <mergeCell ref="AE37:AL37"/>
    <mergeCell ref="AM37:AT37"/>
    <mergeCell ref="AU37:BB37"/>
    <mergeCell ref="BC37:BJ37"/>
    <mergeCell ref="G38:I38"/>
    <mergeCell ref="O38:V38"/>
    <mergeCell ref="W38:AD38"/>
    <mergeCell ref="AE38:AL38"/>
    <mergeCell ref="AM38:AT38"/>
    <mergeCell ref="AU38:BB38"/>
    <mergeCell ref="BC38:BJ38"/>
    <mergeCell ref="W59:AD59"/>
    <mergeCell ref="W60:AD60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  <rowBreaks count="1" manualBreakCount="1">
    <brk id="112" max="6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BL77"/>
  <sheetViews>
    <sheetView view="pageBreakPreview" zoomScaleNormal="100" zoomScaleSheetLayoutView="100" workbookViewId="0"/>
  </sheetViews>
  <sheetFormatPr defaultRowHeight="11.1" customHeight="1"/>
  <cols>
    <col min="1" max="1" width="1" style="16" customWidth="1"/>
    <col min="2" max="63" width="1.625" style="16" customWidth="1"/>
    <col min="64" max="64" width="9" style="16" customWidth="1"/>
    <col min="65" max="16384" width="9" style="16"/>
  </cols>
  <sheetData>
    <row r="1" spans="1:64" ht="11.1" customHeight="1"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647">
        <f>'202'!A1+1</f>
        <v>203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4" ht="11.1" customHeight="1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4" ht="11.1" customHeight="1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4" ht="11.1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4" ht="12.95" customHeight="1">
      <c r="B5" s="390" t="s">
        <v>317</v>
      </c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0"/>
      <c r="AO5" s="390"/>
      <c r="AP5" s="390"/>
      <c r="AQ5" s="390"/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</row>
    <row r="6" spans="1:64" ht="12" customHeight="1">
      <c r="B6" s="19"/>
      <c r="C6" s="47"/>
      <c r="D6" s="47"/>
      <c r="E6" s="47"/>
      <c r="F6" s="47"/>
      <c r="G6" s="21"/>
      <c r="H6" s="21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42" t="s">
        <v>307</v>
      </c>
      <c r="BK6" s="202"/>
    </row>
    <row r="7" spans="1:64" ht="12.95" customHeight="1">
      <c r="B7" s="612" t="s">
        <v>1</v>
      </c>
      <c r="C7" s="613"/>
      <c r="D7" s="613"/>
      <c r="E7" s="613"/>
      <c r="F7" s="613"/>
      <c r="G7" s="613"/>
      <c r="H7" s="613"/>
      <c r="I7" s="613"/>
      <c r="J7" s="613"/>
      <c r="K7" s="613"/>
      <c r="L7" s="613"/>
      <c r="M7" s="613"/>
      <c r="N7" s="613"/>
      <c r="O7" s="613" t="s">
        <v>316</v>
      </c>
      <c r="P7" s="613"/>
      <c r="Q7" s="613"/>
      <c r="R7" s="613"/>
      <c r="S7" s="613"/>
      <c r="T7" s="613"/>
      <c r="U7" s="613" t="s">
        <v>315</v>
      </c>
      <c r="V7" s="613"/>
      <c r="W7" s="613"/>
      <c r="X7" s="613"/>
      <c r="Y7" s="613"/>
      <c r="Z7" s="613"/>
      <c r="AA7" s="613" t="s">
        <v>314</v>
      </c>
      <c r="AB7" s="613"/>
      <c r="AC7" s="613"/>
      <c r="AD7" s="613"/>
      <c r="AE7" s="613"/>
      <c r="AF7" s="613"/>
      <c r="AG7" s="613" t="s">
        <v>313</v>
      </c>
      <c r="AH7" s="613"/>
      <c r="AI7" s="613"/>
      <c r="AJ7" s="613"/>
      <c r="AK7" s="613"/>
      <c r="AL7" s="613"/>
      <c r="AM7" s="613" t="s">
        <v>312</v>
      </c>
      <c r="AN7" s="613"/>
      <c r="AO7" s="613"/>
      <c r="AP7" s="613"/>
      <c r="AQ7" s="613"/>
      <c r="AR7" s="613"/>
      <c r="AS7" s="613" t="s">
        <v>311</v>
      </c>
      <c r="AT7" s="613"/>
      <c r="AU7" s="613"/>
      <c r="AV7" s="613"/>
      <c r="AW7" s="613"/>
      <c r="AX7" s="613"/>
      <c r="AY7" s="613" t="s">
        <v>310</v>
      </c>
      <c r="AZ7" s="613"/>
      <c r="BA7" s="613"/>
      <c r="BB7" s="613"/>
      <c r="BC7" s="613"/>
      <c r="BD7" s="613"/>
      <c r="BE7" s="613" t="s">
        <v>309</v>
      </c>
      <c r="BF7" s="613"/>
      <c r="BG7" s="613"/>
      <c r="BH7" s="613"/>
      <c r="BI7" s="613"/>
      <c r="BJ7" s="616"/>
      <c r="BK7" s="17"/>
    </row>
    <row r="8" spans="1:64" ht="8.1" customHeight="1">
      <c r="B8" s="17"/>
      <c r="C8" s="205"/>
      <c r="D8" s="205"/>
      <c r="E8" s="205"/>
      <c r="F8" s="205"/>
      <c r="G8" s="17"/>
      <c r="H8" s="17"/>
      <c r="I8" s="17"/>
      <c r="J8" s="17"/>
      <c r="K8" s="17"/>
      <c r="L8" s="17"/>
      <c r="M8" s="17"/>
      <c r="N8" s="26"/>
      <c r="O8" s="17"/>
      <c r="P8" s="17"/>
      <c r="Q8" s="17"/>
      <c r="R8" s="17"/>
      <c r="S8" s="17"/>
      <c r="T8" s="17"/>
      <c r="U8" s="17"/>
      <c r="V8" s="17"/>
    </row>
    <row r="9" spans="1:64" ht="12.95" customHeight="1">
      <c r="B9" s="17"/>
      <c r="C9" s="392" t="s">
        <v>154</v>
      </c>
      <c r="D9" s="392"/>
      <c r="E9" s="392"/>
      <c r="F9" s="392"/>
      <c r="G9" s="390">
        <v>22</v>
      </c>
      <c r="H9" s="390"/>
      <c r="I9" s="390"/>
      <c r="J9" s="392" t="s">
        <v>153</v>
      </c>
      <c r="K9" s="392"/>
      <c r="L9" s="392"/>
      <c r="M9" s="392"/>
      <c r="N9" s="25"/>
      <c r="O9" s="644">
        <v>5787</v>
      </c>
      <c r="P9" s="644"/>
      <c r="Q9" s="644"/>
      <c r="R9" s="644"/>
      <c r="S9" s="644"/>
      <c r="T9" s="644"/>
      <c r="U9" s="644">
        <v>5151</v>
      </c>
      <c r="V9" s="644"/>
      <c r="W9" s="644"/>
      <c r="X9" s="644"/>
      <c r="Y9" s="644"/>
      <c r="Z9" s="644"/>
      <c r="AA9" s="644">
        <v>108506</v>
      </c>
      <c r="AB9" s="644"/>
      <c r="AC9" s="644"/>
      <c r="AD9" s="644"/>
      <c r="AE9" s="644"/>
      <c r="AF9" s="644"/>
      <c r="AG9" s="644">
        <v>246</v>
      </c>
      <c r="AH9" s="644"/>
      <c r="AI9" s="644"/>
      <c r="AJ9" s="644"/>
      <c r="AK9" s="644"/>
      <c r="AL9" s="644"/>
      <c r="AM9" s="644">
        <v>1731</v>
      </c>
      <c r="AN9" s="644"/>
      <c r="AO9" s="644"/>
      <c r="AP9" s="644"/>
      <c r="AQ9" s="644"/>
      <c r="AR9" s="644"/>
      <c r="AS9" s="644">
        <v>291</v>
      </c>
      <c r="AT9" s="644"/>
      <c r="AU9" s="644"/>
      <c r="AV9" s="644"/>
      <c r="AW9" s="644"/>
      <c r="AX9" s="644"/>
      <c r="AY9" s="644">
        <v>90</v>
      </c>
      <c r="AZ9" s="644"/>
      <c r="BA9" s="644"/>
      <c r="BB9" s="644"/>
      <c r="BC9" s="644"/>
      <c r="BD9" s="644"/>
      <c r="BE9" s="644">
        <v>146</v>
      </c>
      <c r="BF9" s="644"/>
      <c r="BG9" s="644"/>
      <c r="BH9" s="644"/>
      <c r="BI9" s="644"/>
      <c r="BJ9" s="644"/>
    </row>
    <row r="10" spans="1:64" ht="12.95" customHeight="1">
      <c r="A10" s="22"/>
      <c r="B10" s="23"/>
      <c r="C10" s="17"/>
      <c r="D10" s="17"/>
      <c r="E10" s="205"/>
      <c r="F10" s="205"/>
      <c r="G10" s="390">
        <v>23</v>
      </c>
      <c r="H10" s="390"/>
      <c r="I10" s="390"/>
      <c r="J10" s="17"/>
      <c r="K10" s="17"/>
      <c r="L10" s="17"/>
      <c r="M10" s="17"/>
      <c r="N10" s="25"/>
      <c r="O10" s="644">
        <v>5205</v>
      </c>
      <c r="P10" s="644"/>
      <c r="Q10" s="644"/>
      <c r="R10" s="644"/>
      <c r="S10" s="644"/>
      <c r="T10" s="644"/>
      <c r="U10" s="644">
        <v>4721</v>
      </c>
      <c r="V10" s="644"/>
      <c r="W10" s="644"/>
      <c r="X10" s="644"/>
      <c r="Y10" s="644"/>
      <c r="Z10" s="644"/>
      <c r="AA10" s="644">
        <v>112636</v>
      </c>
      <c r="AB10" s="644"/>
      <c r="AC10" s="644"/>
      <c r="AD10" s="644"/>
      <c r="AE10" s="644"/>
      <c r="AF10" s="644"/>
      <c r="AG10" s="644">
        <v>226</v>
      </c>
      <c r="AH10" s="644"/>
      <c r="AI10" s="644"/>
      <c r="AJ10" s="644"/>
      <c r="AK10" s="644"/>
      <c r="AL10" s="644"/>
      <c r="AM10" s="644">
        <v>1798</v>
      </c>
      <c r="AN10" s="644"/>
      <c r="AO10" s="644"/>
      <c r="AP10" s="644"/>
      <c r="AQ10" s="644"/>
      <c r="AR10" s="644"/>
      <c r="AS10" s="644">
        <v>256</v>
      </c>
      <c r="AT10" s="644"/>
      <c r="AU10" s="644"/>
      <c r="AV10" s="644"/>
      <c r="AW10" s="644"/>
      <c r="AX10" s="644"/>
      <c r="AY10" s="644">
        <v>82</v>
      </c>
      <c r="AZ10" s="644"/>
      <c r="BA10" s="644"/>
      <c r="BB10" s="644"/>
      <c r="BC10" s="644"/>
      <c r="BD10" s="644"/>
      <c r="BE10" s="644">
        <v>148</v>
      </c>
      <c r="BF10" s="644"/>
      <c r="BG10" s="644"/>
      <c r="BH10" s="644"/>
      <c r="BI10" s="644"/>
      <c r="BJ10" s="644"/>
      <c r="BK10" s="22"/>
    </row>
    <row r="11" spans="1:64" ht="12.95" customHeight="1">
      <c r="B11" s="17"/>
      <c r="C11" s="17"/>
      <c r="D11" s="17"/>
      <c r="E11" s="205"/>
      <c r="F11" s="205"/>
      <c r="G11" s="390">
        <v>24</v>
      </c>
      <c r="H11" s="390"/>
      <c r="I11" s="390"/>
      <c r="J11" s="17"/>
      <c r="K11" s="17"/>
      <c r="L11" s="17"/>
      <c r="M11" s="17"/>
      <c r="N11" s="25"/>
      <c r="O11" s="644">
        <v>4594</v>
      </c>
      <c r="P11" s="644"/>
      <c r="Q11" s="644"/>
      <c r="R11" s="644"/>
      <c r="S11" s="644"/>
      <c r="T11" s="644"/>
      <c r="U11" s="644">
        <v>4269</v>
      </c>
      <c r="V11" s="644"/>
      <c r="W11" s="644"/>
      <c r="X11" s="644"/>
      <c r="Y11" s="644"/>
      <c r="Z11" s="644"/>
      <c r="AA11" s="644">
        <v>118214</v>
      </c>
      <c r="AB11" s="644"/>
      <c r="AC11" s="644"/>
      <c r="AD11" s="644"/>
      <c r="AE11" s="644"/>
      <c r="AF11" s="644"/>
      <c r="AG11" s="644">
        <v>203</v>
      </c>
      <c r="AH11" s="644"/>
      <c r="AI11" s="644"/>
      <c r="AJ11" s="644"/>
      <c r="AK11" s="644"/>
      <c r="AL11" s="644"/>
      <c r="AM11" s="644">
        <v>1855</v>
      </c>
      <c r="AN11" s="644"/>
      <c r="AO11" s="644"/>
      <c r="AP11" s="644"/>
      <c r="AQ11" s="644"/>
      <c r="AR11" s="644"/>
      <c r="AS11" s="644">
        <v>225</v>
      </c>
      <c r="AT11" s="644"/>
      <c r="AU11" s="644"/>
      <c r="AV11" s="644"/>
      <c r="AW11" s="644"/>
      <c r="AX11" s="644"/>
      <c r="AY11" s="644">
        <v>67</v>
      </c>
      <c r="AZ11" s="644"/>
      <c r="BA11" s="644"/>
      <c r="BB11" s="644"/>
      <c r="BC11" s="644"/>
      <c r="BD11" s="644"/>
      <c r="BE11" s="644">
        <v>139</v>
      </c>
      <c r="BF11" s="644"/>
      <c r="BG11" s="644"/>
      <c r="BH11" s="644"/>
      <c r="BI11" s="644"/>
      <c r="BJ11" s="644"/>
    </row>
    <row r="12" spans="1:64" ht="12.95" customHeight="1">
      <c r="B12" s="17"/>
      <c r="C12" s="17"/>
      <c r="D12" s="17"/>
      <c r="E12" s="205"/>
      <c r="F12" s="205"/>
      <c r="G12" s="390">
        <v>25</v>
      </c>
      <c r="H12" s="390"/>
      <c r="I12" s="390"/>
      <c r="J12" s="17"/>
      <c r="K12" s="17"/>
      <c r="L12" s="17"/>
      <c r="M12" s="17"/>
      <c r="N12" s="25"/>
      <c r="O12" s="644">
        <v>4058</v>
      </c>
      <c r="P12" s="644"/>
      <c r="Q12" s="644"/>
      <c r="R12" s="644"/>
      <c r="S12" s="644"/>
      <c r="T12" s="644"/>
      <c r="U12" s="644">
        <v>3868</v>
      </c>
      <c r="V12" s="644"/>
      <c r="W12" s="644"/>
      <c r="X12" s="644"/>
      <c r="Y12" s="644"/>
      <c r="Z12" s="644"/>
      <c r="AA12" s="644">
        <v>123092</v>
      </c>
      <c r="AB12" s="644"/>
      <c r="AC12" s="644"/>
      <c r="AD12" s="644"/>
      <c r="AE12" s="644"/>
      <c r="AF12" s="644"/>
      <c r="AG12" s="644">
        <v>185</v>
      </c>
      <c r="AH12" s="644"/>
      <c r="AI12" s="644"/>
      <c r="AJ12" s="644"/>
      <c r="AK12" s="644"/>
      <c r="AL12" s="644"/>
      <c r="AM12" s="644">
        <v>1918</v>
      </c>
      <c r="AN12" s="644"/>
      <c r="AO12" s="644"/>
      <c r="AP12" s="644"/>
      <c r="AQ12" s="644"/>
      <c r="AR12" s="644"/>
      <c r="AS12" s="644">
        <v>216</v>
      </c>
      <c r="AT12" s="644"/>
      <c r="AU12" s="644"/>
      <c r="AV12" s="644"/>
      <c r="AW12" s="644"/>
      <c r="AX12" s="644"/>
      <c r="AY12" s="644">
        <v>56</v>
      </c>
      <c r="AZ12" s="644"/>
      <c r="BA12" s="644"/>
      <c r="BB12" s="644"/>
      <c r="BC12" s="644"/>
      <c r="BD12" s="644"/>
      <c r="BE12" s="644">
        <v>111</v>
      </c>
      <c r="BF12" s="644"/>
      <c r="BG12" s="644"/>
      <c r="BH12" s="644"/>
      <c r="BI12" s="644"/>
      <c r="BJ12" s="644"/>
      <c r="BL12" s="234"/>
    </row>
    <row r="13" spans="1:64" s="22" customFormat="1" ht="12.95" customHeight="1">
      <c r="B13" s="23"/>
      <c r="C13" s="23"/>
      <c r="D13" s="23"/>
      <c r="E13" s="204"/>
      <c r="F13" s="204"/>
      <c r="G13" s="388">
        <v>26</v>
      </c>
      <c r="H13" s="388"/>
      <c r="I13" s="388"/>
      <c r="J13" s="23"/>
      <c r="K13" s="23"/>
      <c r="L13" s="23"/>
      <c r="M13" s="23"/>
      <c r="N13" s="24"/>
      <c r="O13" s="773">
        <v>3600</v>
      </c>
      <c r="P13" s="773"/>
      <c r="Q13" s="773"/>
      <c r="R13" s="773"/>
      <c r="S13" s="773"/>
      <c r="T13" s="773"/>
      <c r="U13" s="773">
        <v>3446</v>
      </c>
      <c r="V13" s="773"/>
      <c r="W13" s="773"/>
      <c r="X13" s="773"/>
      <c r="Y13" s="773"/>
      <c r="Z13" s="773"/>
      <c r="AA13" s="773">
        <v>127595</v>
      </c>
      <c r="AB13" s="773"/>
      <c r="AC13" s="773"/>
      <c r="AD13" s="773"/>
      <c r="AE13" s="773"/>
      <c r="AF13" s="773"/>
      <c r="AG13" s="773">
        <v>174</v>
      </c>
      <c r="AH13" s="773"/>
      <c r="AI13" s="773"/>
      <c r="AJ13" s="773"/>
      <c r="AK13" s="773"/>
      <c r="AL13" s="773"/>
      <c r="AM13" s="773">
        <v>1963</v>
      </c>
      <c r="AN13" s="773"/>
      <c r="AO13" s="773"/>
      <c r="AP13" s="773"/>
      <c r="AQ13" s="773"/>
      <c r="AR13" s="773"/>
      <c r="AS13" s="773">
        <v>217</v>
      </c>
      <c r="AT13" s="773"/>
      <c r="AU13" s="773"/>
      <c r="AV13" s="773"/>
      <c r="AW13" s="773"/>
      <c r="AX13" s="773"/>
      <c r="AY13" s="773">
        <v>57</v>
      </c>
      <c r="AZ13" s="773"/>
      <c r="BA13" s="773"/>
      <c r="BB13" s="773"/>
      <c r="BC13" s="773"/>
      <c r="BD13" s="773"/>
      <c r="BE13" s="773">
        <v>106</v>
      </c>
      <c r="BF13" s="773"/>
      <c r="BG13" s="773"/>
      <c r="BH13" s="773"/>
      <c r="BI13" s="773"/>
      <c r="BJ13" s="773"/>
      <c r="BL13" s="234"/>
    </row>
    <row r="14" spans="1:64" ht="8.1" customHeight="1">
      <c r="B14" s="19"/>
      <c r="C14" s="19"/>
      <c r="D14" s="19"/>
      <c r="E14" s="21"/>
      <c r="F14" s="21"/>
      <c r="G14" s="21"/>
      <c r="H14" s="21"/>
      <c r="I14" s="19"/>
      <c r="J14" s="19"/>
      <c r="K14" s="19"/>
      <c r="L14" s="19"/>
      <c r="M14" s="19"/>
      <c r="N14" s="20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</row>
    <row r="15" spans="1:64" ht="12" customHeight="1">
      <c r="B15" s="799" t="s">
        <v>9</v>
      </c>
      <c r="C15" s="799"/>
      <c r="D15" s="799"/>
      <c r="E15" s="86" t="s">
        <v>162</v>
      </c>
      <c r="F15" s="40" t="s">
        <v>150</v>
      </c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</row>
    <row r="16" spans="1:64" ht="13.5" customHeight="1">
      <c r="B16" s="207"/>
      <c r="C16" s="207"/>
      <c r="D16" s="207"/>
      <c r="E16" s="205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</row>
    <row r="17" spans="1:63" ht="13.5" customHeight="1"/>
    <row r="18" spans="1:63" ht="12.95" customHeight="1">
      <c r="B18" s="390" t="s">
        <v>308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  <c r="AH18" s="390"/>
      <c r="AI18" s="390"/>
      <c r="AJ18" s="390"/>
      <c r="AK18" s="390"/>
      <c r="AL18" s="390"/>
      <c r="AM18" s="390"/>
      <c r="AN18" s="390"/>
      <c r="AO18" s="390"/>
      <c r="AP18" s="390"/>
      <c r="AQ18" s="390"/>
      <c r="AR18" s="390"/>
      <c r="AS18" s="390"/>
      <c r="AT18" s="390"/>
      <c r="AU18" s="390"/>
      <c r="AV18" s="390"/>
      <c r="AW18" s="390"/>
      <c r="AX18" s="390"/>
      <c r="AY18" s="390"/>
      <c r="AZ18" s="390"/>
      <c r="BA18" s="390"/>
      <c r="BB18" s="390"/>
      <c r="BC18" s="390"/>
      <c r="BD18" s="390"/>
      <c r="BE18" s="390"/>
      <c r="BF18" s="390"/>
      <c r="BG18" s="390"/>
      <c r="BH18" s="390"/>
      <c r="BI18" s="390"/>
      <c r="BJ18" s="390"/>
    </row>
    <row r="19" spans="1:63" ht="12" customHeight="1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42" t="s">
        <v>307</v>
      </c>
    </row>
    <row r="20" spans="1:63" ht="12.95" customHeight="1">
      <c r="B20" s="612" t="s">
        <v>1</v>
      </c>
      <c r="C20" s="613"/>
      <c r="D20" s="613"/>
      <c r="E20" s="613"/>
      <c r="F20" s="613"/>
      <c r="G20" s="613"/>
      <c r="H20" s="613"/>
      <c r="I20" s="613"/>
      <c r="J20" s="613"/>
      <c r="K20" s="613"/>
      <c r="L20" s="613"/>
      <c r="M20" s="613"/>
      <c r="N20" s="613"/>
      <c r="O20" s="613" t="s">
        <v>306</v>
      </c>
      <c r="P20" s="613"/>
      <c r="Q20" s="613"/>
      <c r="R20" s="613"/>
      <c r="S20" s="613"/>
      <c r="T20" s="613"/>
      <c r="U20" s="613"/>
      <c r="V20" s="613"/>
      <c r="W20" s="613"/>
      <c r="X20" s="613"/>
      <c r="Y20" s="613"/>
      <c r="Z20" s="613"/>
      <c r="AA20" s="613"/>
      <c r="AB20" s="613"/>
      <c r="AC20" s="613"/>
      <c r="AD20" s="613"/>
      <c r="AE20" s="613"/>
      <c r="AF20" s="613"/>
      <c r="AG20" s="613"/>
      <c r="AH20" s="613"/>
      <c r="AI20" s="613"/>
      <c r="AJ20" s="613"/>
      <c r="AK20" s="613"/>
      <c r="AL20" s="613"/>
      <c r="AM20" s="613" t="s">
        <v>305</v>
      </c>
      <c r="AN20" s="613"/>
      <c r="AO20" s="613"/>
      <c r="AP20" s="613"/>
      <c r="AQ20" s="613"/>
      <c r="AR20" s="613"/>
      <c r="AS20" s="613"/>
      <c r="AT20" s="613"/>
      <c r="AU20" s="613"/>
      <c r="AV20" s="613"/>
      <c r="AW20" s="613"/>
      <c r="AX20" s="613"/>
      <c r="AY20" s="613"/>
      <c r="AZ20" s="613"/>
      <c r="BA20" s="613"/>
      <c r="BB20" s="613"/>
      <c r="BC20" s="613"/>
      <c r="BD20" s="613"/>
      <c r="BE20" s="613"/>
      <c r="BF20" s="613"/>
      <c r="BG20" s="613"/>
      <c r="BH20" s="613"/>
      <c r="BI20" s="613"/>
      <c r="BJ20" s="616"/>
    </row>
    <row r="21" spans="1:63" ht="12.95" customHeight="1">
      <c r="B21" s="614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 t="s">
        <v>227</v>
      </c>
      <c r="P21" s="615"/>
      <c r="Q21" s="615"/>
      <c r="R21" s="615"/>
      <c r="S21" s="615"/>
      <c r="T21" s="615"/>
      <c r="U21" s="615" t="s">
        <v>299</v>
      </c>
      <c r="V21" s="615"/>
      <c r="W21" s="615"/>
      <c r="X21" s="615"/>
      <c r="Y21" s="615"/>
      <c r="Z21" s="615"/>
      <c r="AA21" s="615" t="s">
        <v>298</v>
      </c>
      <c r="AB21" s="615"/>
      <c r="AC21" s="615"/>
      <c r="AD21" s="615"/>
      <c r="AE21" s="615"/>
      <c r="AF21" s="615"/>
      <c r="AG21" s="615" t="s">
        <v>297</v>
      </c>
      <c r="AH21" s="615"/>
      <c r="AI21" s="615"/>
      <c r="AJ21" s="615"/>
      <c r="AK21" s="615"/>
      <c r="AL21" s="615"/>
      <c r="AM21" s="615" t="s">
        <v>227</v>
      </c>
      <c r="AN21" s="615"/>
      <c r="AO21" s="615"/>
      <c r="AP21" s="615"/>
      <c r="AQ21" s="615"/>
      <c r="AR21" s="615"/>
      <c r="AS21" s="615" t="s">
        <v>304</v>
      </c>
      <c r="AT21" s="615"/>
      <c r="AU21" s="615"/>
      <c r="AV21" s="615"/>
      <c r="AW21" s="615"/>
      <c r="AX21" s="615"/>
      <c r="AY21" s="615" t="s">
        <v>303</v>
      </c>
      <c r="AZ21" s="615"/>
      <c r="BA21" s="615"/>
      <c r="BB21" s="615"/>
      <c r="BC21" s="615"/>
      <c r="BD21" s="615"/>
      <c r="BE21" s="615" t="s">
        <v>302</v>
      </c>
      <c r="BF21" s="615"/>
      <c r="BG21" s="615"/>
      <c r="BH21" s="615"/>
      <c r="BI21" s="615"/>
      <c r="BJ21" s="617"/>
    </row>
    <row r="22" spans="1:63" ht="8.1" customHeight="1">
      <c r="B22" s="17"/>
      <c r="C22" s="205"/>
      <c r="D22" s="205"/>
      <c r="E22" s="205"/>
      <c r="F22" s="205"/>
      <c r="G22" s="17"/>
      <c r="H22" s="17"/>
      <c r="I22" s="17"/>
      <c r="J22" s="17"/>
      <c r="K22" s="17"/>
      <c r="L22" s="17"/>
      <c r="M22" s="17"/>
      <c r="N22" s="2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</row>
    <row r="23" spans="1:63" ht="12.95" customHeight="1">
      <c r="B23" s="17"/>
      <c r="C23" s="392" t="s">
        <v>154</v>
      </c>
      <c r="D23" s="392"/>
      <c r="E23" s="392"/>
      <c r="F23" s="392"/>
      <c r="G23" s="390">
        <v>22</v>
      </c>
      <c r="H23" s="390"/>
      <c r="I23" s="390"/>
      <c r="J23" s="392" t="s">
        <v>153</v>
      </c>
      <c r="K23" s="392"/>
      <c r="L23" s="392"/>
      <c r="M23" s="392"/>
      <c r="N23" s="25"/>
      <c r="O23" s="646">
        <v>4568</v>
      </c>
      <c r="P23" s="646"/>
      <c r="Q23" s="646"/>
      <c r="R23" s="646"/>
      <c r="S23" s="646"/>
      <c r="T23" s="646"/>
      <c r="U23" s="646">
        <v>56</v>
      </c>
      <c r="V23" s="646"/>
      <c r="W23" s="646"/>
      <c r="X23" s="646"/>
      <c r="Y23" s="646"/>
      <c r="Z23" s="646"/>
      <c r="AA23" s="646">
        <v>4512</v>
      </c>
      <c r="AB23" s="646"/>
      <c r="AC23" s="646"/>
      <c r="AD23" s="646"/>
      <c r="AE23" s="646"/>
      <c r="AF23" s="646"/>
      <c r="AG23" s="646">
        <v>0</v>
      </c>
      <c r="AH23" s="646"/>
      <c r="AI23" s="646"/>
      <c r="AJ23" s="646"/>
      <c r="AK23" s="646"/>
      <c r="AL23" s="646"/>
      <c r="AM23" s="646">
        <v>4261</v>
      </c>
      <c r="AN23" s="646"/>
      <c r="AO23" s="646"/>
      <c r="AP23" s="646"/>
      <c r="AQ23" s="646"/>
      <c r="AR23" s="646"/>
      <c r="AS23" s="646">
        <v>20</v>
      </c>
      <c r="AT23" s="646"/>
      <c r="AU23" s="646"/>
      <c r="AV23" s="646"/>
      <c r="AW23" s="646"/>
      <c r="AX23" s="646"/>
      <c r="AY23" s="646">
        <v>4241</v>
      </c>
      <c r="AZ23" s="646"/>
      <c r="BA23" s="646"/>
      <c r="BB23" s="646"/>
      <c r="BC23" s="646"/>
      <c r="BD23" s="646"/>
      <c r="BE23" s="646">
        <v>0</v>
      </c>
      <c r="BF23" s="646"/>
      <c r="BG23" s="646"/>
      <c r="BH23" s="646"/>
      <c r="BI23" s="646"/>
      <c r="BJ23" s="646"/>
    </row>
    <row r="24" spans="1:63" ht="12.95" customHeight="1">
      <c r="A24" s="22"/>
      <c r="B24" s="17"/>
      <c r="C24" s="17"/>
      <c r="D24" s="17"/>
      <c r="E24" s="205"/>
      <c r="F24" s="205"/>
      <c r="G24" s="390">
        <v>23</v>
      </c>
      <c r="H24" s="390"/>
      <c r="I24" s="390"/>
      <c r="J24" s="17"/>
      <c r="K24" s="17"/>
      <c r="L24" s="17"/>
      <c r="M24" s="17"/>
      <c r="N24" s="25"/>
      <c r="O24" s="646">
        <v>4640</v>
      </c>
      <c r="P24" s="646"/>
      <c r="Q24" s="646"/>
      <c r="R24" s="646"/>
      <c r="S24" s="646"/>
      <c r="T24" s="646"/>
      <c r="U24" s="646">
        <v>42</v>
      </c>
      <c r="V24" s="646"/>
      <c r="W24" s="646"/>
      <c r="X24" s="646"/>
      <c r="Y24" s="646"/>
      <c r="Z24" s="646"/>
      <c r="AA24" s="646">
        <v>4598</v>
      </c>
      <c r="AB24" s="646"/>
      <c r="AC24" s="646"/>
      <c r="AD24" s="646"/>
      <c r="AE24" s="646"/>
      <c r="AF24" s="646"/>
      <c r="AG24" s="646">
        <v>0</v>
      </c>
      <c r="AH24" s="646"/>
      <c r="AI24" s="646"/>
      <c r="AJ24" s="646"/>
      <c r="AK24" s="646"/>
      <c r="AL24" s="646"/>
      <c r="AM24" s="646">
        <v>4343</v>
      </c>
      <c r="AN24" s="646"/>
      <c r="AO24" s="646"/>
      <c r="AP24" s="646"/>
      <c r="AQ24" s="646"/>
      <c r="AR24" s="646"/>
      <c r="AS24" s="646">
        <v>14</v>
      </c>
      <c r="AT24" s="646"/>
      <c r="AU24" s="646"/>
      <c r="AV24" s="646"/>
      <c r="AW24" s="646"/>
      <c r="AX24" s="646"/>
      <c r="AY24" s="646">
        <v>4329</v>
      </c>
      <c r="AZ24" s="646"/>
      <c r="BA24" s="646"/>
      <c r="BB24" s="646"/>
      <c r="BC24" s="646"/>
      <c r="BD24" s="646"/>
      <c r="BE24" s="646">
        <v>0</v>
      </c>
      <c r="BF24" s="646"/>
      <c r="BG24" s="646"/>
      <c r="BH24" s="646"/>
      <c r="BI24" s="646"/>
      <c r="BJ24" s="646"/>
      <c r="BK24" s="22"/>
    </row>
    <row r="25" spans="1:63" ht="12.95" customHeight="1">
      <c r="B25" s="17"/>
      <c r="C25" s="17"/>
      <c r="D25" s="17"/>
      <c r="E25" s="205"/>
      <c r="F25" s="205"/>
      <c r="G25" s="390">
        <v>24</v>
      </c>
      <c r="H25" s="390"/>
      <c r="I25" s="390"/>
      <c r="J25" s="17"/>
      <c r="K25" s="17"/>
      <c r="L25" s="17"/>
      <c r="M25" s="17"/>
      <c r="N25" s="25"/>
      <c r="O25" s="646">
        <v>4685</v>
      </c>
      <c r="P25" s="646"/>
      <c r="Q25" s="646"/>
      <c r="R25" s="646"/>
      <c r="S25" s="646"/>
      <c r="T25" s="646"/>
      <c r="U25" s="646">
        <v>37</v>
      </c>
      <c r="V25" s="646"/>
      <c r="W25" s="646"/>
      <c r="X25" s="646"/>
      <c r="Y25" s="646"/>
      <c r="Z25" s="646"/>
      <c r="AA25" s="646">
        <v>4648</v>
      </c>
      <c r="AB25" s="646"/>
      <c r="AC25" s="646"/>
      <c r="AD25" s="646"/>
      <c r="AE25" s="646"/>
      <c r="AF25" s="646"/>
      <c r="AG25" s="646">
        <v>0</v>
      </c>
      <c r="AH25" s="646"/>
      <c r="AI25" s="646"/>
      <c r="AJ25" s="646"/>
      <c r="AK25" s="646"/>
      <c r="AL25" s="646"/>
      <c r="AM25" s="646">
        <v>4385</v>
      </c>
      <c r="AN25" s="646"/>
      <c r="AO25" s="646"/>
      <c r="AP25" s="646"/>
      <c r="AQ25" s="646"/>
      <c r="AR25" s="646"/>
      <c r="AS25" s="646">
        <v>12</v>
      </c>
      <c r="AT25" s="646"/>
      <c r="AU25" s="646"/>
      <c r="AV25" s="646"/>
      <c r="AW25" s="646"/>
      <c r="AX25" s="646"/>
      <c r="AY25" s="646">
        <v>4373</v>
      </c>
      <c r="AZ25" s="646"/>
      <c r="BA25" s="646"/>
      <c r="BB25" s="646"/>
      <c r="BC25" s="646"/>
      <c r="BD25" s="646"/>
      <c r="BE25" s="646">
        <v>0</v>
      </c>
      <c r="BF25" s="646"/>
      <c r="BG25" s="646"/>
      <c r="BH25" s="646"/>
      <c r="BI25" s="646"/>
      <c r="BJ25" s="646"/>
    </row>
    <row r="26" spans="1:63" ht="12.95" customHeight="1">
      <c r="B26" s="17"/>
      <c r="C26" s="17"/>
      <c r="D26" s="17"/>
      <c r="E26" s="205"/>
      <c r="F26" s="205"/>
      <c r="G26" s="390">
        <v>25</v>
      </c>
      <c r="H26" s="390"/>
      <c r="I26" s="390"/>
      <c r="J26" s="17"/>
      <c r="K26" s="17"/>
      <c r="L26" s="17"/>
      <c r="M26" s="17"/>
      <c r="N26" s="25"/>
      <c r="O26" s="646">
        <v>4775</v>
      </c>
      <c r="P26" s="646"/>
      <c r="Q26" s="646"/>
      <c r="R26" s="646"/>
      <c r="S26" s="646"/>
      <c r="T26" s="646"/>
      <c r="U26" s="646">
        <v>24</v>
      </c>
      <c r="V26" s="646"/>
      <c r="W26" s="646"/>
      <c r="X26" s="646"/>
      <c r="Y26" s="646"/>
      <c r="Z26" s="646"/>
      <c r="AA26" s="646">
        <v>4751</v>
      </c>
      <c r="AB26" s="646"/>
      <c r="AC26" s="646"/>
      <c r="AD26" s="646"/>
      <c r="AE26" s="646"/>
      <c r="AF26" s="646"/>
      <c r="AG26" s="644">
        <v>0</v>
      </c>
      <c r="AH26" s="644"/>
      <c r="AI26" s="644"/>
      <c r="AJ26" s="644"/>
      <c r="AK26" s="644"/>
      <c r="AL26" s="644"/>
      <c r="AM26" s="646">
        <v>4471</v>
      </c>
      <c r="AN26" s="646"/>
      <c r="AO26" s="646"/>
      <c r="AP26" s="646"/>
      <c r="AQ26" s="646"/>
      <c r="AR26" s="646"/>
      <c r="AS26" s="646">
        <v>6</v>
      </c>
      <c r="AT26" s="646"/>
      <c r="AU26" s="646"/>
      <c r="AV26" s="646"/>
      <c r="AW26" s="646"/>
      <c r="AX26" s="646"/>
      <c r="AY26" s="646">
        <v>4465</v>
      </c>
      <c r="AZ26" s="646"/>
      <c r="BA26" s="646"/>
      <c r="BB26" s="646"/>
      <c r="BC26" s="646"/>
      <c r="BD26" s="646"/>
      <c r="BE26" s="644">
        <v>0</v>
      </c>
      <c r="BF26" s="644"/>
      <c r="BG26" s="644"/>
      <c r="BH26" s="644"/>
      <c r="BI26" s="644"/>
      <c r="BJ26" s="644"/>
    </row>
    <row r="27" spans="1:63" s="22" customFormat="1" ht="12.95" customHeight="1">
      <c r="B27" s="23"/>
      <c r="C27" s="23"/>
      <c r="D27" s="23"/>
      <c r="E27" s="204"/>
      <c r="F27" s="204"/>
      <c r="G27" s="388">
        <v>26</v>
      </c>
      <c r="H27" s="388"/>
      <c r="I27" s="388"/>
      <c r="J27" s="23"/>
      <c r="K27" s="23"/>
      <c r="L27" s="23"/>
      <c r="M27" s="23"/>
      <c r="N27" s="24"/>
      <c r="O27" s="773">
        <f>SUM(U27,AA27,AG27)</f>
        <v>4828</v>
      </c>
      <c r="P27" s="773"/>
      <c r="Q27" s="773"/>
      <c r="R27" s="773"/>
      <c r="S27" s="773"/>
      <c r="T27" s="773"/>
      <c r="U27" s="773">
        <v>17</v>
      </c>
      <c r="V27" s="773"/>
      <c r="W27" s="773"/>
      <c r="X27" s="773"/>
      <c r="Y27" s="773"/>
      <c r="Z27" s="773"/>
      <c r="AA27" s="773">
        <v>4811</v>
      </c>
      <c r="AB27" s="773"/>
      <c r="AC27" s="773"/>
      <c r="AD27" s="773"/>
      <c r="AE27" s="773"/>
      <c r="AF27" s="773"/>
      <c r="AG27" s="773">
        <v>0</v>
      </c>
      <c r="AH27" s="773"/>
      <c r="AI27" s="773"/>
      <c r="AJ27" s="773"/>
      <c r="AK27" s="773"/>
      <c r="AL27" s="773"/>
      <c r="AM27" s="773">
        <f>SUM(AS27,AY27,BE27)</f>
        <v>4525</v>
      </c>
      <c r="AN27" s="773"/>
      <c r="AO27" s="773"/>
      <c r="AP27" s="773"/>
      <c r="AQ27" s="773"/>
      <c r="AR27" s="773"/>
      <c r="AS27" s="773">
        <v>3</v>
      </c>
      <c r="AT27" s="773"/>
      <c r="AU27" s="773"/>
      <c r="AV27" s="773"/>
      <c r="AW27" s="773"/>
      <c r="AX27" s="773"/>
      <c r="AY27" s="773">
        <v>4522</v>
      </c>
      <c r="AZ27" s="773"/>
      <c r="BA27" s="773"/>
      <c r="BB27" s="773"/>
      <c r="BC27" s="773"/>
      <c r="BD27" s="773"/>
      <c r="BE27" s="773">
        <v>0</v>
      </c>
      <c r="BF27" s="773"/>
      <c r="BG27" s="773"/>
      <c r="BH27" s="773"/>
      <c r="BI27" s="773"/>
      <c r="BJ27" s="773"/>
    </row>
    <row r="28" spans="1:63" ht="8.1" customHeight="1">
      <c r="B28" s="19"/>
      <c r="C28" s="19"/>
      <c r="D28" s="19"/>
      <c r="E28" s="21"/>
      <c r="F28" s="21"/>
      <c r="G28" s="21"/>
      <c r="H28" s="21"/>
      <c r="I28" s="19"/>
      <c r="J28" s="19"/>
      <c r="K28" s="19"/>
      <c r="L28" s="19"/>
      <c r="M28" s="19"/>
      <c r="N28" s="20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</row>
    <row r="29" spans="1:63" ht="12.95" customHeight="1">
      <c r="B29" s="612" t="s">
        <v>1</v>
      </c>
      <c r="C29" s="613"/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 t="s">
        <v>301</v>
      </c>
      <c r="P29" s="613"/>
      <c r="Q29" s="613"/>
      <c r="R29" s="613"/>
      <c r="S29" s="613"/>
      <c r="T29" s="613"/>
      <c r="U29" s="613"/>
      <c r="V29" s="613"/>
      <c r="W29" s="613"/>
      <c r="X29" s="613"/>
      <c r="Y29" s="613"/>
      <c r="Z29" s="613"/>
      <c r="AA29" s="613"/>
      <c r="AB29" s="613"/>
      <c r="AC29" s="613"/>
      <c r="AD29" s="613"/>
      <c r="AE29" s="613"/>
      <c r="AF29" s="613"/>
      <c r="AG29" s="613"/>
      <c r="AH29" s="613"/>
      <c r="AI29" s="613"/>
      <c r="AJ29" s="613"/>
      <c r="AK29" s="613"/>
      <c r="AL29" s="613"/>
      <c r="AM29" s="613" t="s">
        <v>300</v>
      </c>
      <c r="AN29" s="613"/>
      <c r="AO29" s="613"/>
      <c r="AP29" s="613"/>
      <c r="AQ29" s="613"/>
      <c r="AR29" s="613"/>
      <c r="AS29" s="613"/>
      <c r="AT29" s="613"/>
      <c r="AU29" s="613"/>
      <c r="AV29" s="613"/>
      <c r="AW29" s="613"/>
      <c r="AX29" s="613"/>
      <c r="AY29" s="613"/>
      <c r="AZ29" s="613"/>
      <c r="BA29" s="613"/>
      <c r="BB29" s="613"/>
      <c r="BC29" s="613"/>
      <c r="BD29" s="613"/>
      <c r="BE29" s="613"/>
      <c r="BF29" s="613"/>
      <c r="BG29" s="613"/>
      <c r="BH29" s="613"/>
      <c r="BI29" s="613"/>
      <c r="BJ29" s="616"/>
    </row>
    <row r="30" spans="1:63" ht="12.95" customHeight="1">
      <c r="B30" s="614"/>
      <c r="C30" s="615"/>
      <c r="D30" s="615"/>
      <c r="E30" s="615"/>
      <c r="F30" s="615"/>
      <c r="G30" s="615"/>
      <c r="H30" s="615"/>
      <c r="I30" s="615"/>
      <c r="J30" s="615"/>
      <c r="K30" s="615"/>
      <c r="L30" s="615"/>
      <c r="M30" s="615"/>
      <c r="N30" s="615"/>
      <c r="O30" s="615" t="s">
        <v>227</v>
      </c>
      <c r="P30" s="615"/>
      <c r="Q30" s="615"/>
      <c r="R30" s="615"/>
      <c r="S30" s="615"/>
      <c r="T30" s="615"/>
      <c r="U30" s="615" t="s">
        <v>299</v>
      </c>
      <c r="V30" s="615"/>
      <c r="W30" s="615"/>
      <c r="X30" s="615"/>
      <c r="Y30" s="615"/>
      <c r="Z30" s="615"/>
      <c r="AA30" s="615" t="s">
        <v>298</v>
      </c>
      <c r="AB30" s="615"/>
      <c r="AC30" s="615"/>
      <c r="AD30" s="615"/>
      <c r="AE30" s="615"/>
      <c r="AF30" s="615"/>
      <c r="AG30" s="615" t="s">
        <v>297</v>
      </c>
      <c r="AH30" s="615"/>
      <c r="AI30" s="615"/>
      <c r="AJ30" s="615"/>
      <c r="AK30" s="615"/>
      <c r="AL30" s="615"/>
      <c r="AM30" s="615" t="s">
        <v>227</v>
      </c>
      <c r="AN30" s="615"/>
      <c r="AO30" s="615"/>
      <c r="AP30" s="615"/>
      <c r="AQ30" s="615"/>
      <c r="AR30" s="615"/>
      <c r="AS30" s="615" t="s">
        <v>296</v>
      </c>
      <c r="AT30" s="615"/>
      <c r="AU30" s="615"/>
      <c r="AV30" s="615"/>
      <c r="AW30" s="615"/>
      <c r="AX30" s="615"/>
      <c r="AY30" s="615" t="s">
        <v>295</v>
      </c>
      <c r="AZ30" s="615"/>
      <c r="BA30" s="615"/>
      <c r="BB30" s="615"/>
      <c r="BC30" s="615"/>
      <c r="BD30" s="615"/>
      <c r="BE30" s="615" t="s">
        <v>294</v>
      </c>
      <c r="BF30" s="615"/>
      <c r="BG30" s="615"/>
      <c r="BH30" s="615"/>
      <c r="BI30" s="615"/>
      <c r="BJ30" s="617"/>
    </row>
    <row r="31" spans="1:63" ht="8.1" customHeight="1">
      <c r="B31" s="17"/>
      <c r="C31" s="205"/>
      <c r="D31" s="205"/>
      <c r="E31" s="205"/>
      <c r="F31" s="205"/>
      <c r="G31" s="17"/>
      <c r="H31" s="17"/>
      <c r="I31" s="17"/>
      <c r="J31" s="17"/>
      <c r="K31" s="17"/>
      <c r="L31" s="17"/>
      <c r="M31" s="17"/>
      <c r="N31" s="2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</row>
    <row r="32" spans="1:63" ht="12.95" customHeight="1">
      <c r="B32" s="17"/>
      <c r="C32" s="392" t="s">
        <v>154</v>
      </c>
      <c r="D32" s="392"/>
      <c r="E32" s="392"/>
      <c r="F32" s="392"/>
      <c r="G32" s="390">
        <v>22</v>
      </c>
      <c r="H32" s="390"/>
      <c r="I32" s="390"/>
      <c r="J32" s="392" t="s">
        <v>153</v>
      </c>
      <c r="K32" s="392"/>
      <c r="L32" s="392"/>
      <c r="M32" s="392"/>
      <c r="N32" s="25"/>
      <c r="O32" s="646">
        <v>44</v>
      </c>
      <c r="P32" s="646"/>
      <c r="Q32" s="646"/>
      <c r="R32" s="646"/>
      <c r="S32" s="646"/>
      <c r="T32" s="646"/>
      <c r="U32" s="646">
        <v>1</v>
      </c>
      <c r="V32" s="646"/>
      <c r="W32" s="646"/>
      <c r="X32" s="646"/>
      <c r="Y32" s="646"/>
      <c r="Z32" s="646"/>
      <c r="AA32" s="646">
        <v>43</v>
      </c>
      <c r="AB32" s="646"/>
      <c r="AC32" s="646"/>
      <c r="AD32" s="646"/>
      <c r="AE32" s="646"/>
      <c r="AF32" s="646"/>
      <c r="AG32" s="646">
        <v>0</v>
      </c>
      <c r="AH32" s="646"/>
      <c r="AI32" s="646"/>
      <c r="AJ32" s="646"/>
      <c r="AK32" s="646"/>
      <c r="AL32" s="646"/>
      <c r="AM32" s="646">
        <v>263</v>
      </c>
      <c r="AN32" s="646"/>
      <c r="AO32" s="646"/>
      <c r="AP32" s="646"/>
      <c r="AQ32" s="646"/>
      <c r="AR32" s="646"/>
      <c r="AS32" s="646">
        <v>35</v>
      </c>
      <c r="AT32" s="646"/>
      <c r="AU32" s="646"/>
      <c r="AV32" s="646"/>
      <c r="AW32" s="646"/>
      <c r="AX32" s="646"/>
      <c r="AY32" s="646">
        <v>228</v>
      </c>
      <c r="AZ32" s="646"/>
      <c r="BA32" s="646"/>
      <c r="BB32" s="646"/>
      <c r="BC32" s="646"/>
      <c r="BD32" s="646"/>
      <c r="BE32" s="646">
        <v>0</v>
      </c>
      <c r="BF32" s="646"/>
      <c r="BG32" s="646"/>
      <c r="BH32" s="646"/>
      <c r="BI32" s="646"/>
      <c r="BJ32" s="646"/>
    </row>
    <row r="33" spans="1:63" ht="12.95" customHeight="1">
      <c r="A33" s="22"/>
      <c r="B33" s="23"/>
      <c r="C33" s="17"/>
      <c r="D33" s="17"/>
      <c r="E33" s="205"/>
      <c r="F33" s="205"/>
      <c r="G33" s="390">
        <v>23</v>
      </c>
      <c r="H33" s="390"/>
      <c r="I33" s="390"/>
      <c r="J33" s="17"/>
      <c r="K33" s="17"/>
      <c r="L33" s="17"/>
      <c r="M33" s="17"/>
      <c r="N33" s="25"/>
      <c r="O33" s="646">
        <v>41</v>
      </c>
      <c r="P33" s="646"/>
      <c r="Q33" s="646"/>
      <c r="R33" s="646"/>
      <c r="S33" s="646"/>
      <c r="T33" s="646"/>
      <c r="U33" s="646">
        <v>1</v>
      </c>
      <c r="V33" s="646"/>
      <c r="W33" s="646"/>
      <c r="X33" s="646"/>
      <c r="Y33" s="646"/>
      <c r="Z33" s="646"/>
      <c r="AA33" s="646">
        <v>40</v>
      </c>
      <c r="AB33" s="646"/>
      <c r="AC33" s="646"/>
      <c r="AD33" s="646"/>
      <c r="AE33" s="646"/>
      <c r="AF33" s="646"/>
      <c r="AG33" s="646">
        <v>0</v>
      </c>
      <c r="AH33" s="646"/>
      <c r="AI33" s="646"/>
      <c r="AJ33" s="646"/>
      <c r="AK33" s="646"/>
      <c r="AL33" s="646"/>
      <c r="AM33" s="646">
        <v>256</v>
      </c>
      <c r="AN33" s="646"/>
      <c r="AO33" s="646"/>
      <c r="AP33" s="646"/>
      <c r="AQ33" s="646"/>
      <c r="AR33" s="646"/>
      <c r="AS33" s="646">
        <v>27</v>
      </c>
      <c r="AT33" s="646"/>
      <c r="AU33" s="646"/>
      <c r="AV33" s="646"/>
      <c r="AW33" s="646"/>
      <c r="AX33" s="646"/>
      <c r="AY33" s="646">
        <v>229</v>
      </c>
      <c r="AZ33" s="646"/>
      <c r="BA33" s="646"/>
      <c r="BB33" s="646"/>
      <c r="BC33" s="646"/>
      <c r="BD33" s="646"/>
      <c r="BE33" s="646">
        <v>0</v>
      </c>
      <c r="BF33" s="646"/>
      <c r="BG33" s="646"/>
      <c r="BH33" s="646"/>
      <c r="BI33" s="646"/>
      <c r="BJ33" s="646"/>
      <c r="BK33" s="22"/>
    </row>
    <row r="34" spans="1:63" ht="12.95" customHeight="1">
      <c r="B34" s="17"/>
      <c r="C34" s="17"/>
      <c r="D34" s="17"/>
      <c r="E34" s="205"/>
      <c r="F34" s="205"/>
      <c r="G34" s="390">
        <v>24</v>
      </c>
      <c r="H34" s="390"/>
      <c r="I34" s="390"/>
      <c r="J34" s="17"/>
      <c r="K34" s="17"/>
      <c r="L34" s="17"/>
      <c r="M34" s="17"/>
      <c r="N34" s="25"/>
      <c r="O34" s="646">
        <v>45</v>
      </c>
      <c r="P34" s="646"/>
      <c r="Q34" s="646"/>
      <c r="R34" s="646"/>
      <c r="S34" s="646"/>
      <c r="T34" s="646"/>
      <c r="U34" s="646">
        <v>0</v>
      </c>
      <c r="V34" s="646"/>
      <c r="W34" s="646"/>
      <c r="X34" s="646"/>
      <c r="Y34" s="646"/>
      <c r="Z34" s="646"/>
      <c r="AA34" s="646">
        <v>45</v>
      </c>
      <c r="AB34" s="646"/>
      <c r="AC34" s="646"/>
      <c r="AD34" s="646"/>
      <c r="AE34" s="646"/>
      <c r="AF34" s="646"/>
      <c r="AG34" s="644">
        <v>0</v>
      </c>
      <c r="AH34" s="644"/>
      <c r="AI34" s="644"/>
      <c r="AJ34" s="644"/>
      <c r="AK34" s="644"/>
      <c r="AL34" s="644"/>
      <c r="AM34" s="646">
        <v>255</v>
      </c>
      <c r="AN34" s="646"/>
      <c r="AO34" s="646"/>
      <c r="AP34" s="646"/>
      <c r="AQ34" s="646"/>
      <c r="AR34" s="646"/>
      <c r="AS34" s="646">
        <v>25</v>
      </c>
      <c r="AT34" s="646"/>
      <c r="AU34" s="646"/>
      <c r="AV34" s="646"/>
      <c r="AW34" s="646"/>
      <c r="AX34" s="646"/>
      <c r="AY34" s="646">
        <v>230</v>
      </c>
      <c r="AZ34" s="646"/>
      <c r="BA34" s="646"/>
      <c r="BB34" s="646"/>
      <c r="BC34" s="646"/>
      <c r="BD34" s="646"/>
      <c r="BE34" s="644">
        <v>0</v>
      </c>
      <c r="BF34" s="644"/>
      <c r="BG34" s="644"/>
      <c r="BH34" s="644"/>
      <c r="BI34" s="644"/>
      <c r="BJ34" s="644"/>
    </row>
    <row r="35" spans="1:63" ht="12.95" customHeight="1">
      <c r="B35" s="17"/>
      <c r="C35" s="17"/>
      <c r="D35" s="17"/>
      <c r="E35" s="205"/>
      <c r="F35" s="205"/>
      <c r="G35" s="390">
        <v>25</v>
      </c>
      <c r="H35" s="390"/>
      <c r="I35" s="390"/>
      <c r="J35" s="17"/>
      <c r="K35" s="17"/>
      <c r="L35" s="17"/>
      <c r="M35" s="17"/>
      <c r="N35" s="25"/>
      <c r="O35" s="644">
        <v>50</v>
      </c>
      <c r="P35" s="644"/>
      <c r="Q35" s="644"/>
      <c r="R35" s="644"/>
      <c r="S35" s="644"/>
      <c r="T35" s="644"/>
      <c r="U35" s="644">
        <v>1</v>
      </c>
      <c r="V35" s="644"/>
      <c r="W35" s="644"/>
      <c r="X35" s="644"/>
      <c r="Y35" s="644"/>
      <c r="Z35" s="644"/>
      <c r="AA35" s="644">
        <v>49</v>
      </c>
      <c r="AB35" s="644"/>
      <c r="AC35" s="644"/>
      <c r="AD35" s="644"/>
      <c r="AE35" s="644"/>
      <c r="AF35" s="644"/>
      <c r="AG35" s="644">
        <v>0</v>
      </c>
      <c r="AH35" s="644"/>
      <c r="AI35" s="644"/>
      <c r="AJ35" s="644"/>
      <c r="AK35" s="644"/>
      <c r="AL35" s="644"/>
      <c r="AM35" s="644">
        <v>254</v>
      </c>
      <c r="AN35" s="644"/>
      <c r="AO35" s="644"/>
      <c r="AP35" s="644"/>
      <c r="AQ35" s="644"/>
      <c r="AR35" s="644"/>
      <c r="AS35" s="644">
        <v>17</v>
      </c>
      <c r="AT35" s="644"/>
      <c r="AU35" s="644"/>
      <c r="AV35" s="644"/>
      <c r="AW35" s="644"/>
      <c r="AX35" s="644"/>
      <c r="AY35" s="644">
        <v>237</v>
      </c>
      <c r="AZ35" s="644"/>
      <c r="BA35" s="644"/>
      <c r="BB35" s="644"/>
      <c r="BC35" s="644"/>
      <c r="BD35" s="644"/>
      <c r="BE35" s="644">
        <v>0</v>
      </c>
      <c r="BF35" s="644"/>
      <c r="BG35" s="644"/>
      <c r="BH35" s="644"/>
      <c r="BI35" s="644"/>
      <c r="BJ35" s="644"/>
    </row>
    <row r="36" spans="1:63" s="22" customFormat="1" ht="12.95" customHeight="1">
      <c r="B36" s="23"/>
      <c r="C36" s="23"/>
      <c r="D36" s="23"/>
      <c r="E36" s="204"/>
      <c r="F36" s="204"/>
      <c r="G36" s="388">
        <v>26</v>
      </c>
      <c r="H36" s="388"/>
      <c r="I36" s="388"/>
      <c r="J36" s="23"/>
      <c r="K36" s="23"/>
      <c r="L36" s="23"/>
      <c r="M36" s="23"/>
      <c r="N36" s="24"/>
      <c r="O36" s="773">
        <f>SUM(U36,AA36,AG36)</f>
        <v>41</v>
      </c>
      <c r="P36" s="773"/>
      <c r="Q36" s="773"/>
      <c r="R36" s="773"/>
      <c r="S36" s="773"/>
      <c r="T36" s="773"/>
      <c r="U36" s="773">
        <v>1</v>
      </c>
      <c r="V36" s="773"/>
      <c r="W36" s="773"/>
      <c r="X36" s="773"/>
      <c r="Y36" s="773"/>
      <c r="Z36" s="773"/>
      <c r="AA36" s="773">
        <v>40</v>
      </c>
      <c r="AB36" s="773"/>
      <c r="AC36" s="773"/>
      <c r="AD36" s="773"/>
      <c r="AE36" s="773"/>
      <c r="AF36" s="773"/>
      <c r="AG36" s="773">
        <v>0</v>
      </c>
      <c r="AH36" s="773"/>
      <c r="AI36" s="773"/>
      <c r="AJ36" s="773"/>
      <c r="AK36" s="773"/>
      <c r="AL36" s="773"/>
      <c r="AM36" s="773">
        <f>SUM(AS36,AY36,BE36)</f>
        <v>262</v>
      </c>
      <c r="AN36" s="773"/>
      <c r="AO36" s="773"/>
      <c r="AP36" s="773"/>
      <c r="AQ36" s="773"/>
      <c r="AR36" s="773"/>
      <c r="AS36" s="773">
        <v>13</v>
      </c>
      <c r="AT36" s="773"/>
      <c r="AU36" s="773"/>
      <c r="AV36" s="773"/>
      <c r="AW36" s="773"/>
      <c r="AX36" s="773"/>
      <c r="AY36" s="773">
        <v>249</v>
      </c>
      <c r="AZ36" s="773"/>
      <c r="BA36" s="773"/>
      <c r="BB36" s="773"/>
      <c r="BC36" s="773"/>
      <c r="BD36" s="773"/>
      <c r="BE36" s="773">
        <v>0</v>
      </c>
      <c r="BF36" s="773"/>
      <c r="BG36" s="773"/>
      <c r="BH36" s="773"/>
      <c r="BI36" s="773"/>
      <c r="BJ36" s="773"/>
    </row>
    <row r="37" spans="1:63" ht="8.1" customHeight="1">
      <c r="B37" s="19"/>
      <c r="C37" s="19"/>
      <c r="D37" s="19"/>
      <c r="E37" s="21"/>
      <c r="F37" s="21"/>
      <c r="G37" s="21"/>
      <c r="H37" s="21"/>
      <c r="I37" s="19"/>
      <c r="J37" s="19"/>
      <c r="K37" s="19"/>
      <c r="L37" s="19"/>
      <c r="M37" s="19"/>
      <c r="N37" s="20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</row>
    <row r="38" spans="1:63" ht="12" customHeight="1">
      <c r="B38" s="387" t="s">
        <v>9</v>
      </c>
      <c r="C38" s="387"/>
      <c r="D38" s="387"/>
      <c r="E38" s="211" t="s">
        <v>151</v>
      </c>
      <c r="F38" s="16" t="s">
        <v>150</v>
      </c>
    </row>
    <row r="39" spans="1:63" ht="13.5" customHeight="1">
      <c r="B39" s="203"/>
      <c r="C39" s="203"/>
      <c r="D39" s="203"/>
      <c r="E39" s="211"/>
    </row>
    <row r="40" spans="1:63" ht="13.5" customHeight="1">
      <c r="B40" s="203"/>
      <c r="C40" s="203"/>
      <c r="D40" s="203"/>
      <c r="E40" s="211"/>
    </row>
    <row r="41" spans="1:63" ht="18" customHeight="1">
      <c r="B41" s="800" t="s">
        <v>858</v>
      </c>
      <c r="C41" s="800"/>
      <c r="D41" s="800"/>
      <c r="E41" s="800"/>
      <c r="F41" s="800"/>
      <c r="G41" s="800"/>
      <c r="H41" s="800"/>
      <c r="I41" s="800"/>
      <c r="J41" s="800"/>
      <c r="K41" s="800"/>
      <c r="L41" s="800"/>
      <c r="M41" s="800"/>
      <c r="N41" s="800"/>
      <c r="O41" s="800"/>
      <c r="P41" s="800"/>
      <c r="Q41" s="800"/>
      <c r="R41" s="800"/>
      <c r="S41" s="800"/>
      <c r="T41" s="800"/>
      <c r="U41" s="800"/>
      <c r="V41" s="800"/>
      <c r="W41" s="800"/>
      <c r="X41" s="800"/>
      <c r="Y41" s="800"/>
      <c r="Z41" s="800"/>
      <c r="AA41" s="800"/>
      <c r="AB41" s="800"/>
      <c r="AC41" s="800"/>
      <c r="AD41" s="800"/>
      <c r="AE41" s="800"/>
      <c r="AF41" s="800"/>
      <c r="AG41" s="800"/>
      <c r="AH41" s="800"/>
      <c r="AI41" s="800"/>
      <c r="AJ41" s="800"/>
      <c r="AK41" s="800"/>
      <c r="AL41" s="800"/>
      <c r="AM41" s="800"/>
      <c r="AN41" s="800"/>
      <c r="AO41" s="800"/>
      <c r="AP41" s="800"/>
      <c r="AQ41" s="800"/>
      <c r="AR41" s="800"/>
      <c r="AS41" s="800"/>
      <c r="AT41" s="800"/>
      <c r="AU41" s="800"/>
      <c r="AV41" s="800"/>
      <c r="AW41" s="800"/>
      <c r="AX41" s="800"/>
      <c r="AY41" s="800"/>
      <c r="AZ41" s="800"/>
      <c r="BA41" s="800"/>
      <c r="BB41" s="800"/>
      <c r="BC41" s="800"/>
      <c r="BD41" s="800"/>
      <c r="BE41" s="800"/>
      <c r="BF41" s="800"/>
      <c r="BG41" s="800"/>
      <c r="BH41" s="800"/>
      <c r="BI41" s="800"/>
      <c r="BJ41" s="800"/>
    </row>
    <row r="42" spans="1:63" ht="12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67"/>
      <c r="BB42" s="67"/>
      <c r="BC42" s="67"/>
      <c r="BD42" s="67"/>
      <c r="BE42" s="67"/>
      <c r="BF42" s="67"/>
      <c r="BG42" s="67"/>
      <c r="BH42" s="67"/>
      <c r="BI42" s="67"/>
      <c r="BJ42" s="67"/>
    </row>
    <row r="43" spans="1:63" ht="12.95" customHeight="1"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2"/>
      <c r="M43" s="81"/>
      <c r="N43" s="81"/>
      <c r="O43" s="81"/>
      <c r="P43" s="81"/>
      <c r="Q43" s="81"/>
      <c r="R43" s="81"/>
      <c r="S43" s="81"/>
      <c r="T43" s="80"/>
      <c r="U43" s="457" t="s">
        <v>213</v>
      </c>
      <c r="V43" s="457"/>
      <c r="W43" s="457"/>
      <c r="X43" s="457"/>
      <c r="Y43" s="457"/>
      <c r="Z43" s="457"/>
      <c r="AA43" s="457"/>
      <c r="AB43" s="457"/>
      <c r="AC43" s="457"/>
      <c r="AD43" s="457"/>
      <c r="AE43" s="457"/>
      <c r="AF43" s="457"/>
      <c r="AG43" s="457"/>
      <c r="AH43" s="457"/>
      <c r="AI43" s="457" t="s">
        <v>221</v>
      </c>
      <c r="AJ43" s="457"/>
      <c r="AK43" s="457"/>
      <c r="AL43" s="457"/>
      <c r="AM43" s="457"/>
      <c r="AN43" s="457"/>
      <c r="AO43" s="457"/>
      <c r="AP43" s="457"/>
      <c r="AQ43" s="457"/>
      <c r="AR43" s="457"/>
      <c r="AS43" s="457"/>
      <c r="AT43" s="457"/>
      <c r="AU43" s="457"/>
      <c r="AV43" s="457"/>
      <c r="AW43" s="457"/>
      <c r="AX43" s="457"/>
      <c r="AY43" s="457"/>
      <c r="AZ43" s="457"/>
      <c r="BA43" s="457"/>
      <c r="BB43" s="457"/>
      <c r="BC43" s="457"/>
      <c r="BD43" s="457"/>
      <c r="BE43" s="457"/>
      <c r="BF43" s="457"/>
      <c r="BG43" s="457"/>
      <c r="BH43" s="457"/>
      <c r="BI43" s="457"/>
      <c r="BJ43" s="461"/>
    </row>
    <row r="44" spans="1:63" ht="12.95" customHeight="1">
      <c r="B44" s="531" t="s">
        <v>1</v>
      </c>
      <c r="C44" s="531"/>
      <c r="D44" s="531"/>
      <c r="E44" s="531"/>
      <c r="F44" s="531"/>
      <c r="G44" s="531"/>
      <c r="H44" s="531"/>
      <c r="I44" s="531"/>
      <c r="J44" s="531"/>
      <c r="K44" s="531"/>
      <c r="L44" s="803" t="s">
        <v>345</v>
      </c>
      <c r="M44" s="531"/>
      <c r="N44" s="531"/>
      <c r="O44" s="531"/>
      <c r="P44" s="531"/>
      <c r="Q44" s="531"/>
      <c r="R44" s="531"/>
      <c r="S44" s="531"/>
      <c r="T44" s="540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  <c r="AG44" s="459"/>
      <c r="AH44" s="459"/>
      <c r="AI44" s="459" t="s">
        <v>344</v>
      </c>
      <c r="AJ44" s="459"/>
      <c r="AK44" s="459"/>
      <c r="AL44" s="459"/>
      <c r="AM44" s="459"/>
      <c r="AN44" s="459"/>
      <c r="AO44" s="459"/>
      <c r="AP44" s="459"/>
      <c r="AQ44" s="459"/>
      <c r="AR44" s="459"/>
      <c r="AS44" s="459"/>
      <c r="AT44" s="459"/>
      <c r="AU44" s="459"/>
      <c r="AV44" s="459"/>
      <c r="AW44" s="459" t="s">
        <v>343</v>
      </c>
      <c r="AX44" s="459"/>
      <c r="AY44" s="459"/>
      <c r="AZ44" s="459"/>
      <c r="BA44" s="459"/>
      <c r="BB44" s="459"/>
      <c r="BC44" s="459"/>
      <c r="BD44" s="459"/>
      <c r="BE44" s="459"/>
      <c r="BF44" s="459"/>
      <c r="BG44" s="459"/>
      <c r="BH44" s="459"/>
      <c r="BI44" s="459"/>
      <c r="BJ44" s="460"/>
    </row>
    <row r="45" spans="1:63" ht="12.95" customHeight="1"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79"/>
      <c r="M45" s="78"/>
      <c r="N45" s="78"/>
      <c r="O45" s="78"/>
      <c r="P45" s="78"/>
      <c r="Q45" s="78"/>
      <c r="R45" s="78"/>
      <c r="S45" s="78"/>
      <c r="T45" s="77"/>
      <c r="U45" s="459" t="s">
        <v>342</v>
      </c>
      <c r="V45" s="459"/>
      <c r="W45" s="459"/>
      <c r="X45" s="459"/>
      <c r="Y45" s="459"/>
      <c r="Z45" s="459"/>
      <c r="AA45" s="459"/>
      <c r="AB45" s="459" t="s">
        <v>341</v>
      </c>
      <c r="AC45" s="459"/>
      <c r="AD45" s="459"/>
      <c r="AE45" s="459"/>
      <c r="AF45" s="459"/>
      <c r="AG45" s="459"/>
      <c r="AH45" s="459"/>
      <c r="AI45" s="459" t="s">
        <v>169</v>
      </c>
      <c r="AJ45" s="459"/>
      <c r="AK45" s="459"/>
      <c r="AL45" s="459"/>
      <c r="AM45" s="459"/>
      <c r="AN45" s="459"/>
      <c r="AO45" s="459"/>
      <c r="AP45" s="459" t="s">
        <v>335</v>
      </c>
      <c r="AQ45" s="459"/>
      <c r="AR45" s="459"/>
      <c r="AS45" s="459"/>
      <c r="AT45" s="459"/>
      <c r="AU45" s="459"/>
      <c r="AV45" s="459"/>
      <c r="AW45" s="459" t="s">
        <v>169</v>
      </c>
      <c r="AX45" s="459"/>
      <c r="AY45" s="459"/>
      <c r="AZ45" s="459"/>
      <c r="BA45" s="459"/>
      <c r="BB45" s="459"/>
      <c r="BC45" s="459"/>
      <c r="BD45" s="459" t="s">
        <v>335</v>
      </c>
      <c r="BE45" s="459"/>
      <c r="BF45" s="459"/>
      <c r="BG45" s="459"/>
      <c r="BH45" s="459"/>
      <c r="BI45" s="459"/>
      <c r="BJ45" s="460"/>
    </row>
    <row r="46" spans="1:63" ht="13.5" customHeight="1">
      <c r="B46" s="75"/>
      <c r="C46" s="241"/>
      <c r="D46" s="241"/>
      <c r="E46" s="75"/>
      <c r="F46" s="241"/>
      <c r="G46" s="241"/>
      <c r="H46" s="75"/>
      <c r="I46" s="241"/>
      <c r="J46" s="241"/>
      <c r="K46" s="74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801" t="s">
        <v>149</v>
      </c>
      <c r="AG46" s="801"/>
      <c r="AH46" s="801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801" t="s">
        <v>149</v>
      </c>
      <c r="AU46" s="801"/>
      <c r="AV46" s="801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801" t="s">
        <v>149</v>
      </c>
      <c r="BI46" s="801"/>
      <c r="BJ46" s="801"/>
    </row>
    <row r="47" spans="1:63" ht="12.95" customHeight="1">
      <c r="B47" s="531" t="s">
        <v>154</v>
      </c>
      <c r="C47" s="531"/>
      <c r="D47" s="531"/>
      <c r="E47" s="531"/>
      <c r="F47" s="462">
        <v>22</v>
      </c>
      <c r="G47" s="462"/>
      <c r="H47" s="531" t="s">
        <v>153</v>
      </c>
      <c r="I47" s="531"/>
      <c r="J47" s="531"/>
      <c r="K47" s="540"/>
      <c r="L47" s="802">
        <v>65572</v>
      </c>
      <c r="M47" s="434"/>
      <c r="N47" s="434"/>
      <c r="O47" s="434"/>
      <c r="P47" s="434"/>
      <c r="Q47" s="434"/>
      <c r="R47" s="434"/>
      <c r="S47" s="434"/>
      <c r="T47" s="434"/>
      <c r="U47" s="434">
        <v>2231301</v>
      </c>
      <c r="V47" s="434"/>
      <c r="W47" s="434"/>
      <c r="X47" s="434"/>
      <c r="Y47" s="434"/>
      <c r="Z47" s="434"/>
      <c r="AA47" s="434"/>
      <c r="AB47" s="434">
        <v>56277388</v>
      </c>
      <c r="AC47" s="434"/>
      <c r="AD47" s="434"/>
      <c r="AE47" s="434"/>
      <c r="AF47" s="434"/>
      <c r="AG47" s="434"/>
      <c r="AH47" s="434"/>
      <c r="AI47" s="434">
        <v>46448</v>
      </c>
      <c r="AJ47" s="434"/>
      <c r="AK47" s="434"/>
      <c r="AL47" s="434"/>
      <c r="AM47" s="434"/>
      <c r="AN47" s="434"/>
      <c r="AO47" s="434"/>
      <c r="AP47" s="434">
        <v>23338309</v>
      </c>
      <c r="AQ47" s="434"/>
      <c r="AR47" s="434"/>
      <c r="AS47" s="434"/>
      <c r="AT47" s="434"/>
      <c r="AU47" s="434"/>
      <c r="AV47" s="434"/>
      <c r="AW47" s="434">
        <v>1086224</v>
      </c>
      <c r="AX47" s="434"/>
      <c r="AY47" s="434"/>
      <c r="AZ47" s="434"/>
      <c r="BA47" s="434"/>
      <c r="BB47" s="434"/>
      <c r="BC47" s="434"/>
      <c r="BD47" s="434">
        <v>16546093</v>
      </c>
      <c r="BE47" s="434"/>
      <c r="BF47" s="434"/>
      <c r="BG47" s="434"/>
      <c r="BH47" s="434"/>
      <c r="BI47" s="434"/>
      <c r="BJ47" s="434"/>
    </row>
    <row r="48" spans="1:63" ht="12.95" customHeight="1">
      <c r="B48" s="9"/>
      <c r="C48" s="9"/>
      <c r="D48" s="9"/>
      <c r="E48" s="9"/>
      <c r="F48" s="462">
        <v>23</v>
      </c>
      <c r="G48" s="462"/>
      <c r="H48" s="9"/>
      <c r="I48" s="9"/>
      <c r="J48" s="9"/>
      <c r="K48" s="15"/>
      <c r="L48" s="558">
        <v>68205</v>
      </c>
      <c r="M48" s="450"/>
      <c r="N48" s="450"/>
      <c r="O48" s="450"/>
      <c r="P48" s="450"/>
      <c r="Q48" s="450"/>
      <c r="R48" s="450"/>
      <c r="S48" s="450"/>
      <c r="T48" s="450"/>
      <c r="U48" s="450">
        <v>2353176</v>
      </c>
      <c r="V48" s="450"/>
      <c r="W48" s="450"/>
      <c r="X48" s="450"/>
      <c r="Y48" s="450"/>
      <c r="Z48" s="450"/>
      <c r="AA48" s="450"/>
      <c r="AB48" s="450">
        <v>60385084</v>
      </c>
      <c r="AC48" s="450"/>
      <c r="AD48" s="450"/>
      <c r="AE48" s="450"/>
      <c r="AF48" s="450"/>
      <c r="AG48" s="450"/>
      <c r="AH48" s="450"/>
      <c r="AI48" s="450">
        <v>48449</v>
      </c>
      <c r="AJ48" s="450"/>
      <c r="AK48" s="450"/>
      <c r="AL48" s="450"/>
      <c r="AM48" s="450"/>
      <c r="AN48" s="450"/>
      <c r="AO48" s="450"/>
      <c r="AP48" s="450">
        <v>25081738</v>
      </c>
      <c r="AQ48" s="450"/>
      <c r="AR48" s="450"/>
      <c r="AS48" s="450"/>
      <c r="AT48" s="450"/>
      <c r="AU48" s="450"/>
      <c r="AV48" s="450"/>
      <c r="AW48" s="450">
        <v>1134813</v>
      </c>
      <c r="AX48" s="450"/>
      <c r="AY48" s="450"/>
      <c r="AZ48" s="450"/>
      <c r="BA48" s="450"/>
      <c r="BB48" s="450"/>
      <c r="BC48" s="450"/>
      <c r="BD48" s="450">
        <v>17365890</v>
      </c>
      <c r="BE48" s="450"/>
      <c r="BF48" s="450"/>
      <c r="BG48" s="450"/>
      <c r="BH48" s="450"/>
      <c r="BI48" s="450"/>
      <c r="BJ48" s="450"/>
    </row>
    <row r="49" spans="2:62" ht="12.95" customHeight="1">
      <c r="B49" s="9"/>
      <c r="C49" s="9"/>
      <c r="D49" s="9"/>
      <c r="E49" s="9"/>
      <c r="F49" s="462">
        <v>24</v>
      </c>
      <c r="G49" s="462"/>
      <c r="H49" s="9"/>
      <c r="I49" s="9"/>
      <c r="J49" s="9"/>
      <c r="K49" s="15"/>
      <c r="L49" s="558">
        <v>70652</v>
      </c>
      <c r="M49" s="450"/>
      <c r="N49" s="450"/>
      <c r="O49" s="450"/>
      <c r="P49" s="450"/>
      <c r="Q49" s="450"/>
      <c r="R49" s="450"/>
      <c r="S49" s="450"/>
      <c r="T49" s="450"/>
      <c r="U49" s="450">
        <v>2473580</v>
      </c>
      <c r="V49" s="450"/>
      <c r="W49" s="450"/>
      <c r="X49" s="450"/>
      <c r="Y49" s="450"/>
      <c r="Z49" s="450"/>
      <c r="AA49" s="450"/>
      <c r="AB49" s="450">
        <v>62914675</v>
      </c>
      <c r="AC49" s="450"/>
      <c r="AD49" s="450"/>
      <c r="AE49" s="450"/>
      <c r="AF49" s="450"/>
      <c r="AG49" s="450"/>
      <c r="AH49" s="450"/>
      <c r="AI49" s="450">
        <v>49661</v>
      </c>
      <c r="AJ49" s="450"/>
      <c r="AK49" s="450"/>
      <c r="AL49" s="450"/>
      <c r="AM49" s="450"/>
      <c r="AN49" s="450"/>
      <c r="AO49" s="450"/>
      <c r="AP49" s="450">
        <v>26196999</v>
      </c>
      <c r="AQ49" s="450"/>
      <c r="AR49" s="450"/>
      <c r="AS49" s="450"/>
      <c r="AT49" s="450"/>
      <c r="AU49" s="450"/>
      <c r="AV49" s="450"/>
      <c r="AW49" s="450">
        <v>1179926</v>
      </c>
      <c r="AX49" s="450"/>
      <c r="AY49" s="450"/>
      <c r="AZ49" s="450"/>
      <c r="BA49" s="450"/>
      <c r="BB49" s="450"/>
      <c r="BC49" s="450"/>
      <c r="BD49" s="450">
        <v>18250492</v>
      </c>
      <c r="BE49" s="450"/>
      <c r="BF49" s="450"/>
      <c r="BG49" s="450"/>
      <c r="BH49" s="450"/>
      <c r="BI49" s="450"/>
      <c r="BJ49" s="450"/>
    </row>
    <row r="50" spans="2:62" ht="12.95" customHeight="1">
      <c r="B50" s="71"/>
      <c r="C50" s="71"/>
      <c r="D50" s="71"/>
      <c r="E50" s="71"/>
      <c r="F50" s="462">
        <v>25</v>
      </c>
      <c r="G50" s="462"/>
      <c r="H50" s="71"/>
      <c r="I50" s="71"/>
      <c r="J50" s="71"/>
      <c r="K50" s="70"/>
      <c r="L50" s="467">
        <v>72263</v>
      </c>
      <c r="M50" s="464"/>
      <c r="N50" s="464"/>
      <c r="O50" s="464"/>
      <c r="P50" s="464"/>
      <c r="Q50" s="464"/>
      <c r="R50" s="464"/>
      <c r="S50" s="464"/>
      <c r="T50" s="464"/>
      <c r="U50" s="464">
        <v>2613213</v>
      </c>
      <c r="V50" s="464"/>
      <c r="W50" s="464"/>
      <c r="X50" s="464"/>
      <c r="Y50" s="464"/>
      <c r="Z50" s="464"/>
      <c r="AA50" s="464"/>
      <c r="AB50" s="464">
        <v>65532171</v>
      </c>
      <c r="AC50" s="464"/>
      <c r="AD50" s="464"/>
      <c r="AE50" s="464"/>
      <c r="AF50" s="464"/>
      <c r="AG50" s="464"/>
      <c r="AH50" s="464"/>
      <c r="AI50" s="464">
        <v>50324</v>
      </c>
      <c r="AJ50" s="464"/>
      <c r="AK50" s="464"/>
      <c r="AL50" s="464"/>
      <c r="AM50" s="464"/>
      <c r="AN50" s="464"/>
      <c r="AO50" s="464"/>
      <c r="AP50" s="464">
        <v>26965770</v>
      </c>
      <c r="AQ50" s="464"/>
      <c r="AR50" s="464"/>
      <c r="AS50" s="464"/>
      <c r="AT50" s="464"/>
      <c r="AU50" s="464"/>
      <c r="AV50" s="464"/>
      <c r="AW50" s="464">
        <v>1214782</v>
      </c>
      <c r="AX50" s="464"/>
      <c r="AY50" s="464"/>
      <c r="AZ50" s="464"/>
      <c r="BA50" s="464"/>
      <c r="BB50" s="464"/>
      <c r="BC50" s="464"/>
      <c r="BD50" s="464">
        <v>18943879</v>
      </c>
      <c r="BE50" s="464"/>
      <c r="BF50" s="464"/>
      <c r="BG50" s="464"/>
      <c r="BH50" s="464"/>
      <c r="BI50" s="464"/>
      <c r="BJ50" s="464"/>
    </row>
    <row r="51" spans="2:62" ht="12.95" customHeight="1">
      <c r="B51" s="71"/>
      <c r="C51" s="71"/>
      <c r="D51" s="71"/>
      <c r="E51" s="71"/>
      <c r="F51" s="529">
        <v>26</v>
      </c>
      <c r="G51" s="529"/>
      <c r="H51" s="71"/>
      <c r="I51" s="71"/>
      <c r="J51" s="71"/>
      <c r="K51" s="70"/>
      <c r="L51" s="433">
        <v>74018</v>
      </c>
      <c r="M51" s="430"/>
      <c r="N51" s="430"/>
      <c r="O51" s="430"/>
      <c r="P51" s="430"/>
      <c r="Q51" s="430"/>
      <c r="R51" s="430"/>
      <c r="S51" s="430"/>
      <c r="T51" s="430"/>
      <c r="U51" s="430">
        <f>SUM(AI51,AW51,L61,AC61,AT61,L70,AC70)</f>
        <v>2687210</v>
      </c>
      <c r="V51" s="430"/>
      <c r="W51" s="430"/>
      <c r="X51" s="430"/>
      <c r="Y51" s="430"/>
      <c r="Z51" s="430"/>
      <c r="AA51" s="430"/>
      <c r="AB51" s="430">
        <f>SUM(AP51,BD51,T61,AK61,BB61,T70,AK70)</f>
        <v>66701998</v>
      </c>
      <c r="AC51" s="430"/>
      <c r="AD51" s="430"/>
      <c r="AE51" s="430"/>
      <c r="AF51" s="430"/>
      <c r="AG51" s="430"/>
      <c r="AH51" s="430"/>
      <c r="AI51" s="430">
        <v>50984</v>
      </c>
      <c r="AJ51" s="430"/>
      <c r="AK51" s="430"/>
      <c r="AL51" s="430"/>
      <c r="AM51" s="430"/>
      <c r="AN51" s="430"/>
      <c r="AO51" s="430"/>
      <c r="AP51" s="430">
        <v>27246782</v>
      </c>
      <c r="AQ51" s="430"/>
      <c r="AR51" s="430"/>
      <c r="AS51" s="430"/>
      <c r="AT51" s="430"/>
      <c r="AU51" s="430"/>
      <c r="AV51" s="430"/>
      <c r="AW51" s="430">
        <v>1239282</v>
      </c>
      <c r="AX51" s="430"/>
      <c r="AY51" s="430"/>
      <c r="AZ51" s="430"/>
      <c r="BA51" s="430"/>
      <c r="BB51" s="430"/>
      <c r="BC51" s="430"/>
      <c r="BD51" s="430">
        <v>19401783</v>
      </c>
      <c r="BE51" s="430"/>
      <c r="BF51" s="430"/>
      <c r="BG51" s="430"/>
      <c r="BH51" s="430"/>
      <c r="BI51" s="430"/>
      <c r="BJ51" s="430"/>
    </row>
    <row r="52" spans="2:62" ht="8.1" customHeight="1">
      <c r="B52" s="67"/>
      <c r="C52" s="67"/>
      <c r="D52" s="67"/>
      <c r="E52" s="67"/>
      <c r="F52" s="244"/>
      <c r="G52" s="244"/>
      <c r="H52" s="67"/>
      <c r="I52" s="67"/>
      <c r="J52" s="67"/>
      <c r="K52" s="68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</row>
    <row r="53" spans="2:62" ht="12.95" customHeight="1">
      <c r="B53" s="232"/>
      <c r="C53" s="232"/>
      <c r="D53" s="232"/>
      <c r="E53" s="232"/>
      <c r="F53" s="232"/>
      <c r="G53" s="232"/>
      <c r="H53" s="232"/>
      <c r="I53" s="232"/>
      <c r="J53" s="232"/>
      <c r="K53" s="232"/>
      <c r="L53" s="457" t="s">
        <v>221</v>
      </c>
      <c r="M53" s="457"/>
      <c r="N53" s="457"/>
      <c r="O53" s="457"/>
      <c r="P53" s="457"/>
      <c r="Q53" s="457"/>
      <c r="R53" s="457"/>
      <c r="S53" s="457"/>
      <c r="T53" s="457"/>
      <c r="U53" s="457"/>
      <c r="V53" s="457"/>
      <c r="W53" s="457"/>
      <c r="X53" s="457"/>
      <c r="Y53" s="457"/>
      <c r="Z53" s="457"/>
      <c r="AA53" s="457"/>
      <c r="AB53" s="457"/>
      <c r="AC53" s="457" t="s">
        <v>340</v>
      </c>
      <c r="AD53" s="457"/>
      <c r="AE53" s="457"/>
      <c r="AF53" s="457"/>
      <c r="AG53" s="457"/>
      <c r="AH53" s="457"/>
      <c r="AI53" s="457"/>
      <c r="AJ53" s="457"/>
      <c r="AK53" s="457"/>
      <c r="AL53" s="457"/>
      <c r="AM53" s="457"/>
      <c r="AN53" s="457"/>
      <c r="AO53" s="457"/>
      <c r="AP53" s="457"/>
      <c r="AQ53" s="457"/>
      <c r="AR53" s="457"/>
      <c r="AS53" s="457"/>
      <c r="AT53" s="457" t="s">
        <v>339</v>
      </c>
      <c r="AU53" s="457"/>
      <c r="AV53" s="457"/>
      <c r="AW53" s="457"/>
      <c r="AX53" s="457"/>
      <c r="AY53" s="457"/>
      <c r="AZ53" s="457"/>
      <c r="BA53" s="457"/>
      <c r="BB53" s="457"/>
      <c r="BC53" s="457"/>
      <c r="BD53" s="457"/>
      <c r="BE53" s="457"/>
      <c r="BF53" s="457"/>
      <c r="BG53" s="457"/>
      <c r="BH53" s="457"/>
      <c r="BI53" s="457"/>
      <c r="BJ53" s="461"/>
    </row>
    <row r="54" spans="2:62" ht="12.95" customHeight="1">
      <c r="B54" s="531" t="s">
        <v>1</v>
      </c>
      <c r="C54" s="531"/>
      <c r="D54" s="531"/>
      <c r="E54" s="531"/>
      <c r="F54" s="531"/>
      <c r="G54" s="531"/>
      <c r="H54" s="531"/>
      <c r="I54" s="531"/>
      <c r="J54" s="531"/>
      <c r="K54" s="531"/>
      <c r="L54" s="459" t="s">
        <v>338</v>
      </c>
      <c r="M54" s="459"/>
      <c r="N54" s="459"/>
      <c r="O54" s="459"/>
      <c r="P54" s="459"/>
      <c r="Q54" s="459"/>
      <c r="R54" s="459"/>
      <c r="S54" s="459"/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  <c r="AG54" s="459"/>
      <c r="AH54" s="459"/>
      <c r="AI54" s="459"/>
      <c r="AJ54" s="459"/>
      <c r="AK54" s="459"/>
      <c r="AL54" s="459"/>
      <c r="AM54" s="459"/>
      <c r="AN54" s="459"/>
      <c r="AO54" s="459"/>
      <c r="AP54" s="459"/>
      <c r="AQ54" s="459"/>
      <c r="AR54" s="459"/>
      <c r="AS54" s="459"/>
      <c r="AT54" s="459"/>
      <c r="AU54" s="459"/>
      <c r="AV54" s="459"/>
      <c r="AW54" s="459"/>
      <c r="AX54" s="459"/>
      <c r="AY54" s="459"/>
      <c r="AZ54" s="459"/>
      <c r="BA54" s="459"/>
      <c r="BB54" s="459"/>
      <c r="BC54" s="459"/>
      <c r="BD54" s="459"/>
      <c r="BE54" s="459"/>
      <c r="BF54" s="459"/>
      <c r="BG54" s="459"/>
      <c r="BH54" s="459"/>
      <c r="BI54" s="459"/>
      <c r="BJ54" s="460"/>
    </row>
    <row r="55" spans="2:62" ht="12.95" customHeight="1">
      <c r="B55" s="238"/>
      <c r="C55" s="238"/>
      <c r="D55" s="238"/>
      <c r="E55" s="238"/>
      <c r="F55" s="238"/>
      <c r="G55" s="238"/>
      <c r="H55" s="238"/>
      <c r="I55" s="238"/>
      <c r="J55" s="238"/>
      <c r="K55" s="238"/>
      <c r="L55" s="459" t="s">
        <v>169</v>
      </c>
      <c r="M55" s="459"/>
      <c r="N55" s="459"/>
      <c r="O55" s="459"/>
      <c r="P55" s="459"/>
      <c r="Q55" s="459"/>
      <c r="R55" s="459"/>
      <c r="S55" s="459"/>
      <c r="T55" s="459" t="s">
        <v>335</v>
      </c>
      <c r="U55" s="459"/>
      <c r="V55" s="459"/>
      <c r="W55" s="459"/>
      <c r="X55" s="459"/>
      <c r="Y55" s="459"/>
      <c r="Z55" s="459"/>
      <c r="AA55" s="459"/>
      <c r="AB55" s="459"/>
      <c r="AC55" s="459" t="s">
        <v>169</v>
      </c>
      <c r="AD55" s="459"/>
      <c r="AE55" s="459"/>
      <c r="AF55" s="459"/>
      <c r="AG55" s="459"/>
      <c r="AH55" s="459"/>
      <c r="AI55" s="459"/>
      <c r="AJ55" s="459"/>
      <c r="AK55" s="459" t="s">
        <v>335</v>
      </c>
      <c r="AL55" s="459"/>
      <c r="AM55" s="459"/>
      <c r="AN55" s="459"/>
      <c r="AO55" s="459"/>
      <c r="AP55" s="459"/>
      <c r="AQ55" s="459"/>
      <c r="AR55" s="459"/>
      <c r="AS55" s="459"/>
      <c r="AT55" s="459" t="s">
        <v>169</v>
      </c>
      <c r="AU55" s="459"/>
      <c r="AV55" s="459"/>
      <c r="AW55" s="459"/>
      <c r="AX55" s="459"/>
      <c r="AY55" s="459"/>
      <c r="AZ55" s="459"/>
      <c r="BA55" s="459"/>
      <c r="BB55" s="459" t="s">
        <v>335</v>
      </c>
      <c r="BC55" s="459"/>
      <c r="BD55" s="459"/>
      <c r="BE55" s="459"/>
      <c r="BF55" s="459"/>
      <c r="BG55" s="459"/>
      <c r="BH55" s="459"/>
      <c r="BI55" s="459"/>
      <c r="BJ55" s="460"/>
    </row>
    <row r="56" spans="2:62" s="190" customFormat="1" ht="13.5" customHeight="1">
      <c r="B56" s="239"/>
      <c r="C56" s="239"/>
      <c r="D56" s="239"/>
      <c r="E56" s="239"/>
      <c r="F56" s="239"/>
      <c r="G56" s="239"/>
      <c r="H56" s="239"/>
      <c r="I56" s="239"/>
      <c r="J56" s="239"/>
      <c r="K56" s="189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801" t="s">
        <v>149</v>
      </c>
      <c r="AA56" s="801"/>
      <c r="AB56" s="801"/>
      <c r="AC56" s="242"/>
      <c r="AD56" s="242"/>
      <c r="AE56" s="242"/>
      <c r="AF56" s="242"/>
      <c r="AG56" s="242"/>
      <c r="AH56" s="242"/>
      <c r="AI56" s="242"/>
      <c r="AJ56" s="242"/>
      <c r="AK56" s="242"/>
      <c r="AL56" s="242"/>
      <c r="AM56" s="242"/>
      <c r="AN56" s="242"/>
      <c r="AO56" s="242"/>
      <c r="AP56" s="242"/>
      <c r="AQ56" s="477" t="s">
        <v>149</v>
      </c>
      <c r="AR56" s="477"/>
      <c r="AS56" s="477"/>
      <c r="AT56" s="242"/>
      <c r="AU56" s="242"/>
      <c r="AV56" s="242"/>
      <c r="AW56" s="242"/>
      <c r="AX56" s="242"/>
      <c r="AY56" s="242"/>
      <c r="AZ56" s="242"/>
      <c r="BA56" s="242"/>
      <c r="BB56" s="242"/>
      <c r="BC56" s="242"/>
      <c r="BD56" s="242"/>
      <c r="BE56" s="242"/>
      <c r="BF56" s="242"/>
      <c r="BG56" s="242"/>
      <c r="BH56" s="804" t="s">
        <v>149</v>
      </c>
      <c r="BI56" s="804"/>
      <c r="BJ56" s="804"/>
    </row>
    <row r="57" spans="2:62" ht="12.95" customHeight="1">
      <c r="B57" s="531" t="s">
        <v>154</v>
      </c>
      <c r="C57" s="531"/>
      <c r="D57" s="531"/>
      <c r="E57" s="531"/>
      <c r="F57" s="462">
        <v>22</v>
      </c>
      <c r="G57" s="462"/>
      <c r="H57" s="531" t="s">
        <v>153</v>
      </c>
      <c r="I57" s="531"/>
      <c r="J57" s="531"/>
      <c r="K57" s="540"/>
      <c r="L57" s="434">
        <v>162422</v>
      </c>
      <c r="M57" s="434"/>
      <c r="N57" s="434"/>
      <c r="O57" s="434"/>
      <c r="P57" s="434"/>
      <c r="Q57" s="434"/>
      <c r="R57" s="434"/>
      <c r="S57" s="434"/>
      <c r="T57" s="434">
        <v>2360300</v>
      </c>
      <c r="U57" s="434"/>
      <c r="V57" s="434"/>
      <c r="W57" s="434"/>
      <c r="X57" s="434"/>
      <c r="Y57" s="434"/>
      <c r="Z57" s="434"/>
      <c r="AA57" s="434"/>
      <c r="AB57" s="434"/>
      <c r="AC57" s="434">
        <v>765131</v>
      </c>
      <c r="AD57" s="434"/>
      <c r="AE57" s="434"/>
      <c r="AF57" s="434"/>
      <c r="AG57" s="434"/>
      <c r="AH57" s="434"/>
      <c r="AI57" s="434"/>
      <c r="AJ57" s="434"/>
      <c r="AK57" s="434">
        <v>10667449</v>
      </c>
      <c r="AL57" s="434"/>
      <c r="AM57" s="434"/>
      <c r="AN57" s="434"/>
      <c r="AO57" s="434"/>
      <c r="AP57" s="434"/>
      <c r="AQ57" s="434"/>
      <c r="AR57" s="434"/>
      <c r="AS57" s="434"/>
      <c r="AT57" s="434">
        <v>43036</v>
      </c>
      <c r="AU57" s="434"/>
      <c r="AV57" s="434"/>
      <c r="AW57" s="434"/>
      <c r="AX57" s="434"/>
      <c r="AY57" s="434"/>
      <c r="AZ57" s="434"/>
      <c r="BA57" s="434"/>
      <c r="BB57" s="434">
        <v>1359892</v>
      </c>
      <c r="BC57" s="434"/>
      <c r="BD57" s="434"/>
      <c r="BE57" s="434"/>
      <c r="BF57" s="434"/>
      <c r="BG57" s="434"/>
      <c r="BH57" s="434"/>
      <c r="BI57" s="434"/>
      <c r="BJ57" s="434"/>
    </row>
    <row r="58" spans="2:62" ht="12.95" customHeight="1">
      <c r="B58" s="9"/>
      <c r="C58" s="9"/>
      <c r="D58" s="9"/>
      <c r="E58" s="9"/>
      <c r="F58" s="462">
        <v>23</v>
      </c>
      <c r="G58" s="462"/>
      <c r="H58" s="9"/>
      <c r="I58" s="9"/>
      <c r="J58" s="9"/>
      <c r="K58" s="15"/>
      <c r="L58" s="450">
        <v>177420</v>
      </c>
      <c r="M58" s="450"/>
      <c r="N58" s="450"/>
      <c r="O58" s="450"/>
      <c r="P58" s="450"/>
      <c r="Q58" s="450"/>
      <c r="R58" s="450"/>
      <c r="S58" s="450"/>
      <c r="T58" s="450">
        <v>2525648</v>
      </c>
      <c r="U58" s="450"/>
      <c r="V58" s="450"/>
      <c r="W58" s="450"/>
      <c r="X58" s="450"/>
      <c r="Y58" s="450"/>
      <c r="Z58" s="450"/>
      <c r="AA58" s="450"/>
      <c r="AB58" s="450"/>
      <c r="AC58" s="450">
        <v>815235</v>
      </c>
      <c r="AD58" s="450"/>
      <c r="AE58" s="450"/>
      <c r="AF58" s="450"/>
      <c r="AG58" s="450"/>
      <c r="AH58" s="450"/>
      <c r="AI58" s="450"/>
      <c r="AJ58" s="450"/>
      <c r="AK58" s="450">
        <v>11817964</v>
      </c>
      <c r="AL58" s="450"/>
      <c r="AM58" s="450"/>
      <c r="AN58" s="450"/>
      <c r="AO58" s="450"/>
      <c r="AP58" s="450"/>
      <c r="AQ58" s="450"/>
      <c r="AR58" s="450"/>
      <c r="AS58" s="450"/>
      <c r="AT58" s="450">
        <v>45083</v>
      </c>
      <c r="AU58" s="450"/>
      <c r="AV58" s="450"/>
      <c r="AW58" s="450"/>
      <c r="AX58" s="450"/>
      <c r="AY58" s="450"/>
      <c r="AZ58" s="450"/>
      <c r="BA58" s="450"/>
      <c r="BB58" s="450">
        <v>1397121</v>
      </c>
      <c r="BC58" s="450"/>
      <c r="BD58" s="450"/>
      <c r="BE58" s="450"/>
      <c r="BF58" s="450"/>
      <c r="BG58" s="450"/>
      <c r="BH58" s="450"/>
      <c r="BI58" s="450"/>
      <c r="BJ58" s="450"/>
    </row>
    <row r="59" spans="2:62" ht="12.95" customHeight="1">
      <c r="B59" s="9"/>
      <c r="C59" s="9"/>
      <c r="D59" s="9"/>
      <c r="E59" s="9"/>
      <c r="F59" s="462">
        <v>24</v>
      </c>
      <c r="G59" s="462"/>
      <c r="H59" s="9"/>
      <c r="I59" s="9"/>
      <c r="J59" s="9"/>
      <c r="K59" s="15"/>
      <c r="L59" s="450">
        <v>190339</v>
      </c>
      <c r="M59" s="450"/>
      <c r="N59" s="450"/>
      <c r="O59" s="450"/>
      <c r="P59" s="450"/>
      <c r="Q59" s="450"/>
      <c r="R59" s="450"/>
      <c r="S59" s="450"/>
      <c r="T59" s="450">
        <v>2671925</v>
      </c>
      <c r="U59" s="450"/>
      <c r="V59" s="450"/>
      <c r="W59" s="450"/>
      <c r="X59" s="450"/>
      <c r="Y59" s="450"/>
      <c r="Z59" s="450"/>
      <c r="AA59" s="450"/>
      <c r="AB59" s="450"/>
      <c r="AC59" s="450">
        <v>858470</v>
      </c>
      <c r="AD59" s="450"/>
      <c r="AE59" s="450"/>
      <c r="AF59" s="450"/>
      <c r="AG59" s="450"/>
      <c r="AH59" s="450"/>
      <c r="AI59" s="450"/>
      <c r="AJ59" s="450"/>
      <c r="AK59" s="450">
        <v>12115320</v>
      </c>
      <c r="AL59" s="450"/>
      <c r="AM59" s="450"/>
      <c r="AN59" s="450"/>
      <c r="AO59" s="450"/>
      <c r="AP59" s="450"/>
      <c r="AQ59" s="450"/>
      <c r="AR59" s="450"/>
      <c r="AS59" s="450"/>
      <c r="AT59" s="450">
        <v>46297</v>
      </c>
      <c r="AU59" s="450"/>
      <c r="AV59" s="450"/>
      <c r="AW59" s="450"/>
      <c r="AX59" s="450"/>
      <c r="AY59" s="450"/>
      <c r="AZ59" s="450"/>
      <c r="BA59" s="450"/>
      <c r="BB59" s="450">
        <v>1400892</v>
      </c>
      <c r="BC59" s="450"/>
      <c r="BD59" s="450"/>
      <c r="BE59" s="450"/>
      <c r="BF59" s="450"/>
      <c r="BG59" s="450"/>
      <c r="BH59" s="450"/>
      <c r="BI59" s="450"/>
      <c r="BJ59" s="450"/>
    </row>
    <row r="60" spans="2:62" ht="12.95" customHeight="1">
      <c r="B60" s="71"/>
      <c r="C60" s="71"/>
      <c r="D60" s="71"/>
      <c r="E60" s="71"/>
      <c r="F60" s="462">
        <v>25</v>
      </c>
      <c r="G60" s="462"/>
      <c r="H60" s="71"/>
      <c r="I60" s="71"/>
      <c r="J60" s="71"/>
      <c r="K60" s="70"/>
      <c r="L60" s="464">
        <v>204220</v>
      </c>
      <c r="M60" s="464"/>
      <c r="N60" s="464"/>
      <c r="O60" s="464"/>
      <c r="P60" s="464"/>
      <c r="Q60" s="464"/>
      <c r="R60" s="464"/>
      <c r="S60" s="464"/>
      <c r="T60" s="464">
        <v>2841397</v>
      </c>
      <c r="U60" s="464"/>
      <c r="V60" s="464"/>
      <c r="W60" s="464"/>
      <c r="X60" s="464"/>
      <c r="Y60" s="464"/>
      <c r="Z60" s="464"/>
      <c r="AA60" s="464"/>
      <c r="AB60" s="464"/>
      <c r="AC60" s="464">
        <v>896075</v>
      </c>
      <c r="AD60" s="464"/>
      <c r="AE60" s="464"/>
      <c r="AF60" s="464"/>
      <c r="AG60" s="464"/>
      <c r="AH60" s="464"/>
      <c r="AI60" s="464"/>
      <c r="AJ60" s="464"/>
      <c r="AK60" s="464">
        <v>13062538</v>
      </c>
      <c r="AL60" s="464"/>
      <c r="AM60" s="464"/>
      <c r="AN60" s="464"/>
      <c r="AO60" s="464"/>
      <c r="AP60" s="464"/>
      <c r="AQ60" s="464"/>
      <c r="AR60" s="464"/>
      <c r="AS60" s="464"/>
      <c r="AT60" s="464">
        <v>47077</v>
      </c>
      <c r="AU60" s="464"/>
      <c r="AV60" s="464"/>
      <c r="AW60" s="464"/>
      <c r="AX60" s="464"/>
      <c r="AY60" s="464"/>
      <c r="AZ60" s="464"/>
      <c r="BA60" s="464"/>
      <c r="BB60" s="464">
        <v>1403746</v>
      </c>
      <c r="BC60" s="464"/>
      <c r="BD60" s="464"/>
      <c r="BE60" s="464"/>
      <c r="BF60" s="464"/>
      <c r="BG60" s="464"/>
      <c r="BH60" s="464"/>
      <c r="BI60" s="464"/>
      <c r="BJ60" s="464"/>
    </row>
    <row r="61" spans="2:62" ht="12.95" customHeight="1">
      <c r="B61" s="71"/>
      <c r="C61" s="71"/>
      <c r="D61" s="71"/>
      <c r="E61" s="71"/>
      <c r="F61" s="529">
        <v>26</v>
      </c>
      <c r="G61" s="529"/>
      <c r="H61" s="71"/>
      <c r="I61" s="71"/>
      <c r="J61" s="71"/>
      <c r="K61" s="70"/>
      <c r="L61" s="430">
        <v>218260</v>
      </c>
      <c r="M61" s="430"/>
      <c r="N61" s="430"/>
      <c r="O61" s="430"/>
      <c r="P61" s="430"/>
      <c r="Q61" s="430"/>
      <c r="R61" s="430"/>
      <c r="S61" s="430"/>
      <c r="T61" s="430">
        <v>2941727</v>
      </c>
      <c r="U61" s="430"/>
      <c r="V61" s="430"/>
      <c r="W61" s="430"/>
      <c r="X61" s="430"/>
      <c r="Y61" s="430"/>
      <c r="Z61" s="430"/>
      <c r="AA61" s="430"/>
      <c r="AB61" s="430"/>
      <c r="AC61" s="430">
        <v>925720</v>
      </c>
      <c r="AD61" s="430"/>
      <c r="AE61" s="430"/>
      <c r="AF61" s="430"/>
      <c r="AG61" s="430"/>
      <c r="AH61" s="430"/>
      <c r="AI61" s="430"/>
      <c r="AJ61" s="430"/>
      <c r="AK61" s="430">
        <v>13296480</v>
      </c>
      <c r="AL61" s="430"/>
      <c r="AM61" s="430"/>
      <c r="AN61" s="430"/>
      <c r="AO61" s="430"/>
      <c r="AP61" s="430"/>
      <c r="AQ61" s="430"/>
      <c r="AR61" s="430"/>
      <c r="AS61" s="430"/>
      <c r="AT61" s="430">
        <v>47559</v>
      </c>
      <c r="AU61" s="430"/>
      <c r="AV61" s="430"/>
      <c r="AW61" s="430"/>
      <c r="AX61" s="430"/>
      <c r="AY61" s="430"/>
      <c r="AZ61" s="430"/>
      <c r="BA61" s="430"/>
      <c r="BB61" s="430">
        <v>1394267</v>
      </c>
      <c r="BC61" s="430"/>
      <c r="BD61" s="430"/>
      <c r="BE61" s="430"/>
      <c r="BF61" s="430"/>
      <c r="BG61" s="430"/>
      <c r="BH61" s="430"/>
      <c r="BI61" s="430"/>
      <c r="BJ61" s="430"/>
    </row>
    <row r="62" spans="2:62" ht="8.1" customHeight="1">
      <c r="B62" s="67"/>
      <c r="C62" s="67"/>
      <c r="D62" s="67"/>
      <c r="E62" s="67"/>
      <c r="F62" s="67"/>
      <c r="G62" s="67"/>
      <c r="H62" s="67"/>
      <c r="I62" s="67"/>
      <c r="J62" s="67"/>
      <c r="K62" s="68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</row>
    <row r="63" spans="2:62" ht="12.95" customHeight="1">
      <c r="B63" s="530" t="s">
        <v>1</v>
      </c>
      <c r="C63" s="530"/>
      <c r="D63" s="530"/>
      <c r="E63" s="530"/>
      <c r="F63" s="530"/>
      <c r="G63" s="530"/>
      <c r="H63" s="530"/>
      <c r="I63" s="530"/>
      <c r="J63" s="530"/>
      <c r="K63" s="530"/>
      <c r="L63" s="457" t="s">
        <v>337</v>
      </c>
      <c r="M63" s="457"/>
      <c r="N63" s="457"/>
      <c r="O63" s="457"/>
      <c r="P63" s="457"/>
      <c r="Q63" s="457"/>
      <c r="R63" s="457"/>
      <c r="S63" s="457"/>
      <c r="T63" s="457"/>
      <c r="U63" s="457"/>
      <c r="V63" s="457"/>
      <c r="W63" s="457"/>
      <c r="X63" s="457"/>
      <c r="Y63" s="457"/>
      <c r="Z63" s="457"/>
      <c r="AA63" s="457"/>
      <c r="AB63" s="457"/>
      <c r="AC63" s="457" t="s">
        <v>336</v>
      </c>
      <c r="AD63" s="457"/>
      <c r="AE63" s="457"/>
      <c r="AF63" s="457"/>
      <c r="AG63" s="457"/>
      <c r="AH63" s="457"/>
      <c r="AI63" s="457"/>
      <c r="AJ63" s="457"/>
      <c r="AK63" s="457"/>
      <c r="AL63" s="457"/>
      <c r="AM63" s="457"/>
      <c r="AN63" s="457"/>
      <c r="AO63" s="457"/>
      <c r="AP63" s="457"/>
      <c r="AQ63" s="457"/>
      <c r="AR63" s="457"/>
      <c r="AS63" s="461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</row>
    <row r="64" spans="2:62" ht="12.95" customHeight="1">
      <c r="B64" s="476"/>
      <c r="C64" s="476"/>
      <c r="D64" s="476"/>
      <c r="E64" s="476"/>
      <c r="F64" s="476"/>
      <c r="G64" s="476"/>
      <c r="H64" s="476"/>
      <c r="I64" s="476"/>
      <c r="J64" s="476"/>
      <c r="K64" s="476"/>
      <c r="L64" s="459" t="s">
        <v>169</v>
      </c>
      <c r="M64" s="459"/>
      <c r="N64" s="459"/>
      <c r="O64" s="459"/>
      <c r="P64" s="459"/>
      <c r="Q64" s="459"/>
      <c r="R64" s="459"/>
      <c r="S64" s="459"/>
      <c r="T64" s="459" t="s">
        <v>335</v>
      </c>
      <c r="U64" s="459"/>
      <c r="V64" s="459"/>
      <c r="W64" s="459"/>
      <c r="X64" s="459"/>
      <c r="Y64" s="459"/>
      <c r="Z64" s="459"/>
      <c r="AA64" s="459"/>
      <c r="AB64" s="459"/>
      <c r="AC64" s="459" t="s">
        <v>169</v>
      </c>
      <c r="AD64" s="459"/>
      <c r="AE64" s="459"/>
      <c r="AF64" s="459"/>
      <c r="AG64" s="459"/>
      <c r="AH64" s="459"/>
      <c r="AI64" s="459"/>
      <c r="AJ64" s="459"/>
      <c r="AK64" s="459" t="s">
        <v>335</v>
      </c>
      <c r="AL64" s="459"/>
      <c r="AM64" s="459"/>
      <c r="AN64" s="459"/>
      <c r="AO64" s="459"/>
      <c r="AP64" s="459"/>
      <c r="AQ64" s="459"/>
      <c r="AR64" s="459"/>
      <c r="AS64" s="460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</row>
    <row r="65" spans="2:62" ht="13.5" customHeight="1">
      <c r="B65" s="65"/>
      <c r="C65" s="65"/>
      <c r="D65" s="65"/>
      <c r="E65" s="65"/>
      <c r="F65" s="65"/>
      <c r="G65" s="65"/>
      <c r="H65" s="75"/>
      <c r="I65" s="75"/>
      <c r="J65" s="75"/>
      <c r="K65" s="74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462" t="s">
        <v>149</v>
      </c>
      <c r="AA65" s="462"/>
      <c r="AB65" s="462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462" t="s">
        <v>149</v>
      </c>
      <c r="AR65" s="462"/>
      <c r="AS65" s="462"/>
      <c r="AT65" s="229"/>
      <c r="AU65" s="229"/>
      <c r="AV65" s="229"/>
      <c r="AW65" s="229"/>
      <c r="AX65" s="229"/>
      <c r="AY65" s="229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</row>
    <row r="66" spans="2:62" ht="12.95" customHeight="1">
      <c r="B66" s="531" t="s">
        <v>154</v>
      </c>
      <c r="C66" s="531"/>
      <c r="D66" s="531"/>
      <c r="E66" s="531"/>
      <c r="F66" s="462">
        <v>22</v>
      </c>
      <c r="G66" s="462"/>
      <c r="H66" s="531" t="s">
        <v>153</v>
      </c>
      <c r="I66" s="531"/>
      <c r="J66" s="531"/>
      <c r="K66" s="540"/>
      <c r="L66" s="434">
        <v>2241</v>
      </c>
      <c r="M66" s="434"/>
      <c r="N66" s="434"/>
      <c r="O66" s="434"/>
      <c r="P66" s="434"/>
      <c r="Q66" s="434"/>
      <c r="R66" s="434"/>
      <c r="S66" s="434"/>
      <c r="T66" s="434">
        <v>158266</v>
      </c>
      <c r="U66" s="434"/>
      <c r="V66" s="434"/>
      <c r="W66" s="434"/>
      <c r="X66" s="434"/>
      <c r="Y66" s="434"/>
      <c r="Z66" s="434"/>
      <c r="AA66" s="434"/>
      <c r="AB66" s="434"/>
      <c r="AC66" s="434">
        <v>168835</v>
      </c>
      <c r="AD66" s="434"/>
      <c r="AE66" s="434"/>
      <c r="AF66" s="434"/>
      <c r="AG66" s="434"/>
      <c r="AH66" s="434"/>
      <c r="AI66" s="434"/>
      <c r="AJ66" s="434"/>
      <c r="AK66" s="434">
        <v>1847079</v>
      </c>
      <c r="AL66" s="434"/>
      <c r="AM66" s="434"/>
      <c r="AN66" s="434"/>
      <c r="AO66" s="434"/>
      <c r="AP66" s="434"/>
      <c r="AQ66" s="434"/>
      <c r="AR66" s="434"/>
      <c r="AS66" s="434"/>
      <c r="AT66" s="229"/>
      <c r="AU66" s="229"/>
      <c r="AV66" s="229"/>
      <c r="AW66" s="229"/>
      <c r="AX66" s="229"/>
      <c r="AY66" s="229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</row>
    <row r="67" spans="2:62" ht="12.95" customHeight="1">
      <c r="B67" s="73"/>
      <c r="C67" s="73"/>
      <c r="D67" s="73"/>
      <c r="E67" s="73"/>
      <c r="F67" s="462">
        <v>23</v>
      </c>
      <c r="G67" s="462"/>
      <c r="H67" s="9"/>
      <c r="I67" s="9"/>
      <c r="J67" s="9"/>
      <c r="K67" s="15"/>
      <c r="L67" s="450">
        <v>2654</v>
      </c>
      <c r="M67" s="450"/>
      <c r="N67" s="450"/>
      <c r="O67" s="450"/>
      <c r="P67" s="450"/>
      <c r="Q67" s="450"/>
      <c r="R67" s="450"/>
      <c r="S67" s="450"/>
      <c r="T67" s="450">
        <v>189808</v>
      </c>
      <c r="U67" s="450"/>
      <c r="V67" s="450"/>
      <c r="W67" s="450"/>
      <c r="X67" s="450"/>
      <c r="Y67" s="450"/>
      <c r="Z67" s="450"/>
      <c r="AA67" s="450"/>
      <c r="AB67" s="450"/>
      <c r="AC67" s="450">
        <v>174605</v>
      </c>
      <c r="AD67" s="450"/>
      <c r="AE67" s="450"/>
      <c r="AF67" s="450"/>
      <c r="AG67" s="450"/>
      <c r="AH67" s="450"/>
      <c r="AI67" s="450"/>
      <c r="AJ67" s="450"/>
      <c r="AK67" s="450">
        <v>2006915</v>
      </c>
      <c r="AL67" s="450"/>
      <c r="AM67" s="450"/>
      <c r="AN67" s="450"/>
      <c r="AO67" s="450"/>
      <c r="AP67" s="450"/>
      <c r="AQ67" s="450"/>
      <c r="AR67" s="450"/>
      <c r="AS67" s="450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</row>
    <row r="68" spans="2:62" ht="12.95" customHeight="1">
      <c r="B68" s="73"/>
      <c r="C68" s="73"/>
      <c r="D68" s="73"/>
      <c r="E68" s="73"/>
      <c r="F68" s="462">
        <v>24</v>
      </c>
      <c r="G68" s="462"/>
      <c r="H68" s="9"/>
      <c r="I68" s="9"/>
      <c r="J68" s="9"/>
      <c r="K68" s="15"/>
      <c r="L68" s="450">
        <v>2791</v>
      </c>
      <c r="M68" s="450"/>
      <c r="N68" s="450"/>
      <c r="O68" s="450"/>
      <c r="P68" s="450"/>
      <c r="Q68" s="450"/>
      <c r="R68" s="450"/>
      <c r="S68" s="450"/>
      <c r="T68" s="450">
        <v>222920</v>
      </c>
      <c r="U68" s="450"/>
      <c r="V68" s="450"/>
      <c r="W68" s="450"/>
      <c r="X68" s="450"/>
      <c r="Y68" s="450"/>
      <c r="Z68" s="450"/>
      <c r="AA68" s="450"/>
      <c r="AB68" s="450"/>
      <c r="AC68" s="450">
        <v>192393</v>
      </c>
      <c r="AD68" s="450"/>
      <c r="AE68" s="450"/>
      <c r="AF68" s="450"/>
      <c r="AG68" s="450"/>
      <c r="AH68" s="450"/>
      <c r="AI68" s="450"/>
      <c r="AJ68" s="450"/>
      <c r="AK68" s="450">
        <v>2056127</v>
      </c>
      <c r="AL68" s="450"/>
      <c r="AM68" s="450"/>
      <c r="AN68" s="450"/>
      <c r="AO68" s="450"/>
      <c r="AP68" s="450"/>
      <c r="AQ68" s="450"/>
      <c r="AR68" s="450"/>
      <c r="AS68" s="450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</row>
    <row r="69" spans="2:62" ht="12.95" customHeight="1">
      <c r="B69" s="71"/>
      <c r="C69" s="71"/>
      <c r="D69" s="71"/>
      <c r="E69" s="71"/>
      <c r="F69" s="462">
        <v>25</v>
      </c>
      <c r="G69" s="462"/>
      <c r="H69" s="71"/>
      <c r="I69" s="71"/>
      <c r="J69" s="71"/>
      <c r="K69" s="70"/>
      <c r="L69" s="464">
        <v>2927</v>
      </c>
      <c r="M69" s="464"/>
      <c r="N69" s="464"/>
      <c r="O69" s="464"/>
      <c r="P69" s="464"/>
      <c r="Q69" s="464"/>
      <c r="R69" s="464"/>
      <c r="S69" s="464"/>
      <c r="T69" s="464">
        <v>230929</v>
      </c>
      <c r="U69" s="464"/>
      <c r="V69" s="464"/>
      <c r="W69" s="464"/>
      <c r="X69" s="464"/>
      <c r="Y69" s="464"/>
      <c r="Z69" s="464"/>
      <c r="AA69" s="464"/>
      <c r="AB69" s="464"/>
      <c r="AC69" s="464">
        <v>197808</v>
      </c>
      <c r="AD69" s="464"/>
      <c r="AE69" s="464"/>
      <c r="AF69" s="464"/>
      <c r="AG69" s="464"/>
      <c r="AH69" s="464"/>
      <c r="AI69" s="464"/>
      <c r="AJ69" s="464"/>
      <c r="AK69" s="464">
        <v>2083911</v>
      </c>
      <c r="AL69" s="464"/>
      <c r="AM69" s="464"/>
      <c r="AN69" s="464"/>
      <c r="AO69" s="464"/>
      <c r="AP69" s="464"/>
      <c r="AQ69" s="464"/>
      <c r="AR69" s="464"/>
      <c r="AS69" s="464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</row>
    <row r="70" spans="2:62" ht="12.95" customHeight="1">
      <c r="B70" s="71"/>
      <c r="C70" s="71"/>
      <c r="D70" s="71"/>
      <c r="E70" s="71"/>
      <c r="F70" s="529">
        <v>26</v>
      </c>
      <c r="G70" s="529"/>
      <c r="H70" s="71"/>
      <c r="I70" s="71"/>
      <c r="J70" s="71"/>
      <c r="K70" s="70"/>
      <c r="L70" s="430">
        <v>3414</v>
      </c>
      <c r="M70" s="430"/>
      <c r="N70" s="430"/>
      <c r="O70" s="430"/>
      <c r="P70" s="430"/>
      <c r="Q70" s="430"/>
      <c r="R70" s="430"/>
      <c r="S70" s="430"/>
      <c r="T70" s="430">
        <v>279953</v>
      </c>
      <c r="U70" s="430"/>
      <c r="V70" s="430"/>
      <c r="W70" s="430"/>
      <c r="X70" s="430"/>
      <c r="Y70" s="430"/>
      <c r="Z70" s="430"/>
      <c r="AA70" s="430"/>
      <c r="AB70" s="430"/>
      <c r="AC70" s="430">
        <v>201991</v>
      </c>
      <c r="AD70" s="430"/>
      <c r="AE70" s="430"/>
      <c r="AF70" s="430"/>
      <c r="AG70" s="430"/>
      <c r="AH70" s="430"/>
      <c r="AI70" s="430"/>
      <c r="AJ70" s="430"/>
      <c r="AK70" s="430">
        <v>2141006</v>
      </c>
      <c r="AL70" s="430"/>
      <c r="AM70" s="430"/>
      <c r="AN70" s="430"/>
      <c r="AO70" s="430"/>
      <c r="AP70" s="430"/>
      <c r="AQ70" s="430"/>
      <c r="AR70" s="430"/>
      <c r="AS70" s="430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</row>
    <row r="71" spans="2:62" ht="8.1" customHeight="1">
      <c r="B71" s="67"/>
      <c r="C71" s="67"/>
      <c r="D71" s="67"/>
      <c r="E71" s="67"/>
      <c r="F71" s="67"/>
      <c r="G71" s="67"/>
      <c r="H71" s="67"/>
      <c r="I71" s="67"/>
      <c r="J71" s="67"/>
      <c r="K71" s="68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</row>
    <row r="72" spans="2:62" ht="12" customHeight="1">
      <c r="B72" s="65"/>
      <c r="C72" s="805" t="s">
        <v>8</v>
      </c>
      <c r="D72" s="805"/>
      <c r="E72" s="227" t="s">
        <v>151</v>
      </c>
      <c r="F72" s="806">
        <v>-1</v>
      </c>
      <c r="G72" s="806"/>
      <c r="H72" s="64" t="s">
        <v>334</v>
      </c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</row>
    <row r="73" spans="2:62" ht="12" customHeight="1">
      <c r="B73" s="65"/>
      <c r="C73" s="66"/>
      <c r="D73" s="66"/>
      <c r="E73" s="227"/>
      <c r="F73" s="807">
        <v>-2</v>
      </c>
      <c r="G73" s="807"/>
      <c r="H73" s="64" t="s">
        <v>400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</row>
    <row r="74" spans="2:62" ht="12" customHeight="1">
      <c r="B74" s="65"/>
      <c r="C74" s="228"/>
      <c r="D74" s="228"/>
      <c r="E74" s="64"/>
      <c r="F74" s="807">
        <v>-3</v>
      </c>
      <c r="G74" s="807"/>
      <c r="H74" s="65" t="s">
        <v>333</v>
      </c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</row>
    <row r="75" spans="2:62" ht="12" customHeight="1">
      <c r="B75" s="65"/>
      <c r="C75" s="228"/>
      <c r="D75" s="228"/>
      <c r="E75" s="64"/>
      <c r="F75" s="807">
        <v>-4</v>
      </c>
      <c r="G75" s="807"/>
      <c r="H75" s="65" t="s">
        <v>332</v>
      </c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</row>
    <row r="76" spans="2:62" ht="12" customHeight="1">
      <c r="B76" s="463" t="s">
        <v>9</v>
      </c>
      <c r="C76" s="463"/>
      <c r="D76" s="463"/>
      <c r="E76" s="227" t="s">
        <v>151</v>
      </c>
      <c r="F76" s="64" t="s">
        <v>150</v>
      </c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</row>
    <row r="77" spans="2:62" ht="12" customHeight="1"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</row>
  </sheetData>
  <mergeCells count="328">
    <mergeCell ref="B76:D76"/>
    <mergeCell ref="F69:G69"/>
    <mergeCell ref="C72:D72"/>
    <mergeCell ref="F72:G72"/>
    <mergeCell ref="F70:G70"/>
    <mergeCell ref="L70:S70"/>
    <mergeCell ref="T70:AB70"/>
    <mergeCell ref="AC70:AJ70"/>
    <mergeCell ref="F73:G73"/>
    <mergeCell ref="F74:G74"/>
    <mergeCell ref="F75:G75"/>
    <mergeCell ref="F68:G68"/>
    <mergeCell ref="L68:S68"/>
    <mergeCell ref="T68:AB68"/>
    <mergeCell ref="AC68:AJ68"/>
    <mergeCell ref="AK68:AS68"/>
    <mergeCell ref="L69:S69"/>
    <mergeCell ref="T69:AB69"/>
    <mergeCell ref="AC69:AJ69"/>
    <mergeCell ref="AK69:AS69"/>
    <mergeCell ref="B66:E66"/>
    <mergeCell ref="F66:G66"/>
    <mergeCell ref="H66:K66"/>
    <mergeCell ref="L66:S66"/>
    <mergeCell ref="T66:AB66"/>
    <mergeCell ref="AC66:AJ66"/>
    <mergeCell ref="AK66:AS66"/>
    <mergeCell ref="F67:G67"/>
    <mergeCell ref="L67:S67"/>
    <mergeCell ref="T67:AB67"/>
    <mergeCell ref="AC67:AJ67"/>
    <mergeCell ref="AK67:AS67"/>
    <mergeCell ref="B63:K64"/>
    <mergeCell ref="L63:AB63"/>
    <mergeCell ref="AC63:AS63"/>
    <mergeCell ref="L64:S64"/>
    <mergeCell ref="T64:AB64"/>
    <mergeCell ref="AC64:AJ64"/>
    <mergeCell ref="AK64:AS64"/>
    <mergeCell ref="Z65:AB65"/>
    <mergeCell ref="AQ65:AS65"/>
    <mergeCell ref="BB59:BJ59"/>
    <mergeCell ref="Z56:AB56"/>
    <mergeCell ref="AQ56:AS56"/>
    <mergeCell ref="BH56:BJ56"/>
    <mergeCell ref="AT58:BA58"/>
    <mergeCell ref="F60:G60"/>
    <mergeCell ref="L60:S60"/>
    <mergeCell ref="T60:AB60"/>
    <mergeCell ref="AC60:AJ60"/>
    <mergeCell ref="AK60:AS60"/>
    <mergeCell ref="AT60:BA60"/>
    <mergeCell ref="BB60:BJ60"/>
    <mergeCell ref="F59:G59"/>
    <mergeCell ref="L59:S59"/>
    <mergeCell ref="T59:AB59"/>
    <mergeCell ref="AC59:AJ59"/>
    <mergeCell ref="AK59:AS59"/>
    <mergeCell ref="AT59:BA59"/>
    <mergeCell ref="F58:G58"/>
    <mergeCell ref="L58:S58"/>
    <mergeCell ref="T58:AB58"/>
    <mergeCell ref="AC58:AJ58"/>
    <mergeCell ref="AK58:AS58"/>
    <mergeCell ref="BB58:BJ58"/>
    <mergeCell ref="L53:AB53"/>
    <mergeCell ref="AC53:AS54"/>
    <mergeCell ref="AT53:BJ54"/>
    <mergeCell ref="B54:K54"/>
    <mergeCell ref="L54:AB54"/>
    <mergeCell ref="F50:G50"/>
    <mergeCell ref="L50:T50"/>
    <mergeCell ref="U50:AA50"/>
    <mergeCell ref="AK55:AS55"/>
    <mergeCell ref="AT55:BA55"/>
    <mergeCell ref="BB55:BJ55"/>
    <mergeCell ref="AB50:AH50"/>
    <mergeCell ref="AI50:AO50"/>
    <mergeCell ref="AP50:AV50"/>
    <mergeCell ref="AW50:BC50"/>
    <mergeCell ref="BD50:BJ50"/>
    <mergeCell ref="B57:E57"/>
    <mergeCell ref="F57:G57"/>
    <mergeCell ref="H57:K57"/>
    <mergeCell ref="L57:S57"/>
    <mergeCell ref="T57:AB57"/>
    <mergeCell ref="AT57:BA57"/>
    <mergeCell ref="AK57:AS57"/>
    <mergeCell ref="AC57:AJ57"/>
    <mergeCell ref="BB57:BJ57"/>
    <mergeCell ref="F48:G48"/>
    <mergeCell ref="L48:T48"/>
    <mergeCell ref="U48:AA48"/>
    <mergeCell ref="AB48:AH48"/>
    <mergeCell ref="AI48:AO48"/>
    <mergeCell ref="AP48:AV48"/>
    <mergeCell ref="AW48:BC48"/>
    <mergeCell ref="BD48:BJ48"/>
    <mergeCell ref="F49:G49"/>
    <mergeCell ref="L49:T49"/>
    <mergeCell ref="U49:AA49"/>
    <mergeCell ref="AB49:AH49"/>
    <mergeCell ref="AI49:AO49"/>
    <mergeCell ref="AP49:AV49"/>
    <mergeCell ref="AW49:BC49"/>
    <mergeCell ref="BD49:BJ49"/>
    <mergeCell ref="AF46:AH46"/>
    <mergeCell ref="AT46:AV46"/>
    <mergeCell ref="BH46:BJ46"/>
    <mergeCell ref="B47:E47"/>
    <mergeCell ref="F47:G47"/>
    <mergeCell ref="H47:K47"/>
    <mergeCell ref="L47:T47"/>
    <mergeCell ref="U47:AA47"/>
    <mergeCell ref="L44:T44"/>
    <mergeCell ref="AI44:AV44"/>
    <mergeCell ref="AB47:AH47"/>
    <mergeCell ref="AI47:AO47"/>
    <mergeCell ref="AW44:BJ44"/>
    <mergeCell ref="U45:AA45"/>
    <mergeCell ref="AB45:AH45"/>
    <mergeCell ref="AI45:AO45"/>
    <mergeCell ref="AP45:AV45"/>
    <mergeCell ref="AW45:BC45"/>
    <mergeCell ref="BD45:BJ45"/>
    <mergeCell ref="AP47:AV47"/>
    <mergeCell ref="AW47:BC47"/>
    <mergeCell ref="BD47:BJ47"/>
    <mergeCell ref="AS1:BK2"/>
    <mergeCell ref="AK70:AS70"/>
    <mergeCell ref="AW51:BC51"/>
    <mergeCell ref="BD51:BJ51"/>
    <mergeCell ref="F61:G61"/>
    <mergeCell ref="L61:S61"/>
    <mergeCell ref="T61:AB61"/>
    <mergeCell ref="AC61:AJ61"/>
    <mergeCell ref="AK61:AS61"/>
    <mergeCell ref="AT61:BA61"/>
    <mergeCell ref="BB61:BJ61"/>
    <mergeCell ref="F51:G51"/>
    <mergeCell ref="L51:T51"/>
    <mergeCell ref="U51:AA51"/>
    <mergeCell ref="AB51:AH51"/>
    <mergeCell ref="AI51:AO51"/>
    <mergeCell ref="AP51:AV51"/>
    <mergeCell ref="L55:S55"/>
    <mergeCell ref="T55:AB55"/>
    <mergeCell ref="AC55:AJ55"/>
    <mergeCell ref="B41:BJ41"/>
    <mergeCell ref="U43:AH44"/>
    <mergeCell ref="AI43:BJ43"/>
    <mergeCell ref="B44:K44"/>
    <mergeCell ref="B5:BJ5"/>
    <mergeCell ref="B7:N7"/>
    <mergeCell ref="O7:T7"/>
    <mergeCell ref="U7:Z7"/>
    <mergeCell ref="AA7:AF7"/>
    <mergeCell ref="AG7:AL7"/>
    <mergeCell ref="AM7:AR7"/>
    <mergeCell ref="AS7:AX7"/>
    <mergeCell ref="AY7:BD7"/>
    <mergeCell ref="BE7:BJ7"/>
    <mergeCell ref="C9:F9"/>
    <mergeCell ref="G9:I9"/>
    <mergeCell ref="J9:M9"/>
    <mergeCell ref="O9:T9"/>
    <mergeCell ref="U9:Z9"/>
    <mergeCell ref="AA9:AF9"/>
    <mergeCell ref="AG9:AL9"/>
    <mergeCell ref="AM9:AR9"/>
    <mergeCell ref="AS9:AX9"/>
    <mergeCell ref="AY9:BD9"/>
    <mergeCell ref="BE9:BJ9"/>
    <mergeCell ref="G10:I10"/>
    <mergeCell ref="O10:T10"/>
    <mergeCell ref="U10:Z10"/>
    <mergeCell ref="AA10:AF10"/>
    <mergeCell ref="AG10:AL10"/>
    <mergeCell ref="AM10:AR10"/>
    <mergeCell ref="AS10:AX10"/>
    <mergeCell ref="AY10:BD10"/>
    <mergeCell ref="BE10:BJ10"/>
    <mergeCell ref="G11:I11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G12:I12"/>
    <mergeCell ref="O12:T12"/>
    <mergeCell ref="U12:Z12"/>
    <mergeCell ref="AA12:AF12"/>
    <mergeCell ref="AG12:AL12"/>
    <mergeCell ref="AM12:AR12"/>
    <mergeCell ref="AS12:AX12"/>
    <mergeCell ref="AY12:BD12"/>
    <mergeCell ref="BE12:BJ12"/>
    <mergeCell ref="G13:I13"/>
    <mergeCell ref="O13:T13"/>
    <mergeCell ref="U13:Z13"/>
    <mergeCell ref="AA13:AF13"/>
    <mergeCell ref="AG13:AL13"/>
    <mergeCell ref="AM13:AR13"/>
    <mergeCell ref="AS13:AX13"/>
    <mergeCell ref="AY13:BD13"/>
    <mergeCell ref="BE13:BJ13"/>
    <mergeCell ref="B15:D15"/>
    <mergeCell ref="B18:BJ18"/>
    <mergeCell ref="B20:N21"/>
    <mergeCell ref="O20:AL20"/>
    <mergeCell ref="AM20:BJ20"/>
    <mergeCell ref="O21:T21"/>
    <mergeCell ref="U21:Z21"/>
    <mergeCell ref="AA21:AF21"/>
    <mergeCell ref="AG21:AL21"/>
    <mergeCell ref="AM21:AR21"/>
    <mergeCell ref="AS21:AX21"/>
    <mergeCell ref="AY21:BD21"/>
    <mergeCell ref="BE21:BJ21"/>
    <mergeCell ref="C23:F23"/>
    <mergeCell ref="G23:I23"/>
    <mergeCell ref="J23:M23"/>
    <mergeCell ref="O23:T23"/>
    <mergeCell ref="U23:Z23"/>
    <mergeCell ref="AA23:AF23"/>
    <mergeCell ref="AG23:AL23"/>
    <mergeCell ref="AM23:AR23"/>
    <mergeCell ref="AS23:AX23"/>
    <mergeCell ref="AY23:BD23"/>
    <mergeCell ref="BE23:BJ23"/>
    <mergeCell ref="G24:I24"/>
    <mergeCell ref="O24:T24"/>
    <mergeCell ref="U24:Z24"/>
    <mergeCell ref="AA24:AF24"/>
    <mergeCell ref="AG24:AL24"/>
    <mergeCell ref="AM24:AR24"/>
    <mergeCell ref="AS24:AX24"/>
    <mergeCell ref="AY24:BD24"/>
    <mergeCell ref="BE24:BJ24"/>
    <mergeCell ref="G25:I25"/>
    <mergeCell ref="O25:T25"/>
    <mergeCell ref="U25:Z25"/>
    <mergeCell ref="AA25:AF25"/>
    <mergeCell ref="AG25:AL25"/>
    <mergeCell ref="AM25:AR25"/>
    <mergeCell ref="AS25:AX25"/>
    <mergeCell ref="AY25:BD25"/>
    <mergeCell ref="BE25:BJ25"/>
    <mergeCell ref="G26:I26"/>
    <mergeCell ref="O26:T26"/>
    <mergeCell ref="U26:Z26"/>
    <mergeCell ref="AA26:AF26"/>
    <mergeCell ref="AG26:AL26"/>
    <mergeCell ref="AM26:AR26"/>
    <mergeCell ref="AS26:AX26"/>
    <mergeCell ref="AY26:BD26"/>
    <mergeCell ref="BE26:BJ26"/>
    <mergeCell ref="G27:I27"/>
    <mergeCell ref="O27:T27"/>
    <mergeCell ref="U27:Z27"/>
    <mergeCell ref="AA27:AF27"/>
    <mergeCell ref="AG27:AL27"/>
    <mergeCell ref="AM27:AR27"/>
    <mergeCell ref="AS27:AX27"/>
    <mergeCell ref="AY27:BD27"/>
    <mergeCell ref="BE27:BJ27"/>
    <mergeCell ref="B29:N30"/>
    <mergeCell ref="O29:AL29"/>
    <mergeCell ref="AM29:BJ29"/>
    <mergeCell ref="O30:T30"/>
    <mergeCell ref="U30:Z30"/>
    <mergeCell ref="AA30:AF30"/>
    <mergeCell ref="AG30:AL30"/>
    <mergeCell ref="AM30:AR30"/>
    <mergeCell ref="AS30:AX30"/>
    <mergeCell ref="AY30:BD30"/>
    <mergeCell ref="BE30:BJ30"/>
    <mergeCell ref="C32:F32"/>
    <mergeCell ref="G32:I32"/>
    <mergeCell ref="J32:M32"/>
    <mergeCell ref="O32:T32"/>
    <mergeCell ref="U32:Z32"/>
    <mergeCell ref="AA32:AF32"/>
    <mergeCell ref="AG32:AL32"/>
    <mergeCell ref="AM32:AR32"/>
    <mergeCell ref="AS32:AX32"/>
    <mergeCell ref="AY32:BD32"/>
    <mergeCell ref="BE32:BJ32"/>
    <mergeCell ref="G33:I33"/>
    <mergeCell ref="O33:T33"/>
    <mergeCell ref="U33:Z33"/>
    <mergeCell ref="AA33:AF33"/>
    <mergeCell ref="AG33:AL33"/>
    <mergeCell ref="AM33:AR33"/>
    <mergeCell ref="AS33:AX33"/>
    <mergeCell ref="AY33:BD33"/>
    <mergeCell ref="BE33:BJ33"/>
    <mergeCell ref="G34:I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G35:I35"/>
    <mergeCell ref="O35:T35"/>
    <mergeCell ref="U35:Z35"/>
    <mergeCell ref="AA35:AF35"/>
    <mergeCell ref="AG35:AL35"/>
    <mergeCell ref="AM35:AR35"/>
    <mergeCell ref="AS35:AX35"/>
    <mergeCell ref="AY35:BD35"/>
    <mergeCell ref="BE35:BJ35"/>
    <mergeCell ref="AS36:AX36"/>
    <mergeCell ref="AY36:BD36"/>
    <mergeCell ref="BE36:BJ36"/>
    <mergeCell ref="B38:D38"/>
    <mergeCell ref="G36:I36"/>
    <mergeCell ref="O36:T36"/>
    <mergeCell ref="U36:Z36"/>
    <mergeCell ref="AA36:AF36"/>
    <mergeCell ref="AG36:AL36"/>
    <mergeCell ref="AM36:AR36"/>
  </mergeCells>
  <phoneticPr fontId="18"/>
  <printOptions horizontalCentered="1"/>
  <pageMargins left="0.47244094488188981" right="0.39370078740157483" top="0.31496062992125984" bottom="0.39370078740157483" header="0" footer="0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8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64" width="11" style="116" customWidth="1"/>
    <col min="65" max="16384" width="9" style="116"/>
  </cols>
  <sheetData>
    <row r="1" spans="1:66" ht="10.5" customHeight="1">
      <c r="A1" s="453">
        <v>204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6" ht="10.5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6" ht="10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6" ht="10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6" ht="18" customHeight="1">
      <c r="B5" s="454" t="s">
        <v>859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6" ht="12.95" customHeight="1">
      <c r="B6" s="455" t="s">
        <v>806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</row>
    <row r="7" spans="1:66" ht="12" customHeight="1"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</row>
    <row r="8" spans="1:66" ht="13.5" customHeight="1">
      <c r="B8" s="456" t="s">
        <v>1</v>
      </c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 t="s">
        <v>428</v>
      </c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61"/>
      <c r="AM8" s="457" t="s">
        <v>807</v>
      </c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61"/>
    </row>
    <row r="9" spans="1:66" ht="13.5" customHeight="1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 t="s">
        <v>808</v>
      </c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 t="s">
        <v>427</v>
      </c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60"/>
      <c r="AM9" s="459" t="s">
        <v>808</v>
      </c>
      <c r="AN9" s="459"/>
      <c r="AO9" s="459"/>
      <c r="AP9" s="459"/>
      <c r="AQ9" s="459"/>
      <c r="AR9" s="459"/>
      <c r="AS9" s="459"/>
      <c r="AT9" s="459"/>
      <c r="AU9" s="459"/>
      <c r="AV9" s="459"/>
      <c r="AW9" s="459"/>
      <c r="AX9" s="459"/>
      <c r="AY9" s="459" t="s">
        <v>427</v>
      </c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60"/>
    </row>
    <row r="10" spans="1:66">
      <c r="N10" s="118"/>
      <c r="AE10" s="123"/>
      <c r="AF10" s="123"/>
      <c r="AG10" s="123"/>
      <c r="AH10" s="123"/>
      <c r="AI10" s="123"/>
      <c r="AJ10" s="462" t="s">
        <v>149</v>
      </c>
      <c r="AK10" s="462"/>
      <c r="AL10" s="462"/>
      <c r="BC10" s="123"/>
      <c r="BD10" s="123"/>
      <c r="BE10" s="123"/>
      <c r="BF10" s="123"/>
      <c r="BG10" s="123"/>
      <c r="BH10" s="462" t="s">
        <v>149</v>
      </c>
      <c r="BI10" s="462"/>
      <c r="BJ10" s="462"/>
    </row>
    <row r="11" spans="1:66">
      <c r="N11" s="118"/>
      <c r="AB11" s="228"/>
      <c r="AC11" s="228"/>
      <c r="AD11" s="228"/>
      <c r="AE11" s="123"/>
      <c r="AF11" s="123"/>
      <c r="AG11" s="123"/>
      <c r="AH11" s="123"/>
      <c r="AI11" s="123"/>
      <c r="AJ11" s="123"/>
      <c r="AK11" s="123"/>
      <c r="AL11" s="123"/>
      <c r="AZ11" s="228"/>
      <c r="BA11" s="228"/>
      <c r="BB11" s="228"/>
      <c r="BC11" s="123"/>
      <c r="BD11" s="123"/>
      <c r="BE11" s="123"/>
      <c r="BF11" s="123"/>
      <c r="BG11" s="123"/>
      <c r="BH11" s="123"/>
      <c r="BI11" s="123"/>
      <c r="BJ11" s="123"/>
      <c r="BN11" s="123"/>
    </row>
    <row r="12" spans="1:66">
      <c r="C12" s="463" t="s">
        <v>7</v>
      </c>
      <c r="D12" s="463"/>
      <c r="E12" s="463"/>
      <c r="F12" s="463"/>
      <c r="G12" s="455">
        <v>22</v>
      </c>
      <c r="H12" s="455"/>
      <c r="I12" s="455"/>
      <c r="J12" s="463" t="s">
        <v>1</v>
      </c>
      <c r="K12" s="463"/>
      <c r="L12" s="463"/>
      <c r="M12" s="463"/>
      <c r="N12" s="118"/>
      <c r="O12" s="429">
        <v>101239</v>
      </c>
      <c r="P12" s="422"/>
      <c r="Q12" s="422"/>
      <c r="R12" s="422"/>
      <c r="S12" s="422"/>
      <c r="T12" s="422"/>
      <c r="U12" s="422"/>
      <c r="V12" s="422"/>
      <c r="W12" s="422"/>
      <c r="X12" s="422"/>
      <c r="Y12" s="422"/>
      <c r="Z12" s="422"/>
      <c r="AA12" s="466">
        <v>676285</v>
      </c>
      <c r="AB12" s="466"/>
      <c r="AC12" s="466"/>
      <c r="AD12" s="466"/>
      <c r="AE12" s="466"/>
      <c r="AF12" s="466"/>
      <c r="AG12" s="466"/>
      <c r="AH12" s="466"/>
      <c r="AI12" s="466"/>
      <c r="AJ12" s="466"/>
      <c r="AK12" s="466"/>
      <c r="AL12" s="466"/>
      <c r="AM12" s="422">
        <v>851813</v>
      </c>
      <c r="AN12" s="422"/>
      <c r="AO12" s="422"/>
      <c r="AP12" s="422"/>
      <c r="AQ12" s="422"/>
      <c r="AR12" s="422"/>
      <c r="AS12" s="422"/>
      <c r="AT12" s="422"/>
      <c r="AU12" s="422"/>
      <c r="AV12" s="422"/>
      <c r="AW12" s="422"/>
      <c r="AX12" s="422"/>
      <c r="AY12" s="422">
        <v>11073569</v>
      </c>
      <c r="AZ12" s="422"/>
      <c r="BA12" s="422"/>
      <c r="BB12" s="422"/>
      <c r="BC12" s="422"/>
      <c r="BD12" s="422"/>
      <c r="BE12" s="422"/>
      <c r="BF12" s="422"/>
      <c r="BG12" s="422"/>
      <c r="BH12" s="422"/>
      <c r="BI12" s="422"/>
      <c r="BJ12" s="422"/>
    </row>
    <row r="13" spans="1:66">
      <c r="G13" s="455">
        <v>23</v>
      </c>
      <c r="H13" s="455"/>
      <c r="I13" s="455"/>
      <c r="N13" s="118"/>
      <c r="O13" s="429">
        <v>148</v>
      </c>
      <c r="P13" s="422"/>
      <c r="Q13" s="422"/>
      <c r="R13" s="422"/>
      <c r="S13" s="422"/>
      <c r="T13" s="422"/>
      <c r="U13" s="422"/>
      <c r="V13" s="422"/>
      <c r="W13" s="422"/>
      <c r="X13" s="422"/>
      <c r="Y13" s="422"/>
      <c r="Z13" s="422"/>
      <c r="AA13" s="466">
        <v>1025</v>
      </c>
      <c r="AB13" s="466"/>
      <c r="AC13" s="466"/>
      <c r="AD13" s="466"/>
      <c r="AE13" s="466"/>
      <c r="AF13" s="466"/>
      <c r="AG13" s="466"/>
      <c r="AH13" s="466"/>
      <c r="AI13" s="466"/>
      <c r="AJ13" s="466"/>
      <c r="AK13" s="466"/>
      <c r="AL13" s="466"/>
      <c r="AM13" s="422">
        <v>1003244</v>
      </c>
      <c r="AN13" s="422"/>
      <c r="AO13" s="422"/>
      <c r="AP13" s="422"/>
      <c r="AQ13" s="422"/>
      <c r="AR13" s="422"/>
      <c r="AS13" s="422"/>
      <c r="AT13" s="422"/>
      <c r="AU13" s="422"/>
      <c r="AV13" s="422"/>
      <c r="AW13" s="422"/>
      <c r="AX13" s="422"/>
      <c r="AY13" s="466">
        <v>12481548</v>
      </c>
      <c r="AZ13" s="466"/>
      <c r="BA13" s="466"/>
      <c r="BB13" s="466"/>
      <c r="BC13" s="466"/>
      <c r="BD13" s="466"/>
      <c r="BE13" s="466"/>
      <c r="BF13" s="466"/>
      <c r="BG13" s="466"/>
      <c r="BH13" s="466"/>
      <c r="BI13" s="466"/>
      <c r="BJ13" s="466"/>
      <c r="BL13" s="123"/>
    </row>
    <row r="14" spans="1:66">
      <c r="G14" s="455">
        <v>24</v>
      </c>
      <c r="H14" s="455"/>
      <c r="I14" s="455"/>
      <c r="N14" s="118"/>
      <c r="O14" s="429">
        <v>840007</v>
      </c>
      <c r="P14" s="422"/>
      <c r="Q14" s="422"/>
      <c r="R14" s="422"/>
      <c r="S14" s="422"/>
      <c r="T14" s="422"/>
      <c r="U14" s="422"/>
      <c r="V14" s="422"/>
      <c r="W14" s="422"/>
      <c r="X14" s="422"/>
      <c r="Y14" s="422"/>
      <c r="Z14" s="422"/>
      <c r="AA14" s="466">
        <v>8710675</v>
      </c>
      <c r="AB14" s="466"/>
      <c r="AC14" s="466"/>
      <c r="AD14" s="466"/>
      <c r="AE14" s="466"/>
      <c r="AF14" s="466"/>
      <c r="AG14" s="466"/>
      <c r="AH14" s="466"/>
      <c r="AI14" s="466"/>
      <c r="AJ14" s="466"/>
      <c r="AK14" s="466"/>
      <c r="AL14" s="466"/>
      <c r="AM14" s="422">
        <v>199196</v>
      </c>
      <c r="AN14" s="422"/>
      <c r="AO14" s="422"/>
      <c r="AP14" s="422"/>
      <c r="AQ14" s="422"/>
      <c r="AR14" s="422"/>
      <c r="AS14" s="422"/>
      <c r="AT14" s="422"/>
      <c r="AU14" s="422"/>
      <c r="AV14" s="422"/>
      <c r="AW14" s="422"/>
      <c r="AX14" s="422"/>
      <c r="AY14" s="466">
        <v>2234522</v>
      </c>
      <c r="AZ14" s="466"/>
      <c r="BA14" s="466"/>
      <c r="BB14" s="466"/>
      <c r="BC14" s="466"/>
      <c r="BD14" s="466"/>
      <c r="BE14" s="466"/>
      <c r="BF14" s="466"/>
      <c r="BG14" s="466"/>
      <c r="BH14" s="466"/>
      <c r="BI14" s="466"/>
      <c r="BJ14" s="466"/>
    </row>
    <row r="15" spans="1:66">
      <c r="G15" s="455">
        <v>25</v>
      </c>
      <c r="H15" s="455"/>
      <c r="I15" s="455"/>
      <c r="N15" s="123"/>
      <c r="O15" s="429">
        <v>1014495</v>
      </c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66">
        <v>10305405</v>
      </c>
      <c r="AB15" s="466"/>
      <c r="AC15" s="466"/>
      <c r="AD15" s="466"/>
      <c r="AE15" s="466"/>
      <c r="AF15" s="466"/>
      <c r="AG15" s="466"/>
      <c r="AH15" s="466"/>
      <c r="AI15" s="466"/>
      <c r="AJ15" s="466"/>
      <c r="AK15" s="466"/>
      <c r="AL15" s="466"/>
      <c r="AM15" s="422">
        <v>11</v>
      </c>
      <c r="AN15" s="422"/>
      <c r="AO15" s="422"/>
      <c r="AP15" s="422"/>
      <c r="AQ15" s="422"/>
      <c r="AR15" s="422"/>
      <c r="AS15" s="422"/>
      <c r="AT15" s="422"/>
      <c r="AU15" s="422"/>
      <c r="AV15" s="422"/>
      <c r="AW15" s="422"/>
      <c r="AX15" s="422"/>
      <c r="AY15" s="466">
        <v>143</v>
      </c>
      <c r="AZ15" s="466"/>
      <c r="BA15" s="466"/>
      <c r="BB15" s="466"/>
      <c r="BC15" s="466"/>
      <c r="BD15" s="466"/>
      <c r="BE15" s="466"/>
      <c r="BF15" s="466"/>
      <c r="BG15" s="466"/>
      <c r="BH15" s="466"/>
      <c r="BI15" s="466"/>
      <c r="BJ15" s="466"/>
      <c r="BL15" s="186"/>
    </row>
    <row r="16" spans="1:66">
      <c r="G16" s="424">
        <v>26</v>
      </c>
      <c r="H16" s="424"/>
      <c r="I16" s="424"/>
      <c r="J16" s="257"/>
      <c r="K16" s="257"/>
      <c r="L16" s="257"/>
      <c r="M16" s="257"/>
      <c r="N16" s="259"/>
      <c r="O16" s="433">
        <v>1008049</v>
      </c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>
        <v>10210190</v>
      </c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>
        <v>0</v>
      </c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>
        <v>0</v>
      </c>
      <c r="AZ16" s="430"/>
      <c r="BA16" s="430"/>
      <c r="BB16" s="430"/>
      <c r="BC16" s="430"/>
      <c r="BD16" s="430"/>
      <c r="BE16" s="430"/>
      <c r="BF16" s="430"/>
      <c r="BG16" s="430"/>
      <c r="BH16" s="430"/>
      <c r="BI16" s="430"/>
      <c r="BJ16" s="430"/>
      <c r="BL16" s="186"/>
    </row>
    <row r="17" spans="2:62"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20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</row>
    <row r="18" spans="2:62">
      <c r="B18" s="524" t="s">
        <v>9</v>
      </c>
      <c r="C18" s="524"/>
      <c r="D18" s="524"/>
      <c r="E18" s="227" t="s">
        <v>810</v>
      </c>
      <c r="F18" s="121" t="s">
        <v>411</v>
      </c>
    </row>
    <row r="19" spans="2:62">
      <c r="B19" s="226"/>
      <c r="C19" s="226"/>
      <c r="D19" s="226"/>
      <c r="E19" s="227"/>
      <c r="F19" s="121"/>
    </row>
    <row r="20" spans="2:62">
      <c r="B20" s="226"/>
      <c r="C20" s="226"/>
      <c r="D20" s="226"/>
      <c r="E20" s="227"/>
      <c r="F20" s="121"/>
    </row>
    <row r="22" spans="2:62" ht="12.75" customHeight="1">
      <c r="B22" s="455" t="s">
        <v>426</v>
      </c>
      <c r="C22" s="455"/>
      <c r="D22" s="455"/>
      <c r="E22" s="455"/>
      <c r="F22" s="455"/>
      <c r="G22" s="455"/>
      <c r="H22" s="455"/>
      <c r="I22" s="455"/>
      <c r="J22" s="455"/>
      <c r="K22" s="455"/>
      <c r="L22" s="455"/>
      <c r="M22" s="455"/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55"/>
      <c r="Y22" s="455"/>
      <c r="Z22" s="455"/>
      <c r="AA22" s="455"/>
      <c r="AB22" s="455"/>
      <c r="AC22" s="455"/>
      <c r="AD22" s="455"/>
      <c r="AE22" s="455"/>
      <c r="AF22" s="455"/>
      <c r="AG22" s="455"/>
      <c r="AH22" s="455"/>
      <c r="AI22" s="455"/>
      <c r="AJ22" s="455"/>
      <c r="AK22" s="455"/>
      <c r="AL22" s="455"/>
      <c r="AM22" s="455"/>
      <c r="AN22" s="455"/>
      <c r="AO22" s="455"/>
      <c r="AP22" s="455"/>
      <c r="AQ22" s="455"/>
      <c r="AR22" s="455"/>
      <c r="AS22" s="455"/>
      <c r="AT22" s="455"/>
      <c r="AU22" s="455"/>
      <c r="AV22" s="455"/>
      <c r="AW22" s="455"/>
      <c r="AX22" s="455"/>
      <c r="AY22" s="455"/>
      <c r="AZ22" s="455"/>
      <c r="BA22" s="455"/>
      <c r="BB22" s="455"/>
      <c r="BC22" s="455"/>
      <c r="BD22" s="455"/>
      <c r="BE22" s="455"/>
      <c r="BF22" s="455"/>
      <c r="BG22" s="455"/>
      <c r="BH22" s="455"/>
      <c r="BI22" s="455"/>
      <c r="BJ22" s="455"/>
    </row>
    <row r="23" spans="2:62" ht="12" customHeight="1">
      <c r="BJ23" s="187"/>
    </row>
    <row r="24" spans="2:62" ht="13.5" customHeight="1">
      <c r="B24" s="456" t="s">
        <v>1</v>
      </c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 t="s">
        <v>425</v>
      </c>
      <c r="P24" s="457"/>
      <c r="Q24" s="457"/>
      <c r="R24" s="457"/>
      <c r="S24" s="457"/>
      <c r="T24" s="457"/>
      <c r="U24" s="457"/>
      <c r="V24" s="457"/>
      <c r="W24" s="457"/>
      <c r="X24" s="457"/>
      <c r="Y24" s="457"/>
      <c r="Z24" s="457"/>
      <c r="AA24" s="457"/>
      <c r="AB24" s="457"/>
      <c r="AC24" s="457"/>
      <c r="AD24" s="457"/>
      <c r="AE24" s="457"/>
      <c r="AF24" s="457"/>
      <c r="AG24" s="457"/>
      <c r="AH24" s="457"/>
      <c r="AI24" s="457"/>
      <c r="AJ24" s="457"/>
      <c r="AK24" s="457"/>
      <c r="AL24" s="457"/>
      <c r="AM24" s="457" t="s">
        <v>424</v>
      </c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7"/>
      <c r="BI24" s="457"/>
      <c r="BJ24" s="461"/>
    </row>
    <row r="25" spans="2:62" ht="13.5" customHeight="1">
      <c r="B25" s="458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 t="s">
        <v>808</v>
      </c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 t="s">
        <v>427</v>
      </c>
      <c r="AB25" s="459"/>
      <c r="AC25" s="459"/>
      <c r="AD25" s="459"/>
      <c r="AE25" s="459"/>
      <c r="AF25" s="459"/>
      <c r="AG25" s="459"/>
      <c r="AH25" s="459"/>
      <c r="AI25" s="459"/>
      <c r="AJ25" s="459"/>
      <c r="AK25" s="459"/>
      <c r="AL25" s="460"/>
      <c r="AM25" s="459" t="s">
        <v>809</v>
      </c>
      <c r="AN25" s="459"/>
      <c r="AO25" s="459"/>
      <c r="AP25" s="459"/>
      <c r="AQ25" s="459"/>
      <c r="AR25" s="459"/>
      <c r="AS25" s="459"/>
      <c r="AT25" s="459"/>
      <c r="AU25" s="459"/>
      <c r="AV25" s="459"/>
      <c r="AW25" s="459"/>
      <c r="AX25" s="459"/>
      <c r="AY25" s="459" t="s">
        <v>419</v>
      </c>
      <c r="AZ25" s="459"/>
      <c r="BA25" s="459"/>
      <c r="BB25" s="459"/>
      <c r="BC25" s="459"/>
      <c r="BD25" s="459"/>
      <c r="BE25" s="459"/>
      <c r="BF25" s="459"/>
      <c r="BG25" s="459"/>
      <c r="BH25" s="459"/>
      <c r="BI25" s="459"/>
      <c r="BJ25" s="460"/>
    </row>
    <row r="26" spans="2:62">
      <c r="N26" s="118"/>
      <c r="AE26" s="123"/>
      <c r="AF26" s="123"/>
      <c r="AG26" s="123"/>
      <c r="AH26" s="123"/>
      <c r="AI26" s="123"/>
      <c r="AJ26" s="462" t="s">
        <v>149</v>
      </c>
      <c r="AK26" s="462"/>
      <c r="AL26" s="462"/>
      <c r="BC26" s="123"/>
      <c r="BD26" s="123"/>
      <c r="BE26" s="123"/>
      <c r="BF26" s="123"/>
      <c r="BG26" s="123"/>
      <c r="BH26" s="462"/>
      <c r="BI26" s="462"/>
      <c r="BJ26" s="462"/>
    </row>
    <row r="27" spans="2:62">
      <c r="N27" s="118"/>
      <c r="AE27" s="123"/>
      <c r="AF27" s="123"/>
      <c r="AG27" s="123"/>
      <c r="AH27" s="123"/>
      <c r="AI27" s="123"/>
      <c r="AJ27" s="375"/>
      <c r="AK27" s="375"/>
      <c r="AL27" s="375"/>
      <c r="BC27" s="123"/>
      <c r="BD27" s="123"/>
      <c r="BE27" s="123"/>
      <c r="BF27" s="123"/>
      <c r="BG27" s="123"/>
      <c r="BH27" s="375"/>
      <c r="BI27" s="375"/>
      <c r="BJ27" s="375"/>
    </row>
    <row r="28" spans="2:62" ht="15" customHeight="1">
      <c r="C28" s="463" t="s">
        <v>7</v>
      </c>
      <c r="D28" s="463"/>
      <c r="E28" s="463"/>
      <c r="F28" s="463"/>
      <c r="G28" s="455">
        <v>22</v>
      </c>
      <c r="H28" s="455"/>
      <c r="I28" s="455"/>
      <c r="J28" s="463" t="s">
        <v>1</v>
      </c>
      <c r="K28" s="463"/>
      <c r="L28" s="463"/>
      <c r="M28" s="463"/>
      <c r="N28" s="118"/>
      <c r="O28" s="429">
        <v>80364</v>
      </c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>
        <v>2027588</v>
      </c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>
        <v>586</v>
      </c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>
        <v>601</v>
      </c>
      <c r="AZ28" s="422"/>
      <c r="BA28" s="422"/>
      <c r="BB28" s="422"/>
      <c r="BC28" s="422"/>
      <c r="BD28" s="422"/>
      <c r="BE28" s="422"/>
      <c r="BF28" s="422"/>
      <c r="BG28" s="422"/>
      <c r="BH28" s="422"/>
      <c r="BI28" s="422"/>
      <c r="BJ28" s="422"/>
    </row>
    <row r="29" spans="2:62">
      <c r="G29" s="455">
        <v>23</v>
      </c>
      <c r="H29" s="455"/>
      <c r="I29" s="455"/>
      <c r="N29" s="118"/>
      <c r="O29" s="429">
        <v>55623</v>
      </c>
      <c r="P29" s="422"/>
      <c r="Q29" s="422"/>
      <c r="R29" s="422"/>
      <c r="S29" s="422"/>
      <c r="T29" s="422"/>
      <c r="U29" s="422"/>
      <c r="V29" s="422"/>
      <c r="W29" s="422"/>
      <c r="X29" s="422"/>
      <c r="Y29" s="422"/>
      <c r="Z29" s="422"/>
      <c r="AA29" s="422">
        <v>2101847</v>
      </c>
      <c r="AB29" s="422"/>
      <c r="AC29" s="422"/>
      <c r="AD29" s="422"/>
      <c r="AE29" s="422"/>
      <c r="AF29" s="422"/>
      <c r="AG29" s="422"/>
      <c r="AH29" s="422"/>
      <c r="AI29" s="422"/>
      <c r="AJ29" s="422"/>
      <c r="AK29" s="422"/>
      <c r="AL29" s="422"/>
      <c r="AM29" s="422">
        <v>605</v>
      </c>
      <c r="AN29" s="422"/>
      <c r="AO29" s="422"/>
      <c r="AP29" s="422"/>
      <c r="AQ29" s="422"/>
      <c r="AR29" s="422"/>
      <c r="AS29" s="422"/>
      <c r="AT29" s="422"/>
      <c r="AU29" s="422"/>
      <c r="AV29" s="422"/>
      <c r="AW29" s="422"/>
      <c r="AX29" s="422"/>
      <c r="AY29" s="422">
        <v>622</v>
      </c>
      <c r="AZ29" s="422"/>
      <c r="BA29" s="422"/>
      <c r="BB29" s="422"/>
      <c r="BC29" s="422"/>
      <c r="BD29" s="422"/>
      <c r="BE29" s="422"/>
      <c r="BF29" s="422"/>
      <c r="BG29" s="422"/>
      <c r="BH29" s="422"/>
      <c r="BI29" s="422"/>
      <c r="BJ29" s="422"/>
    </row>
    <row r="30" spans="2:62">
      <c r="G30" s="455">
        <v>24</v>
      </c>
      <c r="H30" s="455"/>
      <c r="I30" s="455"/>
      <c r="N30" s="118"/>
      <c r="O30" s="429">
        <v>55941</v>
      </c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>
        <v>2114282</v>
      </c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>
        <v>630</v>
      </c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>
        <v>647</v>
      </c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</row>
    <row r="31" spans="2:62">
      <c r="G31" s="455">
        <v>25</v>
      </c>
      <c r="H31" s="455"/>
      <c r="I31" s="455"/>
      <c r="N31" s="123"/>
      <c r="O31" s="429">
        <v>56179</v>
      </c>
      <c r="P31" s="422"/>
      <c r="Q31" s="422"/>
      <c r="R31" s="422"/>
      <c r="S31" s="422"/>
      <c r="T31" s="422"/>
      <c r="U31" s="422"/>
      <c r="V31" s="422"/>
      <c r="W31" s="422"/>
      <c r="X31" s="422"/>
      <c r="Y31" s="422"/>
      <c r="Z31" s="422"/>
      <c r="AA31" s="422">
        <v>2113291</v>
      </c>
      <c r="AB31" s="422"/>
      <c r="AC31" s="422"/>
      <c r="AD31" s="422"/>
      <c r="AE31" s="422"/>
      <c r="AF31" s="422"/>
      <c r="AG31" s="422"/>
      <c r="AH31" s="422"/>
      <c r="AI31" s="422"/>
      <c r="AJ31" s="422"/>
      <c r="AK31" s="422"/>
      <c r="AL31" s="422"/>
      <c r="AM31" s="422">
        <v>676</v>
      </c>
      <c r="AN31" s="422"/>
      <c r="AO31" s="422"/>
      <c r="AP31" s="422"/>
      <c r="AQ31" s="422"/>
      <c r="AR31" s="422"/>
      <c r="AS31" s="422"/>
      <c r="AT31" s="422"/>
      <c r="AU31" s="422"/>
      <c r="AV31" s="422"/>
      <c r="AW31" s="422"/>
      <c r="AX31" s="422"/>
      <c r="AY31" s="422">
        <v>694</v>
      </c>
      <c r="AZ31" s="422"/>
      <c r="BA31" s="422"/>
      <c r="BB31" s="422"/>
      <c r="BC31" s="422"/>
      <c r="BD31" s="422"/>
      <c r="BE31" s="422"/>
      <c r="BF31" s="422"/>
      <c r="BG31" s="422"/>
      <c r="BH31" s="422"/>
      <c r="BI31" s="422"/>
      <c r="BJ31" s="422"/>
    </row>
    <row r="32" spans="2:62">
      <c r="G32" s="424">
        <v>26</v>
      </c>
      <c r="H32" s="424"/>
      <c r="I32" s="424"/>
      <c r="J32" s="257"/>
      <c r="K32" s="257"/>
      <c r="L32" s="257"/>
      <c r="M32" s="257"/>
      <c r="N32" s="259"/>
      <c r="O32" s="433">
        <v>55257</v>
      </c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>
        <v>2051015</v>
      </c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>
        <v>663</v>
      </c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>
        <v>681</v>
      </c>
      <c r="AZ32" s="430"/>
      <c r="BA32" s="430"/>
      <c r="BB32" s="430"/>
      <c r="BC32" s="430"/>
      <c r="BD32" s="430"/>
      <c r="BE32" s="430"/>
      <c r="BF32" s="430"/>
      <c r="BG32" s="430"/>
      <c r="BH32" s="430"/>
      <c r="BI32" s="430"/>
      <c r="BJ32" s="430"/>
    </row>
    <row r="33" spans="2:62"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20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</row>
    <row r="34" spans="2:62">
      <c r="B34" s="123"/>
      <c r="C34" s="478" t="s">
        <v>8</v>
      </c>
      <c r="D34" s="478"/>
      <c r="E34" s="157" t="s">
        <v>811</v>
      </c>
      <c r="F34" s="157" t="s">
        <v>812</v>
      </c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</row>
    <row r="35" spans="2:62">
      <c r="B35" s="524" t="s">
        <v>9</v>
      </c>
      <c r="C35" s="524"/>
      <c r="D35" s="524"/>
      <c r="E35" s="227" t="s">
        <v>811</v>
      </c>
      <c r="F35" s="121" t="s">
        <v>411</v>
      </c>
    </row>
    <row r="36" spans="2:62">
      <c r="B36" s="226"/>
      <c r="C36" s="226"/>
      <c r="D36" s="226"/>
      <c r="E36" s="227"/>
      <c r="F36" s="121"/>
    </row>
    <row r="37" spans="2:62">
      <c r="B37" s="226"/>
      <c r="C37" s="226"/>
      <c r="D37" s="226"/>
      <c r="E37" s="227"/>
      <c r="F37" s="121"/>
    </row>
    <row r="39" spans="2:62" ht="12.75" customHeight="1">
      <c r="B39" s="455" t="s">
        <v>422</v>
      </c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  <c r="S39" s="455"/>
      <c r="T39" s="455"/>
      <c r="U39" s="455"/>
      <c r="V39" s="455"/>
      <c r="W39" s="455"/>
      <c r="X39" s="455"/>
      <c r="Y39" s="455"/>
      <c r="Z39" s="455"/>
      <c r="AA39" s="455"/>
      <c r="AB39" s="455"/>
      <c r="AC39" s="455"/>
      <c r="AD39" s="455"/>
      <c r="AE39" s="455"/>
      <c r="AF39" s="455"/>
      <c r="AG39" s="455"/>
      <c r="AH39" s="455"/>
      <c r="AI39" s="455"/>
      <c r="AJ39" s="455"/>
      <c r="AK39" s="455"/>
      <c r="AL39" s="455"/>
      <c r="AM39" s="455"/>
      <c r="AN39" s="455"/>
      <c r="AO39" s="455"/>
      <c r="AP39" s="455"/>
      <c r="AQ39" s="455"/>
      <c r="AR39" s="455"/>
      <c r="AS39" s="455"/>
      <c r="AT39" s="455"/>
      <c r="AU39" s="455"/>
      <c r="AV39" s="455"/>
      <c r="AW39" s="455"/>
      <c r="AX39" s="455"/>
      <c r="AY39" s="455"/>
      <c r="AZ39" s="455"/>
      <c r="BA39" s="455"/>
      <c r="BB39" s="455"/>
      <c r="BC39" s="455"/>
      <c r="BD39" s="455"/>
      <c r="BE39" s="455"/>
      <c r="BF39" s="455"/>
      <c r="BG39" s="455"/>
      <c r="BH39" s="455"/>
      <c r="BI39" s="455"/>
      <c r="BJ39" s="455"/>
    </row>
    <row r="40" spans="2:62" ht="12" customHeight="1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</row>
    <row r="41" spans="2:62">
      <c r="B41" s="456" t="s">
        <v>1</v>
      </c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457" t="s">
        <v>421</v>
      </c>
      <c r="P41" s="457"/>
      <c r="Q41" s="457"/>
      <c r="R41" s="457"/>
      <c r="S41" s="457"/>
      <c r="T41" s="457"/>
      <c r="U41" s="457"/>
      <c r="V41" s="457"/>
      <c r="W41" s="457"/>
      <c r="X41" s="457"/>
      <c r="Y41" s="457"/>
      <c r="Z41" s="457"/>
      <c r="AA41" s="457"/>
      <c r="AB41" s="457"/>
      <c r="AC41" s="457"/>
      <c r="AD41" s="457"/>
      <c r="AE41" s="457"/>
      <c r="AF41" s="457"/>
      <c r="AG41" s="457"/>
      <c r="AH41" s="457"/>
      <c r="AI41" s="457"/>
      <c r="AJ41" s="457"/>
      <c r="AK41" s="457"/>
      <c r="AL41" s="457"/>
      <c r="AM41" s="457" t="s">
        <v>420</v>
      </c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57"/>
      <c r="BB41" s="457"/>
      <c r="BC41" s="457"/>
      <c r="BD41" s="457"/>
      <c r="BE41" s="457"/>
      <c r="BF41" s="457"/>
      <c r="BG41" s="457"/>
      <c r="BH41" s="457"/>
      <c r="BI41" s="457"/>
      <c r="BJ41" s="461"/>
    </row>
    <row r="42" spans="2:62" ht="13.5" customHeight="1">
      <c r="B42" s="458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59" t="s">
        <v>808</v>
      </c>
      <c r="P42" s="459"/>
      <c r="Q42" s="459"/>
      <c r="R42" s="459"/>
      <c r="S42" s="459"/>
      <c r="T42" s="459"/>
      <c r="U42" s="459"/>
      <c r="V42" s="459"/>
      <c r="W42" s="459"/>
      <c r="X42" s="459"/>
      <c r="Y42" s="459"/>
      <c r="Z42" s="459"/>
      <c r="AA42" s="459" t="s">
        <v>427</v>
      </c>
      <c r="AB42" s="459"/>
      <c r="AC42" s="459"/>
      <c r="AD42" s="459"/>
      <c r="AE42" s="459"/>
      <c r="AF42" s="459"/>
      <c r="AG42" s="459"/>
      <c r="AH42" s="459"/>
      <c r="AI42" s="459"/>
      <c r="AJ42" s="459"/>
      <c r="AK42" s="459"/>
      <c r="AL42" s="459"/>
      <c r="AM42" s="459" t="s">
        <v>808</v>
      </c>
      <c r="AN42" s="459"/>
      <c r="AO42" s="459"/>
      <c r="AP42" s="459"/>
      <c r="AQ42" s="459"/>
      <c r="AR42" s="459"/>
      <c r="AS42" s="459"/>
      <c r="AT42" s="459"/>
      <c r="AU42" s="459"/>
      <c r="AV42" s="459"/>
      <c r="AW42" s="459"/>
      <c r="AX42" s="459"/>
      <c r="AY42" s="459" t="s">
        <v>427</v>
      </c>
      <c r="AZ42" s="459"/>
      <c r="BA42" s="459"/>
      <c r="BB42" s="459"/>
      <c r="BC42" s="459"/>
      <c r="BD42" s="459"/>
      <c r="BE42" s="459"/>
      <c r="BF42" s="459"/>
      <c r="BG42" s="459"/>
      <c r="BH42" s="459"/>
      <c r="BI42" s="459"/>
      <c r="BJ42" s="460"/>
    </row>
    <row r="43" spans="2:62">
      <c r="N43" s="118"/>
      <c r="AD43" s="75"/>
      <c r="AJ43" s="477" t="s">
        <v>149</v>
      </c>
      <c r="AK43" s="477"/>
      <c r="AL43" s="477"/>
      <c r="AT43" s="75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477" t="s">
        <v>149</v>
      </c>
      <c r="BI43" s="477"/>
      <c r="BJ43" s="477"/>
    </row>
    <row r="44" spans="2:62">
      <c r="N44" s="118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</row>
    <row r="45" spans="2:62">
      <c r="C45" s="463" t="s">
        <v>7</v>
      </c>
      <c r="D45" s="463"/>
      <c r="E45" s="463"/>
      <c r="F45" s="463"/>
      <c r="G45" s="455">
        <v>22</v>
      </c>
      <c r="H45" s="455"/>
      <c r="I45" s="455"/>
      <c r="J45" s="463" t="s">
        <v>1</v>
      </c>
      <c r="K45" s="463"/>
      <c r="L45" s="463"/>
      <c r="M45" s="463"/>
      <c r="N45" s="118"/>
      <c r="O45" s="808">
        <v>106929</v>
      </c>
      <c r="P45" s="809"/>
      <c r="Q45" s="809"/>
      <c r="R45" s="809"/>
      <c r="S45" s="809"/>
      <c r="T45" s="809"/>
      <c r="U45" s="809"/>
      <c r="V45" s="809"/>
      <c r="W45" s="809"/>
      <c r="X45" s="809"/>
      <c r="Y45" s="809"/>
      <c r="Z45" s="809"/>
      <c r="AA45" s="434">
        <v>1443542</v>
      </c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525">
        <v>5469</v>
      </c>
      <c r="AN45" s="525"/>
      <c r="AO45" s="525"/>
      <c r="AP45" s="525"/>
      <c r="AQ45" s="525"/>
      <c r="AR45" s="525"/>
      <c r="AS45" s="525"/>
      <c r="AT45" s="525"/>
      <c r="AU45" s="525"/>
      <c r="AV45" s="525"/>
      <c r="AW45" s="525"/>
      <c r="AX45" s="525"/>
      <c r="AY45" s="525">
        <v>84770</v>
      </c>
      <c r="AZ45" s="525"/>
      <c r="BA45" s="525"/>
      <c r="BB45" s="525"/>
      <c r="BC45" s="525"/>
      <c r="BD45" s="525"/>
      <c r="BE45" s="525"/>
      <c r="BF45" s="525"/>
      <c r="BG45" s="525"/>
      <c r="BH45" s="525"/>
      <c r="BI45" s="525"/>
      <c r="BJ45" s="525"/>
    </row>
    <row r="46" spans="2:62">
      <c r="G46" s="455">
        <v>23</v>
      </c>
      <c r="H46" s="455"/>
      <c r="I46" s="455"/>
      <c r="N46" s="118"/>
      <c r="O46" s="802">
        <v>107026</v>
      </c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>
        <v>1444851</v>
      </c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525">
        <v>5680</v>
      </c>
      <c r="AN46" s="525"/>
      <c r="AO46" s="525"/>
      <c r="AP46" s="525"/>
      <c r="AQ46" s="525"/>
      <c r="AR46" s="525"/>
      <c r="AS46" s="525"/>
      <c r="AT46" s="525"/>
      <c r="AU46" s="525"/>
      <c r="AV46" s="525"/>
      <c r="AW46" s="525"/>
      <c r="AX46" s="525"/>
      <c r="AY46" s="525">
        <v>88040</v>
      </c>
      <c r="AZ46" s="525"/>
      <c r="BA46" s="525"/>
      <c r="BB46" s="525"/>
      <c r="BC46" s="525"/>
      <c r="BD46" s="525"/>
      <c r="BE46" s="525"/>
      <c r="BF46" s="525"/>
      <c r="BG46" s="525"/>
      <c r="BH46" s="525"/>
      <c r="BI46" s="525"/>
      <c r="BJ46" s="525"/>
    </row>
    <row r="47" spans="2:62">
      <c r="G47" s="455">
        <v>24</v>
      </c>
      <c r="H47" s="455"/>
      <c r="I47" s="455"/>
      <c r="N47" s="118"/>
      <c r="O47" s="802">
        <v>106663</v>
      </c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>
        <v>1439951</v>
      </c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525">
        <v>5768</v>
      </c>
      <c r="AN47" s="525"/>
      <c r="AO47" s="525"/>
      <c r="AP47" s="525"/>
      <c r="AQ47" s="525"/>
      <c r="AR47" s="525"/>
      <c r="AS47" s="525"/>
      <c r="AT47" s="525"/>
      <c r="AU47" s="525"/>
      <c r="AV47" s="525"/>
      <c r="AW47" s="525"/>
      <c r="AX47" s="525"/>
      <c r="AY47" s="525">
        <v>89404</v>
      </c>
      <c r="AZ47" s="525"/>
      <c r="BA47" s="525"/>
      <c r="BB47" s="525"/>
      <c r="BC47" s="525"/>
      <c r="BD47" s="525"/>
      <c r="BE47" s="525"/>
      <c r="BF47" s="525"/>
      <c r="BG47" s="525"/>
      <c r="BH47" s="525"/>
      <c r="BI47" s="525"/>
      <c r="BJ47" s="525"/>
    </row>
    <row r="48" spans="2:62">
      <c r="G48" s="455">
        <v>25</v>
      </c>
      <c r="H48" s="455"/>
      <c r="I48" s="455"/>
      <c r="N48" s="123"/>
      <c r="O48" s="802">
        <v>105253</v>
      </c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>
        <v>1420916</v>
      </c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525">
        <v>6169</v>
      </c>
      <c r="AN48" s="525"/>
      <c r="AO48" s="525"/>
      <c r="AP48" s="525"/>
      <c r="AQ48" s="525"/>
      <c r="AR48" s="525"/>
      <c r="AS48" s="525"/>
      <c r="AT48" s="525"/>
      <c r="AU48" s="525"/>
      <c r="AV48" s="525"/>
      <c r="AW48" s="525"/>
      <c r="AX48" s="525"/>
      <c r="AY48" s="525">
        <v>95620</v>
      </c>
      <c r="AZ48" s="525"/>
      <c r="BA48" s="525"/>
      <c r="BB48" s="525"/>
      <c r="BC48" s="525"/>
      <c r="BD48" s="525"/>
      <c r="BE48" s="525"/>
      <c r="BF48" s="525"/>
      <c r="BG48" s="525"/>
      <c r="BH48" s="525"/>
      <c r="BI48" s="525"/>
      <c r="BJ48" s="525"/>
    </row>
    <row r="49" spans="2:62">
      <c r="G49" s="424">
        <v>26</v>
      </c>
      <c r="H49" s="424"/>
      <c r="I49" s="424"/>
      <c r="J49" s="257"/>
      <c r="K49" s="257"/>
      <c r="L49" s="257"/>
      <c r="M49" s="257"/>
      <c r="N49" s="259"/>
      <c r="O49" s="451">
        <v>103391</v>
      </c>
      <c r="P49" s="436"/>
      <c r="Q49" s="436"/>
      <c r="R49" s="436"/>
      <c r="S49" s="436"/>
      <c r="T49" s="436"/>
      <c r="U49" s="436"/>
      <c r="V49" s="436"/>
      <c r="W49" s="436"/>
      <c r="X49" s="436"/>
      <c r="Y49" s="436"/>
      <c r="Z49" s="436"/>
      <c r="AA49" s="436">
        <v>1395779</v>
      </c>
      <c r="AB49" s="436"/>
      <c r="AC49" s="436"/>
      <c r="AD49" s="436"/>
      <c r="AE49" s="436"/>
      <c r="AF49" s="436"/>
      <c r="AG49" s="436"/>
      <c r="AH49" s="436"/>
      <c r="AI49" s="436"/>
      <c r="AJ49" s="436"/>
      <c r="AK49" s="436"/>
      <c r="AL49" s="436"/>
      <c r="AM49" s="436">
        <v>6155</v>
      </c>
      <c r="AN49" s="436"/>
      <c r="AO49" s="436"/>
      <c r="AP49" s="436"/>
      <c r="AQ49" s="436"/>
      <c r="AR49" s="436"/>
      <c r="AS49" s="436"/>
      <c r="AT49" s="436"/>
      <c r="AU49" s="436"/>
      <c r="AV49" s="436"/>
      <c r="AW49" s="436"/>
      <c r="AX49" s="436"/>
      <c r="AY49" s="436">
        <v>95403</v>
      </c>
      <c r="AZ49" s="436"/>
      <c r="BA49" s="436"/>
      <c r="BB49" s="436"/>
      <c r="BC49" s="436"/>
      <c r="BD49" s="436"/>
      <c r="BE49" s="436"/>
      <c r="BF49" s="436"/>
      <c r="BG49" s="436"/>
      <c r="BH49" s="436"/>
      <c r="BI49" s="436"/>
      <c r="BJ49" s="436"/>
    </row>
    <row r="50" spans="2:62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20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</row>
    <row r="51" spans="2:62">
      <c r="B51" s="524" t="s">
        <v>9</v>
      </c>
      <c r="C51" s="524"/>
      <c r="D51" s="524"/>
      <c r="E51" s="227" t="s">
        <v>810</v>
      </c>
      <c r="F51" s="121" t="s">
        <v>411</v>
      </c>
    </row>
    <row r="52" spans="2:62">
      <c r="B52" s="226"/>
      <c r="C52" s="226"/>
      <c r="D52" s="226"/>
      <c r="E52" s="227"/>
      <c r="F52" s="121"/>
    </row>
    <row r="53" spans="2:62">
      <c r="B53" s="226"/>
      <c r="C53" s="226"/>
      <c r="D53" s="226"/>
      <c r="E53" s="227"/>
      <c r="F53" s="121"/>
    </row>
    <row r="55" spans="2:62" ht="18" customHeight="1">
      <c r="B55" s="454" t="s">
        <v>860</v>
      </c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54"/>
      <c r="Q55" s="454"/>
      <c r="R55" s="454"/>
      <c r="S55" s="454"/>
      <c r="T55" s="454"/>
      <c r="U55" s="454"/>
      <c r="V55" s="454"/>
      <c r="W55" s="454"/>
      <c r="X55" s="454"/>
      <c r="Y55" s="454"/>
      <c r="Z55" s="454"/>
      <c r="AA55" s="454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4"/>
      <c r="AR55" s="454"/>
      <c r="AS55" s="454"/>
      <c r="AT55" s="454"/>
      <c r="AU55" s="454"/>
      <c r="AV55" s="454"/>
      <c r="AW55" s="454"/>
      <c r="AX55" s="454"/>
      <c r="AY55" s="454"/>
      <c r="AZ55" s="454"/>
      <c r="BA55" s="454"/>
      <c r="BB55" s="454"/>
      <c r="BC55" s="454"/>
      <c r="BD55" s="454"/>
      <c r="BE55" s="454"/>
      <c r="BF55" s="454"/>
      <c r="BG55" s="454"/>
      <c r="BH55" s="454"/>
      <c r="BI55" s="454"/>
      <c r="BJ55" s="454"/>
    </row>
    <row r="56" spans="2:62" ht="12" customHeight="1">
      <c r="BJ56" s="188" t="s">
        <v>418</v>
      </c>
    </row>
    <row r="57" spans="2:62">
      <c r="B57" s="810" t="s">
        <v>387</v>
      </c>
      <c r="C57" s="811"/>
      <c r="D57" s="811"/>
      <c r="E57" s="811"/>
      <c r="F57" s="811"/>
      <c r="G57" s="811"/>
      <c r="H57" s="811"/>
      <c r="I57" s="811"/>
      <c r="J57" s="811"/>
      <c r="K57" s="811"/>
      <c r="L57" s="811"/>
      <c r="M57" s="554" t="s">
        <v>417</v>
      </c>
      <c r="N57" s="554"/>
      <c r="O57" s="554"/>
      <c r="P57" s="554"/>
      <c r="Q57" s="554"/>
      <c r="R57" s="554"/>
      <c r="S57" s="554"/>
      <c r="T57" s="554"/>
      <c r="U57" s="554"/>
      <c r="V57" s="554"/>
      <c r="W57" s="554" t="s">
        <v>416</v>
      </c>
      <c r="X57" s="554"/>
      <c r="Y57" s="554"/>
      <c r="Z57" s="554"/>
      <c r="AA57" s="554"/>
      <c r="AB57" s="554"/>
      <c r="AC57" s="554"/>
      <c r="AD57" s="554"/>
      <c r="AE57" s="554"/>
      <c r="AF57" s="554"/>
      <c r="AG57" s="554" t="s">
        <v>415</v>
      </c>
      <c r="AH57" s="554"/>
      <c r="AI57" s="554"/>
      <c r="AJ57" s="554"/>
      <c r="AK57" s="554"/>
      <c r="AL57" s="554"/>
      <c r="AM57" s="554"/>
      <c r="AN57" s="554"/>
      <c r="AO57" s="554"/>
      <c r="AP57" s="554"/>
      <c r="AQ57" s="554" t="s">
        <v>414</v>
      </c>
      <c r="AR57" s="554"/>
      <c r="AS57" s="554"/>
      <c r="AT57" s="554"/>
      <c r="AU57" s="554"/>
      <c r="AV57" s="554"/>
      <c r="AW57" s="554"/>
      <c r="AX57" s="554"/>
      <c r="AY57" s="554"/>
      <c r="AZ57" s="554"/>
      <c r="BA57" s="554" t="s">
        <v>413</v>
      </c>
      <c r="BB57" s="554"/>
      <c r="BC57" s="554"/>
      <c r="BD57" s="554"/>
      <c r="BE57" s="554"/>
      <c r="BF57" s="554"/>
      <c r="BG57" s="554"/>
      <c r="BH57" s="554"/>
      <c r="BI57" s="554"/>
      <c r="BJ57" s="555"/>
    </row>
    <row r="58" spans="2:62">
      <c r="B58" s="812"/>
      <c r="C58" s="813"/>
      <c r="D58" s="813"/>
      <c r="E58" s="813"/>
      <c r="F58" s="813"/>
      <c r="G58" s="813"/>
      <c r="H58" s="813"/>
      <c r="I58" s="813"/>
      <c r="J58" s="813"/>
      <c r="K58" s="813"/>
      <c r="L58" s="813"/>
      <c r="M58" s="470"/>
      <c r="N58" s="470"/>
      <c r="O58" s="470"/>
      <c r="P58" s="470"/>
      <c r="Q58" s="470"/>
      <c r="R58" s="470"/>
      <c r="S58" s="470"/>
      <c r="T58" s="470"/>
      <c r="U58" s="470"/>
      <c r="V58" s="470"/>
      <c r="W58" s="470"/>
      <c r="X58" s="470"/>
      <c r="Y58" s="470"/>
      <c r="Z58" s="470"/>
      <c r="AA58" s="470"/>
      <c r="AB58" s="470"/>
      <c r="AC58" s="470"/>
      <c r="AD58" s="470"/>
      <c r="AE58" s="470"/>
      <c r="AF58" s="470"/>
      <c r="AG58" s="470"/>
      <c r="AH58" s="470"/>
      <c r="AI58" s="470"/>
      <c r="AJ58" s="470"/>
      <c r="AK58" s="470"/>
      <c r="AL58" s="470"/>
      <c r="AM58" s="470"/>
      <c r="AN58" s="470"/>
      <c r="AO58" s="470"/>
      <c r="AP58" s="470"/>
      <c r="AQ58" s="470"/>
      <c r="AR58" s="470"/>
      <c r="AS58" s="470"/>
      <c r="AT58" s="470"/>
      <c r="AU58" s="470"/>
      <c r="AV58" s="470"/>
      <c r="AW58" s="470"/>
      <c r="AX58" s="470"/>
      <c r="AY58" s="470"/>
      <c r="AZ58" s="470"/>
      <c r="BA58" s="470"/>
      <c r="BB58" s="470"/>
      <c r="BC58" s="470"/>
      <c r="BD58" s="470"/>
      <c r="BE58" s="470"/>
      <c r="BF58" s="470"/>
      <c r="BG58" s="470"/>
      <c r="BH58" s="470"/>
      <c r="BI58" s="470"/>
      <c r="BJ58" s="475"/>
    </row>
    <row r="59" spans="2:62">
      <c r="L59" s="117"/>
      <c r="BI59" s="462" t="s">
        <v>813</v>
      </c>
      <c r="BJ59" s="462"/>
    </row>
    <row r="60" spans="2:62">
      <c r="L60" s="118"/>
      <c r="BI60" s="228"/>
      <c r="BJ60" s="228"/>
    </row>
    <row r="61" spans="2:62" ht="13.5" customHeight="1">
      <c r="C61" s="463" t="s">
        <v>7</v>
      </c>
      <c r="D61" s="463"/>
      <c r="E61" s="463"/>
      <c r="F61" s="455">
        <v>22</v>
      </c>
      <c r="G61" s="455"/>
      <c r="H61" s="455"/>
      <c r="I61" s="463" t="s">
        <v>387</v>
      </c>
      <c r="J61" s="463"/>
      <c r="K61" s="463"/>
      <c r="L61" s="193"/>
      <c r="M61" s="814">
        <v>93</v>
      </c>
      <c r="N61" s="815"/>
      <c r="O61" s="815"/>
      <c r="P61" s="815"/>
      <c r="Q61" s="815"/>
      <c r="R61" s="815"/>
      <c r="S61" s="816">
        <v>14</v>
      </c>
      <c r="T61" s="816"/>
      <c r="U61" s="816"/>
      <c r="V61" s="816"/>
      <c r="W61" s="525">
        <v>170</v>
      </c>
      <c r="X61" s="525"/>
      <c r="Y61" s="525"/>
      <c r="Z61" s="525"/>
      <c r="AA61" s="525"/>
      <c r="AB61" s="525"/>
      <c r="AC61" s="525"/>
      <c r="AD61" s="525"/>
      <c r="AE61" s="525"/>
      <c r="AF61" s="525"/>
      <c r="AG61" s="466">
        <v>5078</v>
      </c>
      <c r="AH61" s="466"/>
      <c r="AI61" s="466"/>
      <c r="AJ61" s="466"/>
      <c r="AK61" s="466"/>
      <c r="AL61" s="466"/>
      <c r="AM61" s="466"/>
      <c r="AN61" s="466"/>
      <c r="AO61" s="466"/>
      <c r="AP61" s="466"/>
      <c r="AQ61" s="466">
        <v>3822</v>
      </c>
      <c r="AR61" s="466"/>
      <c r="AS61" s="466"/>
      <c r="AT61" s="466"/>
      <c r="AU61" s="466"/>
      <c r="AV61" s="466"/>
      <c r="AW61" s="466"/>
      <c r="AX61" s="466"/>
      <c r="AY61" s="466"/>
      <c r="AZ61" s="466"/>
      <c r="BA61" s="817">
        <v>75.3</v>
      </c>
      <c r="BB61" s="817"/>
      <c r="BC61" s="817"/>
      <c r="BD61" s="817"/>
      <c r="BE61" s="817"/>
      <c r="BF61" s="817"/>
      <c r="BG61" s="817"/>
      <c r="BH61" s="817"/>
      <c r="BI61" s="817"/>
      <c r="BJ61" s="817"/>
    </row>
    <row r="62" spans="2:62">
      <c r="C62" s="194"/>
      <c r="D62" s="194"/>
      <c r="E62" s="194"/>
      <c r="F62" s="455">
        <v>23</v>
      </c>
      <c r="G62" s="455"/>
      <c r="H62" s="455"/>
      <c r="I62" s="194"/>
      <c r="J62" s="194"/>
      <c r="K62" s="194"/>
      <c r="L62" s="193"/>
      <c r="M62" s="814">
        <v>93</v>
      </c>
      <c r="N62" s="815"/>
      <c r="O62" s="815"/>
      <c r="P62" s="815"/>
      <c r="Q62" s="815"/>
      <c r="R62" s="815"/>
      <c r="S62" s="816">
        <v>17</v>
      </c>
      <c r="T62" s="816"/>
      <c r="U62" s="816"/>
      <c r="V62" s="816"/>
      <c r="W62" s="525">
        <v>165</v>
      </c>
      <c r="X62" s="525"/>
      <c r="Y62" s="525"/>
      <c r="Z62" s="525"/>
      <c r="AA62" s="525"/>
      <c r="AB62" s="525"/>
      <c r="AC62" s="525"/>
      <c r="AD62" s="525"/>
      <c r="AE62" s="525"/>
      <c r="AF62" s="525"/>
      <c r="AG62" s="466">
        <v>4879</v>
      </c>
      <c r="AH62" s="466"/>
      <c r="AI62" s="466"/>
      <c r="AJ62" s="466"/>
      <c r="AK62" s="466"/>
      <c r="AL62" s="466"/>
      <c r="AM62" s="466"/>
      <c r="AN62" s="466"/>
      <c r="AO62" s="466"/>
      <c r="AP62" s="466"/>
      <c r="AQ62" s="466">
        <v>3774</v>
      </c>
      <c r="AR62" s="466"/>
      <c r="AS62" s="466"/>
      <c r="AT62" s="466"/>
      <c r="AU62" s="466"/>
      <c r="AV62" s="466"/>
      <c r="AW62" s="466"/>
      <c r="AX62" s="466"/>
      <c r="AY62" s="466"/>
      <c r="AZ62" s="466"/>
      <c r="BA62" s="817">
        <v>77.400000000000006</v>
      </c>
      <c r="BB62" s="817"/>
      <c r="BC62" s="817"/>
      <c r="BD62" s="817"/>
      <c r="BE62" s="817"/>
      <c r="BF62" s="817"/>
      <c r="BG62" s="817"/>
      <c r="BH62" s="817"/>
      <c r="BI62" s="817"/>
      <c r="BJ62" s="817"/>
    </row>
    <row r="63" spans="2:62">
      <c r="C63" s="194"/>
      <c r="D63" s="194"/>
      <c r="E63" s="194"/>
      <c r="F63" s="455">
        <v>24</v>
      </c>
      <c r="G63" s="455"/>
      <c r="H63" s="455"/>
      <c r="I63" s="194"/>
      <c r="J63" s="194"/>
      <c r="K63" s="194"/>
      <c r="L63" s="193"/>
      <c r="M63" s="814">
        <v>92</v>
      </c>
      <c r="N63" s="815"/>
      <c r="O63" s="815"/>
      <c r="P63" s="815"/>
      <c r="Q63" s="815"/>
      <c r="R63" s="815"/>
      <c r="S63" s="816">
        <v>22</v>
      </c>
      <c r="T63" s="816"/>
      <c r="U63" s="816"/>
      <c r="V63" s="816"/>
      <c r="W63" s="525">
        <v>158</v>
      </c>
      <c r="X63" s="525"/>
      <c r="Y63" s="525"/>
      <c r="Z63" s="525"/>
      <c r="AA63" s="525"/>
      <c r="AB63" s="525"/>
      <c r="AC63" s="525"/>
      <c r="AD63" s="525"/>
      <c r="AE63" s="525"/>
      <c r="AF63" s="525"/>
      <c r="AG63" s="466">
        <v>5132</v>
      </c>
      <c r="AH63" s="466"/>
      <c r="AI63" s="466"/>
      <c r="AJ63" s="466"/>
      <c r="AK63" s="466"/>
      <c r="AL63" s="466"/>
      <c r="AM63" s="466"/>
      <c r="AN63" s="466"/>
      <c r="AO63" s="466"/>
      <c r="AP63" s="466"/>
      <c r="AQ63" s="466">
        <v>3758</v>
      </c>
      <c r="AR63" s="466"/>
      <c r="AS63" s="466"/>
      <c r="AT63" s="466"/>
      <c r="AU63" s="466"/>
      <c r="AV63" s="466"/>
      <c r="AW63" s="466"/>
      <c r="AX63" s="466"/>
      <c r="AY63" s="466"/>
      <c r="AZ63" s="466"/>
      <c r="BA63" s="817">
        <v>73.2</v>
      </c>
      <c r="BB63" s="817"/>
      <c r="BC63" s="817"/>
      <c r="BD63" s="817"/>
      <c r="BE63" s="817"/>
      <c r="BF63" s="817"/>
      <c r="BG63" s="817"/>
      <c r="BH63" s="817"/>
      <c r="BI63" s="817"/>
      <c r="BJ63" s="817"/>
    </row>
    <row r="64" spans="2:62">
      <c r="C64" s="194"/>
      <c r="D64" s="194"/>
      <c r="E64" s="194"/>
      <c r="F64" s="455">
        <v>25</v>
      </c>
      <c r="G64" s="455"/>
      <c r="H64" s="455"/>
      <c r="I64" s="194"/>
      <c r="J64" s="194"/>
      <c r="K64" s="194"/>
      <c r="L64" s="193"/>
      <c r="M64" s="814">
        <v>92</v>
      </c>
      <c r="N64" s="815"/>
      <c r="O64" s="815"/>
      <c r="P64" s="815"/>
      <c r="Q64" s="815"/>
      <c r="R64" s="815"/>
      <c r="S64" s="816">
        <v>24</v>
      </c>
      <c r="T64" s="816"/>
      <c r="U64" s="816"/>
      <c r="V64" s="816"/>
      <c r="W64" s="466">
        <v>150</v>
      </c>
      <c r="X64" s="466"/>
      <c r="Y64" s="466"/>
      <c r="Z64" s="466"/>
      <c r="AA64" s="466"/>
      <c r="AB64" s="466"/>
      <c r="AC64" s="466"/>
      <c r="AD64" s="466"/>
      <c r="AE64" s="466"/>
      <c r="AF64" s="466"/>
      <c r="AG64" s="464">
        <v>5099</v>
      </c>
      <c r="AH64" s="464"/>
      <c r="AI64" s="464"/>
      <c r="AJ64" s="464"/>
      <c r="AK64" s="464"/>
      <c r="AL64" s="464"/>
      <c r="AM64" s="464"/>
      <c r="AN64" s="464"/>
      <c r="AO64" s="464"/>
      <c r="AP64" s="464"/>
      <c r="AQ64" s="466">
        <v>3795</v>
      </c>
      <c r="AR64" s="466"/>
      <c r="AS64" s="466"/>
      <c r="AT64" s="466"/>
      <c r="AU64" s="466"/>
      <c r="AV64" s="466"/>
      <c r="AW64" s="466"/>
      <c r="AX64" s="466"/>
      <c r="AY64" s="466"/>
      <c r="AZ64" s="466"/>
      <c r="BA64" s="817">
        <v>74.400000000000006</v>
      </c>
      <c r="BB64" s="817"/>
      <c r="BC64" s="817"/>
      <c r="BD64" s="817"/>
      <c r="BE64" s="817"/>
      <c r="BF64" s="817"/>
      <c r="BG64" s="817"/>
      <c r="BH64" s="817"/>
      <c r="BI64" s="817"/>
      <c r="BJ64" s="817"/>
    </row>
    <row r="65" spans="2:62">
      <c r="F65" s="424">
        <v>26</v>
      </c>
      <c r="G65" s="424"/>
      <c r="H65" s="424"/>
      <c r="I65" s="257"/>
      <c r="J65" s="257"/>
      <c r="K65" s="257"/>
      <c r="L65" s="258"/>
      <c r="M65" s="818">
        <v>92</v>
      </c>
      <c r="N65" s="819"/>
      <c r="O65" s="819"/>
      <c r="P65" s="819"/>
      <c r="Q65" s="819"/>
      <c r="R65" s="819"/>
      <c r="S65" s="820">
        <v>28</v>
      </c>
      <c r="T65" s="820"/>
      <c r="U65" s="820"/>
      <c r="V65" s="820"/>
      <c r="W65" s="428">
        <v>150</v>
      </c>
      <c r="X65" s="428"/>
      <c r="Y65" s="428"/>
      <c r="Z65" s="428"/>
      <c r="AA65" s="428"/>
      <c r="AB65" s="428"/>
      <c r="AC65" s="428"/>
      <c r="AD65" s="428"/>
      <c r="AE65" s="428"/>
      <c r="AF65" s="428"/>
      <c r="AG65" s="430">
        <v>5461</v>
      </c>
      <c r="AH65" s="430"/>
      <c r="AI65" s="430"/>
      <c r="AJ65" s="430"/>
      <c r="AK65" s="430"/>
      <c r="AL65" s="430"/>
      <c r="AM65" s="430"/>
      <c r="AN65" s="430"/>
      <c r="AO65" s="430"/>
      <c r="AP65" s="430"/>
      <c r="AQ65" s="426">
        <v>3976</v>
      </c>
      <c r="AR65" s="428"/>
      <c r="AS65" s="428"/>
      <c r="AT65" s="428"/>
      <c r="AU65" s="428"/>
      <c r="AV65" s="428"/>
      <c r="AW65" s="428"/>
      <c r="AX65" s="428"/>
      <c r="AY65" s="428"/>
      <c r="AZ65" s="428"/>
      <c r="BA65" s="821">
        <v>72.8</v>
      </c>
      <c r="BB65" s="821"/>
      <c r="BC65" s="821"/>
      <c r="BD65" s="821"/>
      <c r="BE65" s="821"/>
      <c r="BF65" s="821"/>
      <c r="BG65" s="821"/>
      <c r="BH65" s="821"/>
      <c r="BI65" s="821"/>
      <c r="BJ65" s="821"/>
    </row>
    <row r="66" spans="2:62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20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</row>
    <row r="67" spans="2:62">
      <c r="B67" s="123"/>
      <c r="C67" s="478" t="s">
        <v>8</v>
      </c>
      <c r="D67" s="478"/>
      <c r="E67" s="157" t="s">
        <v>811</v>
      </c>
      <c r="F67" s="157" t="s">
        <v>412</v>
      </c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</row>
    <row r="68" spans="2:62">
      <c r="B68" s="474" t="s">
        <v>9</v>
      </c>
      <c r="C68" s="474"/>
      <c r="D68" s="474"/>
      <c r="E68" s="227" t="s">
        <v>811</v>
      </c>
      <c r="F68" s="121" t="s">
        <v>411</v>
      </c>
    </row>
  </sheetData>
  <mergeCells count="164">
    <mergeCell ref="C67:D67"/>
    <mergeCell ref="B68:D68"/>
    <mergeCell ref="BA64:BJ64"/>
    <mergeCell ref="F65:H65"/>
    <mergeCell ref="M65:R65"/>
    <mergeCell ref="S65:V65"/>
    <mergeCell ref="W65:AF65"/>
    <mergeCell ref="AG65:AP65"/>
    <mergeCell ref="AQ65:AZ65"/>
    <mergeCell ref="BA65:BJ65"/>
    <mergeCell ref="F64:H64"/>
    <mergeCell ref="M64:R64"/>
    <mergeCell ref="S64:V64"/>
    <mergeCell ref="W64:AF64"/>
    <mergeCell ref="AG64:AP64"/>
    <mergeCell ref="AQ64:AZ64"/>
    <mergeCell ref="BA62:BJ62"/>
    <mergeCell ref="F63:H63"/>
    <mergeCell ref="M63:R63"/>
    <mergeCell ref="S63:V63"/>
    <mergeCell ref="W63:AF63"/>
    <mergeCell ref="AG63:AP63"/>
    <mergeCell ref="AQ63:AZ63"/>
    <mergeCell ref="BA63:BJ63"/>
    <mergeCell ref="F62:H62"/>
    <mergeCell ref="M62:R62"/>
    <mergeCell ref="S62:V62"/>
    <mergeCell ref="W62:AF62"/>
    <mergeCell ref="AG62:AP62"/>
    <mergeCell ref="AQ62:AZ62"/>
    <mergeCell ref="BI59:BJ59"/>
    <mergeCell ref="C61:E61"/>
    <mergeCell ref="F61:H61"/>
    <mergeCell ref="I61:K61"/>
    <mergeCell ref="M61:R61"/>
    <mergeCell ref="S61:V61"/>
    <mergeCell ref="W61:AF61"/>
    <mergeCell ref="AG61:AP61"/>
    <mergeCell ref="AQ61:AZ61"/>
    <mergeCell ref="BA61:BJ61"/>
    <mergeCell ref="B51:D51"/>
    <mergeCell ref="B55:BJ55"/>
    <mergeCell ref="B57:L58"/>
    <mergeCell ref="M57:V58"/>
    <mergeCell ref="W57:AF58"/>
    <mergeCell ref="AG57:AP58"/>
    <mergeCell ref="AQ57:AZ58"/>
    <mergeCell ref="BA57:BJ58"/>
    <mergeCell ref="G48:I48"/>
    <mergeCell ref="O48:Z48"/>
    <mergeCell ref="AA48:AL48"/>
    <mergeCell ref="AM48:AX48"/>
    <mergeCell ref="AY48:BJ48"/>
    <mergeCell ref="G49:I49"/>
    <mergeCell ref="O49:Z49"/>
    <mergeCell ref="AA49:AL49"/>
    <mergeCell ref="AM49:AX49"/>
    <mergeCell ref="AY49:BJ49"/>
    <mergeCell ref="G46:I46"/>
    <mergeCell ref="O46:Z46"/>
    <mergeCell ref="AA46:AL46"/>
    <mergeCell ref="AM46:AX46"/>
    <mergeCell ref="AY46:BJ46"/>
    <mergeCell ref="G47:I47"/>
    <mergeCell ref="O47:Z47"/>
    <mergeCell ref="AA47:AL47"/>
    <mergeCell ref="AM47:AX47"/>
    <mergeCell ref="AY47:BJ47"/>
    <mergeCell ref="AJ43:AL43"/>
    <mergeCell ref="BH43:BJ43"/>
    <mergeCell ref="C45:F45"/>
    <mergeCell ref="G45:I45"/>
    <mergeCell ref="J45:M45"/>
    <mergeCell ref="O45:Z45"/>
    <mergeCell ref="AA45:AL45"/>
    <mergeCell ref="AM45:AX45"/>
    <mergeCell ref="AY45:BJ45"/>
    <mergeCell ref="C34:D34"/>
    <mergeCell ref="B35:D35"/>
    <mergeCell ref="B39:BJ39"/>
    <mergeCell ref="B41:N42"/>
    <mergeCell ref="O41:AL41"/>
    <mergeCell ref="AM41:BJ41"/>
    <mergeCell ref="O42:Z42"/>
    <mergeCell ref="AA42:AL42"/>
    <mergeCell ref="AM42:AX42"/>
    <mergeCell ref="AY42:BJ42"/>
    <mergeCell ref="G31:I31"/>
    <mergeCell ref="O31:Z31"/>
    <mergeCell ref="AA31:AL31"/>
    <mergeCell ref="AM31:AX31"/>
    <mergeCell ref="AY31:BJ31"/>
    <mergeCell ref="G32:I32"/>
    <mergeCell ref="O32:Z32"/>
    <mergeCell ref="AA32:AL32"/>
    <mergeCell ref="AM32:AX32"/>
    <mergeCell ref="AY32:BJ32"/>
    <mergeCell ref="G29:I29"/>
    <mergeCell ref="O29:Z29"/>
    <mergeCell ref="AA29:AL29"/>
    <mergeCell ref="AM29:AX29"/>
    <mergeCell ref="AY29:BJ29"/>
    <mergeCell ref="G30:I30"/>
    <mergeCell ref="O30:Z30"/>
    <mergeCell ref="AA30:AL30"/>
    <mergeCell ref="AM30:AX30"/>
    <mergeCell ref="AY30:BJ30"/>
    <mergeCell ref="AJ26:AL26"/>
    <mergeCell ref="BH26:BJ26"/>
    <mergeCell ref="C28:F28"/>
    <mergeCell ref="G28:I28"/>
    <mergeCell ref="J28:M28"/>
    <mergeCell ref="O28:Z28"/>
    <mergeCell ref="AA28:AL28"/>
    <mergeCell ref="AM28:AX28"/>
    <mergeCell ref="AY28:BJ28"/>
    <mergeCell ref="B18:D18"/>
    <mergeCell ref="B22:BJ22"/>
    <mergeCell ref="B24:N25"/>
    <mergeCell ref="O24:AL24"/>
    <mergeCell ref="AM24:BJ24"/>
    <mergeCell ref="O25:Z25"/>
    <mergeCell ref="AA25:AL25"/>
    <mergeCell ref="AM25:AX25"/>
    <mergeCell ref="AY25:BJ25"/>
    <mergeCell ref="G15:I15"/>
    <mergeCell ref="O15:Z15"/>
    <mergeCell ref="AA15:AL15"/>
    <mergeCell ref="AM15:AX15"/>
    <mergeCell ref="AY15:BJ15"/>
    <mergeCell ref="G16:I16"/>
    <mergeCell ref="O16:Z16"/>
    <mergeCell ref="AA16:AL16"/>
    <mergeCell ref="AM16:AX16"/>
    <mergeCell ref="AY16:BJ16"/>
    <mergeCell ref="G13:I13"/>
    <mergeCell ref="O13:Z13"/>
    <mergeCell ref="AA13:AL13"/>
    <mergeCell ref="AM13:AX13"/>
    <mergeCell ref="AY13:BJ13"/>
    <mergeCell ref="G14:I14"/>
    <mergeCell ref="O14:Z14"/>
    <mergeCell ref="AA14:AL14"/>
    <mergeCell ref="AM14:AX14"/>
    <mergeCell ref="AY14:BJ14"/>
    <mergeCell ref="AJ10:AL10"/>
    <mergeCell ref="BH10:BJ10"/>
    <mergeCell ref="C12:F12"/>
    <mergeCell ref="G12:I12"/>
    <mergeCell ref="J12:M12"/>
    <mergeCell ref="O12:Z12"/>
    <mergeCell ref="AA12:AL12"/>
    <mergeCell ref="AM12:AX12"/>
    <mergeCell ref="AY12:BJ12"/>
    <mergeCell ref="A1:S2"/>
    <mergeCell ref="B5:BJ5"/>
    <mergeCell ref="B6:BJ6"/>
    <mergeCell ref="B8:N9"/>
    <mergeCell ref="O8:AL8"/>
    <mergeCell ref="AM8:BJ8"/>
    <mergeCell ref="O9:Z9"/>
    <mergeCell ref="AA9:AL9"/>
    <mergeCell ref="AM9:AX9"/>
    <mergeCell ref="AY9:BJ9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74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2:64" ht="11.1" customHeight="1">
      <c r="AS1" s="493">
        <v>205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  <c r="BL1" s="321"/>
    </row>
    <row r="2" spans="2:64" ht="11.1" customHeight="1"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2:64" ht="11.1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2:64" ht="11.1" customHeight="1"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2:64" ht="18" customHeight="1">
      <c r="B5" s="454" t="s">
        <v>861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2:64" ht="12.95" customHeight="1">
      <c r="B6" s="455" t="s">
        <v>485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</row>
    <row r="7" spans="2:64" ht="12" customHeight="1">
      <c r="B7" s="322"/>
      <c r="BJ7" s="188" t="s">
        <v>816</v>
      </c>
    </row>
    <row r="8" spans="2:64">
      <c r="B8" s="456" t="s">
        <v>484</v>
      </c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 t="s">
        <v>386</v>
      </c>
      <c r="P8" s="457"/>
      <c r="Q8" s="457"/>
      <c r="R8" s="457"/>
      <c r="S8" s="457"/>
      <c r="T8" s="457"/>
      <c r="U8" s="457"/>
      <c r="V8" s="457"/>
      <c r="W8" s="457"/>
      <c r="X8" s="457"/>
      <c r="Y8" s="457"/>
      <c r="Z8" s="457"/>
      <c r="AA8" s="457"/>
      <c r="AB8" s="457"/>
      <c r="AC8" s="457"/>
      <c r="AD8" s="457"/>
      <c r="AE8" s="457" t="s">
        <v>483</v>
      </c>
      <c r="AF8" s="457"/>
      <c r="AG8" s="457"/>
      <c r="AH8" s="457"/>
      <c r="AI8" s="457"/>
      <c r="AJ8" s="457"/>
      <c r="AK8" s="457"/>
      <c r="AL8" s="457"/>
      <c r="AM8" s="457"/>
      <c r="AN8" s="457"/>
      <c r="AO8" s="457"/>
      <c r="AP8" s="457"/>
      <c r="AQ8" s="457"/>
      <c r="AR8" s="457"/>
      <c r="AS8" s="457"/>
      <c r="AT8" s="457"/>
      <c r="AU8" s="457" t="s">
        <v>416</v>
      </c>
      <c r="AV8" s="457"/>
      <c r="AW8" s="457"/>
      <c r="AX8" s="457"/>
      <c r="AY8" s="457"/>
      <c r="AZ8" s="457"/>
      <c r="BA8" s="457"/>
      <c r="BB8" s="457"/>
      <c r="BC8" s="457"/>
      <c r="BD8" s="457"/>
      <c r="BE8" s="457"/>
      <c r="BF8" s="457"/>
      <c r="BG8" s="457"/>
      <c r="BH8" s="457"/>
      <c r="BI8" s="457"/>
      <c r="BJ8" s="461"/>
    </row>
    <row r="9" spans="2:64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522" t="s">
        <v>227</v>
      </c>
      <c r="P9" s="522"/>
      <c r="Q9" s="522"/>
      <c r="R9" s="522"/>
      <c r="S9" s="522"/>
      <c r="T9" s="522"/>
      <c r="U9" s="459" t="s">
        <v>482</v>
      </c>
      <c r="V9" s="459"/>
      <c r="W9" s="459"/>
      <c r="X9" s="459"/>
      <c r="Y9" s="459"/>
      <c r="Z9" s="459" t="s">
        <v>481</v>
      </c>
      <c r="AA9" s="459"/>
      <c r="AB9" s="459"/>
      <c r="AC9" s="459"/>
      <c r="AD9" s="459"/>
      <c r="AE9" s="522" t="s">
        <v>227</v>
      </c>
      <c r="AF9" s="522"/>
      <c r="AG9" s="522"/>
      <c r="AH9" s="522"/>
      <c r="AI9" s="522"/>
      <c r="AJ9" s="522"/>
      <c r="AK9" s="459" t="s">
        <v>482</v>
      </c>
      <c r="AL9" s="459"/>
      <c r="AM9" s="459"/>
      <c r="AN9" s="459"/>
      <c r="AO9" s="459"/>
      <c r="AP9" s="459" t="s">
        <v>481</v>
      </c>
      <c r="AQ9" s="459"/>
      <c r="AR9" s="459"/>
      <c r="AS9" s="459"/>
      <c r="AT9" s="459"/>
      <c r="AU9" s="522" t="s">
        <v>227</v>
      </c>
      <c r="AV9" s="522"/>
      <c r="AW9" s="522"/>
      <c r="AX9" s="522"/>
      <c r="AY9" s="522"/>
      <c r="AZ9" s="522"/>
      <c r="BA9" s="459" t="s">
        <v>480</v>
      </c>
      <c r="BB9" s="459"/>
      <c r="BC9" s="459"/>
      <c r="BD9" s="459"/>
      <c r="BE9" s="459"/>
      <c r="BF9" s="459" t="s">
        <v>187</v>
      </c>
      <c r="BG9" s="459"/>
      <c r="BH9" s="459"/>
      <c r="BI9" s="459"/>
      <c r="BJ9" s="460"/>
    </row>
    <row r="10" spans="2:64" ht="8.1" customHeight="1">
      <c r="N10" s="117"/>
    </row>
    <row r="11" spans="2:64">
      <c r="C11" s="826" t="s">
        <v>18</v>
      </c>
      <c r="D11" s="787"/>
      <c r="E11" s="787"/>
      <c r="F11" s="787"/>
      <c r="G11" s="787"/>
      <c r="H11" s="787"/>
      <c r="I11" s="787"/>
      <c r="J11" s="787"/>
      <c r="K11" s="787"/>
      <c r="L11" s="787"/>
      <c r="M11" s="787"/>
      <c r="N11" s="118"/>
      <c r="O11" s="430">
        <f>SUM(U11:AD11)</f>
        <v>6596</v>
      </c>
      <c r="P11" s="430"/>
      <c r="Q11" s="430"/>
      <c r="R11" s="430"/>
      <c r="S11" s="430"/>
      <c r="T11" s="430"/>
      <c r="U11" s="430">
        <v>2706</v>
      </c>
      <c r="V11" s="825"/>
      <c r="W11" s="825"/>
      <c r="X11" s="825"/>
      <c r="Y11" s="825"/>
      <c r="Z11" s="430">
        <v>3890</v>
      </c>
      <c r="AA11" s="825"/>
      <c r="AB11" s="825"/>
      <c r="AC11" s="825"/>
      <c r="AD11" s="825"/>
      <c r="AE11" s="430">
        <f>SUM(AK11:AT11)</f>
        <v>6381</v>
      </c>
      <c r="AF11" s="430"/>
      <c r="AG11" s="430"/>
      <c r="AH11" s="430"/>
      <c r="AI11" s="430"/>
      <c r="AJ11" s="430"/>
      <c r="AK11" s="430">
        <v>2675</v>
      </c>
      <c r="AL11" s="825"/>
      <c r="AM11" s="825"/>
      <c r="AN11" s="825"/>
      <c r="AO11" s="825"/>
      <c r="AP11" s="430">
        <v>3706</v>
      </c>
      <c r="AQ11" s="825"/>
      <c r="AR11" s="825"/>
      <c r="AS11" s="825"/>
      <c r="AT11" s="825"/>
      <c r="AU11" s="430">
        <f>SUM(BA11:BJ11)</f>
        <v>1646</v>
      </c>
      <c r="AV11" s="430"/>
      <c r="AW11" s="430"/>
      <c r="AX11" s="430"/>
      <c r="AY11" s="430"/>
      <c r="AZ11" s="430"/>
      <c r="BA11" s="430">
        <v>1289</v>
      </c>
      <c r="BB11" s="825"/>
      <c r="BC11" s="825"/>
      <c r="BD11" s="825"/>
      <c r="BE11" s="825"/>
      <c r="BF11" s="430">
        <v>357</v>
      </c>
      <c r="BG11" s="825"/>
      <c r="BH11" s="825"/>
      <c r="BI11" s="825"/>
      <c r="BJ11" s="825"/>
    </row>
    <row r="12" spans="2:64" ht="9.9499999999999993" customHeight="1">
      <c r="N12" s="118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</row>
    <row r="13" spans="2:64" ht="13.5" customHeight="1">
      <c r="B13" s="124"/>
      <c r="C13" s="823" t="s">
        <v>479</v>
      </c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158"/>
      <c r="O13" s="450">
        <f>SUM(U13:AD13)</f>
        <v>103</v>
      </c>
      <c r="P13" s="450"/>
      <c r="Q13" s="450"/>
      <c r="R13" s="450"/>
      <c r="S13" s="450"/>
      <c r="T13" s="450"/>
      <c r="U13" s="824">
        <v>46</v>
      </c>
      <c r="V13" s="824"/>
      <c r="W13" s="824"/>
      <c r="X13" s="824"/>
      <c r="Y13" s="824"/>
      <c r="Z13" s="824">
        <v>57</v>
      </c>
      <c r="AA13" s="824"/>
      <c r="AB13" s="824"/>
      <c r="AC13" s="824"/>
      <c r="AD13" s="824"/>
      <c r="AE13" s="450">
        <f>SUM(AK13:AT13)</f>
        <v>102</v>
      </c>
      <c r="AF13" s="450"/>
      <c r="AG13" s="450"/>
      <c r="AH13" s="450"/>
      <c r="AI13" s="450"/>
      <c r="AJ13" s="450"/>
      <c r="AK13" s="824">
        <v>46</v>
      </c>
      <c r="AL13" s="824"/>
      <c r="AM13" s="824"/>
      <c r="AN13" s="824"/>
      <c r="AO13" s="824"/>
      <c r="AP13" s="824">
        <v>56</v>
      </c>
      <c r="AQ13" s="824"/>
      <c r="AR13" s="824"/>
      <c r="AS13" s="824"/>
      <c r="AT13" s="824"/>
      <c r="AU13" s="450">
        <f>SUM(BA13:BJ13)</f>
        <v>28</v>
      </c>
      <c r="AV13" s="450"/>
      <c r="AW13" s="450"/>
      <c r="AX13" s="450"/>
      <c r="AY13" s="450"/>
      <c r="AZ13" s="450"/>
      <c r="BA13" s="824">
        <v>22</v>
      </c>
      <c r="BB13" s="824"/>
      <c r="BC13" s="824"/>
      <c r="BD13" s="824"/>
      <c r="BE13" s="824"/>
      <c r="BF13" s="824">
        <v>6</v>
      </c>
      <c r="BG13" s="824"/>
      <c r="BH13" s="824"/>
      <c r="BI13" s="824"/>
      <c r="BJ13" s="824"/>
    </row>
    <row r="14" spans="2:64" ht="13.5" customHeight="1">
      <c r="B14" s="124" t="s">
        <v>431</v>
      </c>
      <c r="C14" s="823" t="s">
        <v>478</v>
      </c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158"/>
      <c r="O14" s="450">
        <f>SUM(U14:AD14)</f>
        <v>82</v>
      </c>
      <c r="P14" s="450"/>
      <c r="Q14" s="450"/>
      <c r="R14" s="450"/>
      <c r="S14" s="450"/>
      <c r="T14" s="450"/>
      <c r="U14" s="824">
        <v>34</v>
      </c>
      <c r="V14" s="824"/>
      <c r="W14" s="824"/>
      <c r="X14" s="824"/>
      <c r="Y14" s="824"/>
      <c r="Z14" s="824">
        <v>48</v>
      </c>
      <c r="AA14" s="824"/>
      <c r="AB14" s="824"/>
      <c r="AC14" s="824"/>
      <c r="AD14" s="824"/>
      <c r="AE14" s="450">
        <f>SUM(AK14:AT14)</f>
        <v>80</v>
      </c>
      <c r="AF14" s="450"/>
      <c r="AG14" s="450"/>
      <c r="AH14" s="450"/>
      <c r="AI14" s="450"/>
      <c r="AJ14" s="450"/>
      <c r="AK14" s="824">
        <v>34</v>
      </c>
      <c r="AL14" s="824"/>
      <c r="AM14" s="824"/>
      <c r="AN14" s="824"/>
      <c r="AO14" s="824"/>
      <c r="AP14" s="824">
        <v>46</v>
      </c>
      <c r="AQ14" s="824"/>
      <c r="AR14" s="824"/>
      <c r="AS14" s="824"/>
      <c r="AT14" s="824"/>
      <c r="AU14" s="450">
        <f>SUM(BA14:BJ14)</f>
        <v>32</v>
      </c>
      <c r="AV14" s="450"/>
      <c r="AW14" s="450"/>
      <c r="AX14" s="450"/>
      <c r="AY14" s="450"/>
      <c r="AZ14" s="450"/>
      <c r="BA14" s="824">
        <v>23</v>
      </c>
      <c r="BB14" s="824"/>
      <c r="BC14" s="824"/>
      <c r="BD14" s="824"/>
      <c r="BE14" s="824"/>
      <c r="BF14" s="824">
        <v>9</v>
      </c>
      <c r="BG14" s="824"/>
      <c r="BH14" s="824"/>
      <c r="BI14" s="824"/>
      <c r="BJ14" s="824"/>
    </row>
    <row r="15" spans="2:64" ht="13.5" customHeight="1">
      <c r="B15" s="124"/>
      <c r="C15" s="823" t="s">
        <v>477</v>
      </c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158"/>
      <c r="O15" s="450">
        <f>SUM(U15:AD15)</f>
        <v>121</v>
      </c>
      <c r="P15" s="450"/>
      <c r="Q15" s="450"/>
      <c r="R15" s="450"/>
      <c r="S15" s="450"/>
      <c r="T15" s="450"/>
      <c r="U15" s="824">
        <v>51</v>
      </c>
      <c r="V15" s="824"/>
      <c r="W15" s="824"/>
      <c r="X15" s="824"/>
      <c r="Y15" s="824"/>
      <c r="Z15" s="824">
        <v>70</v>
      </c>
      <c r="AA15" s="824"/>
      <c r="AB15" s="824"/>
      <c r="AC15" s="824"/>
      <c r="AD15" s="824"/>
      <c r="AE15" s="450">
        <f>SUM(AK15:AT15)</f>
        <v>121</v>
      </c>
      <c r="AF15" s="450"/>
      <c r="AG15" s="450"/>
      <c r="AH15" s="450"/>
      <c r="AI15" s="450"/>
      <c r="AJ15" s="450"/>
      <c r="AK15" s="824">
        <v>51</v>
      </c>
      <c r="AL15" s="824"/>
      <c r="AM15" s="824"/>
      <c r="AN15" s="824"/>
      <c r="AO15" s="824"/>
      <c r="AP15" s="824">
        <v>70</v>
      </c>
      <c r="AQ15" s="824"/>
      <c r="AR15" s="824"/>
      <c r="AS15" s="824"/>
      <c r="AT15" s="824"/>
      <c r="AU15" s="450">
        <f>SUM(BA15:BJ15)</f>
        <v>33</v>
      </c>
      <c r="AV15" s="450"/>
      <c r="AW15" s="450"/>
      <c r="AX15" s="450"/>
      <c r="AY15" s="450"/>
      <c r="AZ15" s="450"/>
      <c r="BA15" s="824">
        <v>26</v>
      </c>
      <c r="BB15" s="824"/>
      <c r="BC15" s="824"/>
      <c r="BD15" s="824"/>
      <c r="BE15" s="824"/>
      <c r="BF15" s="824">
        <v>7</v>
      </c>
      <c r="BG15" s="824"/>
      <c r="BH15" s="824"/>
      <c r="BI15" s="824"/>
      <c r="BJ15" s="824"/>
    </row>
    <row r="16" spans="2:64" ht="13.5" customHeight="1">
      <c r="B16" s="124"/>
      <c r="C16" s="823" t="s">
        <v>476</v>
      </c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158"/>
      <c r="O16" s="450">
        <f>SUM(U16:AD16)</f>
        <v>77</v>
      </c>
      <c r="P16" s="450"/>
      <c r="Q16" s="450"/>
      <c r="R16" s="450"/>
      <c r="S16" s="450"/>
      <c r="T16" s="450"/>
      <c r="U16" s="824">
        <v>35</v>
      </c>
      <c r="V16" s="824"/>
      <c r="W16" s="824"/>
      <c r="X16" s="824"/>
      <c r="Y16" s="824"/>
      <c r="Z16" s="824">
        <v>42</v>
      </c>
      <c r="AA16" s="824"/>
      <c r="AB16" s="824"/>
      <c r="AC16" s="824"/>
      <c r="AD16" s="824"/>
      <c r="AE16" s="450">
        <f>SUM(AK16:AT16)</f>
        <v>76</v>
      </c>
      <c r="AF16" s="450"/>
      <c r="AG16" s="450"/>
      <c r="AH16" s="450"/>
      <c r="AI16" s="450"/>
      <c r="AJ16" s="450"/>
      <c r="AK16" s="824">
        <v>35</v>
      </c>
      <c r="AL16" s="824"/>
      <c r="AM16" s="824"/>
      <c r="AN16" s="824"/>
      <c r="AO16" s="824"/>
      <c r="AP16" s="824">
        <v>41</v>
      </c>
      <c r="AQ16" s="824"/>
      <c r="AR16" s="824"/>
      <c r="AS16" s="824"/>
      <c r="AT16" s="824"/>
      <c r="AU16" s="450">
        <f>SUM(BA16:BJ16)</f>
        <v>22</v>
      </c>
      <c r="AV16" s="450"/>
      <c r="AW16" s="450"/>
      <c r="AX16" s="450"/>
      <c r="AY16" s="450"/>
      <c r="AZ16" s="450"/>
      <c r="BA16" s="824">
        <v>16</v>
      </c>
      <c r="BB16" s="824"/>
      <c r="BC16" s="824"/>
      <c r="BD16" s="824"/>
      <c r="BE16" s="824"/>
      <c r="BF16" s="824">
        <v>6</v>
      </c>
      <c r="BG16" s="824"/>
      <c r="BH16" s="824"/>
      <c r="BI16" s="824"/>
      <c r="BJ16" s="824"/>
    </row>
    <row r="17" spans="2:62" ht="14.25" customHeight="1">
      <c r="B17" s="124"/>
      <c r="C17" s="823" t="s">
        <v>475</v>
      </c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158"/>
      <c r="O17" s="450">
        <f>SUM(U17:AD17)</f>
        <v>113</v>
      </c>
      <c r="P17" s="450"/>
      <c r="Q17" s="450"/>
      <c r="R17" s="450"/>
      <c r="S17" s="450"/>
      <c r="T17" s="450"/>
      <c r="U17" s="824">
        <v>51</v>
      </c>
      <c r="V17" s="824"/>
      <c r="W17" s="824"/>
      <c r="X17" s="824"/>
      <c r="Y17" s="824"/>
      <c r="Z17" s="824">
        <v>62</v>
      </c>
      <c r="AA17" s="824"/>
      <c r="AB17" s="824"/>
      <c r="AC17" s="824"/>
      <c r="AD17" s="824"/>
      <c r="AE17" s="450">
        <f>SUM(AK17:AT17)</f>
        <v>111</v>
      </c>
      <c r="AF17" s="450"/>
      <c r="AG17" s="450"/>
      <c r="AH17" s="450"/>
      <c r="AI17" s="450"/>
      <c r="AJ17" s="450"/>
      <c r="AK17" s="824">
        <v>51</v>
      </c>
      <c r="AL17" s="824"/>
      <c r="AM17" s="824"/>
      <c r="AN17" s="824"/>
      <c r="AO17" s="824"/>
      <c r="AP17" s="824">
        <v>60</v>
      </c>
      <c r="AQ17" s="824"/>
      <c r="AR17" s="824"/>
      <c r="AS17" s="824"/>
      <c r="AT17" s="824"/>
      <c r="AU17" s="450">
        <f>SUM(BA17:BJ17)</f>
        <v>33</v>
      </c>
      <c r="AV17" s="450"/>
      <c r="AW17" s="450"/>
      <c r="AX17" s="450"/>
      <c r="AY17" s="450"/>
      <c r="AZ17" s="450"/>
      <c r="BA17" s="824">
        <v>27</v>
      </c>
      <c r="BB17" s="824"/>
      <c r="BC17" s="824"/>
      <c r="BD17" s="824"/>
      <c r="BE17" s="824"/>
      <c r="BF17" s="824">
        <v>6</v>
      </c>
      <c r="BG17" s="824"/>
      <c r="BH17" s="824"/>
      <c r="BI17" s="824"/>
      <c r="BJ17" s="824"/>
    </row>
    <row r="18" spans="2:62" ht="8.1" customHeight="1">
      <c r="B18" s="124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158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</row>
    <row r="19" spans="2:62" ht="13.5" customHeight="1">
      <c r="B19" s="124"/>
      <c r="C19" s="823" t="s">
        <v>474</v>
      </c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158"/>
      <c r="O19" s="450">
        <f>SUM(U19:AD19)</f>
        <v>95</v>
      </c>
      <c r="P19" s="450"/>
      <c r="Q19" s="450"/>
      <c r="R19" s="450"/>
      <c r="S19" s="450"/>
      <c r="T19" s="450"/>
      <c r="U19" s="824">
        <v>30</v>
      </c>
      <c r="V19" s="824"/>
      <c r="W19" s="824"/>
      <c r="X19" s="824"/>
      <c r="Y19" s="824"/>
      <c r="Z19" s="824">
        <v>65</v>
      </c>
      <c r="AA19" s="824"/>
      <c r="AB19" s="824"/>
      <c r="AC19" s="824"/>
      <c r="AD19" s="824"/>
      <c r="AE19" s="450">
        <f>SUM(AK19:AT19)</f>
        <v>92</v>
      </c>
      <c r="AF19" s="450"/>
      <c r="AG19" s="450"/>
      <c r="AH19" s="450"/>
      <c r="AI19" s="450"/>
      <c r="AJ19" s="450"/>
      <c r="AK19" s="824">
        <v>30</v>
      </c>
      <c r="AL19" s="824"/>
      <c r="AM19" s="824"/>
      <c r="AN19" s="824"/>
      <c r="AO19" s="824"/>
      <c r="AP19" s="824">
        <v>62</v>
      </c>
      <c r="AQ19" s="824"/>
      <c r="AR19" s="824"/>
      <c r="AS19" s="824"/>
      <c r="AT19" s="824"/>
      <c r="AU19" s="450">
        <f>SUM(BA19:BJ19)</f>
        <v>20</v>
      </c>
      <c r="AV19" s="450"/>
      <c r="AW19" s="450"/>
      <c r="AX19" s="450"/>
      <c r="AY19" s="450"/>
      <c r="AZ19" s="450"/>
      <c r="BA19" s="824">
        <v>17</v>
      </c>
      <c r="BB19" s="824"/>
      <c r="BC19" s="824"/>
      <c r="BD19" s="824"/>
      <c r="BE19" s="824"/>
      <c r="BF19" s="824">
        <v>3</v>
      </c>
      <c r="BG19" s="824"/>
      <c r="BH19" s="824"/>
      <c r="BI19" s="824"/>
      <c r="BJ19" s="824"/>
    </row>
    <row r="20" spans="2:62" ht="13.5" customHeight="1">
      <c r="B20" s="124"/>
      <c r="C20" s="823" t="s">
        <v>473</v>
      </c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158"/>
      <c r="O20" s="450">
        <f>SUM(U20:AD20)</f>
        <v>125</v>
      </c>
      <c r="P20" s="450"/>
      <c r="Q20" s="450"/>
      <c r="R20" s="450"/>
      <c r="S20" s="450"/>
      <c r="T20" s="450"/>
      <c r="U20" s="824">
        <v>53</v>
      </c>
      <c r="V20" s="824"/>
      <c r="W20" s="824"/>
      <c r="X20" s="824"/>
      <c r="Y20" s="824"/>
      <c r="Z20" s="824">
        <v>72</v>
      </c>
      <c r="AA20" s="824"/>
      <c r="AB20" s="824"/>
      <c r="AC20" s="824"/>
      <c r="AD20" s="824"/>
      <c r="AE20" s="450">
        <f>SUM(AK20:AT20)</f>
        <v>121</v>
      </c>
      <c r="AF20" s="450"/>
      <c r="AG20" s="450"/>
      <c r="AH20" s="450"/>
      <c r="AI20" s="450"/>
      <c r="AJ20" s="450"/>
      <c r="AK20" s="824">
        <v>51</v>
      </c>
      <c r="AL20" s="824"/>
      <c r="AM20" s="824"/>
      <c r="AN20" s="824"/>
      <c r="AO20" s="824"/>
      <c r="AP20" s="824">
        <v>70</v>
      </c>
      <c r="AQ20" s="824"/>
      <c r="AR20" s="824"/>
      <c r="AS20" s="824"/>
      <c r="AT20" s="824"/>
      <c r="AU20" s="450">
        <f>SUM(BA20:BJ20)</f>
        <v>33</v>
      </c>
      <c r="AV20" s="450"/>
      <c r="AW20" s="450"/>
      <c r="AX20" s="450"/>
      <c r="AY20" s="450"/>
      <c r="AZ20" s="450"/>
      <c r="BA20" s="824">
        <v>26</v>
      </c>
      <c r="BB20" s="824"/>
      <c r="BC20" s="824"/>
      <c r="BD20" s="824"/>
      <c r="BE20" s="824"/>
      <c r="BF20" s="824">
        <v>7</v>
      </c>
      <c r="BG20" s="824"/>
      <c r="BH20" s="824"/>
      <c r="BI20" s="824"/>
      <c r="BJ20" s="824"/>
    </row>
    <row r="21" spans="2:62" ht="13.5" customHeight="1">
      <c r="B21" s="124"/>
      <c r="C21" s="823" t="s">
        <v>472</v>
      </c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158"/>
      <c r="O21" s="450">
        <f>SUM(U21:AD21)</f>
        <v>130</v>
      </c>
      <c r="P21" s="450"/>
      <c r="Q21" s="450"/>
      <c r="R21" s="450"/>
      <c r="S21" s="450"/>
      <c r="T21" s="450"/>
      <c r="U21" s="824">
        <v>50</v>
      </c>
      <c r="V21" s="824"/>
      <c r="W21" s="824"/>
      <c r="X21" s="824"/>
      <c r="Y21" s="824"/>
      <c r="Z21" s="824">
        <v>80</v>
      </c>
      <c r="AA21" s="824"/>
      <c r="AB21" s="824"/>
      <c r="AC21" s="824"/>
      <c r="AD21" s="824"/>
      <c r="AE21" s="450">
        <f>SUM(AK21:AT21)</f>
        <v>129</v>
      </c>
      <c r="AF21" s="450"/>
      <c r="AG21" s="450"/>
      <c r="AH21" s="450"/>
      <c r="AI21" s="450"/>
      <c r="AJ21" s="450"/>
      <c r="AK21" s="824">
        <v>49</v>
      </c>
      <c r="AL21" s="824"/>
      <c r="AM21" s="824"/>
      <c r="AN21" s="824"/>
      <c r="AO21" s="824"/>
      <c r="AP21" s="824">
        <v>80</v>
      </c>
      <c r="AQ21" s="824"/>
      <c r="AR21" s="824"/>
      <c r="AS21" s="824"/>
      <c r="AT21" s="824"/>
      <c r="AU21" s="450">
        <f>SUM(BA21:BJ21)</f>
        <v>30</v>
      </c>
      <c r="AV21" s="450"/>
      <c r="AW21" s="450"/>
      <c r="AX21" s="450"/>
      <c r="AY21" s="450"/>
      <c r="AZ21" s="450"/>
      <c r="BA21" s="824">
        <v>24</v>
      </c>
      <c r="BB21" s="824"/>
      <c r="BC21" s="824"/>
      <c r="BD21" s="824"/>
      <c r="BE21" s="824"/>
      <c r="BF21" s="824">
        <v>6</v>
      </c>
      <c r="BG21" s="824"/>
      <c r="BH21" s="824"/>
      <c r="BI21" s="824"/>
      <c r="BJ21" s="824"/>
    </row>
    <row r="22" spans="2:62" ht="13.5" customHeight="1">
      <c r="B22" s="124" t="s">
        <v>431</v>
      </c>
      <c r="C22" s="823" t="s">
        <v>471</v>
      </c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158"/>
      <c r="O22" s="450">
        <f>SUM(U22:AD22)</f>
        <v>125</v>
      </c>
      <c r="P22" s="450"/>
      <c r="Q22" s="450"/>
      <c r="R22" s="450"/>
      <c r="S22" s="450"/>
      <c r="T22" s="450"/>
      <c r="U22" s="824">
        <v>53</v>
      </c>
      <c r="V22" s="824"/>
      <c r="W22" s="824"/>
      <c r="X22" s="824"/>
      <c r="Y22" s="824"/>
      <c r="Z22" s="824">
        <v>72</v>
      </c>
      <c r="AA22" s="824"/>
      <c r="AB22" s="824"/>
      <c r="AC22" s="824"/>
      <c r="AD22" s="824"/>
      <c r="AE22" s="450">
        <f>SUM(AK22:AT22)</f>
        <v>122</v>
      </c>
      <c r="AF22" s="450"/>
      <c r="AG22" s="450"/>
      <c r="AH22" s="450"/>
      <c r="AI22" s="450"/>
      <c r="AJ22" s="450"/>
      <c r="AK22" s="824">
        <v>52</v>
      </c>
      <c r="AL22" s="824"/>
      <c r="AM22" s="824"/>
      <c r="AN22" s="824"/>
      <c r="AO22" s="824"/>
      <c r="AP22" s="824">
        <v>70</v>
      </c>
      <c r="AQ22" s="824"/>
      <c r="AR22" s="824"/>
      <c r="AS22" s="824"/>
      <c r="AT22" s="824"/>
      <c r="AU22" s="450">
        <f>SUM(BA22:BJ22)</f>
        <v>34</v>
      </c>
      <c r="AV22" s="450"/>
      <c r="AW22" s="450"/>
      <c r="AX22" s="450"/>
      <c r="AY22" s="450"/>
      <c r="AZ22" s="450"/>
      <c r="BA22" s="824">
        <v>25</v>
      </c>
      <c r="BB22" s="824"/>
      <c r="BC22" s="824"/>
      <c r="BD22" s="824"/>
      <c r="BE22" s="824"/>
      <c r="BF22" s="824">
        <v>9</v>
      </c>
      <c r="BG22" s="824"/>
      <c r="BH22" s="824"/>
      <c r="BI22" s="824"/>
      <c r="BJ22" s="824"/>
    </row>
    <row r="23" spans="2:62" ht="14.25" customHeight="1">
      <c r="B23" s="124"/>
      <c r="C23" s="823" t="s">
        <v>470</v>
      </c>
      <c r="D23" s="823"/>
      <c r="E23" s="823"/>
      <c r="F23" s="823"/>
      <c r="G23" s="823"/>
      <c r="H23" s="823"/>
      <c r="I23" s="823"/>
      <c r="J23" s="823"/>
      <c r="K23" s="823"/>
      <c r="L23" s="823"/>
      <c r="M23" s="823"/>
      <c r="N23" s="158"/>
      <c r="O23" s="450">
        <f>SUM(U23:AD23)</f>
        <v>99</v>
      </c>
      <c r="P23" s="450"/>
      <c r="Q23" s="450"/>
      <c r="R23" s="450"/>
      <c r="S23" s="450"/>
      <c r="T23" s="450"/>
      <c r="U23" s="824">
        <v>38</v>
      </c>
      <c r="V23" s="824"/>
      <c r="W23" s="824"/>
      <c r="X23" s="824"/>
      <c r="Y23" s="824"/>
      <c r="Z23" s="824">
        <v>61</v>
      </c>
      <c r="AA23" s="824"/>
      <c r="AB23" s="824"/>
      <c r="AC23" s="824"/>
      <c r="AD23" s="824"/>
      <c r="AE23" s="450">
        <f>SUM(AK23:AT23)</f>
        <v>96</v>
      </c>
      <c r="AF23" s="450"/>
      <c r="AG23" s="450"/>
      <c r="AH23" s="450"/>
      <c r="AI23" s="450"/>
      <c r="AJ23" s="450"/>
      <c r="AK23" s="824">
        <v>38</v>
      </c>
      <c r="AL23" s="824"/>
      <c r="AM23" s="824"/>
      <c r="AN23" s="824"/>
      <c r="AO23" s="824"/>
      <c r="AP23" s="824">
        <v>58</v>
      </c>
      <c r="AQ23" s="824"/>
      <c r="AR23" s="824"/>
      <c r="AS23" s="824"/>
      <c r="AT23" s="824"/>
      <c r="AU23" s="450">
        <f>SUM(BA23:BJ23)</f>
        <v>23</v>
      </c>
      <c r="AV23" s="450"/>
      <c r="AW23" s="450"/>
      <c r="AX23" s="450"/>
      <c r="AY23" s="450"/>
      <c r="AZ23" s="450"/>
      <c r="BA23" s="824">
        <v>18</v>
      </c>
      <c r="BB23" s="824"/>
      <c r="BC23" s="824"/>
      <c r="BD23" s="824"/>
      <c r="BE23" s="824"/>
      <c r="BF23" s="824">
        <v>5</v>
      </c>
      <c r="BG23" s="824"/>
      <c r="BH23" s="824"/>
      <c r="BI23" s="824"/>
      <c r="BJ23" s="824"/>
    </row>
    <row r="24" spans="2:62" ht="8.1" customHeight="1">
      <c r="B24" s="124"/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158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</row>
    <row r="25" spans="2:62" ht="13.5" customHeight="1">
      <c r="B25" s="124"/>
      <c r="C25" s="823" t="s">
        <v>469</v>
      </c>
      <c r="D25" s="823"/>
      <c r="E25" s="823"/>
      <c r="F25" s="823"/>
      <c r="G25" s="823"/>
      <c r="H25" s="823"/>
      <c r="I25" s="823"/>
      <c r="J25" s="823"/>
      <c r="K25" s="823"/>
      <c r="L25" s="823"/>
      <c r="M25" s="823"/>
      <c r="N25" s="158"/>
      <c r="O25" s="450">
        <f>SUM(U25:AD25)</f>
        <v>130</v>
      </c>
      <c r="P25" s="450"/>
      <c r="Q25" s="450"/>
      <c r="R25" s="450"/>
      <c r="S25" s="450"/>
      <c r="T25" s="450"/>
      <c r="U25" s="824">
        <v>55</v>
      </c>
      <c r="V25" s="824"/>
      <c r="W25" s="824"/>
      <c r="X25" s="824"/>
      <c r="Y25" s="824"/>
      <c r="Z25" s="824">
        <v>75</v>
      </c>
      <c r="AA25" s="824"/>
      <c r="AB25" s="824"/>
      <c r="AC25" s="824"/>
      <c r="AD25" s="824"/>
      <c r="AE25" s="450">
        <f>SUM(AK25:AT25)</f>
        <v>124</v>
      </c>
      <c r="AF25" s="450"/>
      <c r="AG25" s="450"/>
      <c r="AH25" s="450"/>
      <c r="AI25" s="450"/>
      <c r="AJ25" s="450"/>
      <c r="AK25" s="824">
        <v>52</v>
      </c>
      <c r="AL25" s="824"/>
      <c r="AM25" s="824"/>
      <c r="AN25" s="824"/>
      <c r="AO25" s="824"/>
      <c r="AP25" s="824">
        <v>72</v>
      </c>
      <c r="AQ25" s="824"/>
      <c r="AR25" s="824"/>
      <c r="AS25" s="824"/>
      <c r="AT25" s="824"/>
      <c r="AU25" s="450">
        <f>SUM(BA25:BJ25)</f>
        <v>35</v>
      </c>
      <c r="AV25" s="450"/>
      <c r="AW25" s="450"/>
      <c r="AX25" s="450"/>
      <c r="AY25" s="450"/>
      <c r="AZ25" s="450"/>
      <c r="BA25" s="824">
        <v>28</v>
      </c>
      <c r="BB25" s="824"/>
      <c r="BC25" s="824"/>
      <c r="BD25" s="824"/>
      <c r="BE25" s="824"/>
      <c r="BF25" s="824">
        <v>7</v>
      </c>
      <c r="BG25" s="824"/>
      <c r="BH25" s="824"/>
      <c r="BI25" s="824"/>
      <c r="BJ25" s="824"/>
    </row>
    <row r="26" spans="2:62" ht="13.5" customHeight="1">
      <c r="B26" s="124" t="s">
        <v>431</v>
      </c>
      <c r="C26" s="823" t="s">
        <v>468</v>
      </c>
      <c r="D26" s="823"/>
      <c r="E26" s="823"/>
      <c r="F26" s="823"/>
      <c r="G26" s="823"/>
      <c r="H26" s="823"/>
      <c r="I26" s="823"/>
      <c r="J26" s="823"/>
      <c r="K26" s="823"/>
      <c r="L26" s="823"/>
      <c r="M26" s="823"/>
      <c r="N26" s="158"/>
      <c r="O26" s="450">
        <f>SUM(U26:AD26)</f>
        <v>78</v>
      </c>
      <c r="P26" s="450"/>
      <c r="Q26" s="450"/>
      <c r="R26" s="450"/>
      <c r="S26" s="450"/>
      <c r="T26" s="450"/>
      <c r="U26" s="824">
        <v>33</v>
      </c>
      <c r="V26" s="824"/>
      <c r="W26" s="824"/>
      <c r="X26" s="824"/>
      <c r="Y26" s="824"/>
      <c r="Z26" s="824">
        <v>45</v>
      </c>
      <c r="AA26" s="824"/>
      <c r="AB26" s="824"/>
      <c r="AC26" s="824"/>
      <c r="AD26" s="824"/>
      <c r="AE26" s="450">
        <f>SUM(AK26:AT26)</f>
        <v>76</v>
      </c>
      <c r="AF26" s="450"/>
      <c r="AG26" s="450"/>
      <c r="AH26" s="450"/>
      <c r="AI26" s="450"/>
      <c r="AJ26" s="450"/>
      <c r="AK26" s="824">
        <v>33</v>
      </c>
      <c r="AL26" s="824"/>
      <c r="AM26" s="824"/>
      <c r="AN26" s="824"/>
      <c r="AO26" s="824"/>
      <c r="AP26" s="824">
        <v>43</v>
      </c>
      <c r="AQ26" s="824"/>
      <c r="AR26" s="824"/>
      <c r="AS26" s="824"/>
      <c r="AT26" s="824"/>
      <c r="AU26" s="450">
        <f>SUM(BA26:BJ26)</f>
        <v>28</v>
      </c>
      <c r="AV26" s="450"/>
      <c r="AW26" s="450"/>
      <c r="AX26" s="450"/>
      <c r="AY26" s="450"/>
      <c r="AZ26" s="450"/>
      <c r="BA26" s="824">
        <v>21</v>
      </c>
      <c r="BB26" s="824"/>
      <c r="BC26" s="824"/>
      <c r="BD26" s="824"/>
      <c r="BE26" s="824"/>
      <c r="BF26" s="824">
        <v>7</v>
      </c>
      <c r="BG26" s="824"/>
      <c r="BH26" s="824"/>
      <c r="BI26" s="824"/>
      <c r="BJ26" s="824"/>
    </row>
    <row r="27" spans="2:62" ht="13.5" customHeight="1">
      <c r="B27" s="124"/>
      <c r="C27" s="823" t="s">
        <v>467</v>
      </c>
      <c r="D27" s="823"/>
      <c r="E27" s="823"/>
      <c r="F27" s="823"/>
      <c r="G27" s="823"/>
      <c r="H27" s="823"/>
      <c r="I27" s="823"/>
      <c r="J27" s="823"/>
      <c r="K27" s="823"/>
      <c r="L27" s="823"/>
      <c r="M27" s="823"/>
      <c r="N27" s="158"/>
      <c r="O27" s="450">
        <f>SUM(U27:AD27)</f>
        <v>122</v>
      </c>
      <c r="P27" s="450"/>
      <c r="Q27" s="450"/>
      <c r="R27" s="450"/>
      <c r="S27" s="450"/>
      <c r="T27" s="450"/>
      <c r="U27" s="824">
        <v>52</v>
      </c>
      <c r="V27" s="824"/>
      <c r="W27" s="824"/>
      <c r="X27" s="824"/>
      <c r="Y27" s="824"/>
      <c r="Z27" s="824">
        <v>70</v>
      </c>
      <c r="AA27" s="824"/>
      <c r="AB27" s="824"/>
      <c r="AC27" s="824"/>
      <c r="AD27" s="824"/>
      <c r="AE27" s="450">
        <f>SUM(AK27:AT27)</f>
        <v>119</v>
      </c>
      <c r="AF27" s="450"/>
      <c r="AG27" s="450"/>
      <c r="AH27" s="450"/>
      <c r="AI27" s="450"/>
      <c r="AJ27" s="450"/>
      <c r="AK27" s="824">
        <v>52</v>
      </c>
      <c r="AL27" s="824"/>
      <c r="AM27" s="824"/>
      <c r="AN27" s="824"/>
      <c r="AO27" s="824"/>
      <c r="AP27" s="824">
        <v>67</v>
      </c>
      <c r="AQ27" s="824"/>
      <c r="AR27" s="824"/>
      <c r="AS27" s="824"/>
      <c r="AT27" s="824"/>
      <c r="AU27" s="450">
        <f>SUM(BA27:BJ27)</f>
        <v>29</v>
      </c>
      <c r="AV27" s="450"/>
      <c r="AW27" s="450"/>
      <c r="AX27" s="450"/>
      <c r="AY27" s="450"/>
      <c r="AZ27" s="450"/>
      <c r="BA27" s="824">
        <v>22</v>
      </c>
      <c r="BB27" s="824"/>
      <c r="BC27" s="824"/>
      <c r="BD27" s="824"/>
      <c r="BE27" s="824"/>
      <c r="BF27" s="824">
        <v>7</v>
      </c>
      <c r="BG27" s="824"/>
      <c r="BH27" s="824"/>
      <c r="BI27" s="824"/>
      <c r="BJ27" s="824"/>
    </row>
    <row r="28" spans="2:62" ht="13.5" customHeight="1">
      <c r="B28" s="124" t="s">
        <v>431</v>
      </c>
      <c r="C28" s="823" t="s">
        <v>466</v>
      </c>
      <c r="D28" s="823"/>
      <c r="E28" s="823"/>
      <c r="F28" s="823"/>
      <c r="G28" s="823"/>
      <c r="H28" s="823"/>
      <c r="I28" s="823"/>
      <c r="J28" s="823"/>
      <c r="K28" s="823"/>
      <c r="L28" s="823"/>
      <c r="M28" s="823"/>
      <c r="N28" s="158"/>
      <c r="O28" s="450">
        <f>SUM(U28:AD28)</f>
        <v>124</v>
      </c>
      <c r="P28" s="450"/>
      <c r="Q28" s="450"/>
      <c r="R28" s="450"/>
      <c r="S28" s="450"/>
      <c r="T28" s="450"/>
      <c r="U28" s="824">
        <v>50</v>
      </c>
      <c r="V28" s="824"/>
      <c r="W28" s="824"/>
      <c r="X28" s="824"/>
      <c r="Y28" s="824"/>
      <c r="Z28" s="824">
        <v>74</v>
      </c>
      <c r="AA28" s="824"/>
      <c r="AB28" s="824"/>
      <c r="AC28" s="824"/>
      <c r="AD28" s="824"/>
      <c r="AE28" s="450">
        <f>SUM(AK28:AT28)</f>
        <v>124</v>
      </c>
      <c r="AF28" s="450"/>
      <c r="AG28" s="450"/>
      <c r="AH28" s="450"/>
      <c r="AI28" s="450"/>
      <c r="AJ28" s="450"/>
      <c r="AK28" s="824">
        <v>50</v>
      </c>
      <c r="AL28" s="824"/>
      <c r="AM28" s="824"/>
      <c r="AN28" s="824"/>
      <c r="AO28" s="824"/>
      <c r="AP28" s="824">
        <v>74</v>
      </c>
      <c r="AQ28" s="824"/>
      <c r="AR28" s="824"/>
      <c r="AS28" s="824"/>
      <c r="AT28" s="824"/>
      <c r="AU28" s="450">
        <f>SUM(BA28:BJ28)</f>
        <v>37</v>
      </c>
      <c r="AV28" s="450"/>
      <c r="AW28" s="450"/>
      <c r="AX28" s="450"/>
      <c r="AY28" s="450"/>
      <c r="AZ28" s="450"/>
      <c r="BA28" s="824">
        <v>29</v>
      </c>
      <c r="BB28" s="824"/>
      <c r="BC28" s="824"/>
      <c r="BD28" s="824"/>
      <c r="BE28" s="824"/>
      <c r="BF28" s="824">
        <v>8</v>
      </c>
      <c r="BG28" s="824"/>
      <c r="BH28" s="824"/>
      <c r="BI28" s="824"/>
      <c r="BJ28" s="824"/>
    </row>
    <row r="29" spans="2:62" ht="14.25" customHeight="1">
      <c r="B29" s="124"/>
      <c r="C29" s="823" t="s">
        <v>465</v>
      </c>
      <c r="D29" s="823"/>
      <c r="E29" s="823"/>
      <c r="F29" s="823"/>
      <c r="G29" s="823"/>
      <c r="H29" s="823"/>
      <c r="I29" s="823"/>
      <c r="J29" s="823"/>
      <c r="K29" s="823"/>
      <c r="L29" s="823"/>
      <c r="M29" s="823"/>
      <c r="N29" s="158"/>
      <c r="O29" s="450">
        <f>SUM(U29:AD29)</f>
        <v>105</v>
      </c>
      <c r="P29" s="450"/>
      <c r="Q29" s="450"/>
      <c r="R29" s="450"/>
      <c r="S29" s="450"/>
      <c r="T29" s="450"/>
      <c r="U29" s="824">
        <v>47</v>
      </c>
      <c r="V29" s="824"/>
      <c r="W29" s="824"/>
      <c r="X29" s="824"/>
      <c r="Y29" s="824"/>
      <c r="Z29" s="824">
        <v>58</v>
      </c>
      <c r="AA29" s="824"/>
      <c r="AB29" s="824"/>
      <c r="AC29" s="824"/>
      <c r="AD29" s="824"/>
      <c r="AE29" s="450">
        <f>SUM(AK29:AT29)</f>
        <v>101</v>
      </c>
      <c r="AF29" s="450"/>
      <c r="AG29" s="450"/>
      <c r="AH29" s="450"/>
      <c r="AI29" s="450"/>
      <c r="AJ29" s="450"/>
      <c r="AK29" s="824">
        <v>47</v>
      </c>
      <c r="AL29" s="824"/>
      <c r="AM29" s="824"/>
      <c r="AN29" s="824"/>
      <c r="AO29" s="824"/>
      <c r="AP29" s="824">
        <v>54</v>
      </c>
      <c r="AQ29" s="824"/>
      <c r="AR29" s="824"/>
      <c r="AS29" s="824"/>
      <c r="AT29" s="824"/>
      <c r="AU29" s="450">
        <f>SUM(BA29:BJ29)</f>
        <v>28</v>
      </c>
      <c r="AV29" s="450"/>
      <c r="AW29" s="450"/>
      <c r="AX29" s="450"/>
      <c r="AY29" s="450"/>
      <c r="AZ29" s="450"/>
      <c r="BA29" s="824">
        <v>22</v>
      </c>
      <c r="BB29" s="824"/>
      <c r="BC29" s="824"/>
      <c r="BD29" s="824"/>
      <c r="BE29" s="824"/>
      <c r="BF29" s="824">
        <v>6</v>
      </c>
      <c r="BG29" s="824"/>
      <c r="BH29" s="824"/>
      <c r="BI29" s="824"/>
      <c r="BJ29" s="824"/>
    </row>
    <row r="30" spans="2:62" ht="8.1" customHeight="1">
      <c r="B30" s="124"/>
      <c r="C30" s="243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158"/>
      <c r="O30" s="214"/>
      <c r="P30" s="214"/>
      <c r="Q30" s="214"/>
      <c r="R30" s="214"/>
      <c r="S30" s="214"/>
      <c r="T30" s="214"/>
      <c r="U30" s="824"/>
      <c r="V30" s="824"/>
      <c r="W30" s="824"/>
      <c r="X30" s="824"/>
      <c r="Y30" s="824"/>
      <c r="Z30" s="824"/>
      <c r="AA30" s="824"/>
      <c r="AB30" s="824"/>
      <c r="AC30" s="824"/>
      <c r="AD30" s="824"/>
      <c r="AE30" s="214"/>
      <c r="AF30" s="214"/>
      <c r="AG30" s="214"/>
      <c r="AH30" s="214"/>
      <c r="AI30" s="214"/>
      <c r="AJ30" s="214"/>
      <c r="AK30" s="824"/>
      <c r="AL30" s="824"/>
      <c r="AM30" s="824"/>
      <c r="AN30" s="824"/>
      <c r="AO30" s="824"/>
      <c r="AP30" s="824"/>
      <c r="AQ30" s="824"/>
      <c r="AR30" s="824"/>
      <c r="AS30" s="824"/>
      <c r="AT30" s="824"/>
      <c r="AU30" s="214"/>
      <c r="AV30" s="214"/>
      <c r="AW30" s="214"/>
      <c r="AX30" s="214"/>
      <c r="AY30" s="214"/>
      <c r="AZ30" s="214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</row>
    <row r="31" spans="2:62" ht="13.5" customHeight="1">
      <c r="B31" s="124"/>
      <c r="C31" s="823" t="s">
        <v>464</v>
      </c>
      <c r="D31" s="823"/>
      <c r="E31" s="823"/>
      <c r="F31" s="823"/>
      <c r="G31" s="823"/>
      <c r="H31" s="823"/>
      <c r="I31" s="823"/>
      <c r="J31" s="823"/>
      <c r="K31" s="823"/>
      <c r="L31" s="823"/>
      <c r="M31" s="823"/>
      <c r="N31" s="158"/>
      <c r="O31" s="450">
        <f>SUM(U31:AD31)</f>
        <v>95</v>
      </c>
      <c r="P31" s="450"/>
      <c r="Q31" s="450"/>
      <c r="R31" s="450"/>
      <c r="S31" s="450"/>
      <c r="T31" s="450"/>
      <c r="U31" s="824">
        <v>30</v>
      </c>
      <c r="V31" s="824"/>
      <c r="W31" s="824"/>
      <c r="X31" s="824"/>
      <c r="Y31" s="824"/>
      <c r="Z31" s="824">
        <v>65</v>
      </c>
      <c r="AA31" s="824"/>
      <c r="AB31" s="824"/>
      <c r="AC31" s="824"/>
      <c r="AD31" s="824"/>
      <c r="AE31" s="450">
        <f>SUM(AK31:AT31)</f>
        <v>90</v>
      </c>
      <c r="AF31" s="450"/>
      <c r="AG31" s="450"/>
      <c r="AH31" s="450"/>
      <c r="AI31" s="450"/>
      <c r="AJ31" s="450"/>
      <c r="AK31" s="824">
        <v>30</v>
      </c>
      <c r="AL31" s="824"/>
      <c r="AM31" s="824"/>
      <c r="AN31" s="824"/>
      <c r="AO31" s="824"/>
      <c r="AP31" s="824">
        <v>60</v>
      </c>
      <c r="AQ31" s="824"/>
      <c r="AR31" s="824"/>
      <c r="AS31" s="824"/>
      <c r="AT31" s="824"/>
      <c r="AU31" s="450">
        <f>SUM(BA31:BJ31)</f>
        <v>20</v>
      </c>
      <c r="AV31" s="450"/>
      <c r="AW31" s="450"/>
      <c r="AX31" s="450"/>
      <c r="AY31" s="450"/>
      <c r="AZ31" s="450"/>
      <c r="BA31" s="824">
        <v>16</v>
      </c>
      <c r="BB31" s="824"/>
      <c r="BC31" s="824"/>
      <c r="BD31" s="824"/>
      <c r="BE31" s="824"/>
      <c r="BF31" s="824">
        <v>4</v>
      </c>
      <c r="BG31" s="824"/>
      <c r="BH31" s="824"/>
      <c r="BI31" s="824"/>
      <c r="BJ31" s="824"/>
    </row>
    <row r="32" spans="2:62" ht="13.5" customHeight="1">
      <c r="B32" s="124" t="s">
        <v>774</v>
      </c>
      <c r="C32" s="823" t="s">
        <v>463</v>
      </c>
      <c r="D32" s="823"/>
      <c r="E32" s="823"/>
      <c r="F32" s="823"/>
      <c r="G32" s="823"/>
      <c r="H32" s="823"/>
      <c r="I32" s="823"/>
      <c r="J32" s="823"/>
      <c r="K32" s="823"/>
      <c r="L32" s="823"/>
      <c r="M32" s="823"/>
      <c r="N32" s="158"/>
      <c r="O32" s="450">
        <f>SUM(U32:AD32)</f>
        <v>106</v>
      </c>
      <c r="P32" s="450"/>
      <c r="Q32" s="450"/>
      <c r="R32" s="450"/>
      <c r="S32" s="450"/>
      <c r="T32" s="450"/>
      <c r="U32" s="824">
        <v>47</v>
      </c>
      <c r="V32" s="824"/>
      <c r="W32" s="824"/>
      <c r="X32" s="824"/>
      <c r="Y32" s="824"/>
      <c r="Z32" s="824">
        <v>59</v>
      </c>
      <c r="AA32" s="824"/>
      <c r="AB32" s="824"/>
      <c r="AC32" s="824"/>
      <c r="AD32" s="824"/>
      <c r="AE32" s="450">
        <f>SUM(AK32:AT32)</f>
        <v>105</v>
      </c>
      <c r="AF32" s="450"/>
      <c r="AG32" s="450"/>
      <c r="AH32" s="450"/>
      <c r="AI32" s="450"/>
      <c r="AJ32" s="450"/>
      <c r="AK32" s="824">
        <v>47</v>
      </c>
      <c r="AL32" s="824"/>
      <c r="AM32" s="824"/>
      <c r="AN32" s="824"/>
      <c r="AO32" s="824"/>
      <c r="AP32" s="824">
        <v>58</v>
      </c>
      <c r="AQ32" s="824"/>
      <c r="AR32" s="824"/>
      <c r="AS32" s="824"/>
      <c r="AT32" s="824"/>
      <c r="AU32" s="450">
        <f>SUM(BA32:BJ32)</f>
        <v>31</v>
      </c>
      <c r="AV32" s="450"/>
      <c r="AW32" s="450"/>
      <c r="AX32" s="450"/>
      <c r="AY32" s="450"/>
      <c r="AZ32" s="450"/>
      <c r="BA32" s="824">
        <v>24</v>
      </c>
      <c r="BB32" s="824"/>
      <c r="BC32" s="824"/>
      <c r="BD32" s="824"/>
      <c r="BE32" s="824"/>
      <c r="BF32" s="824">
        <v>7</v>
      </c>
      <c r="BG32" s="824"/>
      <c r="BH32" s="824"/>
      <c r="BI32" s="824"/>
      <c r="BJ32" s="824"/>
    </row>
    <row r="33" spans="2:62" ht="13.5" customHeight="1">
      <c r="B33" s="124"/>
      <c r="C33" s="823" t="s">
        <v>462</v>
      </c>
      <c r="D33" s="823"/>
      <c r="E33" s="823"/>
      <c r="F33" s="823"/>
      <c r="G33" s="823"/>
      <c r="H33" s="823"/>
      <c r="I33" s="823"/>
      <c r="J33" s="823"/>
      <c r="K33" s="823"/>
      <c r="L33" s="823"/>
      <c r="M33" s="823"/>
      <c r="N33" s="158"/>
      <c r="O33" s="450">
        <f>SUM(U33:AD33)</f>
        <v>121</v>
      </c>
      <c r="P33" s="450"/>
      <c r="Q33" s="450"/>
      <c r="R33" s="450"/>
      <c r="S33" s="450"/>
      <c r="T33" s="450"/>
      <c r="U33" s="824">
        <v>52</v>
      </c>
      <c r="V33" s="824"/>
      <c r="W33" s="824"/>
      <c r="X33" s="824"/>
      <c r="Y33" s="824"/>
      <c r="Z33" s="824">
        <v>69</v>
      </c>
      <c r="AA33" s="824"/>
      <c r="AB33" s="824"/>
      <c r="AC33" s="824"/>
      <c r="AD33" s="824"/>
      <c r="AE33" s="450">
        <f>SUM(AK33:AT33)</f>
        <v>119</v>
      </c>
      <c r="AF33" s="450"/>
      <c r="AG33" s="450"/>
      <c r="AH33" s="450"/>
      <c r="AI33" s="450"/>
      <c r="AJ33" s="450"/>
      <c r="AK33" s="824">
        <v>52</v>
      </c>
      <c r="AL33" s="824"/>
      <c r="AM33" s="824"/>
      <c r="AN33" s="824"/>
      <c r="AO33" s="824"/>
      <c r="AP33" s="824">
        <v>67</v>
      </c>
      <c r="AQ33" s="824"/>
      <c r="AR33" s="824"/>
      <c r="AS33" s="824"/>
      <c r="AT33" s="824"/>
      <c r="AU33" s="450">
        <f>SUM(BA33:BJ33)</f>
        <v>27</v>
      </c>
      <c r="AV33" s="450"/>
      <c r="AW33" s="450"/>
      <c r="AX33" s="450"/>
      <c r="AY33" s="450"/>
      <c r="AZ33" s="450"/>
      <c r="BA33" s="824">
        <v>21</v>
      </c>
      <c r="BB33" s="824"/>
      <c r="BC33" s="824"/>
      <c r="BD33" s="824"/>
      <c r="BE33" s="824"/>
      <c r="BF33" s="824">
        <v>6</v>
      </c>
      <c r="BG33" s="824"/>
      <c r="BH33" s="824"/>
      <c r="BI33" s="824"/>
      <c r="BJ33" s="824"/>
    </row>
    <row r="34" spans="2:62" ht="13.5" customHeight="1">
      <c r="B34" s="124"/>
      <c r="C34" s="823" t="s">
        <v>461</v>
      </c>
      <c r="D34" s="823"/>
      <c r="E34" s="823"/>
      <c r="F34" s="823"/>
      <c r="G34" s="823"/>
      <c r="H34" s="823"/>
      <c r="I34" s="823"/>
      <c r="J34" s="823"/>
      <c r="K34" s="823"/>
      <c r="L34" s="823"/>
      <c r="M34" s="823"/>
      <c r="N34" s="158"/>
      <c r="O34" s="450">
        <f>SUM(U34:AD34)</f>
        <v>93</v>
      </c>
      <c r="P34" s="450"/>
      <c r="Q34" s="450"/>
      <c r="R34" s="450"/>
      <c r="S34" s="450"/>
      <c r="T34" s="450"/>
      <c r="U34" s="824">
        <v>28</v>
      </c>
      <c r="V34" s="824"/>
      <c r="W34" s="824"/>
      <c r="X34" s="824"/>
      <c r="Y34" s="824"/>
      <c r="Z34" s="824">
        <v>65</v>
      </c>
      <c r="AA34" s="824"/>
      <c r="AB34" s="824"/>
      <c r="AC34" s="824"/>
      <c r="AD34" s="824"/>
      <c r="AE34" s="450">
        <f>SUM(AK34:AT34)</f>
        <v>90</v>
      </c>
      <c r="AF34" s="450"/>
      <c r="AG34" s="450"/>
      <c r="AH34" s="450"/>
      <c r="AI34" s="450"/>
      <c r="AJ34" s="450"/>
      <c r="AK34" s="824">
        <v>28</v>
      </c>
      <c r="AL34" s="824"/>
      <c r="AM34" s="824"/>
      <c r="AN34" s="824"/>
      <c r="AO34" s="824"/>
      <c r="AP34" s="824">
        <v>62</v>
      </c>
      <c r="AQ34" s="824"/>
      <c r="AR34" s="824"/>
      <c r="AS34" s="824"/>
      <c r="AT34" s="824"/>
      <c r="AU34" s="450">
        <f>SUM(BA34:BJ34)</f>
        <v>22</v>
      </c>
      <c r="AV34" s="450"/>
      <c r="AW34" s="450"/>
      <c r="AX34" s="450"/>
      <c r="AY34" s="450"/>
      <c r="AZ34" s="450"/>
      <c r="BA34" s="824">
        <v>17</v>
      </c>
      <c r="BB34" s="824"/>
      <c r="BC34" s="824"/>
      <c r="BD34" s="824"/>
      <c r="BE34" s="824"/>
      <c r="BF34" s="824">
        <v>5</v>
      </c>
      <c r="BG34" s="824"/>
      <c r="BH34" s="824"/>
      <c r="BI34" s="824"/>
      <c r="BJ34" s="824"/>
    </row>
    <row r="35" spans="2:62" ht="14.25" customHeight="1">
      <c r="B35" s="124" t="s">
        <v>431</v>
      </c>
      <c r="C35" s="823" t="s">
        <v>460</v>
      </c>
      <c r="D35" s="823"/>
      <c r="E35" s="823"/>
      <c r="F35" s="823"/>
      <c r="G35" s="823"/>
      <c r="H35" s="823"/>
      <c r="I35" s="823"/>
      <c r="J35" s="823"/>
      <c r="K35" s="823"/>
      <c r="L35" s="823"/>
      <c r="M35" s="823"/>
      <c r="N35" s="158"/>
      <c r="O35" s="450">
        <f>SUM(U35:AD35)</f>
        <v>124</v>
      </c>
      <c r="P35" s="450"/>
      <c r="Q35" s="450"/>
      <c r="R35" s="450"/>
      <c r="S35" s="450"/>
      <c r="T35" s="450"/>
      <c r="U35" s="824">
        <v>52</v>
      </c>
      <c r="V35" s="824"/>
      <c r="W35" s="824"/>
      <c r="X35" s="824"/>
      <c r="Y35" s="824"/>
      <c r="Z35" s="824">
        <v>72</v>
      </c>
      <c r="AA35" s="824"/>
      <c r="AB35" s="824"/>
      <c r="AC35" s="824"/>
      <c r="AD35" s="824"/>
      <c r="AE35" s="450">
        <f>SUM(AK35:AT35)</f>
        <v>124</v>
      </c>
      <c r="AF35" s="450"/>
      <c r="AG35" s="450"/>
      <c r="AH35" s="450"/>
      <c r="AI35" s="450"/>
      <c r="AJ35" s="450"/>
      <c r="AK35" s="824">
        <v>52</v>
      </c>
      <c r="AL35" s="824"/>
      <c r="AM35" s="824"/>
      <c r="AN35" s="824"/>
      <c r="AO35" s="824"/>
      <c r="AP35" s="824">
        <v>72</v>
      </c>
      <c r="AQ35" s="824"/>
      <c r="AR35" s="824"/>
      <c r="AS35" s="824"/>
      <c r="AT35" s="824"/>
      <c r="AU35" s="450">
        <f>SUM(BA35:BJ35)</f>
        <v>36</v>
      </c>
      <c r="AV35" s="450"/>
      <c r="AW35" s="450"/>
      <c r="AX35" s="450"/>
      <c r="AY35" s="450"/>
      <c r="AZ35" s="450"/>
      <c r="BA35" s="824">
        <v>26</v>
      </c>
      <c r="BB35" s="824"/>
      <c r="BC35" s="824"/>
      <c r="BD35" s="824"/>
      <c r="BE35" s="824"/>
      <c r="BF35" s="824">
        <v>10</v>
      </c>
      <c r="BG35" s="824"/>
      <c r="BH35" s="824"/>
      <c r="BI35" s="824"/>
      <c r="BJ35" s="824"/>
    </row>
    <row r="36" spans="2:62" ht="8.1" customHeight="1">
      <c r="B36" s="124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158"/>
      <c r="O36" s="214"/>
      <c r="P36" s="214"/>
      <c r="Q36" s="214"/>
      <c r="R36" s="214"/>
      <c r="S36" s="214"/>
      <c r="T36" s="214"/>
      <c r="U36" s="824"/>
      <c r="V36" s="824"/>
      <c r="W36" s="824"/>
      <c r="X36" s="824"/>
      <c r="Y36" s="824"/>
      <c r="Z36" s="824"/>
      <c r="AA36" s="824"/>
      <c r="AB36" s="824"/>
      <c r="AC36" s="824"/>
      <c r="AD36" s="824"/>
      <c r="AE36" s="214"/>
      <c r="AF36" s="214"/>
      <c r="AG36" s="214"/>
      <c r="AH36" s="214"/>
      <c r="AI36" s="214"/>
      <c r="AJ36" s="214"/>
      <c r="AK36" s="824"/>
      <c r="AL36" s="824"/>
      <c r="AM36" s="824"/>
      <c r="AN36" s="824"/>
      <c r="AO36" s="824"/>
      <c r="AP36" s="824"/>
      <c r="AQ36" s="824"/>
      <c r="AR36" s="824"/>
      <c r="AS36" s="824"/>
      <c r="AT36" s="824"/>
      <c r="AU36" s="214"/>
      <c r="AV36" s="214"/>
      <c r="AW36" s="214"/>
      <c r="AX36" s="214"/>
      <c r="AY36" s="214"/>
      <c r="AZ36" s="214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</row>
    <row r="37" spans="2:62" ht="13.5" customHeight="1">
      <c r="B37" s="124"/>
      <c r="C37" s="823" t="s">
        <v>459</v>
      </c>
      <c r="D37" s="823"/>
      <c r="E37" s="823"/>
      <c r="F37" s="823"/>
      <c r="G37" s="823"/>
      <c r="H37" s="823"/>
      <c r="I37" s="823"/>
      <c r="J37" s="823"/>
      <c r="K37" s="823"/>
      <c r="L37" s="823"/>
      <c r="M37" s="823"/>
      <c r="N37" s="158"/>
      <c r="O37" s="450">
        <f>SUM(U37:AD37)</f>
        <v>92</v>
      </c>
      <c r="P37" s="450"/>
      <c r="Q37" s="450"/>
      <c r="R37" s="450"/>
      <c r="S37" s="450"/>
      <c r="T37" s="450"/>
      <c r="U37" s="824">
        <v>27</v>
      </c>
      <c r="V37" s="824"/>
      <c r="W37" s="824"/>
      <c r="X37" s="824"/>
      <c r="Y37" s="824"/>
      <c r="Z37" s="824">
        <v>65</v>
      </c>
      <c r="AA37" s="824"/>
      <c r="AB37" s="824"/>
      <c r="AC37" s="824"/>
      <c r="AD37" s="824"/>
      <c r="AE37" s="450">
        <f>SUM(AK37:AT37)</f>
        <v>78</v>
      </c>
      <c r="AF37" s="450"/>
      <c r="AG37" s="450"/>
      <c r="AH37" s="450"/>
      <c r="AI37" s="450"/>
      <c r="AJ37" s="450"/>
      <c r="AK37" s="824">
        <v>27</v>
      </c>
      <c r="AL37" s="824"/>
      <c r="AM37" s="824"/>
      <c r="AN37" s="824"/>
      <c r="AO37" s="824"/>
      <c r="AP37" s="824">
        <v>51</v>
      </c>
      <c r="AQ37" s="824"/>
      <c r="AR37" s="824"/>
      <c r="AS37" s="824"/>
      <c r="AT37" s="824"/>
      <c r="AU37" s="450">
        <f>SUM(BA37:BJ37)</f>
        <v>17</v>
      </c>
      <c r="AV37" s="450"/>
      <c r="AW37" s="450"/>
      <c r="AX37" s="450"/>
      <c r="AY37" s="450"/>
      <c r="AZ37" s="450"/>
      <c r="BA37" s="824">
        <v>14</v>
      </c>
      <c r="BB37" s="824"/>
      <c r="BC37" s="824"/>
      <c r="BD37" s="824"/>
      <c r="BE37" s="824"/>
      <c r="BF37" s="824">
        <v>3</v>
      </c>
      <c r="BG37" s="824"/>
      <c r="BH37" s="824"/>
      <c r="BI37" s="824"/>
      <c r="BJ37" s="824"/>
    </row>
    <row r="38" spans="2:62" ht="13.5" customHeight="1">
      <c r="B38" s="124"/>
      <c r="C38" s="823" t="s">
        <v>458</v>
      </c>
      <c r="D38" s="823"/>
      <c r="E38" s="823"/>
      <c r="F38" s="823"/>
      <c r="G38" s="823"/>
      <c r="H38" s="823"/>
      <c r="I38" s="823"/>
      <c r="J38" s="823"/>
      <c r="K38" s="823"/>
      <c r="L38" s="823"/>
      <c r="M38" s="823"/>
      <c r="N38" s="158"/>
      <c r="O38" s="450">
        <f>SUM(U38:AD38)</f>
        <v>124</v>
      </c>
      <c r="P38" s="450"/>
      <c r="Q38" s="450"/>
      <c r="R38" s="450"/>
      <c r="S38" s="450"/>
      <c r="T38" s="450"/>
      <c r="U38" s="824">
        <v>52</v>
      </c>
      <c r="V38" s="824"/>
      <c r="W38" s="824"/>
      <c r="X38" s="824"/>
      <c r="Y38" s="824"/>
      <c r="Z38" s="824">
        <v>72</v>
      </c>
      <c r="AA38" s="824"/>
      <c r="AB38" s="824"/>
      <c r="AC38" s="824"/>
      <c r="AD38" s="824"/>
      <c r="AE38" s="450">
        <f>SUM(AK38:AT38)</f>
        <v>108</v>
      </c>
      <c r="AF38" s="450"/>
      <c r="AG38" s="450"/>
      <c r="AH38" s="450"/>
      <c r="AI38" s="450"/>
      <c r="AJ38" s="450"/>
      <c r="AK38" s="824">
        <v>50</v>
      </c>
      <c r="AL38" s="824"/>
      <c r="AM38" s="824"/>
      <c r="AN38" s="824"/>
      <c r="AO38" s="824"/>
      <c r="AP38" s="824">
        <v>58</v>
      </c>
      <c r="AQ38" s="824"/>
      <c r="AR38" s="824"/>
      <c r="AS38" s="824"/>
      <c r="AT38" s="824"/>
      <c r="AU38" s="450">
        <f>SUM(BA38:BJ38)</f>
        <v>27</v>
      </c>
      <c r="AV38" s="450"/>
      <c r="AW38" s="450"/>
      <c r="AX38" s="450"/>
      <c r="AY38" s="450"/>
      <c r="AZ38" s="450"/>
      <c r="BA38" s="824">
        <v>22</v>
      </c>
      <c r="BB38" s="824"/>
      <c r="BC38" s="824"/>
      <c r="BD38" s="824"/>
      <c r="BE38" s="824"/>
      <c r="BF38" s="824">
        <v>5</v>
      </c>
      <c r="BG38" s="824"/>
      <c r="BH38" s="824"/>
      <c r="BI38" s="824"/>
      <c r="BJ38" s="824"/>
    </row>
    <row r="39" spans="2:62" ht="13.5" customHeight="1">
      <c r="B39" s="124"/>
      <c r="C39" s="823" t="s">
        <v>457</v>
      </c>
      <c r="D39" s="823"/>
      <c r="E39" s="823"/>
      <c r="F39" s="823"/>
      <c r="G39" s="823"/>
      <c r="H39" s="823"/>
      <c r="I39" s="823"/>
      <c r="J39" s="823"/>
      <c r="K39" s="823"/>
      <c r="L39" s="823"/>
      <c r="M39" s="823"/>
      <c r="N39" s="158"/>
      <c r="O39" s="450">
        <f>SUM(U39:AD39)</f>
        <v>104</v>
      </c>
      <c r="P39" s="450"/>
      <c r="Q39" s="450"/>
      <c r="R39" s="450"/>
      <c r="S39" s="450"/>
      <c r="T39" s="450"/>
      <c r="U39" s="824">
        <v>39</v>
      </c>
      <c r="V39" s="824"/>
      <c r="W39" s="824"/>
      <c r="X39" s="824"/>
      <c r="Y39" s="824"/>
      <c r="Z39" s="824">
        <v>65</v>
      </c>
      <c r="AA39" s="824"/>
      <c r="AB39" s="824"/>
      <c r="AC39" s="824"/>
      <c r="AD39" s="824"/>
      <c r="AE39" s="450">
        <f>SUM(AK39:AT39)</f>
        <v>89</v>
      </c>
      <c r="AF39" s="450"/>
      <c r="AG39" s="450"/>
      <c r="AH39" s="450"/>
      <c r="AI39" s="450"/>
      <c r="AJ39" s="450"/>
      <c r="AK39" s="824">
        <v>39</v>
      </c>
      <c r="AL39" s="824"/>
      <c r="AM39" s="824"/>
      <c r="AN39" s="824"/>
      <c r="AO39" s="824"/>
      <c r="AP39" s="824">
        <v>50</v>
      </c>
      <c r="AQ39" s="824"/>
      <c r="AR39" s="824"/>
      <c r="AS39" s="824"/>
      <c r="AT39" s="824"/>
      <c r="AU39" s="450">
        <f>SUM(BA39:BJ39)</f>
        <v>25</v>
      </c>
      <c r="AV39" s="450"/>
      <c r="AW39" s="450"/>
      <c r="AX39" s="450"/>
      <c r="AY39" s="450"/>
      <c r="AZ39" s="450"/>
      <c r="BA39" s="824">
        <v>19</v>
      </c>
      <c r="BB39" s="824"/>
      <c r="BC39" s="824"/>
      <c r="BD39" s="824"/>
      <c r="BE39" s="824"/>
      <c r="BF39" s="824">
        <v>6</v>
      </c>
      <c r="BG39" s="824"/>
      <c r="BH39" s="824"/>
      <c r="BI39" s="824"/>
      <c r="BJ39" s="824"/>
    </row>
    <row r="40" spans="2:62" ht="13.5" customHeight="1">
      <c r="B40" s="124"/>
      <c r="C40" s="823" t="s">
        <v>456</v>
      </c>
      <c r="D40" s="823"/>
      <c r="E40" s="823"/>
      <c r="F40" s="823"/>
      <c r="G40" s="823"/>
      <c r="H40" s="823"/>
      <c r="I40" s="823"/>
      <c r="J40" s="823"/>
      <c r="K40" s="823"/>
      <c r="L40" s="823"/>
      <c r="M40" s="823"/>
      <c r="N40" s="158"/>
      <c r="O40" s="450">
        <f>SUM(U40:AD40)</f>
        <v>119</v>
      </c>
      <c r="P40" s="450"/>
      <c r="Q40" s="450"/>
      <c r="R40" s="450"/>
      <c r="S40" s="450"/>
      <c r="T40" s="450"/>
      <c r="U40" s="824">
        <v>50</v>
      </c>
      <c r="V40" s="824"/>
      <c r="W40" s="824"/>
      <c r="X40" s="824"/>
      <c r="Y40" s="824"/>
      <c r="Z40" s="824">
        <v>69</v>
      </c>
      <c r="AA40" s="824"/>
      <c r="AB40" s="824"/>
      <c r="AC40" s="824"/>
      <c r="AD40" s="824"/>
      <c r="AE40" s="450">
        <f>SUM(AK40:AT40)</f>
        <v>108</v>
      </c>
      <c r="AF40" s="450"/>
      <c r="AG40" s="450"/>
      <c r="AH40" s="450"/>
      <c r="AI40" s="450"/>
      <c r="AJ40" s="450"/>
      <c r="AK40" s="824">
        <v>49</v>
      </c>
      <c r="AL40" s="824"/>
      <c r="AM40" s="824"/>
      <c r="AN40" s="824"/>
      <c r="AO40" s="824"/>
      <c r="AP40" s="824">
        <v>59</v>
      </c>
      <c r="AQ40" s="824"/>
      <c r="AR40" s="824"/>
      <c r="AS40" s="824"/>
      <c r="AT40" s="824"/>
      <c r="AU40" s="450">
        <f>SUM(BA40:BJ40)</f>
        <v>27</v>
      </c>
      <c r="AV40" s="450"/>
      <c r="AW40" s="450"/>
      <c r="AX40" s="450"/>
      <c r="AY40" s="450"/>
      <c r="AZ40" s="450"/>
      <c r="BA40" s="824">
        <v>21</v>
      </c>
      <c r="BB40" s="824"/>
      <c r="BC40" s="824"/>
      <c r="BD40" s="824"/>
      <c r="BE40" s="824"/>
      <c r="BF40" s="824">
        <v>6</v>
      </c>
      <c r="BG40" s="824"/>
      <c r="BH40" s="824"/>
      <c r="BI40" s="824"/>
      <c r="BJ40" s="824"/>
    </row>
    <row r="41" spans="2:62" ht="14.25" customHeight="1">
      <c r="B41" s="124"/>
      <c r="C41" s="823" t="s">
        <v>455</v>
      </c>
      <c r="D41" s="823"/>
      <c r="E41" s="823"/>
      <c r="F41" s="823"/>
      <c r="G41" s="823"/>
      <c r="H41" s="823"/>
      <c r="I41" s="823"/>
      <c r="J41" s="823"/>
      <c r="K41" s="823"/>
      <c r="L41" s="823"/>
      <c r="M41" s="823"/>
      <c r="N41" s="158"/>
      <c r="O41" s="450">
        <f>SUM(U41:AD41)</f>
        <v>128</v>
      </c>
      <c r="P41" s="450"/>
      <c r="Q41" s="450"/>
      <c r="R41" s="450"/>
      <c r="S41" s="450"/>
      <c r="T41" s="450"/>
      <c r="U41" s="824">
        <v>56</v>
      </c>
      <c r="V41" s="824"/>
      <c r="W41" s="824"/>
      <c r="X41" s="824"/>
      <c r="Y41" s="824"/>
      <c r="Z41" s="824">
        <v>72</v>
      </c>
      <c r="AA41" s="824"/>
      <c r="AB41" s="824"/>
      <c r="AC41" s="824"/>
      <c r="AD41" s="824"/>
      <c r="AE41" s="450">
        <f>SUM(AK41:AT41)</f>
        <v>126</v>
      </c>
      <c r="AF41" s="450"/>
      <c r="AG41" s="450"/>
      <c r="AH41" s="450"/>
      <c r="AI41" s="450"/>
      <c r="AJ41" s="450"/>
      <c r="AK41" s="824">
        <v>56</v>
      </c>
      <c r="AL41" s="824"/>
      <c r="AM41" s="824"/>
      <c r="AN41" s="824"/>
      <c r="AO41" s="824"/>
      <c r="AP41" s="824">
        <v>70</v>
      </c>
      <c r="AQ41" s="824"/>
      <c r="AR41" s="824"/>
      <c r="AS41" s="824"/>
      <c r="AT41" s="824"/>
      <c r="AU41" s="450">
        <f>SUM(BA41:BJ41)</f>
        <v>28</v>
      </c>
      <c r="AV41" s="450"/>
      <c r="AW41" s="450"/>
      <c r="AX41" s="450"/>
      <c r="AY41" s="450"/>
      <c r="AZ41" s="450"/>
      <c r="BA41" s="824">
        <v>22</v>
      </c>
      <c r="BB41" s="824"/>
      <c r="BC41" s="824"/>
      <c r="BD41" s="824"/>
      <c r="BE41" s="824"/>
      <c r="BF41" s="824">
        <v>6</v>
      </c>
      <c r="BG41" s="824"/>
      <c r="BH41" s="824"/>
      <c r="BI41" s="824"/>
      <c r="BJ41" s="824"/>
    </row>
    <row r="42" spans="2:62" ht="8.1" customHeight="1">
      <c r="B42" s="124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158"/>
      <c r="O42" s="214"/>
      <c r="P42" s="214"/>
      <c r="Q42" s="214"/>
      <c r="R42" s="214"/>
      <c r="S42" s="214"/>
      <c r="T42" s="214"/>
      <c r="U42" s="824"/>
      <c r="V42" s="824"/>
      <c r="W42" s="824"/>
      <c r="X42" s="824"/>
      <c r="Y42" s="824"/>
      <c r="Z42" s="824"/>
      <c r="AA42" s="824"/>
      <c r="AB42" s="824"/>
      <c r="AC42" s="824"/>
      <c r="AD42" s="824"/>
      <c r="AE42" s="214"/>
      <c r="AF42" s="214"/>
      <c r="AG42" s="214"/>
      <c r="AH42" s="214"/>
      <c r="AI42" s="214"/>
      <c r="AJ42" s="214"/>
      <c r="AK42" s="824"/>
      <c r="AL42" s="824"/>
      <c r="AM42" s="824"/>
      <c r="AN42" s="824"/>
      <c r="AO42" s="824"/>
      <c r="AP42" s="824"/>
      <c r="AQ42" s="824"/>
      <c r="AR42" s="824"/>
      <c r="AS42" s="824"/>
      <c r="AT42" s="824"/>
      <c r="AU42" s="214"/>
      <c r="AV42" s="214"/>
      <c r="AW42" s="214"/>
      <c r="AX42" s="214"/>
      <c r="AY42" s="214"/>
      <c r="AZ42" s="214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</row>
    <row r="43" spans="2:62" ht="13.5" customHeight="1">
      <c r="B43" s="124" t="s">
        <v>431</v>
      </c>
      <c r="C43" s="823" t="s">
        <v>454</v>
      </c>
      <c r="D43" s="823"/>
      <c r="E43" s="823"/>
      <c r="F43" s="823"/>
      <c r="G43" s="823"/>
      <c r="H43" s="823"/>
      <c r="I43" s="823"/>
      <c r="J43" s="823"/>
      <c r="K43" s="823"/>
      <c r="L43" s="823"/>
      <c r="M43" s="823"/>
      <c r="N43" s="158"/>
      <c r="O43" s="450">
        <f>SUM(U43:AD43)</f>
        <v>125</v>
      </c>
      <c r="P43" s="450"/>
      <c r="Q43" s="450"/>
      <c r="R43" s="450"/>
      <c r="S43" s="450"/>
      <c r="T43" s="450"/>
      <c r="U43" s="824">
        <v>53</v>
      </c>
      <c r="V43" s="824"/>
      <c r="W43" s="824"/>
      <c r="X43" s="824"/>
      <c r="Y43" s="824"/>
      <c r="Z43" s="824">
        <v>72</v>
      </c>
      <c r="AA43" s="824"/>
      <c r="AB43" s="824"/>
      <c r="AC43" s="824"/>
      <c r="AD43" s="824"/>
      <c r="AE43" s="450">
        <f>SUM(AK43:AT43)</f>
        <v>125</v>
      </c>
      <c r="AF43" s="450"/>
      <c r="AG43" s="450"/>
      <c r="AH43" s="450"/>
      <c r="AI43" s="450"/>
      <c r="AJ43" s="450"/>
      <c r="AK43" s="824">
        <v>53</v>
      </c>
      <c r="AL43" s="824"/>
      <c r="AM43" s="824"/>
      <c r="AN43" s="824"/>
      <c r="AO43" s="824"/>
      <c r="AP43" s="824">
        <v>72</v>
      </c>
      <c r="AQ43" s="824"/>
      <c r="AR43" s="824"/>
      <c r="AS43" s="824"/>
      <c r="AT43" s="824"/>
      <c r="AU43" s="450">
        <f>SUM(BA43:BJ43)</f>
        <v>31</v>
      </c>
      <c r="AV43" s="450"/>
      <c r="AW43" s="450"/>
      <c r="AX43" s="450"/>
      <c r="AY43" s="450"/>
      <c r="AZ43" s="450"/>
      <c r="BA43" s="824">
        <v>25</v>
      </c>
      <c r="BB43" s="824"/>
      <c r="BC43" s="824"/>
      <c r="BD43" s="824"/>
      <c r="BE43" s="824"/>
      <c r="BF43" s="824">
        <v>6</v>
      </c>
      <c r="BG43" s="824"/>
      <c r="BH43" s="824"/>
      <c r="BI43" s="824"/>
      <c r="BJ43" s="824"/>
    </row>
    <row r="44" spans="2:62" ht="13.5" customHeight="1">
      <c r="B44" s="124"/>
      <c r="C44" s="823" t="s">
        <v>453</v>
      </c>
      <c r="D44" s="823"/>
      <c r="E44" s="823"/>
      <c r="F44" s="823"/>
      <c r="G44" s="823"/>
      <c r="H44" s="823"/>
      <c r="I44" s="823"/>
      <c r="J44" s="823"/>
      <c r="K44" s="823"/>
      <c r="L44" s="823"/>
      <c r="M44" s="823"/>
      <c r="N44" s="158"/>
      <c r="O44" s="450">
        <f>SUM(U44:AD44)</f>
        <v>125</v>
      </c>
      <c r="P44" s="450"/>
      <c r="Q44" s="450"/>
      <c r="R44" s="450"/>
      <c r="S44" s="450"/>
      <c r="T44" s="450"/>
      <c r="U44" s="824">
        <v>54</v>
      </c>
      <c r="V44" s="824"/>
      <c r="W44" s="824"/>
      <c r="X44" s="824"/>
      <c r="Y44" s="824"/>
      <c r="Z44" s="824">
        <v>71</v>
      </c>
      <c r="AA44" s="824"/>
      <c r="AB44" s="824"/>
      <c r="AC44" s="824"/>
      <c r="AD44" s="824"/>
      <c r="AE44" s="450">
        <f>SUM(AK44:AT44)</f>
        <v>123</v>
      </c>
      <c r="AF44" s="450"/>
      <c r="AG44" s="450"/>
      <c r="AH44" s="450"/>
      <c r="AI44" s="450"/>
      <c r="AJ44" s="450"/>
      <c r="AK44" s="824">
        <v>53</v>
      </c>
      <c r="AL44" s="824"/>
      <c r="AM44" s="824"/>
      <c r="AN44" s="824"/>
      <c r="AO44" s="824"/>
      <c r="AP44" s="824">
        <v>70</v>
      </c>
      <c r="AQ44" s="824"/>
      <c r="AR44" s="824"/>
      <c r="AS44" s="824"/>
      <c r="AT44" s="824"/>
      <c r="AU44" s="450">
        <f>SUM(BA44:BJ44)</f>
        <v>30</v>
      </c>
      <c r="AV44" s="450"/>
      <c r="AW44" s="450"/>
      <c r="AX44" s="450"/>
      <c r="AY44" s="450"/>
      <c r="AZ44" s="450"/>
      <c r="BA44" s="824">
        <v>24</v>
      </c>
      <c r="BB44" s="824"/>
      <c r="BC44" s="824"/>
      <c r="BD44" s="824"/>
      <c r="BE44" s="824"/>
      <c r="BF44" s="824">
        <v>6</v>
      </c>
      <c r="BG44" s="824"/>
      <c r="BH44" s="824"/>
      <c r="BI44" s="824"/>
      <c r="BJ44" s="824"/>
    </row>
    <row r="45" spans="2:62" ht="13.5" customHeight="1">
      <c r="B45" s="124" t="s">
        <v>431</v>
      </c>
      <c r="C45" s="823" t="s">
        <v>452</v>
      </c>
      <c r="D45" s="823"/>
      <c r="E45" s="823"/>
      <c r="F45" s="823"/>
      <c r="G45" s="823"/>
      <c r="H45" s="823"/>
      <c r="I45" s="823"/>
      <c r="J45" s="823"/>
      <c r="K45" s="823"/>
      <c r="L45" s="823"/>
      <c r="M45" s="823"/>
      <c r="N45" s="158"/>
      <c r="O45" s="450">
        <f>SUM(U45:AD45)</f>
        <v>120</v>
      </c>
      <c r="P45" s="450"/>
      <c r="Q45" s="450"/>
      <c r="R45" s="450"/>
      <c r="S45" s="450"/>
      <c r="T45" s="450"/>
      <c r="U45" s="824">
        <v>54</v>
      </c>
      <c r="V45" s="824"/>
      <c r="W45" s="824"/>
      <c r="X45" s="824"/>
      <c r="Y45" s="824"/>
      <c r="Z45" s="824">
        <v>66</v>
      </c>
      <c r="AA45" s="824"/>
      <c r="AB45" s="824"/>
      <c r="AC45" s="824"/>
      <c r="AD45" s="824"/>
      <c r="AE45" s="450">
        <f>SUM(AK45:AT45)</f>
        <v>120</v>
      </c>
      <c r="AF45" s="450"/>
      <c r="AG45" s="450"/>
      <c r="AH45" s="450"/>
      <c r="AI45" s="450"/>
      <c r="AJ45" s="450"/>
      <c r="AK45" s="824">
        <v>54</v>
      </c>
      <c r="AL45" s="824"/>
      <c r="AM45" s="824"/>
      <c r="AN45" s="824"/>
      <c r="AO45" s="824"/>
      <c r="AP45" s="824">
        <v>66</v>
      </c>
      <c r="AQ45" s="824"/>
      <c r="AR45" s="824"/>
      <c r="AS45" s="824"/>
      <c r="AT45" s="824"/>
      <c r="AU45" s="450">
        <f>SUM(BA45:BJ45)</f>
        <v>32</v>
      </c>
      <c r="AV45" s="450"/>
      <c r="AW45" s="450"/>
      <c r="AX45" s="450"/>
      <c r="AY45" s="450"/>
      <c r="AZ45" s="450"/>
      <c r="BA45" s="824">
        <v>25</v>
      </c>
      <c r="BB45" s="824"/>
      <c r="BC45" s="824"/>
      <c r="BD45" s="824"/>
      <c r="BE45" s="824"/>
      <c r="BF45" s="824">
        <v>7</v>
      </c>
      <c r="BG45" s="824"/>
      <c r="BH45" s="824"/>
      <c r="BI45" s="824"/>
      <c r="BJ45" s="824"/>
    </row>
    <row r="46" spans="2:62" ht="13.5" customHeight="1">
      <c r="B46" s="124"/>
      <c r="C46" s="823" t="s">
        <v>451</v>
      </c>
      <c r="D46" s="823"/>
      <c r="E46" s="823"/>
      <c r="F46" s="823"/>
      <c r="G46" s="823"/>
      <c r="H46" s="823"/>
      <c r="I46" s="823"/>
      <c r="J46" s="823"/>
      <c r="K46" s="823"/>
      <c r="L46" s="823"/>
      <c r="M46" s="823"/>
      <c r="N46" s="158"/>
      <c r="O46" s="450">
        <f>SUM(U46:AD46)</f>
        <v>127</v>
      </c>
      <c r="P46" s="450"/>
      <c r="Q46" s="450"/>
      <c r="R46" s="450"/>
      <c r="S46" s="450"/>
      <c r="T46" s="450"/>
      <c r="U46" s="824">
        <v>55</v>
      </c>
      <c r="V46" s="824"/>
      <c r="W46" s="824"/>
      <c r="X46" s="824"/>
      <c r="Y46" s="824"/>
      <c r="Z46" s="824">
        <v>72</v>
      </c>
      <c r="AA46" s="824"/>
      <c r="AB46" s="824"/>
      <c r="AC46" s="824"/>
      <c r="AD46" s="824"/>
      <c r="AE46" s="450">
        <f>SUM(AK46:AT46)</f>
        <v>122</v>
      </c>
      <c r="AF46" s="450"/>
      <c r="AG46" s="450"/>
      <c r="AH46" s="450"/>
      <c r="AI46" s="450"/>
      <c r="AJ46" s="450"/>
      <c r="AK46" s="824">
        <v>53</v>
      </c>
      <c r="AL46" s="824"/>
      <c r="AM46" s="824"/>
      <c r="AN46" s="824"/>
      <c r="AO46" s="824"/>
      <c r="AP46" s="824">
        <v>69</v>
      </c>
      <c r="AQ46" s="824"/>
      <c r="AR46" s="824"/>
      <c r="AS46" s="824"/>
      <c r="AT46" s="824"/>
      <c r="AU46" s="450">
        <f>SUM(BA46:BJ46)</f>
        <v>31</v>
      </c>
      <c r="AV46" s="450"/>
      <c r="AW46" s="450"/>
      <c r="AX46" s="450"/>
      <c r="AY46" s="450"/>
      <c r="AZ46" s="450"/>
      <c r="BA46" s="824">
        <v>25</v>
      </c>
      <c r="BB46" s="824"/>
      <c r="BC46" s="824"/>
      <c r="BD46" s="824"/>
      <c r="BE46" s="824"/>
      <c r="BF46" s="824">
        <v>6</v>
      </c>
      <c r="BG46" s="824"/>
      <c r="BH46" s="824"/>
      <c r="BI46" s="824"/>
      <c r="BJ46" s="824"/>
    </row>
    <row r="47" spans="2:62" ht="14.25" customHeight="1">
      <c r="B47" s="124" t="s">
        <v>431</v>
      </c>
      <c r="C47" s="823" t="s">
        <v>450</v>
      </c>
      <c r="D47" s="823"/>
      <c r="E47" s="823"/>
      <c r="F47" s="823"/>
      <c r="G47" s="823"/>
      <c r="H47" s="823"/>
      <c r="I47" s="823"/>
      <c r="J47" s="823"/>
      <c r="K47" s="823"/>
      <c r="L47" s="823"/>
      <c r="M47" s="823"/>
      <c r="N47" s="158"/>
      <c r="O47" s="450">
        <f>SUM(U47:AD47)</f>
        <v>130</v>
      </c>
      <c r="P47" s="450"/>
      <c r="Q47" s="450"/>
      <c r="R47" s="450"/>
      <c r="S47" s="450"/>
      <c r="T47" s="450"/>
      <c r="U47" s="824">
        <v>58</v>
      </c>
      <c r="V47" s="824"/>
      <c r="W47" s="824"/>
      <c r="X47" s="824"/>
      <c r="Y47" s="824"/>
      <c r="Z47" s="824">
        <v>72</v>
      </c>
      <c r="AA47" s="824"/>
      <c r="AB47" s="824"/>
      <c r="AC47" s="824"/>
      <c r="AD47" s="824"/>
      <c r="AE47" s="450">
        <f>SUM(AK47:AT47)</f>
        <v>128</v>
      </c>
      <c r="AF47" s="450"/>
      <c r="AG47" s="450"/>
      <c r="AH47" s="450"/>
      <c r="AI47" s="450"/>
      <c r="AJ47" s="450"/>
      <c r="AK47" s="824">
        <v>57</v>
      </c>
      <c r="AL47" s="824"/>
      <c r="AM47" s="824"/>
      <c r="AN47" s="824"/>
      <c r="AO47" s="824"/>
      <c r="AP47" s="824">
        <v>71</v>
      </c>
      <c r="AQ47" s="824"/>
      <c r="AR47" s="824"/>
      <c r="AS47" s="824"/>
      <c r="AT47" s="824"/>
      <c r="AU47" s="450">
        <f>SUM(BA47:BJ47)</f>
        <v>34</v>
      </c>
      <c r="AV47" s="450"/>
      <c r="AW47" s="450"/>
      <c r="AX47" s="450"/>
      <c r="AY47" s="450"/>
      <c r="AZ47" s="450"/>
      <c r="BA47" s="824">
        <v>24</v>
      </c>
      <c r="BB47" s="824"/>
      <c r="BC47" s="824"/>
      <c r="BD47" s="824"/>
      <c r="BE47" s="824"/>
      <c r="BF47" s="824">
        <v>10</v>
      </c>
      <c r="BG47" s="824"/>
      <c r="BH47" s="824"/>
      <c r="BI47" s="824"/>
      <c r="BJ47" s="824"/>
    </row>
    <row r="48" spans="2:62" ht="8.1" customHeight="1">
      <c r="B48" s="124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15"/>
      <c r="O48" s="214"/>
      <c r="P48" s="214"/>
      <c r="Q48" s="214"/>
      <c r="R48" s="214"/>
      <c r="S48" s="214"/>
      <c r="T48" s="214"/>
      <c r="U48" s="824"/>
      <c r="V48" s="824"/>
      <c r="W48" s="824"/>
      <c r="X48" s="824"/>
      <c r="Y48" s="824"/>
      <c r="Z48" s="824"/>
      <c r="AA48" s="824"/>
      <c r="AB48" s="824"/>
      <c r="AC48" s="824"/>
      <c r="AD48" s="824"/>
      <c r="AE48" s="214"/>
      <c r="AF48" s="214"/>
      <c r="AG48" s="214"/>
      <c r="AH48" s="214"/>
      <c r="AI48" s="214"/>
      <c r="AJ48" s="214"/>
      <c r="AK48" s="824"/>
      <c r="AL48" s="824"/>
      <c r="AM48" s="824"/>
      <c r="AN48" s="824"/>
      <c r="AO48" s="824"/>
      <c r="AP48" s="824"/>
      <c r="AQ48" s="824"/>
      <c r="AR48" s="824"/>
      <c r="AS48" s="824"/>
      <c r="AT48" s="824"/>
      <c r="AU48" s="214"/>
      <c r="AV48" s="214"/>
      <c r="AW48" s="214"/>
      <c r="AX48" s="214"/>
      <c r="AY48" s="214"/>
      <c r="AZ48" s="214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</row>
    <row r="49" spans="2:62" ht="13.5" customHeight="1">
      <c r="B49" s="124"/>
      <c r="C49" s="823" t="s">
        <v>449</v>
      </c>
      <c r="D49" s="823"/>
      <c r="E49" s="823"/>
      <c r="F49" s="823"/>
      <c r="G49" s="823"/>
      <c r="H49" s="823"/>
      <c r="I49" s="823"/>
      <c r="J49" s="823"/>
      <c r="K49" s="823"/>
      <c r="L49" s="823"/>
      <c r="M49" s="823"/>
      <c r="N49" s="158"/>
      <c r="O49" s="450">
        <f>SUM(U49:AD49)</f>
        <v>122</v>
      </c>
      <c r="P49" s="450"/>
      <c r="Q49" s="450"/>
      <c r="R49" s="450"/>
      <c r="S49" s="450"/>
      <c r="T49" s="450"/>
      <c r="U49" s="824">
        <v>53</v>
      </c>
      <c r="V49" s="824"/>
      <c r="W49" s="824"/>
      <c r="X49" s="824"/>
      <c r="Y49" s="824"/>
      <c r="Z49" s="824">
        <v>69</v>
      </c>
      <c r="AA49" s="824"/>
      <c r="AB49" s="824"/>
      <c r="AC49" s="824"/>
      <c r="AD49" s="824"/>
      <c r="AE49" s="450">
        <f>SUM(AK49:AT49)</f>
        <v>115</v>
      </c>
      <c r="AF49" s="450"/>
      <c r="AG49" s="450"/>
      <c r="AH49" s="450"/>
      <c r="AI49" s="450"/>
      <c r="AJ49" s="450"/>
      <c r="AK49" s="824">
        <v>53</v>
      </c>
      <c r="AL49" s="824"/>
      <c r="AM49" s="824"/>
      <c r="AN49" s="824"/>
      <c r="AO49" s="824"/>
      <c r="AP49" s="824">
        <v>62</v>
      </c>
      <c r="AQ49" s="824"/>
      <c r="AR49" s="824"/>
      <c r="AS49" s="824"/>
      <c r="AT49" s="824"/>
      <c r="AU49" s="450">
        <f>SUM(BA49:BJ49)</f>
        <v>31</v>
      </c>
      <c r="AV49" s="450"/>
      <c r="AW49" s="450"/>
      <c r="AX49" s="450"/>
      <c r="AY49" s="450"/>
      <c r="AZ49" s="450"/>
      <c r="BA49" s="824">
        <v>25</v>
      </c>
      <c r="BB49" s="824"/>
      <c r="BC49" s="824"/>
      <c r="BD49" s="824"/>
      <c r="BE49" s="824"/>
      <c r="BF49" s="824">
        <v>6</v>
      </c>
      <c r="BG49" s="824"/>
      <c r="BH49" s="824"/>
      <c r="BI49" s="824"/>
      <c r="BJ49" s="824"/>
    </row>
    <row r="50" spans="2:62" ht="13.5" customHeight="1">
      <c r="B50" s="124" t="s">
        <v>431</v>
      </c>
      <c r="C50" s="823" t="s">
        <v>448</v>
      </c>
      <c r="D50" s="823"/>
      <c r="E50" s="823"/>
      <c r="F50" s="823"/>
      <c r="G50" s="823"/>
      <c r="H50" s="823"/>
      <c r="I50" s="823"/>
      <c r="J50" s="823"/>
      <c r="K50" s="823"/>
      <c r="L50" s="823"/>
      <c r="M50" s="823"/>
      <c r="N50" s="158"/>
      <c r="O50" s="450">
        <f>SUM(U50:AD50)</f>
        <v>127</v>
      </c>
      <c r="P50" s="450"/>
      <c r="Q50" s="450"/>
      <c r="R50" s="450"/>
      <c r="S50" s="450"/>
      <c r="T50" s="450"/>
      <c r="U50" s="824">
        <v>58</v>
      </c>
      <c r="V50" s="824"/>
      <c r="W50" s="824"/>
      <c r="X50" s="824"/>
      <c r="Y50" s="824"/>
      <c r="Z50" s="824">
        <v>69</v>
      </c>
      <c r="AA50" s="824"/>
      <c r="AB50" s="824"/>
      <c r="AC50" s="824"/>
      <c r="AD50" s="824"/>
      <c r="AE50" s="450">
        <f>SUM(AK50:AT50)</f>
        <v>126</v>
      </c>
      <c r="AF50" s="450"/>
      <c r="AG50" s="450"/>
      <c r="AH50" s="450"/>
      <c r="AI50" s="450"/>
      <c r="AJ50" s="450"/>
      <c r="AK50" s="824">
        <v>57</v>
      </c>
      <c r="AL50" s="824"/>
      <c r="AM50" s="824"/>
      <c r="AN50" s="824"/>
      <c r="AO50" s="824"/>
      <c r="AP50" s="824">
        <v>69</v>
      </c>
      <c r="AQ50" s="824"/>
      <c r="AR50" s="824"/>
      <c r="AS50" s="824"/>
      <c r="AT50" s="824"/>
      <c r="AU50" s="450">
        <f>SUM(BA50:BJ50)</f>
        <v>31</v>
      </c>
      <c r="AV50" s="450"/>
      <c r="AW50" s="450"/>
      <c r="AX50" s="450"/>
      <c r="AY50" s="450"/>
      <c r="AZ50" s="450"/>
      <c r="BA50" s="824">
        <v>24</v>
      </c>
      <c r="BB50" s="824"/>
      <c r="BC50" s="824"/>
      <c r="BD50" s="824"/>
      <c r="BE50" s="824"/>
      <c r="BF50" s="824">
        <v>7</v>
      </c>
      <c r="BG50" s="824"/>
      <c r="BH50" s="824"/>
      <c r="BI50" s="824"/>
      <c r="BJ50" s="824"/>
    </row>
    <row r="51" spans="2:62" ht="13.5" customHeight="1">
      <c r="B51" s="124"/>
      <c r="C51" s="823" t="s">
        <v>447</v>
      </c>
      <c r="D51" s="823"/>
      <c r="E51" s="823"/>
      <c r="F51" s="823"/>
      <c r="G51" s="823"/>
      <c r="H51" s="823"/>
      <c r="I51" s="823"/>
      <c r="J51" s="823"/>
      <c r="K51" s="823"/>
      <c r="L51" s="823"/>
      <c r="M51" s="823"/>
      <c r="N51" s="158"/>
      <c r="O51" s="450">
        <f>SUM(U51:AD51)</f>
        <v>120</v>
      </c>
      <c r="P51" s="450"/>
      <c r="Q51" s="450"/>
      <c r="R51" s="450"/>
      <c r="S51" s="450"/>
      <c r="T51" s="450"/>
      <c r="U51" s="824">
        <v>51</v>
      </c>
      <c r="V51" s="824"/>
      <c r="W51" s="824"/>
      <c r="X51" s="824"/>
      <c r="Y51" s="824"/>
      <c r="Z51" s="824">
        <v>69</v>
      </c>
      <c r="AA51" s="824"/>
      <c r="AB51" s="824"/>
      <c r="AC51" s="824"/>
      <c r="AD51" s="824"/>
      <c r="AE51" s="450">
        <f>SUM(AK51:AT51)</f>
        <v>113</v>
      </c>
      <c r="AF51" s="450"/>
      <c r="AG51" s="450"/>
      <c r="AH51" s="450"/>
      <c r="AI51" s="450"/>
      <c r="AJ51" s="450"/>
      <c r="AK51" s="824">
        <v>50</v>
      </c>
      <c r="AL51" s="824"/>
      <c r="AM51" s="824"/>
      <c r="AN51" s="824"/>
      <c r="AO51" s="824"/>
      <c r="AP51" s="824">
        <v>63</v>
      </c>
      <c r="AQ51" s="824"/>
      <c r="AR51" s="824"/>
      <c r="AS51" s="824"/>
      <c r="AT51" s="824"/>
      <c r="AU51" s="450">
        <f>SUM(BA51:BJ51)</f>
        <v>27</v>
      </c>
      <c r="AV51" s="450"/>
      <c r="AW51" s="450"/>
      <c r="AX51" s="450"/>
      <c r="AY51" s="450"/>
      <c r="AZ51" s="450"/>
      <c r="BA51" s="824">
        <v>21</v>
      </c>
      <c r="BB51" s="824"/>
      <c r="BC51" s="824"/>
      <c r="BD51" s="824"/>
      <c r="BE51" s="824"/>
      <c r="BF51" s="824">
        <v>6</v>
      </c>
      <c r="BG51" s="824"/>
      <c r="BH51" s="824"/>
      <c r="BI51" s="824"/>
      <c r="BJ51" s="824"/>
    </row>
    <row r="52" spans="2:62" ht="13.5" customHeight="1">
      <c r="B52" s="124"/>
      <c r="C52" s="823" t="s">
        <v>446</v>
      </c>
      <c r="D52" s="823"/>
      <c r="E52" s="823"/>
      <c r="F52" s="823"/>
      <c r="G52" s="823"/>
      <c r="H52" s="823"/>
      <c r="I52" s="823"/>
      <c r="J52" s="823"/>
      <c r="K52" s="823"/>
      <c r="L52" s="823"/>
      <c r="M52" s="823"/>
      <c r="N52" s="158"/>
      <c r="O52" s="450">
        <f>SUM(U52:AD52)</f>
        <v>88</v>
      </c>
      <c r="P52" s="450"/>
      <c r="Q52" s="450"/>
      <c r="R52" s="450"/>
      <c r="S52" s="450"/>
      <c r="T52" s="450"/>
      <c r="U52" s="824">
        <v>37</v>
      </c>
      <c r="V52" s="824"/>
      <c r="W52" s="824"/>
      <c r="X52" s="824"/>
      <c r="Y52" s="824"/>
      <c r="Z52" s="824">
        <v>51</v>
      </c>
      <c r="AA52" s="824"/>
      <c r="AB52" s="824"/>
      <c r="AC52" s="824"/>
      <c r="AD52" s="824"/>
      <c r="AE52" s="450">
        <f>SUM(AK52:AT52)</f>
        <v>78</v>
      </c>
      <c r="AF52" s="450"/>
      <c r="AG52" s="450"/>
      <c r="AH52" s="450"/>
      <c r="AI52" s="450"/>
      <c r="AJ52" s="450"/>
      <c r="AK52" s="824">
        <v>33</v>
      </c>
      <c r="AL52" s="824"/>
      <c r="AM52" s="824"/>
      <c r="AN52" s="824"/>
      <c r="AO52" s="824"/>
      <c r="AP52" s="824">
        <v>45</v>
      </c>
      <c r="AQ52" s="824"/>
      <c r="AR52" s="824"/>
      <c r="AS52" s="824"/>
      <c r="AT52" s="824"/>
      <c r="AU52" s="450">
        <f>SUM(BA52:BJ52)</f>
        <v>21</v>
      </c>
      <c r="AV52" s="450"/>
      <c r="AW52" s="450"/>
      <c r="AX52" s="450"/>
      <c r="AY52" s="450"/>
      <c r="AZ52" s="450"/>
      <c r="BA52" s="824">
        <v>16</v>
      </c>
      <c r="BB52" s="824"/>
      <c r="BC52" s="824"/>
      <c r="BD52" s="824"/>
      <c r="BE52" s="824"/>
      <c r="BF52" s="824">
        <v>5</v>
      </c>
      <c r="BG52" s="824"/>
      <c r="BH52" s="824"/>
      <c r="BI52" s="824"/>
      <c r="BJ52" s="824"/>
    </row>
    <row r="53" spans="2:62" ht="14.25" customHeight="1">
      <c r="B53" s="124"/>
      <c r="C53" s="823" t="s">
        <v>445</v>
      </c>
      <c r="D53" s="823"/>
      <c r="E53" s="823"/>
      <c r="F53" s="823"/>
      <c r="G53" s="823"/>
      <c r="H53" s="823"/>
      <c r="I53" s="823"/>
      <c r="J53" s="823"/>
      <c r="K53" s="823"/>
      <c r="L53" s="823"/>
      <c r="M53" s="823"/>
      <c r="N53" s="158"/>
      <c r="O53" s="450">
        <f>SUM(U53:AD53)</f>
        <v>123</v>
      </c>
      <c r="P53" s="450"/>
      <c r="Q53" s="450"/>
      <c r="R53" s="450"/>
      <c r="S53" s="450"/>
      <c r="T53" s="450"/>
      <c r="U53" s="824">
        <v>54</v>
      </c>
      <c r="V53" s="824"/>
      <c r="W53" s="824"/>
      <c r="X53" s="824"/>
      <c r="Y53" s="824"/>
      <c r="Z53" s="824">
        <v>69</v>
      </c>
      <c r="AA53" s="824"/>
      <c r="AB53" s="824"/>
      <c r="AC53" s="824"/>
      <c r="AD53" s="824"/>
      <c r="AE53" s="450">
        <f>SUM(AK53:AT53)</f>
        <v>122</v>
      </c>
      <c r="AF53" s="450"/>
      <c r="AG53" s="450"/>
      <c r="AH53" s="450"/>
      <c r="AI53" s="450"/>
      <c r="AJ53" s="450"/>
      <c r="AK53" s="824">
        <v>53</v>
      </c>
      <c r="AL53" s="824"/>
      <c r="AM53" s="824"/>
      <c r="AN53" s="824"/>
      <c r="AO53" s="824"/>
      <c r="AP53" s="824">
        <v>69</v>
      </c>
      <c r="AQ53" s="824"/>
      <c r="AR53" s="824"/>
      <c r="AS53" s="824"/>
      <c r="AT53" s="824"/>
      <c r="AU53" s="450">
        <f>SUM(BA53:BJ53)</f>
        <v>28</v>
      </c>
      <c r="AV53" s="450"/>
      <c r="AW53" s="450"/>
      <c r="AX53" s="450"/>
      <c r="AY53" s="450"/>
      <c r="AZ53" s="450"/>
      <c r="BA53" s="824">
        <v>22</v>
      </c>
      <c r="BB53" s="824"/>
      <c r="BC53" s="824"/>
      <c r="BD53" s="824"/>
      <c r="BE53" s="824"/>
      <c r="BF53" s="824">
        <v>6</v>
      </c>
      <c r="BG53" s="824"/>
      <c r="BH53" s="824"/>
      <c r="BI53" s="824"/>
      <c r="BJ53" s="824"/>
    </row>
    <row r="54" spans="2:62" ht="8.1" customHeight="1">
      <c r="B54" s="124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15"/>
      <c r="O54" s="214"/>
      <c r="P54" s="214"/>
      <c r="Q54" s="214"/>
      <c r="R54" s="214"/>
      <c r="S54" s="214"/>
      <c r="T54" s="214"/>
      <c r="U54" s="824"/>
      <c r="V54" s="824"/>
      <c r="W54" s="824"/>
      <c r="X54" s="824"/>
      <c r="Y54" s="824"/>
      <c r="Z54" s="824"/>
      <c r="AA54" s="824"/>
      <c r="AB54" s="824"/>
      <c r="AC54" s="824"/>
      <c r="AD54" s="824"/>
      <c r="AE54" s="214"/>
      <c r="AF54" s="214"/>
      <c r="AG54" s="214"/>
      <c r="AH54" s="214"/>
      <c r="AI54" s="214"/>
      <c r="AJ54" s="214"/>
      <c r="AK54" s="824"/>
      <c r="AL54" s="824"/>
      <c r="AM54" s="824"/>
      <c r="AN54" s="824"/>
      <c r="AO54" s="824"/>
      <c r="AP54" s="824"/>
      <c r="AQ54" s="824"/>
      <c r="AR54" s="824"/>
      <c r="AS54" s="824"/>
      <c r="AT54" s="824"/>
      <c r="AU54" s="214"/>
      <c r="AV54" s="214"/>
      <c r="AW54" s="214"/>
      <c r="AX54" s="214"/>
      <c r="AY54" s="214"/>
      <c r="AZ54" s="214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</row>
    <row r="55" spans="2:62" ht="13.5" customHeight="1">
      <c r="B55" s="124"/>
      <c r="C55" s="823" t="s">
        <v>444</v>
      </c>
      <c r="D55" s="823"/>
      <c r="E55" s="823"/>
      <c r="F55" s="823"/>
      <c r="G55" s="823"/>
      <c r="H55" s="823"/>
      <c r="I55" s="823"/>
      <c r="J55" s="823"/>
      <c r="K55" s="823"/>
      <c r="L55" s="823"/>
      <c r="M55" s="823"/>
      <c r="N55" s="158"/>
      <c r="O55" s="450">
        <f>SUM(U55:AD55)</f>
        <v>122</v>
      </c>
      <c r="P55" s="450"/>
      <c r="Q55" s="450"/>
      <c r="R55" s="450"/>
      <c r="S55" s="450"/>
      <c r="T55" s="450"/>
      <c r="U55" s="824">
        <v>50</v>
      </c>
      <c r="V55" s="824"/>
      <c r="W55" s="824"/>
      <c r="X55" s="824"/>
      <c r="Y55" s="824"/>
      <c r="Z55" s="824">
        <v>72</v>
      </c>
      <c r="AA55" s="824"/>
      <c r="AB55" s="824"/>
      <c r="AC55" s="824"/>
      <c r="AD55" s="824"/>
      <c r="AE55" s="450">
        <f>SUM(AK55:AT55)</f>
        <v>119</v>
      </c>
      <c r="AF55" s="450"/>
      <c r="AG55" s="450"/>
      <c r="AH55" s="450"/>
      <c r="AI55" s="450"/>
      <c r="AJ55" s="450"/>
      <c r="AK55" s="824">
        <v>50</v>
      </c>
      <c r="AL55" s="824"/>
      <c r="AM55" s="824"/>
      <c r="AN55" s="824"/>
      <c r="AO55" s="824"/>
      <c r="AP55" s="824">
        <v>69</v>
      </c>
      <c r="AQ55" s="824"/>
      <c r="AR55" s="824"/>
      <c r="AS55" s="824"/>
      <c r="AT55" s="824"/>
      <c r="AU55" s="450">
        <f>SUM(BA55:BJ55)</f>
        <v>29</v>
      </c>
      <c r="AV55" s="450"/>
      <c r="AW55" s="450"/>
      <c r="AX55" s="450"/>
      <c r="AY55" s="450"/>
      <c r="AZ55" s="450"/>
      <c r="BA55" s="824">
        <v>22</v>
      </c>
      <c r="BB55" s="824"/>
      <c r="BC55" s="824"/>
      <c r="BD55" s="824"/>
      <c r="BE55" s="824"/>
      <c r="BF55" s="824">
        <v>7</v>
      </c>
      <c r="BG55" s="824"/>
      <c r="BH55" s="824"/>
      <c r="BI55" s="824"/>
      <c r="BJ55" s="824"/>
    </row>
    <row r="56" spans="2:62" ht="13.5" customHeight="1">
      <c r="B56" s="124"/>
      <c r="C56" s="823" t="s">
        <v>443</v>
      </c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158"/>
      <c r="O56" s="450">
        <f>SUM(U56:AD56)</f>
        <v>122</v>
      </c>
      <c r="P56" s="450"/>
      <c r="Q56" s="450"/>
      <c r="R56" s="450"/>
      <c r="S56" s="450"/>
      <c r="T56" s="450"/>
      <c r="U56" s="824">
        <v>50</v>
      </c>
      <c r="V56" s="824"/>
      <c r="W56" s="824"/>
      <c r="X56" s="824"/>
      <c r="Y56" s="824"/>
      <c r="Z56" s="824">
        <v>72</v>
      </c>
      <c r="AA56" s="824"/>
      <c r="AB56" s="824"/>
      <c r="AC56" s="824"/>
      <c r="AD56" s="824"/>
      <c r="AE56" s="450">
        <f>SUM(AK56:AT56)</f>
        <v>120</v>
      </c>
      <c r="AF56" s="450"/>
      <c r="AG56" s="450"/>
      <c r="AH56" s="450"/>
      <c r="AI56" s="450"/>
      <c r="AJ56" s="450"/>
      <c r="AK56" s="824">
        <v>49</v>
      </c>
      <c r="AL56" s="824"/>
      <c r="AM56" s="824"/>
      <c r="AN56" s="824"/>
      <c r="AO56" s="824"/>
      <c r="AP56" s="824">
        <v>71</v>
      </c>
      <c r="AQ56" s="824"/>
      <c r="AR56" s="824"/>
      <c r="AS56" s="824"/>
      <c r="AT56" s="824"/>
      <c r="AU56" s="450">
        <f>SUM(BA56:BJ56)</f>
        <v>27</v>
      </c>
      <c r="AV56" s="450"/>
      <c r="AW56" s="450"/>
      <c r="AX56" s="450"/>
      <c r="AY56" s="450"/>
      <c r="AZ56" s="450"/>
      <c r="BA56" s="824">
        <v>22</v>
      </c>
      <c r="BB56" s="824"/>
      <c r="BC56" s="824"/>
      <c r="BD56" s="824"/>
      <c r="BE56" s="824"/>
      <c r="BF56" s="824">
        <v>5</v>
      </c>
      <c r="BG56" s="824"/>
      <c r="BH56" s="824"/>
      <c r="BI56" s="824"/>
      <c r="BJ56" s="824"/>
    </row>
    <row r="57" spans="2:62" ht="13.5" customHeight="1">
      <c r="B57" s="124"/>
      <c r="C57" s="823" t="s">
        <v>442</v>
      </c>
      <c r="D57" s="823"/>
      <c r="E57" s="823"/>
      <c r="F57" s="823"/>
      <c r="G57" s="823"/>
      <c r="H57" s="823"/>
      <c r="I57" s="823"/>
      <c r="J57" s="823"/>
      <c r="K57" s="823"/>
      <c r="L57" s="823"/>
      <c r="M57" s="823"/>
      <c r="N57" s="158"/>
      <c r="O57" s="450">
        <f>SUM(U57:AD57)</f>
        <v>93</v>
      </c>
      <c r="P57" s="450"/>
      <c r="Q57" s="450"/>
      <c r="R57" s="450"/>
      <c r="S57" s="450"/>
      <c r="T57" s="450"/>
      <c r="U57" s="824">
        <v>28</v>
      </c>
      <c r="V57" s="824"/>
      <c r="W57" s="824"/>
      <c r="X57" s="824"/>
      <c r="Y57" s="824"/>
      <c r="Z57" s="824">
        <v>65</v>
      </c>
      <c r="AA57" s="824"/>
      <c r="AB57" s="824"/>
      <c r="AC57" s="824"/>
      <c r="AD57" s="824"/>
      <c r="AE57" s="450">
        <f>SUM(AK57:AT57)</f>
        <v>87</v>
      </c>
      <c r="AF57" s="450"/>
      <c r="AG57" s="450"/>
      <c r="AH57" s="450"/>
      <c r="AI57" s="450"/>
      <c r="AJ57" s="450"/>
      <c r="AK57" s="824">
        <v>28</v>
      </c>
      <c r="AL57" s="824"/>
      <c r="AM57" s="824"/>
      <c r="AN57" s="824"/>
      <c r="AO57" s="824"/>
      <c r="AP57" s="824">
        <v>59</v>
      </c>
      <c r="AQ57" s="824"/>
      <c r="AR57" s="824"/>
      <c r="AS57" s="824"/>
      <c r="AT57" s="824"/>
      <c r="AU57" s="450">
        <f>SUM(BA57:BJ57)</f>
        <v>18</v>
      </c>
      <c r="AV57" s="450"/>
      <c r="AW57" s="450"/>
      <c r="AX57" s="450"/>
      <c r="AY57" s="450"/>
      <c r="AZ57" s="450"/>
      <c r="BA57" s="824">
        <v>14</v>
      </c>
      <c r="BB57" s="824"/>
      <c r="BC57" s="824"/>
      <c r="BD57" s="824"/>
      <c r="BE57" s="824"/>
      <c r="BF57" s="824">
        <v>4</v>
      </c>
      <c r="BG57" s="824"/>
      <c r="BH57" s="824"/>
      <c r="BI57" s="824"/>
      <c r="BJ57" s="824"/>
    </row>
    <row r="58" spans="2:62" ht="13.5" customHeight="1">
      <c r="B58" s="124"/>
      <c r="C58" s="823" t="s">
        <v>441</v>
      </c>
      <c r="D58" s="823"/>
      <c r="E58" s="823"/>
      <c r="F58" s="823"/>
      <c r="G58" s="823"/>
      <c r="H58" s="823"/>
      <c r="I58" s="823"/>
      <c r="J58" s="823"/>
      <c r="K58" s="823"/>
      <c r="L58" s="823"/>
      <c r="M58" s="823"/>
      <c r="N58" s="158"/>
      <c r="O58" s="450">
        <f>SUM(U58:AD58)</f>
        <v>50</v>
      </c>
      <c r="P58" s="450"/>
      <c r="Q58" s="450"/>
      <c r="R58" s="450"/>
      <c r="S58" s="450"/>
      <c r="T58" s="450"/>
      <c r="U58" s="824">
        <v>50</v>
      </c>
      <c r="V58" s="824"/>
      <c r="W58" s="824"/>
      <c r="X58" s="824"/>
      <c r="Y58" s="824"/>
      <c r="Z58" s="824">
        <v>0</v>
      </c>
      <c r="AA58" s="824"/>
      <c r="AB58" s="824"/>
      <c r="AC58" s="824"/>
      <c r="AD58" s="824"/>
      <c r="AE58" s="450">
        <f>SUM(AK58:AT58)</f>
        <v>48</v>
      </c>
      <c r="AF58" s="450"/>
      <c r="AG58" s="450"/>
      <c r="AH58" s="450"/>
      <c r="AI58" s="450"/>
      <c r="AJ58" s="450"/>
      <c r="AK58" s="824">
        <v>48</v>
      </c>
      <c r="AL58" s="824"/>
      <c r="AM58" s="824"/>
      <c r="AN58" s="824"/>
      <c r="AO58" s="824"/>
      <c r="AP58" s="824">
        <v>0</v>
      </c>
      <c r="AQ58" s="824"/>
      <c r="AR58" s="824"/>
      <c r="AS58" s="824"/>
      <c r="AT58" s="824"/>
      <c r="AU58" s="450">
        <f>SUM(BA58:BJ58)</f>
        <v>24</v>
      </c>
      <c r="AV58" s="450"/>
      <c r="AW58" s="450"/>
      <c r="AX58" s="450"/>
      <c r="AY58" s="450"/>
      <c r="AZ58" s="450"/>
      <c r="BA58" s="824">
        <v>19</v>
      </c>
      <c r="BB58" s="824"/>
      <c r="BC58" s="824"/>
      <c r="BD58" s="824"/>
      <c r="BE58" s="824"/>
      <c r="BF58" s="824">
        <v>5</v>
      </c>
      <c r="BG58" s="824"/>
      <c r="BH58" s="824"/>
      <c r="BI58" s="824"/>
      <c r="BJ58" s="824"/>
    </row>
    <row r="59" spans="2:62" ht="14.25" customHeight="1">
      <c r="B59" s="124"/>
      <c r="C59" s="823" t="s">
        <v>440</v>
      </c>
      <c r="D59" s="823"/>
      <c r="E59" s="823"/>
      <c r="F59" s="823"/>
      <c r="G59" s="823"/>
      <c r="H59" s="823"/>
      <c r="I59" s="823"/>
      <c r="J59" s="823"/>
      <c r="K59" s="823"/>
      <c r="L59" s="823"/>
      <c r="M59" s="823"/>
      <c r="N59" s="158"/>
      <c r="O59" s="450">
        <f>SUM(U59:AD59)</f>
        <v>78</v>
      </c>
      <c r="P59" s="450"/>
      <c r="Q59" s="450"/>
      <c r="R59" s="450"/>
      <c r="S59" s="450"/>
      <c r="T59" s="450"/>
      <c r="U59" s="824">
        <v>18</v>
      </c>
      <c r="V59" s="824"/>
      <c r="W59" s="824"/>
      <c r="X59" s="824"/>
      <c r="Y59" s="824"/>
      <c r="Z59" s="824">
        <v>60</v>
      </c>
      <c r="AA59" s="824"/>
      <c r="AB59" s="824"/>
      <c r="AC59" s="824"/>
      <c r="AD59" s="824"/>
      <c r="AE59" s="450">
        <f>SUM(AK59:AT59)</f>
        <v>72</v>
      </c>
      <c r="AF59" s="450"/>
      <c r="AG59" s="450"/>
      <c r="AH59" s="450"/>
      <c r="AI59" s="450"/>
      <c r="AJ59" s="450"/>
      <c r="AK59" s="824">
        <v>18</v>
      </c>
      <c r="AL59" s="824"/>
      <c r="AM59" s="824"/>
      <c r="AN59" s="824"/>
      <c r="AO59" s="824"/>
      <c r="AP59" s="824">
        <v>54</v>
      </c>
      <c r="AQ59" s="824"/>
      <c r="AR59" s="824"/>
      <c r="AS59" s="824"/>
      <c r="AT59" s="824"/>
      <c r="AU59" s="450">
        <f>SUM(BA59:BJ59)</f>
        <v>16</v>
      </c>
      <c r="AV59" s="450"/>
      <c r="AW59" s="450"/>
      <c r="AX59" s="450"/>
      <c r="AY59" s="450"/>
      <c r="AZ59" s="450"/>
      <c r="BA59" s="824">
        <v>12</v>
      </c>
      <c r="BB59" s="824"/>
      <c r="BC59" s="824"/>
      <c r="BD59" s="824"/>
      <c r="BE59" s="824"/>
      <c r="BF59" s="824">
        <v>4</v>
      </c>
      <c r="BG59" s="824"/>
      <c r="BH59" s="824"/>
      <c r="BI59" s="824"/>
      <c r="BJ59" s="824"/>
    </row>
    <row r="60" spans="2:62" ht="8.1" customHeight="1">
      <c r="B60" s="124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323"/>
      <c r="O60" s="253"/>
      <c r="P60" s="253"/>
      <c r="Q60" s="253"/>
      <c r="R60" s="253"/>
      <c r="S60" s="253"/>
      <c r="T60" s="253"/>
      <c r="U60" s="824"/>
      <c r="V60" s="824"/>
      <c r="W60" s="824"/>
      <c r="X60" s="824"/>
      <c r="Y60" s="824"/>
      <c r="Z60" s="824"/>
      <c r="AA60" s="824"/>
      <c r="AB60" s="824"/>
      <c r="AC60" s="824"/>
      <c r="AD60" s="824"/>
      <c r="AE60" s="253"/>
      <c r="AF60" s="253"/>
      <c r="AG60" s="253"/>
      <c r="AH60" s="253"/>
      <c r="AI60" s="253"/>
      <c r="AJ60" s="253"/>
      <c r="AK60" s="824"/>
      <c r="AL60" s="824"/>
      <c r="AM60" s="824"/>
      <c r="AN60" s="824"/>
      <c r="AO60" s="824"/>
      <c r="AP60" s="824"/>
      <c r="AQ60" s="824"/>
      <c r="AR60" s="824"/>
      <c r="AS60" s="824"/>
      <c r="AT60" s="824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</row>
    <row r="61" spans="2:62" ht="13.5" customHeight="1">
      <c r="B61" s="124"/>
      <c r="C61" s="823" t="s">
        <v>439</v>
      </c>
      <c r="D61" s="823"/>
      <c r="E61" s="823"/>
      <c r="F61" s="823"/>
      <c r="G61" s="823"/>
      <c r="H61" s="823"/>
      <c r="I61" s="823"/>
      <c r="J61" s="823"/>
      <c r="K61" s="823"/>
      <c r="L61" s="823"/>
      <c r="M61" s="823"/>
      <c r="N61" s="158"/>
      <c r="O61" s="450">
        <f>SUM(U61:AD61)</f>
        <v>93</v>
      </c>
      <c r="P61" s="450"/>
      <c r="Q61" s="450"/>
      <c r="R61" s="450"/>
      <c r="S61" s="450"/>
      <c r="T61" s="450"/>
      <c r="U61" s="824">
        <v>28</v>
      </c>
      <c r="V61" s="824"/>
      <c r="W61" s="824"/>
      <c r="X61" s="824"/>
      <c r="Y61" s="824"/>
      <c r="Z61" s="824">
        <v>65</v>
      </c>
      <c r="AA61" s="824"/>
      <c r="AB61" s="824"/>
      <c r="AC61" s="824"/>
      <c r="AD61" s="824"/>
      <c r="AE61" s="450">
        <f>SUM(AK61:AT61)</f>
        <v>89</v>
      </c>
      <c r="AF61" s="450"/>
      <c r="AG61" s="450"/>
      <c r="AH61" s="450"/>
      <c r="AI61" s="450"/>
      <c r="AJ61" s="450"/>
      <c r="AK61" s="824">
        <v>28</v>
      </c>
      <c r="AL61" s="824"/>
      <c r="AM61" s="824"/>
      <c r="AN61" s="824"/>
      <c r="AO61" s="824"/>
      <c r="AP61" s="824">
        <v>61</v>
      </c>
      <c r="AQ61" s="824"/>
      <c r="AR61" s="824"/>
      <c r="AS61" s="824"/>
      <c r="AT61" s="824"/>
      <c r="AU61" s="450">
        <f>SUM(BA61:BJ61)</f>
        <v>19</v>
      </c>
      <c r="AV61" s="450"/>
      <c r="AW61" s="450"/>
      <c r="AX61" s="450"/>
      <c r="AY61" s="450"/>
      <c r="AZ61" s="450"/>
      <c r="BA61" s="824">
        <v>15</v>
      </c>
      <c r="BB61" s="824"/>
      <c r="BC61" s="824"/>
      <c r="BD61" s="824"/>
      <c r="BE61" s="824"/>
      <c r="BF61" s="824">
        <v>4</v>
      </c>
      <c r="BG61" s="824"/>
      <c r="BH61" s="824"/>
      <c r="BI61" s="824"/>
      <c r="BJ61" s="824"/>
    </row>
    <row r="62" spans="2:62" ht="13.5" customHeight="1">
      <c r="B62" s="124"/>
      <c r="C62" s="823" t="s">
        <v>438</v>
      </c>
      <c r="D62" s="823"/>
      <c r="E62" s="823"/>
      <c r="F62" s="823"/>
      <c r="G62" s="823"/>
      <c r="H62" s="823"/>
      <c r="I62" s="823"/>
      <c r="J62" s="823"/>
      <c r="K62" s="823"/>
      <c r="L62" s="823"/>
      <c r="M62" s="823"/>
      <c r="N62" s="158"/>
      <c r="O62" s="450">
        <f>SUM(U62:AD62)</f>
        <v>69</v>
      </c>
      <c r="P62" s="450"/>
      <c r="Q62" s="450"/>
      <c r="R62" s="450"/>
      <c r="S62" s="450"/>
      <c r="T62" s="450"/>
      <c r="U62" s="824">
        <v>23</v>
      </c>
      <c r="V62" s="824"/>
      <c r="W62" s="824"/>
      <c r="X62" s="824"/>
      <c r="Y62" s="824"/>
      <c r="Z62" s="824">
        <v>46</v>
      </c>
      <c r="AA62" s="824"/>
      <c r="AB62" s="824"/>
      <c r="AC62" s="824"/>
      <c r="AD62" s="824"/>
      <c r="AE62" s="450">
        <f>SUM(AK62:AT62)</f>
        <v>66</v>
      </c>
      <c r="AF62" s="450"/>
      <c r="AG62" s="450"/>
      <c r="AH62" s="450"/>
      <c r="AI62" s="450"/>
      <c r="AJ62" s="450"/>
      <c r="AK62" s="824">
        <v>23</v>
      </c>
      <c r="AL62" s="824"/>
      <c r="AM62" s="824"/>
      <c r="AN62" s="824"/>
      <c r="AO62" s="824"/>
      <c r="AP62" s="824">
        <v>43</v>
      </c>
      <c r="AQ62" s="824"/>
      <c r="AR62" s="824"/>
      <c r="AS62" s="824"/>
      <c r="AT62" s="824"/>
      <c r="AU62" s="450">
        <f>SUM(BA62:BJ62)</f>
        <v>18</v>
      </c>
      <c r="AV62" s="450"/>
      <c r="AW62" s="450"/>
      <c r="AX62" s="450"/>
      <c r="AY62" s="450"/>
      <c r="AZ62" s="450"/>
      <c r="BA62" s="824">
        <v>13</v>
      </c>
      <c r="BB62" s="824"/>
      <c r="BC62" s="824"/>
      <c r="BD62" s="824"/>
      <c r="BE62" s="824"/>
      <c r="BF62" s="824">
        <v>5</v>
      </c>
      <c r="BG62" s="824"/>
      <c r="BH62" s="824"/>
      <c r="BI62" s="824"/>
      <c r="BJ62" s="824"/>
    </row>
    <row r="63" spans="2:62" ht="13.5" customHeight="1">
      <c r="B63" s="124"/>
      <c r="C63" s="823" t="s">
        <v>437</v>
      </c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158"/>
      <c r="O63" s="450">
        <f>SUM(U63:AD63)</f>
        <v>113</v>
      </c>
      <c r="P63" s="450"/>
      <c r="Q63" s="450"/>
      <c r="R63" s="450"/>
      <c r="S63" s="450"/>
      <c r="T63" s="450"/>
      <c r="U63" s="824">
        <v>43</v>
      </c>
      <c r="V63" s="824"/>
      <c r="W63" s="824"/>
      <c r="X63" s="824"/>
      <c r="Y63" s="824"/>
      <c r="Z63" s="824">
        <v>70</v>
      </c>
      <c r="AA63" s="824"/>
      <c r="AB63" s="824"/>
      <c r="AC63" s="824"/>
      <c r="AD63" s="824"/>
      <c r="AE63" s="450">
        <f>SUM(AK63:AT63)</f>
        <v>105</v>
      </c>
      <c r="AF63" s="450"/>
      <c r="AG63" s="450"/>
      <c r="AH63" s="450"/>
      <c r="AI63" s="450"/>
      <c r="AJ63" s="450"/>
      <c r="AK63" s="824">
        <v>43</v>
      </c>
      <c r="AL63" s="824"/>
      <c r="AM63" s="824"/>
      <c r="AN63" s="824"/>
      <c r="AO63" s="824"/>
      <c r="AP63" s="824">
        <v>62</v>
      </c>
      <c r="AQ63" s="824"/>
      <c r="AR63" s="824"/>
      <c r="AS63" s="824"/>
      <c r="AT63" s="824"/>
      <c r="AU63" s="450">
        <f>SUM(BA63:BJ63)</f>
        <v>25</v>
      </c>
      <c r="AV63" s="450"/>
      <c r="AW63" s="450"/>
      <c r="AX63" s="450"/>
      <c r="AY63" s="450"/>
      <c r="AZ63" s="450"/>
      <c r="BA63" s="824">
        <v>19</v>
      </c>
      <c r="BB63" s="824"/>
      <c r="BC63" s="824"/>
      <c r="BD63" s="824"/>
      <c r="BE63" s="824"/>
      <c r="BF63" s="824">
        <v>6</v>
      </c>
      <c r="BG63" s="824"/>
      <c r="BH63" s="824"/>
      <c r="BI63" s="824"/>
      <c r="BJ63" s="824"/>
    </row>
    <row r="64" spans="2:62" ht="13.5" customHeight="1">
      <c r="B64" s="124"/>
      <c r="C64" s="823" t="s">
        <v>436</v>
      </c>
      <c r="D64" s="823"/>
      <c r="E64" s="823"/>
      <c r="F64" s="823"/>
      <c r="G64" s="823"/>
      <c r="H64" s="823"/>
      <c r="I64" s="823"/>
      <c r="J64" s="823"/>
      <c r="K64" s="823"/>
      <c r="L64" s="823"/>
      <c r="M64" s="823"/>
      <c r="N64" s="158"/>
      <c r="O64" s="450">
        <f>SUM(U64:AD64)</f>
        <v>91</v>
      </c>
      <c r="P64" s="450"/>
      <c r="Q64" s="450"/>
      <c r="R64" s="450"/>
      <c r="S64" s="450"/>
      <c r="T64" s="450"/>
      <c r="U64" s="824">
        <v>38</v>
      </c>
      <c r="V64" s="824"/>
      <c r="W64" s="824"/>
      <c r="X64" s="824"/>
      <c r="Y64" s="824"/>
      <c r="Z64" s="824">
        <v>53</v>
      </c>
      <c r="AA64" s="824"/>
      <c r="AB64" s="824"/>
      <c r="AC64" s="824"/>
      <c r="AD64" s="824"/>
      <c r="AE64" s="450">
        <f>SUM(AK64:AT64)</f>
        <v>89</v>
      </c>
      <c r="AF64" s="450"/>
      <c r="AG64" s="450"/>
      <c r="AH64" s="450"/>
      <c r="AI64" s="450"/>
      <c r="AJ64" s="450"/>
      <c r="AK64" s="824">
        <v>38</v>
      </c>
      <c r="AL64" s="824"/>
      <c r="AM64" s="824"/>
      <c r="AN64" s="824"/>
      <c r="AO64" s="824"/>
      <c r="AP64" s="824">
        <v>51</v>
      </c>
      <c r="AQ64" s="824"/>
      <c r="AR64" s="824"/>
      <c r="AS64" s="824"/>
      <c r="AT64" s="824"/>
      <c r="AU64" s="450">
        <f>SUM(BA64:BJ64)</f>
        <v>21</v>
      </c>
      <c r="AV64" s="450"/>
      <c r="AW64" s="450"/>
      <c r="AX64" s="450"/>
      <c r="AY64" s="450"/>
      <c r="AZ64" s="450"/>
      <c r="BA64" s="824">
        <v>17</v>
      </c>
      <c r="BB64" s="824"/>
      <c r="BC64" s="824"/>
      <c r="BD64" s="824"/>
      <c r="BE64" s="824"/>
      <c r="BF64" s="824">
        <v>4</v>
      </c>
      <c r="BG64" s="824"/>
      <c r="BH64" s="824"/>
      <c r="BI64" s="824"/>
      <c r="BJ64" s="824"/>
    </row>
    <row r="65" spans="2:62" ht="14.25" customHeight="1">
      <c r="B65" s="124"/>
      <c r="C65" s="823" t="s">
        <v>435</v>
      </c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158"/>
      <c r="O65" s="450">
        <f>SUM(U65:AD65)</f>
        <v>126</v>
      </c>
      <c r="P65" s="450"/>
      <c r="Q65" s="450"/>
      <c r="R65" s="450"/>
      <c r="S65" s="450"/>
      <c r="T65" s="450"/>
      <c r="U65" s="824">
        <v>51</v>
      </c>
      <c r="V65" s="824"/>
      <c r="W65" s="824"/>
      <c r="X65" s="824"/>
      <c r="Y65" s="824"/>
      <c r="Z65" s="824">
        <v>75</v>
      </c>
      <c r="AA65" s="824"/>
      <c r="AB65" s="824"/>
      <c r="AC65" s="824"/>
      <c r="AD65" s="824"/>
      <c r="AE65" s="450">
        <f>SUM(AK65:AT65)</f>
        <v>125</v>
      </c>
      <c r="AF65" s="450"/>
      <c r="AG65" s="450"/>
      <c r="AH65" s="450"/>
      <c r="AI65" s="450"/>
      <c r="AJ65" s="450"/>
      <c r="AK65" s="824">
        <v>51</v>
      </c>
      <c r="AL65" s="824"/>
      <c r="AM65" s="824"/>
      <c r="AN65" s="824"/>
      <c r="AO65" s="824"/>
      <c r="AP65" s="824">
        <v>74</v>
      </c>
      <c r="AQ65" s="824"/>
      <c r="AR65" s="824"/>
      <c r="AS65" s="824"/>
      <c r="AT65" s="824"/>
      <c r="AU65" s="450">
        <f>SUM(BA65:BJ65)</f>
        <v>29</v>
      </c>
      <c r="AV65" s="450"/>
      <c r="AW65" s="450"/>
      <c r="AX65" s="450"/>
      <c r="AY65" s="450"/>
      <c r="AZ65" s="450"/>
      <c r="BA65" s="824">
        <v>22</v>
      </c>
      <c r="BB65" s="824"/>
      <c r="BC65" s="824"/>
      <c r="BD65" s="824"/>
      <c r="BE65" s="824"/>
      <c r="BF65" s="824">
        <v>7</v>
      </c>
      <c r="BG65" s="824"/>
      <c r="BH65" s="824"/>
      <c r="BI65" s="824"/>
      <c r="BJ65" s="824"/>
    </row>
    <row r="66" spans="2:62" ht="8.1" customHeight="1">
      <c r="B66" s="124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5"/>
      <c r="O66" s="214"/>
      <c r="P66" s="214"/>
      <c r="Q66" s="214"/>
      <c r="R66" s="214"/>
      <c r="S66" s="214"/>
      <c r="T66" s="214"/>
      <c r="U66" s="824"/>
      <c r="V66" s="824"/>
      <c r="W66" s="824"/>
      <c r="X66" s="824"/>
      <c r="Y66" s="824"/>
      <c r="Z66" s="824"/>
      <c r="AA66" s="824"/>
      <c r="AB66" s="824"/>
      <c r="AC66" s="824"/>
      <c r="AD66" s="824"/>
      <c r="AE66" s="214"/>
      <c r="AF66" s="214"/>
      <c r="AG66" s="214"/>
      <c r="AH66" s="214"/>
      <c r="AI66" s="214"/>
      <c r="AJ66" s="214"/>
      <c r="AK66" s="824"/>
      <c r="AL66" s="824"/>
      <c r="AM66" s="824"/>
      <c r="AN66" s="824"/>
      <c r="AO66" s="824"/>
      <c r="AP66" s="824"/>
      <c r="AQ66" s="824"/>
      <c r="AR66" s="824"/>
      <c r="AS66" s="824"/>
      <c r="AT66" s="824"/>
      <c r="AU66" s="214"/>
      <c r="AV66" s="214"/>
      <c r="AW66" s="214"/>
      <c r="AX66" s="214"/>
      <c r="AY66" s="214"/>
      <c r="AZ66" s="214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</row>
    <row r="67" spans="2:62" ht="13.5" customHeight="1">
      <c r="B67" s="124"/>
      <c r="C67" s="823" t="s">
        <v>434</v>
      </c>
      <c r="D67" s="823"/>
      <c r="E67" s="823"/>
      <c r="F67" s="823"/>
      <c r="G67" s="823"/>
      <c r="H67" s="823"/>
      <c r="I67" s="823"/>
      <c r="J67" s="823"/>
      <c r="K67" s="823"/>
      <c r="L67" s="823"/>
      <c r="M67" s="823"/>
      <c r="N67" s="158"/>
      <c r="O67" s="450">
        <f>SUM(U67:AD67)</f>
        <v>114</v>
      </c>
      <c r="P67" s="450"/>
      <c r="Q67" s="450"/>
      <c r="R67" s="450"/>
      <c r="S67" s="450"/>
      <c r="T67" s="450"/>
      <c r="U67" s="824">
        <v>49</v>
      </c>
      <c r="V67" s="824"/>
      <c r="W67" s="824"/>
      <c r="X67" s="824"/>
      <c r="Y67" s="824"/>
      <c r="Z67" s="824">
        <v>65</v>
      </c>
      <c r="AA67" s="824"/>
      <c r="AB67" s="824"/>
      <c r="AC67" s="824"/>
      <c r="AD67" s="824"/>
      <c r="AE67" s="450">
        <f>SUM(AK67:AT67)</f>
        <v>111</v>
      </c>
      <c r="AF67" s="450"/>
      <c r="AG67" s="450"/>
      <c r="AH67" s="450"/>
      <c r="AI67" s="450"/>
      <c r="AJ67" s="450"/>
      <c r="AK67" s="824">
        <v>49</v>
      </c>
      <c r="AL67" s="824"/>
      <c r="AM67" s="824"/>
      <c r="AN67" s="824"/>
      <c r="AO67" s="824"/>
      <c r="AP67" s="824">
        <v>62</v>
      </c>
      <c r="AQ67" s="824"/>
      <c r="AR67" s="824"/>
      <c r="AS67" s="824"/>
      <c r="AT67" s="824"/>
      <c r="AU67" s="450">
        <f>SUM(BA67:BJ67)</f>
        <v>29</v>
      </c>
      <c r="AV67" s="450"/>
      <c r="AW67" s="450"/>
      <c r="AX67" s="450"/>
      <c r="AY67" s="450"/>
      <c r="AZ67" s="450"/>
      <c r="BA67" s="824">
        <v>22</v>
      </c>
      <c r="BB67" s="824"/>
      <c r="BC67" s="824"/>
      <c r="BD67" s="824"/>
      <c r="BE67" s="824"/>
      <c r="BF67" s="824">
        <v>7</v>
      </c>
      <c r="BG67" s="824"/>
      <c r="BH67" s="824"/>
      <c r="BI67" s="824"/>
      <c r="BJ67" s="824"/>
    </row>
    <row r="68" spans="2:62" ht="13.5" customHeight="1">
      <c r="B68" s="124" t="s">
        <v>431</v>
      </c>
      <c r="C68" s="823" t="s">
        <v>433</v>
      </c>
      <c r="D68" s="823"/>
      <c r="E68" s="823"/>
      <c r="F68" s="823"/>
      <c r="G68" s="823"/>
      <c r="H68" s="823"/>
      <c r="I68" s="823"/>
      <c r="J68" s="823"/>
      <c r="K68" s="823"/>
      <c r="L68" s="823"/>
      <c r="M68" s="823"/>
      <c r="N68" s="158"/>
      <c r="O68" s="450">
        <f>SUM(U68:AD68)</f>
        <v>118</v>
      </c>
      <c r="P68" s="450"/>
      <c r="Q68" s="450"/>
      <c r="R68" s="450"/>
      <c r="S68" s="450"/>
      <c r="T68" s="450"/>
      <c r="U68" s="824">
        <v>50</v>
      </c>
      <c r="V68" s="824"/>
      <c r="W68" s="824"/>
      <c r="X68" s="824"/>
      <c r="Y68" s="824"/>
      <c r="Z68" s="824">
        <v>68</v>
      </c>
      <c r="AA68" s="824"/>
      <c r="AB68" s="824"/>
      <c r="AC68" s="824"/>
      <c r="AD68" s="824"/>
      <c r="AE68" s="450">
        <f>SUM(AK68:AT68)</f>
        <v>118</v>
      </c>
      <c r="AF68" s="450"/>
      <c r="AG68" s="450"/>
      <c r="AH68" s="450"/>
      <c r="AI68" s="450"/>
      <c r="AJ68" s="450"/>
      <c r="AK68" s="824">
        <v>50</v>
      </c>
      <c r="AL68" s="824"/>
      <c r="AM68" s="824"/>
      <c r="AN68" s="824"/>
      <c r="AO68" s="824"/>
      <c r="AP68" s="824">
        <v>68</v>
      </c>
      <c r="AQ68" s="824"/>
      <c r="AR68" s="824"/>
      <c r="AS68" s="824"/>
      <c r="AT68" s="824"/>
      <c r="AU68" s="450">
        <f>SUM(BA68:BJ68)</f>
        <v>32</v>
      </c>
      <c r="AV68" s="450"/>
      <c r="AW68" s="450"/>
      <c r="AX68" s="450"/>
      <c r="AY68" s="450"/>
      <c r="AZ68" s="450"/>
      <c r="BA68" s="824">
        <v>25</v>
      </c>
      <c r="BB68" s="824"/>
      <c r="BC68" s="824"/>
      <c r="BD68" s="824"/>
      <c r="BE68" s="824"/>
      <c r="BF68" s="824">
        <v>7</v>
      </c>
      <c r="BG68" s="824"/>
      <c r="BH68" s="824"/>
      <c r="BI68" s="824"/>
      <c r="BJ68" s="824"/>
    </row>
    <row r="69" spans="2:62" ht="13.5" customHeight="1">
      <c r="B69" s="124" t="s">
        <v>431</v>
      </c>
      <c r="C69" s="823" t="s">
        <v>432</v>
      </c>
      <c r="D69" s="823"/>
      <c r="E69" s="823"/>
      <c r="F69" s="823"/>
      <c r="G69" s="823"/>
      <c r="H69" s="823"/>
      <c r="I69" s="823"/>
      <c r="J69" s="823"/>
      <c r="K69" s="823"/>
      <c r="L69" s="823"/>
      <c r="M69" s="823"/>
      <c r="N69" s="158"/>
      <c r="O69" s="450">
        <f>SUM(U69:AD69)</f>
        <v>126</v>
      </c>
      <c r="P69" s="450"/>
      <c r="Q69" s="450"/>
      <c r="R69" s="450"/>
      <c r="S69" s="450"/>
      <c r="T69" s="450"/>
      <c r="U69" s="824">
        <v>55</v>
      </c>
      <c r="V69" s="824"/>
      <c r="W69" s="824"/>
      <c r="X69" s="824"/>
      <c r="Y69" s="824"/>
      <c r="Z69" s="824">
        <v>71</v>
      </c>
      <c r="AA69" s="824"/>
      <c r="AB69" s="824"/>
      <c r="AC69" s="824"/>
      <c r="AD69" s="824"/>
      <c r="AE69" s="450">
        <f>SUM(AK69:AT69)</f>
        <v>126</v>
      </c>
      <c r="AF69" s="450"/>
      <c r="AG69" s="450"/>
      <c r="AH69" s="450"/>
      <c r="AI69" s="450"/>
      <c r="AJ69" s="450"/>
      <c r="AK69" s="824">
        <v>55</v>
      </c>
      <c r="AL69" s="824"/>
      <c r="AM69" s="824"/>
      <c r="AN69" s="824"/>
      <c r="AO69" s="824"/>
      <c r="AP69" s="824">
        <v>71</v>
      </c>
      <c r="AQ69" s="824"/>
      <c r="AR69" s="824"/>
      <c r="AS69" s="824"/>
      <c r="AT69" s="824"/>
      <c r="AU69" s="450">
        <f>SUM(BA69:BJ69)</f>
        <v>32</v>
      </c>
      <c r="AV69" s="450"/>
      <c r="AW69" s="450"/>
      <c r="AX69" s="450"/>
      <c r="AY69" s="450"/>
      <c r="AZ69" s="450"/>
      <c r="BA69" s="824">
        <v>25</v>
      </c>
      <c r="BB69" s="824"/>
      <c r="BC69" s="824"/>
      <c r="BD69" s="824"/>
      <c r="BE69" s="824"/>
      <c r="BF69" s="824">
        <v>7</v>
      </c>
      <c r="BG69" s="824"/>
      <c r="BH69" s="824"/>
      <c r="BI69" s="824"/>
      <c r="BJ69" s="824"/>
    </row>
    <row r="70" spans="2:62" ht="13.5" customHeight="1">
      <c r="B70" s="124" t="s">
        <v>431</v>
      </c>
      <c r="C70" s="823" t="s">
        <v>430</v>
      </c>
      <c r="D70" s="823"/>
      <c r="E70" s="823"/>
      <c r="F70" s="823"/>
      <c r="G70" s="823"/>
      <c r="H70" s="823"/>
      <c r="I70" s="823"/>
      <c r="J70" s="823"/>
      <c r="K70" s="823"/>
      <c r="L70" s="823"/>
      <c r="M70" s="823"/>
      <c r="N70" s="158"/>
      <c r="O70" s="450">
        <f>SUM(U70:AD70)</f>
        <v>123</v>
      </c>
      <c r="P70" s="450"/>
      <c r="Q70" s="450"/>
      <c r="R70" s="450"/>
      <c r="S70" s="450"/>
      <c r="T70" s="450"/>
      <c r="U70" s="824">
        <v>52</v>
      </c>
      <c r="V70" s="824"/>
      <c r="W70" s="824"/>
      <c r="X70" s="824"/>
      <c r="Y70" s="824"/>
      <c r="Z70" s="824">
        <v>71</v>
      </c>
      <c r="AA70" s="824"/>
      <c r="AB70" s="824"/>
      <c r="AC70" s="824"/>
      <c r="AD70" s="824"/>
      <c r="AE70" s="450">
        <f>SUM(AK70:AT70)</f>
        <v>123</v>
      </c>
      <c r="AF70" s="450"/>
      <c r="AG70" s="450"/>
      <c r="AH70" s="450"/>
      <c r="AI70" s="450"/>
      <c r="AJ70" s="450"/>
      <c r="AK70" s="824">
        <v>52</v>
      </c>
      <c r="AL70" s="824"/>
      <c r="AM70" s="824"/>
      <c r="AN70" s="824"/>
      <c r="AO70" s="824"/>
      <c r="AP70" s="824">
        <v>71</v>
      </c>
      <c r="AQ70" s="824"/>
      <c r="AR70" s="824"/>
      <c r="AS70" s="824"/>
      <c r="AT70" s="824"/>
      <c r="AU70" s="450">
        <f>SUM(BA70:BJ70)</f>
        <v>33</v>
      </c>
      <c r="AV70" s="450"/>
      <c r="AW70" s="450"/>
      <c r="AX70" s="450"/>
      <c r="AY70" s="450"/>
      <c r="AZ70" s="450"/>
      <c r="BA70" s="824">
        <v>26</v>
      </c>
      <c r="BB70" s="824"/>
      <c r="BC70" s="824"/>
      <c r="BD70" s="824"/>
      <c r="BE70" s="824"/>
      <c r="BF70" s="824">
        <v>7</v>
      </c>
      <c r="BG70" s="824"/>
      <c r="BH70" s="824"/>
      <c r="BI70" s="824"/>
      <c r="BJ70" s="824"/>
    </row>
    <row r="71" spans="2:62" ht="14.25" customHeight="1">
      <c r="B71" s="124"/>
      <c r="C71" s="823" t="s">
        <v>429</v>
      </c>
      <c r="D71" s="823"/>
      <c r="E71" s="823"/>
      <c r="F71" s="823"/>
      <c r="G71" s="823"/>
      <c r="H71" s="823"/>
      <c r="I71" s="823"/>
      <c r="J71" s="823"/>
      <c r="K71" s="823"/>
      <c r="L71" s="823"/>
      <c r="M71" s="823"/>
      <c r="N71" s="158"/>
      <c r="O71" s="450">
        <f>SUM(U71:AD71)</f>
        <v>129</v>
      </c>
      <c r="P71" s="450"/>
      <c r="Q71" s="450"/>
      <c r="R71" s="450"/>
      <c r="S71" s="450"/>
      <c r="T71" s="450"/>
      <c r="U71" s="824">
        <v>54</v>
      </c>
      <c r="V71" s="824"/>
      <c r="W71" s="824"/>
      <c r="X71" s="824"/>
      <c r="Y71" s="824"/>
      <c r="Z71" s="824">
        <v>75</v>
      </c>
      <c r="AA71" s="824"/>
      <c r="AB71" s="824"/>
      <c r="AC71" s="824"/>
      <c r="AD71" s="824"/>
      <c r="AE71" s="450">
        <f>SUM(AK71:AT71)</f>
        <v>125</v>
      </c>
      <c r="AF71" s="450"/>
      <c r="AG71" s="450"/>
      <c r="AH71" s="450"/>
      <c r="AI71" s="450"/>
      <c r="AJ71" s="450"/>
      <c r="AK71" s="824">
        <v>54</v>
      </c>
      <c r="AL71" s="824"/>
      <c r="AM71" s="824"/>
      <c r="AN71" s="824"/>
      <c r="AO71" s="824"/>
      <c r="AP71" s="824">
        <v>71</v>
      </c>
      <c r="AQ71" s="824"/>
      <c r="AR71" s="824"/>
      <c r="AS71" s="824"/>
      <c r="AT71" s="824"/>
      <c r="AU71" s="450">
        <f>SUM(BA71:BJ71)</f>
        <v>31</v>
      </c>
      <c r="AV71" s="450"/>
      <c r="AW71" s="450"/>
      <c r="AX71" s="450"/>
      <c r="AY71" s="450"/>
      <c r="AZ71" s="450"/>
      <c r="BA71" s="824">
        <v>24</v>
      </c>
      <c r="BB71" s="824"/>
      <c r="BC71" s="824"/>
      <c r="BD71" s="824"/>
      <c r="BE71" s="824"/>
      <c r="BF71" s="824">
        <v>7</v>
      </c>
      <c r="BG71" s="824"/>
      <c r="BH71" s="824"/>
      <c r="BI71" s="824"/>
      <c r="BJ71" s="824"/>
    </row>
    <row r="72" spans="2:62" ht="8.1" customHeight="1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20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  <c r="AN72" s="119"/>
      <c r="AO72" s="119"/>
      <c r="AP72" s="119"/>
      <c r="AQ72" s="119"/>
      <c r="AR72" s="119"/>
      <c r="AS72" s="119"/>
      <c r="AT72" s="119"/>
      <c r="AU72" s="119"/>
      <c r="AV72" s="119"/>
      <c r="AW72" s="119"/>
      <c r="AX72" s="119"/>
      <c r="AY72" s="119"/>
      <c r="AZ72" s="119"/>
      <c r="BA72" s="119"/>
      <c r="BB72" s="119"/>
      <c r="BC72" s="119"/>
      <c r="BD72" s="119"/>
      <c r="BE72" s="119"/>
      <c r="BF72" s="119"/>
      <c r="BG72" s="119"/>
      <c r="BH72" s="119"/>
      <c r="BI72" s="119"/>
      <c r="BJ72" s="119"/>
    </row>
    <row r="74" spans="2:62">
      <c r="O74" s="822"/>
      <c r="P74" s="822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22"/>
      <c r="AC74" s="822"/>
      <c r="AD74" s="822"/>
      <c r="AE74" s="822"/>
      <c r="AF74" s="822"/>
      <c r="AG74" s="822"/>
      <c r="AH74" s="822"/>
      <c r="AI74" s="822"/>
      <c r="AJ74" s="822"/>
      <c r="AK74" s="822"/>
      <c r="AL74" s="822"/>
      <c r="AM74" s="822"/>
      <c r="AN74" s="822"/>
      <c r="AO74" s="822"/>
      <c r="AP74" s="822"/>
      <c r="AQ74" s="822"/>
      <c r="AR74" s="822"/>
      <c r="AS74" s="822"/>
      <c r="AT74" s="822"/>
      <c r="AU74" s="822"/>
      <c r="AV74" s="822"/>
      <c r="AW74" s="822"/>
      <c r="AX74" s="822"/>
      <c r="AY74" s="822"/>
      <c r="AZ74" s="822"/>
      <c r="BA74" s="822"/>
      <c r="BB74" s="822"/>
      <c r="BC74" s="822"/>
      <c r="BD74" s="822"/>
      <c r="BE74" s="822"/>
      <c r="BF74" s="822"/>
      <c r="BG74" s="822"/>
      <c r="BH74" s="822"/>
      <c r="BI74" s="822"/>
      <c r="BJ74" s="822"/>
    </row>
  </sheetData>
  <mergeCells count="562">
    <mergeCell ref="U60:Y60"/>
    <mergeCell ref="Z60:AD60"/>
    <mergeCell ref="AK60:AO60"/>
    <mergeCell ref="AP60:AT60"/>
    <mergeCell ref="U66:Y66"/>
    <mergeCell ref="Z66:AD66"/>
    <mergeCell ref="AK66:AO66"/>
    <mergeCell ref="AP66:AT66"/>
    <mergeCell ref="U36:Y36"/>
    <mergeCell ref="Z36:AD36"/>
    <mergeCell ref="AK36:AO36"/>
    <mergeCell ref="AP36:AT36"/>
    <mergeCell ref="U42:Y42"/>
    <mergeCell ref="Z42:AD42"/>
    <mergeCell ref="AK42:AO42"/>
    <mergeCell ref="AP42:AT42"/>
    <mergeCell ref="U48:Y48"/>
    <mergeCell ref="Z48:AD48"/>
    <mergeCell ref="AK48:AO48"/>
    <mergeCell ref="AP48:AT48"/>
    <mergeCell ref="AK71:AO71"/>
    <mergeCell ref="AP71:AT71"/>
    <mergeCell ref="AU71:AZ71"/>
    <mergeCell ref="BA71:BE71"/>
    <mergeCell ref="BF71:BJ71"/>
    <mergeCell ref="AK70:AO70"/>
    <mergeCell ref="AP70:AT70"/>
    <mergeCell ref="AU70:AZ70"/>
    <mergeCell ref="BA70:BE70"/>
    <mergeCell ref="BF70:BJ70"/>
    <mergeCell ref="C70:M70"/>
    <mergeCell ref="O70:T70"/>
    <mergeCell ref="U70:Y70"/>
    <mergeCell ref="Z70:AD70"/>
    <mergeCell ref="AE70:AJ70"/>
    <mergeCell ref="C71:M71"/>
    <mergeCell ref="O71:T71"/>
    <mergeCell ref="U71:Y71"/>
    <mergeCell ref="Z71:AD71"/>
    <mergeCell ref="AE71:AJ71"/>
    <mergeCell ref="AK69:AO69"/>
    <mergeCell ref="C68:M68"/>
    <mergeCell ref="O68:T68"/>
    <mergeCell ref="U68:Y68"/>
    <mergeCell ref="Z68:AD68"/>
    <mergeCell ref="AE68:AJ68"/>
    <mergeCell ref="AK68:AO68"/>
    <mergeCell ref="BF68:BJ68"/>
    <mergeCell ref="C69:M69"/>
    <mergeCell ref="O69:T69"/>
    <mergeCell ref="U69:Y69"/>
    <mergeCell ref="Z69:AD69"/>
    <mergeCell ref="AE69:AJ69"/>
    <mergeCell ref="AP69:AT69"/>
    <mergeCell ref="AU69:AZ69"/>
    <mergeCell ref="BA69:BE69"/>
    <mergeCell ref="BF69:BJ69"/>
    <mergeCell ref="AP68:AT68"/>
    <mergeCell ref="AU68:AZ68"/>
    <mergeCell ref="BA68:BE68"/>
    <mergeCell ref="BF65:BJ65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7:BE67"/>
    <mergeCell ref="BF67:BJ67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5:BE65"/>
    <mergeCell ref="BF63:BJ63"/>
    <mergeCell ref="C64:M64"/>
    <mergeCell ref="O64:T64"/>
    <mergeCell ref="U64:Y64"/>
    <mergeCell ref="Z64:AD64"/>
    <mergeCell ref="AE64:AJ64"/>
    <mergeCell ref="AK64:AO64"/>
    <mergeCell ref="AP64:AT64"/>
    <mergeCell ref="AU64:AZ64"/>
    <mergeCell ref="BA64:BE64"/>
    <mergeCell ref="BF64:BJ64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A63:BE63"/>
    <mergeCell ref="BF61:BJ61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2:BE62"/>
    <mergeCell ref="BF62:BJ62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A61:BE61"/>
    <mergeCell ref="BF58:BJ58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A59:BE59"/>
    <mergeCell ref="BF59:BJ59"/>
    <mergeCell ref="C58:M58"/>
    <mergeCell ref="O58:T58"/>
    <mergeCell ref="U58:Y58"/>
    <mergeCell ref="Z58:AD58"/>
    <mergeCell ref="AE58:AJ58"/>
    <mergeCell ref="AK58:AO58"/>
    <mergeCell ref="AP58:AT58"/>
    <mergeCell ref="AU58:AZ58"/>
    <mergeCell ref="BA58:BE58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A56:BE56"/>
    <mergeCell ref="BF53:BJ53"/>
    <mergeCell ref="C55:M55"/>
    <mergeCell ref="O55:T55"/>
    <mergeCell ref="U55:Y55"/>
    <mergeCell ref="Z55:AD55"/>
    <mergeCell ref="AE55:AJ55"/>
    <mergeCell ref="AK55:AO55"/>
    <mergeCell ref="AP55:AT55"/>
    <mergeCell ref="AU55:AZ55"/>
    <mergeCell ref="BA55:BE55"/>
    <mergeCell ref="BF55:BJ55"/>
    <mergeCell ref="C53:M53"/>
    <mergeCell ref="O53:T53"/>
    <mergeCell ref="U53:Y53"/>
    <mergeCell ref="Z53:AD53"/>
    <mergeCell ref="AE53:AJ53"/>
    <mergeCell ref="AK53:AO53"/>
    <mergeCell ref="AP53:AT53"/>
    <mergeCell ref="AU53:AZ53"/>
    <mergeCell ref="BA53:BE53"/>
    <mergeCell ref="U54:Y54"/>
    <mergeCell ref="Z54:AD54"/>
    <mergeCell ref="AK54:AO54"/>
    <mergeCell ref="AP54:AT54"/>
    <mergeCell ref="BF51:BJ51"/>
    <mergeCell ref="C52:M52"/>
    <mergeCell ref="O52:T52"/>
    <mergeCell ref="U52:Y52"/>
    <mergeCell ref="Z52:AD52"/>
    <mergeCell ref="AE52:AJ52"/>
    <mergeCell ref="AK52:AO52"/>
    <mergeCell ref="AP52:AT52"/>
    <mergeCell ref="AU52:AZ52"/>
    <mergeCell ref="BA52:BE52"/>
    <mergeCell ref="BF52:BJ52"/>
    <mergeCell ref="C51:M51"/>
    <mergeCell ref="O51:T51"/>
    <mergeCell ref="U51:Y51"/>
    <mergeCell ref="Z51:AD51"/>
    <mergeCell ref="AE51:AJ51"/>
    <mergeCell ref="AK51:AO51"/>
    <mergeCell ref="AP51:AT51"/>
    <mergeCell ref="AU51:AZ51"/>
    <mergeCell ref="BA51:BE51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AU50:AZ50"/>
    <mergeCell ref="BA50:BE50"/>
    <mergeCell ref="BF50:BJ50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BA49:BE49"/>
    <mergeCell ref="BF46:BJ46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BA47:BE47"/>
    <mergeCell ref="BF47:BJ47"/>
    <mergeCell ref="C46:M46"/>
    <mergeCell ref="O46:T46"/>
    <mergeCell ref="U46:Y46"/>
    <mergeCell ref="Z46:AD46"/>
    <mergeCell ref="AE46:AJ46"/>
    <mergeCell ref="AK46:AO46"/>
    <mergeCell ref="AP46:AT46"/>
    <mergeCell ref="AU46:AZ46"/>
    <mergeCell ref="BA46:BE46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A44:BE44"/>
    <mergeCell ref="BF41:BJ41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3:BE43"/>
    <mergeCell ref="BF43:BJ43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41:BE41"/>
    <mergeCell ref="BF39:BJ39"/>
    <mergeCell ref="C40:M40"/>
    <mergeCell ref="O40:T40"/>
    <mergeCell ref="U40:Y40"/>
    <mergeCell ref="Z40:AD40"/>
    <mergeCell ref="AE40:AJ40"/>
    <mergeCell ref="AK40:AO40"/>
    <mergeCell ref="AP40:AT40"/>
    <mergeCell ref="AU40:AZ40"/>
    <mergeCell ref="BA40:BE40"/>
    <mergeCell ref="BF40:BJ40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BA39:BE39"/>
    <mergeCell ref="BF37:BJ37"/>
    <mergeCell ref="C38:M38"/>
    <mergeCell ref="O38:T38"/>
    <mergeCell ref="U38:Y38"/>
    <mergeCell ref="Z38:AD38"/>
    <mergeCell ref="AE38:AJ38"/>
    <mergeCell ref="AK38:AO38"/>
    <mergeCell ref="AP38:AT38"/>
    <mergeCell ref="AU38:AZ38"/>
    <mergeCell ref="BA38:BE38"/>
    <mergeCell ref="BF38:BJ38"/>
    <mergeCell ref="C37:M37"/>
    <mergeCell ref="O37:T37"/>
    <mergeCell ref="U37:Y37"/>
    <mergeCell ref="Z37:AD37"/>
    <mergeCell ref="AE37:AJ37"/>
    <mergeCell ref="AK37:AO37"/>
    <mergeCell ref="AP37:AT37"/>
    <mergeCell ref="AU37:AZ37"/>
    <mergeCell ref="BA37:BE37"/>
    <mergeCell ref="BF34:BJ34"/>
    <mergeCell ref="C35:M35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5:BJ35"/>
    <mergeCell ref="C34:M34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2:BJ32"/>
    <mergeCell ref="C33:M33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C32:M32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29:BJ29"/>
    <mergeCell ref="C31:M31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1:BJ31"/>
    <mergeCell ref="C29:M29"/>
    <mergeCell ref="O29:T29"/>
    <mergeCell ref="U29:Y29"/>
    <mergeCell ref="Z29:AD29"/>
    <mergeCell ref="AE29:AJ29"/>
    <mergeCell ref="AK29:AO29"/>
    <mergeCell ref="AU29:AZ29"/>
    <mergeCell ref="BA29:BE29"/>
    <mergeCell ref="U30:Y30"/>
    <mergeCell ref="Z30:AD30"/>
    <mergeCell ref="AK30:AO30"/>
    <mergeCell ref="AP30:AT30"/>
    <mergeCell ref="AP29:AT29"/>
    <mergeCell ref="BF27:BJ27"/>
    <mergeCell ref="C28:M28"/>
    <mergeCell ref="O28:T28"/>
    <mergeCell ref="U28:Y28"/>
    <mergeCell ref="Z28:AD28"/>
    <mergeCell ref="AE28:AJ28"/>
    <mergeCell ref="AK28:AO28"/>
    <mergeCell ref="AU28:AZ28"/>
    <mergeCell ref="BA28:BE28"/>
    <mergeCell ref="BF28:BJ28"/>
    <mergeCell ref="C27:M27"/>
    <mergeCell ref="O27:T27"/>
    <mergeCell ref="U27:Y27"/>
    <mergeCell ref="Z27:AD27"/>
    <mergeCell ref="AE27:AJ27"/>
    <mergeCell ref="AK27:AO27"/>
    <mergeCell ref="AU27:AZ27"/>
    <mergeCell ref="BA27:BE27"/>
    <mergeCell ref="AP27:AT27"/>
    <mergeCell ref="AP28:AT28"/>
    <mergeCell ref="BF25:BJ25"/>
    <mergeCell ref="C26:M26"/>
    <mergeCell ref="O26:T26"/>
    <mergeCell ref="U26:Y26"/>
    <mergeCell ref="Z26:AD26"/>
    <mergeCell ref="AE26:AJ26"/>
    <mergeCell ref="AK26:AO26"/>
    <mergeCell ref="AU26:AZ26"/>
    <mergeCell ref="BA26:BE26"/>
    <mergeCell ref="BF26:BJ26"/>
    <mergeCell ref="C25:M25"/>
    <mergeCell ref="O25:T25"/>
    <mergeCell ref="U25:Y25"/>
    <mergeCell ref="Z25:AD25"/>
    <mergeCell ref="AE25:AJ25"/>
    <mergeCell ref="AK25:AO25"/>
    <mergeCell ref="AU25:AZ25"/>
    <mergeCell ref="BA25:BE25"/>
    <mergeCell ref="AP25:AT25"/>
    <mergeCell ref="AP26:AT26"/>
    <mergeCell ref="BF22:BJ22"/>
    <mergeCell ref="C23:M23"/>
    <mergeCell ref="O23:T23"/>
    <mergeCell ref="U23:Y23"/>
    <mergeCell ref="Z23:AD23"/>
    <mergeCell ref="AE23:AJ23"/>
    <mergeCell ref="AK23:AO23"/>
    <mergeCell ref="AU23:AZ23"/>
    <mergeCell ref="BA23:BE23"/>
    <mergeCell ref="BF23:BJ23"/>
    <mergeCell ref="C22:M22"/>
    <mergeCell ref="O22:T22"/>
    <mergeCell ref="U22:Y22"/>
    <mergeCell ref="Z22:AD22"/>
    <mergeCell ref="AE22:AJ22"/>
    <mergeCell ref="AK22:AO22"/>
    <mergeCell ref="AU22:AZ22"/>
    <mergeCell ref="BA22:BE22"/>
    <mergeCell ref="BF20:BJ20"/>
    <mergeCell ref="C21:M21"/>
    <mergeCell ref="O21:T21"/>
    <mergeCell ref="U21:Y21"/>
    <mergeCell ref="Z21:AD21"/>
    <mergeCell ref="AE21:AJ21"/>
    <mergeCell ref="AK21:AO21"/>
    <mergeCell ref="AU21:AZ21"/>
    <mergeCell ref="BA21:BE21"/>
    <mergeCell ref="BF21:BJ21"/>
    <mergeCell ref="C20:M20"/>
    <mergeCell ref="O20:T20"/>
    <mergeCell ref="U20:Y20"/>
    <mergeCell ref="Z20:AD20"/>
    <mergeCell ref="AE20:AJ20"/>
    <mergeCell ref="AK20:AO20"/>
    <mergeCell ref="AU20:AZ20"/>
    <mergeCell ref="BA20:BE20"/>
    <mergeCell ref="AU19:AZ19"/>
    <mergeCell ref="BA19:BE19"/>
    <mergeCell ref="BF19:BJ19"/>
    <mergeCell ref="C17:M17"/>
    <mergeCell ref="O17:T17"/>
    <mergeCell ref="U17:Y17"/>
    <mergeCell ref="Z17:AD17"/>
    <mergeCell ref="AE17:AJ17"/>
    <mergeCell ref="AK17:AO17"/>
    <mergeCell ref="AU17:AZ17"/>
    <mergeCell ref="BA17:BE17"/>
    <mergeCell ref="AP17:AT17"/>
    <mergeCell ref="BA13:BE13"/>
    <mergeCell ref="BF13:BJ13"/>
    <mergeCell ref="O14:T14"/>
    <mergeCell ref="U14:Y14"/>
    <mergeCell ref="Z14:AD14"/>
    <mergeCell ref="BF17:BJ17"/>
    <mergeCell ref="BF15:BJ15"/>
    <mergeCell ref="AP15:AT15"/>
    <mergeCell ref="AU15:AZ15"/>
    <mergeCell ref="BA15:BE15"/>
    <mergeCell ref="AP16:AT16"/>
    <mergeCell ref="AU16:AZ16"/>
    <mergeCell ref="BA16:BE16"/>
    <mergeCell ref="BF16:BJ16"/>
    <mergeCell ref="O15:T15"/>
    <mergeCell ref="U15:Y15"/>
    <mergeCell ref="Z15:AD15"/>
    <mergeCell ref="AE15:AJ15"/>
    <mergeCell ref="AK15:AO15"/>
    <mergeCell ref="AE14:AJ14"/>
    <mergeCell ref="AU11:AZ11"/>
    <mergeCell ref="BA11:BE11"/>
    <mergeCell ref="BF11:BJ11"/>
    <mergeCell ref="AE13:AJ13"/>
    <mergeCell ref="AK13:AO13"/>
    <mergeCell ref="AP13:AT13"/>
    <mergeCell ref="AU13:AZ13"/>
    <mergeCell ref="AS1:BK2"/>
    <mergeCell ref="B5:BJ5"/>
    <mergeCell ref="B6:BJ6"/>
    <mergeCell ref="O9:T9"/>
    <mergeCell ref="U9:Y9"/>
    <mergeCell ref="Z9:AD9"/>
    <mergeCell ref="AE9:AJ9"/>
    <mergeCell ref="AK9:AO9"/>
    <mergeCell ref="AP9:AT9"/>
    <mergeCell ref="AU9:AZ9"/>
    <mergeCell ref="BA9:BE9"/>
    <mergeCell ref="BF9:BJ9"/>
    <mergeCell ref="AE8:AT8"/>
    <mergeCell ref="O8:AD8"/>
    <mergeCell ref="O13:T13"/>
    <mergeCell ref="U13:Y13"/>
    <mergeCell ref="Z13:AD13"/>
    <mergeCell ref="C11:M11"/>
    <mergeCell ref="C13:M13"/>
    <mergeCell ref="C14:M14"/>
    <mergeCell ref="C15:M15"/>
    <mergeCell ref="AP19:AT19"/>
    <mergeCell ref="AP20:AT20"/>
    <mergeCell ref="AP21:AT21"/>
    <mergeCell ref="AP22:AT22"/>
    <mergeCell ref="AP23:AT23"/>
    <mergeCell ref="AE11:AJ11"/>
    <mergeCell ref="AK11:AO11"/>
    <mergeCell ref="AP11:AT11"/>
    <mergeCell ref="C19:M19"/>
    <mergeCell ref="O19:T19"/>
    <mergeCell ref="U19:Y19"/>
    <mergeCell ref="Z19:AD19"/>
    <mergeCell ref="AE19:AJ19"/>
    <mergeCell ref="AK19:AO19"/>
    <mergeCell ref="O74:T74"/>
    <mergeCell ref="U74:Z74"/>
    <mergeCell ref="AA74:AF74"/>
    <mergeCell ref="AG74:AL74"/>
    <mergeCell ref="AM74:AR74"/>
    <mergeCell ref="AS74:AX74"/>
    <mergeCell ref="AY74:BD74"/>
    <mergeCell ref="BE74:BJ74"/>
    <mergeCell ref="B8:N9"/>
    <mergeCell ref="C16:M16"/>
    <mergeCell ref="O16:T16"/>
    <mergeCell ref="U16:Y16"/>
    <mergeCell ref="Z16:AD16"/>
    <mergeCell ref="AE16:AJ16"/>
    <mergeCell ref="AK16:AO16"/>
    <mergeCell ref="AU8:BJ8"/>
    <mergeCell ref="O11:T11"/>
    <mergeCell ref="U11:Y11"/>
    <mergeCell ref="Z11:AD11"/>
    <mergeCell ref="AK14:AO14"/>
    <mergeCell ref="AP14:AT14"/>
    <mergeCell ref="AU14:AZ14"/>
    <mergeCell ref="BA14:BE14"/>
    <mergeCell ref="BF14:BJ14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2" ht="11.1" customHeight="1">
      <c r="A1" s="453">
        <f>'205'!AS1+1</f>
        <v>206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2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2" ht="11.1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2" ht="11.1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2" ht="11.1" customHeight="1">
      <c r="B5" s="455" t="s">
        <v>541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</row>
    <row r="6" spans="1:62" ht="12" customHeight="1">
      <c r="B6" s="322"/>
      <c r="BJ6" s="188" t="s">
        <v>816</v>
      </c>
    </row>
    <row r="7" spans="1:62" ht="13.5" customHeight="1">
      <c r="B7" s="456" t="s">
        <v>484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 t="s">
        <v>386</v>
      </c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 t="s">
        <v>483</v>
      </c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 t="s">
        <v>416</v>
      </c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2" ht="13.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522" t="s">
        <v>227</v>
      </c>
      <c r="P8" s="522"/>
      <c r="Q8" s="522"/>
      <c r="R8" s="522"/>
      <c r="S8" s="522"/>
      <c r="T8" s="522"/>
      <c r="U8" s="459" t="s">
        <v>482</v>
      </c>
      <c r="V8" s="459"/>
      <c r="W8" s="459"/>
      <c r="X8" s="459"/>
      <c r="Y8" s="459"/>
      <c r="Z8" s="459" t="s">
        <v>481</v>
      </c>
      <c r="AA8" s="459"/>
      <c r="AB8" s="459"/>
      <c r="AC8" s="459"/>
      <c r="AD8" s="459"/>
      <c r="AE8" s="522" t="s">
        <v>227</v>
      </c>
      <c r="AF8" s="522"/>
      <c r="AG8" s="522"/>
      <c r="AH8" s="522"/>
      <c r="AI8" s="522"/>
      <c r="AJ8" s="522"/>
      <c r="AK8" s="459" t="s">
        <v>482</v>
      </c>
      <c r="AL8" s="459"/>
      <c r="AM8" s="459"/>
      <c r="AN8" s="459"/>
      <c r="AO8" s="459"/>
      <c r="AP8" s="459" t="s">
        <v>481</v>
      </c>
      <c r="AQ8" s="459"/>
      <c r="AR8" s="459"/>
      <c r="AS8" s="459"/>
      <c r="AT8" s="459"/>
      <c r="AU8" s="522" t="s">
        <v>227</v>
      </c>
      <c r="AV8" s="522"/>
      <c r="AW8" s="522"/>
      <c r="AX8" s="522"/>
      <c r="AY8" s="522"/>
      <c r="AZ8" s="522"/>
      <c r="BA8" s="459" t="s">
        <v>480</v>
      </c>
      <c r="BB8" s="459"/>
      <c r="BC8" s="459"/>
      <c r="BD8" s="459"/>
      <c r="BE8" s="459"/>
      <c r="BF8" s="459" t="s">
        <v>187</v>
      </c>
      <c r="BG8" s="459"/>
      <c r="BH8" s="459"/>
      <c r="BI8" s="459"/>
      <c r="BJ8" s="460"/>
    </row>
    <row r="9" spans="1:62" ht="6" customHeight="1">
      <c r="N9" s="117"/>
    </row>
    <row r="10" spans="1:62" ht="12" customHeight="1">
      <c r="B10" s="124"/>
      <c r="C10" s="823" t="s">
        <v>540</v>
      </c>
      <c r="D10" s="823"/>
      <c r="E10" s="823"/>
      <c r="F10" s="823"/>
      <c r="G10" s="823"/>
      <c r="H10" s="823"/>
      <c r="I10" s="823"/>
      <c r="J10" s="823"/>
      <c r="K10" s="823"/>
      <c r="L10" s="823"/>
      <c r="M10" s="823"/>
      <c r="N10" s="158"/>
      <c r="O10" s="558">
        <f>SUM(U10:AD10)</f>
        <v>124</v>
      </c>
      <c r="P10" s="450"/>
      <c r="Q10" s="450"/>
      <c r="R10" s="450"/>
      <c r="S10" s="450"/>
      <c r="T10" s="450"/>
      <c r="U10" s="824">
        <v>46</v>
      </c>
      <c r="V10" s="824"/>
      <c r="W10" s="824"/>
      <c r="X10" s="824"/>
      <c r="Y10" s="824"/>
      <c r="Z10" s="824">
        <v>78</v>
      </c>
      <c r="AA10" s="824"/>
      <c r="AB10" s="824"/>
      <c r="AC10" s="824"/>
      <c r="AD10" s="824"/>
      <c r="AE10" s="450">
        <f>SUM(AK10:AT10)</f>
        <v>124</v>
      </c>
      <c r="AF10" s="450"/>
      <c r="AG10" s="450"/>
      <c r="AH10" s="450"/>
      <c r="AI10" s="450"/>
      <c r="AJ10" s="450"/>
      <c r="AK10" s="824">
        <v>46</v>
      </c>
      <c r="AL10" s="824"/>
      <c r="AM10" s="824"/>
      <c r="AN10" s="824"/>
      <c r="AO10" s="824"/>
      <c r="AP10" s="824">
        <v>78</v>
      </c>
      <c r="AQ10" s="824"/>
      <c r="AR10" s="824"/>
      <c r="AS10" s="824"/>
      <c r="AT10" s="824"/>
      <c r="AU10" s="450">
        <f>SUM(BA10:BJ10)</f>
        <v>26</v>
      </c>
      <c r="AV10" s="450"/>
      <c r="AW10" s="450"/>
      <c r="AX10" s="450"/>
      <c r="AY10" s="450"/>
      <c r="AZ10" s="450"/>
      <c r="BA10" s="824">
        <v>22</v>
      </c>
      <c r="BB10" s="824"/>
      <c r="BC10" s="824"/>
      <c r="BD10" s="824"/>
      <c r="BE10" s="824"/>
      <c r="BF10" s="824">
        <v>4</v>
      </c>
      <c r="BG10" s="824"/>
      <c r="BH10" s="824"/>
      <c r="BI10" s="824"/>
      <c r="BJ10" s="824"/>
    </row>
    <row r="11" spans="1:62" ht="12" customHeight="1">
      <c r="B11" s="124" t="s">
        <v>774</v>
      </c>
      <c r="C11" s="823" t="s">
        <v>539</v>
      </c>
      <c r="D11" s="823"/>
      <c r="E11" s="823"/>
      <c r="F11" s="823"/>
      <c r="G11" s="823"/>
      <c r="H11" s="823"/>
      <c r="I11" s="823"/>
      <c r="J11" s="823"/>
      <c r="K11" s="823"/>
      <c r="L11" s="823"/>
      <c r="M11" s="823"/>
      <c r="N11" s="158"/>
      <c r="O11" s="558">
        <f>SUM(U11:AD11)</f>
        <v>97</v>
      </c>
      <c r="P11" s="450"/>
      <c r="Q11" s="450"/>
      <c r="R11" s="450"/>
      <c r="S11" s="450"/>
      <c r="T11" s="450"/>
      <c r="U11" s="824">
        <v>36</v>
      </c>
      <c r="V11" s="824"/>
      <c r="W11" s="824"/>
      <c r="X11" s="824"/>
      <c r="Y11" s="824"/>
      <c r="Z11" s="824">
        <v>61</v>
      </c>
      <c r="AA11" s="824"/>
      <c r="AB11" s="824"/>
      <c r="AC11" s="824"/>
      <c r="AD11" s="824"/>
      <c r="AE11" s="450">
        <f>SUM(AK11:AT11)</f>
        <v>93</v>
      </c>
      <c r="AF11" s="450"/>
      <c r="AG11" s="450"/>
      <c r="AH11" s="450"/>
      <c r="AI11" s="450"/>
      <c r="AJ11" s="450"/>
      <c r="AK11" s="824">
        <v>36</v>
      </c>
      <c r="AL11" s="824"/>
      <c r="AM11" s="824"/>
      <c r="AN11" s="824"/>
      <c r="AO11" s="824"/>
      <c r="AP11" s="824">
        <v>57</v>
      </c>
      <c r="AQ11" s="824"/>
      <c r="AR11" s="824"/>
      <c r="AS11" s="824"/>
      <c r="AT11" s="824"/>
      <c r="AU11" s="450">
        <f>SUM(BA11:BJ11)</f>
        <v>26</v>
      </c>
      <c r="AV11" s="450"/>
      <c r="AW11" s="450"/>
      <c r="AX11" s="450"/>
      <c r="AY11" s="450"/>
      <c r="AZ11" s="450"/>
      <c r="BA11" s="824">
        <v>20</v>
      </c>
      <c r="BB11" s="824"/>
      <c r="BC11" s="824"/>
      <c r="BD11" s="824"/>
      <c r="BE11" s="824"/>
      <c r="BF11" s="824">
        <v>6</v>
      </c>
      <c r="BG11" s="824"/>
      <c r="BH11" s="824"/>
      <c r="BI11" s="824"/>
      <c r="BJ11" s="824"/>
    </row>
    <row r="12" spans="1:62" ht="12" customHeight="1">
      <c r="B12" s="124"/>
      <c r="C12" s="823" t="s">
        <v>538</v>
      </c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158"/>
      <c r="O12" s="558">
        <f>SUM(U12:AD12)</f>
        <v>128</v>
      </c>
      <c r="P12" s="450"/>
      <c r="Q12" s="450"/>
      <c r="R12" s="450"/>
      <c r="S12" s="450"/>
      <c r="T12" s="450"/>
      <c r="U12" s="824">
        <v>56</v>
      </c>
      <c r="V12" s="824"/>
      <c r="W12" s="824"/>
      <c r="X12" s="824"/>
      <c r="Y12" s="824"/>
      <c r="Z12" s="824">
        <v>72</v>
      </c>
      <c r="AA12" s="824"/>
      <c r="AB12" s="824"/>
      <c r="AC12" s="824"/>
      <c r="AD12" s="824"/>
      <c r="AE12" s="450">
        <f>SUM(AK12:AT12)</f>
        <v>126</v>
      </c>
      <c r="AF12" s="450"/>
      <c r="AG12" s="450"/>
      <c r="AH12" s="450"/>
      <c r="AI12" s="450"/>
      <c r="AJ12" s="450"/>
      <c r="AK12" s="824">
        <v>56</v>
      </c>
      <c r="AL12" s="824"/>
      <c r="AM12" s="824"/>
      <c r="AN12" s="824"/>
      <c r="AO12" s="824"/>
      <c r="AP12" s="824">
        <v>70</v>
      </c>
      <c r="AQ12" s="824"/>
      <c r="AR12" s="824"/>
      <c r="AS12" s="824"/>
      <c r="AT12" s="824"/>
      <c r="AU12" s="450">
        <f>SUM(BA12:BJ12)</f>
        <v>31</v>
      </c>
      <c r="AV12" s="450"/>
      <c r="AW12" s="450"/>
      <c r="AX12" s="450"/>
      <c r="AY12" s="450"/>
      <c r="AZ12" s="450"/>
      <c r="BA12" s="824">
        <v>25</v>
      </c>
      <c r="BB12" s="824"/>
      <c r="BC12" s="824"/>
      <c r="BD12" s="824"/>
      <c r="BE12" s="824"/>
      <c r="BF12" s="824">
        <v>6</v>
      </c>
      <c r="BG12" s="824"/>
      <c r="BH12" s="824"/>
      <c r="BI12" s="824"/>
      <c r="BJ12" s="824"/>
    </row>
    <row r="13" spans="1:62" ht="12" customHeight="1">
      <c r="B13" s="124"/>
      <c r="C13" s="823" t="s">
        <v>537</v>
      </c>
      <c r="D13" s="823"/>
      <c r="E13" s="823"/>
      <c r="F13" s="823"/>
      <c r="G13" s="823"/>
      <c r="H13" s="823"/>
      <c r="I13" s="823"/>
      <c r="J13" s="823"/>
      <c r="K13" s="823"/>
      <c r="L13" s="823"/>
      <c r="M13" s="823"/>
      <c r="N13" s="158"/>
      <c r="O13" s="558">
        <f>SUM(U13:AD13)</f>
        <v>79</v>
      </c>
      <c r="P13" s="450"/>
      <c r="Q13" s="450"/>
      <c r="R13" s="450"/>
      <c r="S13" s="450"/>
      <c r="T13" s="450"/>
      <c r="U13" s="824">
        <v>20</v>
      </c>
      <c r="V13" s="824"/>
      <c r="W13" s="824"/>
      <c r="X13" s="824"/>
      <c r="Y13" s="824"/>
      <c r="Z13" s="824">
        <v>59</v>
      </c>
      <c r="AA13" s="824"/>
      <c r="AB13" s="824"/>
      <c r="AC13" s="824"/>
      <c r="AD13" s="824"/>
      <c r="AE13" s="450">
        <f>SUM(AK13:AT13)</f>
        <v>69</v>
      </c>
      <c r="AF13" s="450"/>
      <c r="AG13" s="450"/>
      <c r="AH13" s="450"/>
      <c r="AI13" s="450"/>
      <c r="AJ13" s="450"/>
      <c r="AK13" s="824">
        <v>20</v>
      </c>
      <c r="AL13" s="824"/>
      <c r="AM13" s="824"/>
      <c r="AN13" s="824"/>
      <c r="AO13" s="824"/>
      <c r="AP13" s="824">
        <v>49</v>
      </c>
      <c r="AQ13" s="824"/>
      <c r="AR13" s="824"/>
      <c r="AS13" s="824"/>
      <c r="AT13" s="824"/>
      <c r="AU13" s="450">
        <f>SUM(BA13:BJ13)</f>
        <v>17</v>
      </c>
      <c r="AV13" s="450"/>
      <c r="AW13" s="450"/>
      <c r="AX13" s="450"/>
      <c r="AY13" s="450"/>
      <c r="AZ13" s="450"/>
      <c r="BA13" s="824">
        <v>13</v>
      </c>
      <c r="BB13" s="824"/>
      <c r="BC13" s="824"/>
      <c r="BD13" s="824"/>
      <c r="BE13" s="824"/>
      <c r="BF13" s="824">
        <v>4</v>
      </c>
      <c r="BG13" s="824"/>
      <c r="BH13" s="824"/>
      <c r="BI13" s="824"/>
      <c r="BJ13" s="824"/>
    </row>
    <row r="14" spans="1:62" ht="12" customHeight="1">
      <c r="B14" s="124" t="s">
        <v>535</v>
      </c>
      <c r="C14" s="823" t="s">
        <v>536</v>
      </c>
      <c r="D14" s="823"/>
      <c r="E14" s="823"/>
      <c r="F14" s="823"/>
      <c r="G14" s="823"/>
      <c r="H14" s="823"/>
      <c r="I14" s="823"/>
      <c r="J14" s="823"/>
      <c r="K14" s="823"/>
      <c r="L14" s="823"/>
      <c r="M14" s="823"/>
      <c r="N14" s="158"/>
      <c r="O14" s="558">
        <f>SUM(U14:AD14)</f>
        <v>128</v>
      </c>
      <c r="P14" s="450"/>
      <c r="Q14" s="450"/>
      <c r="R14" s="450"/>
      <c r="S14" s="450"/>
      <c r="T14" s="450"/>
      <c r="U14" s="824">
        <v>53</v>
      </c>
      <c r="V14" s="824"/>
      <c r="W14" s="824"/>
      <c r="X14" s="824"/>
      <c r="Y14" s="824"/>
      <c r="Z14" s="824">
        <v>75</v>
      </c>
      <c r="AA14" s="824"/>
      <c r="AB14" s="824"/>
      <c r="AC14" s="824"/>
      <c r="AD14" s="824"/>
      <c r="AE14" s="450">
        <f>SUM(AK14:AT14)</f>
        <v>127</v>
      </c>
      <c r="AF14" s="450"/>
      <c r="AG14" s="450"/>
      <c r="AH14" s="450"/>
      <c r="AI14" s="450"/>
      <c r="AJ14" s="450"/>
      <c r="AK14" s="824">
        <v>53</v>
      </c>
      <c r="AL14" s="824"/>
      <c r="AM14" s="824"/>
      <c r="AN14" s="824"/>
      <c r="AO14" s="824"/>
      <c r="AP14" s="824">
        <v>74</v>
      </c>
      <c r="AQ14" s="824"/>
      <c r="AR14" s="824"/>
      <c r="AS14" s="824"/>
      <c r="AT14" s="824"/>
      <c r="AU14" s="450">
        <f>SUM(BA14:BJ14)</f>
        <v>31</v>
      </c>
      <c r="AV14" s="450"/>
      <c r="AW14" s="450"/>
      <c r="AX14" s="450"/>
      <c r="AY14" s="450"/>
      <c r="AZ14" s="450"/>
      <c r="BA14" s="824">
        <v>25</v>
      </c>
      <c r="BB14" s="824"/>
      <c r="BC14" s="824"/>
      <c r="BD14" s="824"/>
      <c r="BE14" s="824"/>
      <c r="BF14" s="824">
        <v>6</v>
      </c>
      <c r="BG14" s="824"/>
      <c r="BH14" s="824"/>
      <c r="BI14" s="824"/>
      <c r="BJ14" s="824"/>
    </row>
    <row r="15" spans="1:62" ht="6" customHeight="1">
      <c r="B15" s="124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158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</row>
    <row r="16" spans="1:62" ht="12" customHeight="1">
      <c r="B16" s="124" t="s">
        <v>535</v>
      </c>
      <c r="C16" s="823" t="s">
        <v>534</v>
      </c>
      <c r="D16" s="823"/>
      <c r="E16" s="823"/>
      <c r="F16" s="823"/>
      <c r="G16" s="823"/>
      <c r="H16" s="823"/>
      <c r="I16" s="823"/>
      <c r="J16" s="823"/>
      <c r="K16" s="823"/>
      <c r="L16" s="823"/>
      <c r="M16" s="823"/>
      <c r="N16" s="158"/>
      <c r="O16" s="558">
        <f>SUM(U16:AD16)</f>
        <v>53</v>
      </c>
      <c r="P16" s="450"/>
      <c r="Q16" s="450"/>
      <c r="R16" s="450"/>
      <c r="S16" s="450"/>
      <c r="T16" s="450"/>
      <c r="U16" s="824">
        <v>20</v>
      </c>
      <c r="V16" s="824"/>
      <c r="W16" s="824"/>
      <c r="X16" s="824"/>
      <c r="Y16" s="824"/>
      <c r="Z16" s="824">
        <v>33</v>
      </c>
      <c r="AA16" s="824"/>
      <c r="AB16" s="824"/>
      <c r="AC16" s="824"/>
      <c r="AD16" s="824"/>
      <c r="AE16" s="450">
        <f>SUM(AK16:AT16)</f>
        <v>52</v>
      </c>
      <c r="AF16" s="450"/>
      <c r="AG16" s="450"/>
      <c r="AH16" s="450"/>
      <c r="AI16" s="450"/>
      <c r="AJ16" s="450"/>
      <c r="AK16" s="824">
        <v>20</v>
      </c>
      <c r="AL16" s="824"/>
      <c r="AM16" s="824"/>
      <c r="AN16" s="824"/>
      <c r="AO16" s="824"/>
      <c r="AP16" s="824">
        <v>32</v>
      </c>
      <c r="AQ16" s="824"/>
      <c r="AR16" s="824"/>
      <c r="AS16" s="824"/>
      <c r="AT16" s="824"/>
      <c r="AU16" s="450">
        <f>SUM(BA16:BJ16)</f>
        <v>26</v>
      </c>
      <c r="AV16" s="450"/>
      <c r="AW16" s="450"/>
      <c r="AX16" s="450"/>
      <c r="AY16" s="450"/>
      <c r="AZ16" s="450"/>
      <c r="BA16" s="824">
        <v>19</v>
      </c>
      <c r="BB16" s="824"/>
      <c r="BC16" s="824"/>
      <c r="BD16" s="824"/>
      <c r="BE16" s="824"/>
      <c r="BF16" s="824">
        <v>7</v>
      </c>
      <c r="BG16" s="824"/>
      <c r="BH16" s="824"/>
      <c r="BI16" s="824"/>
      <c r="BJ16" s="824"/>
    </row>
    <row r="17" spans="2:62" ht="12" customHeight="1">
      <c r="B17" s="124"/>
      <c r="C17" s="823" t="s">
        <v>533</v>
      </c>
      <c r="D17" s="823"/>
      <c r="E17" s="823"/>
      <c r="F17" s="823"/>
      <c r="G17" s="823"/>
      <c r="H17" s="823"/>
      <c r="I17" s="823"/>
      <c r="J17" s="823"/>
      <c r="K17" s="823"/>
      <c r="L17" s="823"/>
      <c r="M17" s="823"/>
      <c r="N17" s="158"/>
      <c r="O17" s="558">
        <f>SUM(U17:AD17)</f>
        <v>102</v>
      </c>
      <c r="P17" s="450"/>
      <c r="Q17" s="450"/>
      <c r="R17" s="450"/>
      <c r="S17" s="450"/>
      <c r="T17" s="450"/>
      <c r="U17" s="824">
        <v>42</v>
      </c>
      <c r="V17" s="824"/>
      <c r="W17" s="824"/>
      <c r="X17" s="824"/>
      <c r="Y17" s="824"/>
      <c r="Z17" s="824">
        <v>60</v>
      </c>
      <c r="AA17" s="824"/>
      <c r="AB17" s="824"/>
      <c r="AC17" s="824"/>
      <c r="AD17" s="824"/>
      <c r="AE17" s="450">
        <f>SUM(AK17:AT17)</f>
        <v>97</v>
      </c>
      <c r="AF17" s="450"/>
      <c r="AG17" s="450"/>
      <c r="AH17" s="450"/>
      <c r="AI17" s="450"/>
      <c r="AJ17" s="450"/>
      <c r="AK17" s="824">
        <v>40</v>
      </c>
      <c r="AL17" s="824"/>
      <c r="AM17" s="824"/>
      <c r="AN17" s="824"/>
      <c r="AO17" s="824"/>
      <c r="AP17" s="824">
        <v>57</v>
      </c>
      <c r="AQ17" s="824"/>
      <c r="AR17" s="824"/>
      <c r="AS17" s="824"/>
      <c r="AT17" s="824"/>
      <c r="AU17" s="450">
        <f>SUM(BA17:BJ17)</f>
        <v>29</v>
      </c>
      <c r="AV17" s="450"/>
      <c r="AW17" s="450"/>
      <c r="AX17" s="450"/>
      <c r="AY17" s="450"/>
      <c r="AZ17" s="450"/>
      <c r="BA17" s="824">
        <v>23</v>
      </c>
      <c r="BB17" s="824"/>
      <c r="BC17" s="824"/>
      <c r="BD17" s="824"/>
      <c r="BE17" s="824"/>
      <c r="BF17" s="824">
        <v>6</v>
      </c>
      <c r="BG17" s="824"/>
      <c r="BH17" s="824"/>
      <c r="BI17" s="824"/>
      <c r="BJ17" s="824"/>
    </row>
    <row r="18" spans="2:62" ht="12" customHeight="1">
      <c r="B18" s="124"/>
      <c r="C18" s="823" t="s">
        <v>532</v>
      </c>
      <c r="D18" s="823"/>
      <c r="E18" s="823"/>
      <c r="F18" s="823"/>
      <c r="G18" s="823"/>
      <c r="H18" s="823"/>
      <c r="I18" s="823"/>
      <c r="J18" s="823"/>
      <c r="K18" s="823"/>
      <c r="L18" s="823"/>
      <c r="M18" s="823"/>
      <c r="N18" s="158"/>
      <c r="O18" s="558">
        <f>SUM(U18:AD18)</f>
        <v>126</v>
      </c>
      <c r="P18" s="450"/>
      <c r="Q18" s="450"/>
      <c r="R18" s="450"/>
      <c r="S18" s="450"/>
      <c r="T18" s="450"/>
      <c r="U18" s="824">
        <v>52</v>
      </c>
      <c r="V18" s="824"/>
      <c r="W18" s="824"/>
      <c r="X18" s="824"/>
      <c r="Y18" s="824"/>
      <c r="Z18" s="824">
        <v>74</v>
      </c>
      <c r="AA18" s="824"/>
      <c r="AB18" s="824"/>
      <c r="AC18" s="824"/>
      <c r="AD18" s="824"/>
      <c r="AE18" s="450">
        <f>SUM(AK18:AT18)</f>
        <v>125</v>
      </c>
      <c r="AF18" s="450"/>
      <c r="AG18" s="450"/>
      <c r="AH18" s="450"/>
      <c r="AI18" s="450"/>
      <c r="AJ18" s="450"/>
      <c r="AK18" s="824">
        <v>52</v>
      </c>
      <c r="AL18" s="824"/>
      <c r="AM18" s="824"/>
      <c r="AN18" s="824"/>
      <c r="AO18" s="824"/>
      <c r="AP18" s="824">
        <v>73</v>
      </c>
      <c r="AQ18" s="824"/>
      <c r="AR18" s="824"/>
      <c r="AS18" s="824"/>
      <c r="AT18" s="824"/>
      <c r="AU18" s="450">
        <f>SUM(BA18:BJ18)</f>
        <v>28</v>
      </c>
      <c r="AV18" s="450"/>
      <c r="AW18" s="450"/>
      <c r="AX18" s="450"/>
      <c r="AY18" s="450"/>
      <c r="AZ18" s="450"/>
      <c r="BA18" s="824">
        <v>22</v>
      </c>
      <c r="BB18" s="824"/>
      <c r="BC18" s="824"/>
      <c r="BD18" s="824"/>
      <c r="BE18" s="824"/>
      <c r="BF18" s="824">
        <v>6</v>
      </c>
      <c r="BG18" s="824"/>
      <c r="BH18" s="824"/>
      <c r="BI18" s="824"/>
      <c r="BJ18" s="824"/>
    </row>
    <row r="19" spans="2:62" ht="12" customHeight="1">
      <c r="B19" s="124"/>
      <c r="C19" s="823" t="s">
        <v>531</v>
      </c>
      <c r="D19" s="823"/>
      <c r="E19" s="823"/>
      <c r="F19" s="823"/>
      <c r="G19" s="823"/>
      <c r="H19" s="823"/>
      <c r="I19" s="823"/>
      <c r="J19" s="823"/>
      <c r="K19" s="823"/>
      <c r="L19" s="823"/>
      <c r="M19" s="823"/>
      <c r="N19" s="158"/>
      <c r="O19" s="558">
        <f>SUM(U19:AD19)</f>
        <v>122</v>
      </c>
      <c r="P19" s="450"/>
      <c r="Q19" s="450"/>
      <c r="R19" s="450"/>
      <c r="S19" s="450"/>
      <c r="T19" s="450"/>
      <c r="U19" s="824">
        <v>50</v>
      </c>
      <c r="V19" s="824"/>
      <c r="W19" s="824"/>
      <c r="X19" s="824"/>
      <c r="Y19" s="824"/>
      <c r="Z19" s="824">
        <v>72</v>
      </c>
      <c r="AA19" s="824"/>
      <c r="AB19" s="824"/>
      <c r="AC19" s="824"/>
      <c r="AD19" s="824"/>
      <c r="AE19" s="450">
        <f>SUM(AK19:AT19)</f>
        <v>115</v>
      </c>
      <c r="AF19" s="450"/>
      <c r="AG19" s="450"/>
      <c r="AH19" s="450"/>
      <c r="AI19" s="450"/>
      <c r="AJ19" s="450"/>
      <c r="AK19" s="824">
        <v>45</v>
      </c>
      <c r="AL19" s="824"/>
      <c r="AM19" s="824"/>
      <c r="AN19" s="824"/>
      <c r="AO19" s="824"/>
      <c r="AP19" s="824">
        <v>70</v>
      </c>
      <c r="AQ19" s="824"/>
      <c r="AR19" s="824"/>
      <c r="AS19" s="824"/>
      <c r="AT19" s="824"/>
      <c r="AU19" s="450">
        <f>SUM(BA19:BJ19)</f>
        <v>26</v>
      </c>
      <c r="AV19" s="450"/>
      <c r="AW19" s="450"/>
      <c r="AX19" s="450"/>
      <c r="AY19" s="450"/>
      <c r="AZ19" s="450"/>
      <c r="BA19" s="824">
        <v>19</v>
      </c>
      <c r="BB19" s="824"/>
      <c r="BC19" s="824"/>
      <c r="BD19" s="824"/>
      <c r="BE19" s="824"/>
      <c r="BF19" s="824">
        <v>7</v>
      </c>
      <c r="BG19" s="824"/>
      <c r="BH19" s="824"/>
      <c r="BI19" s="824"/>
      <c r="BJ19" s="824"/>
    </row>
    <row r="20" spans="2:62" ht="12" customHeight="1">
      <c r="B20" s="124"/>
      <c r="C20" s="823" t="s">
        <v>530</v>
      </c>
      <c r="D20" s="823"/>
      <c r="E20" s="823"/>
      <c r="F20" s="823"/>
      <c r="G20" s="823"/>
      <c r="H20" s="823"/>
      <c r="I20" s="823"/>
      <c r="J20" s="823"/>
      <c r="K20" s="823"/>
      <c r="L20" s="823"/>
      <c r="M20" s="823"/>
      <c r="N20" s="158"/>
      <c r="O20" s="558">
        <f>SUM(U20:AD20)</f>
        <v>128</v>
      </c>
      <c r="P20" s="450"/>
      <c r="Q20" s="450"/>
      <c r="R20" s="450"/>
      <c r="S20" s="450"/>
      <c r="T20" s="450"/>
      <c r="U20" s="824">
        <v>54</v>
      </c>
      <c r="V20" s="824"/>
      <c r="W20" s="824"/>
      <c r="X20" s="824"/>
      <c r="Y20" s="824"/>
      <c r="Z20" s="824">
        <v>74</v>
      </c>
      <c r="AA20" s="824"/>
      <c r="AB20" s="824"/>
      <c r="AC20" s="824"/>
      <c r="AD20" s="824"/>
      <c r="AE20" s="450">
        <f>SUM(AK20:AT20)</f>
        <v>127</v>
      </c>
      <c r="AF20" s="450"/>
      <c r="AG20" s="450"/>
      <c r="AH20" s="450"/>
      <c r="AI20" s="450"/>
      <c r="AJ20" s="450"/>
      <c r="AK20" s="824">
        <v>54</v>
      </c>
      <c r="AL20" s="824"/>
      <c r="AM20" s="824"/>
      <c r="AN20" s="824"/>
      <c r="AO20" s="824"/>
      <c r="AP20" s="824">
        <v>73</v>
      </c>
      <c r="AQ20" s="824"/>
      <c r="AR20" s="824"/>
      <c r="AS20" s="824"/>
      <c r="AT20" s="824"/>
      <c r="AU20" s="450">
        <f>SUM(BA20:BJ20)</f>
        <v>32</v>
      </c>
      <c r="AV20" s="450"/>
      <c r="AW20" s="450"/>
      <c r="AX20" s="450"/>
      <c r="AY20" s="450"/>
      <c r="AZ20" s="450"/>
      <c r="BA20" s="824">
        <v>25</v>
      </c>
      <c r="BB20" s="824"/>
      <c r="BC20" s="824"/>
      <c r="BD20" s="824"/>
      <c r="BE20" s="824"/>
      <c r="BF20" s="824">
        <v>7</v>
      </c>
      <c r="BG20" s="824"/>
      <c r="BH20" s="824"/>
      <c r="BI20" s="824"/>
      <c r="BJ20" s="824"/>
    </row>
    <row r="21" spans="2:62" ht="6" customHeight="1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20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</row>
    <row r="22" spans="2:62" ht="11.1" customHeight="1">
      <c r="C22" s="478" t="s">
        <v>8</v>
      </c>
      <c r="D22" s="478"/>
      <c r="E22" s="227" t="s">
        <v>528</v>
      </c>
      <c r="F22" s="557">
        <v>-1</v>
      </c>
      <c r="G22" s="557"/>
      <c r="H22" s="121" t="s">
        <v>488</v>
      </c>
      <c r="AD22" s="696">
        <v>-2</v>
      </c>
      <c r="AE22" s="696"/>
      <c r="AF22" s="121" t="s">
        <v>487</v>
      </c>
    </row>
    <row r="23" spans="2:62" ht="11.1" customHeight="1">
      <c r="F23" s="696">
        <v>-3</v>
      </c>
      <c r="G23" s="696"/>
      <c r="H23" s="121" t="s">
        <v>529</v>
      </c>
    </row>
    <row r="24" spans="2:62" ht="11.1" customHeight="1">
      <c r="B24" s="524" t="s">
        <v>9</v>
      </c>
      <c r="C24" s="524"/>
      <c r="D24" s="524"/>
      <c r="E24" s="227" t="s">
        <v>528</v>
      </c>
      <c r="F24" s="121" t="s">
        <v>486</v>
      </c>
    </row>
    <row r="25" spans="2:62" ht="13.5" customHeight="1">
      <c r="B25" s="226"/>
      <c r="C25" s="226"/>
      <c r="D25" s="226"/>
      <c r="E25" s="227"/>
      <c r="F25" s="121"/>
    </row>
    <row r="26" spans="2:62" ht="13.5" customHeight="1">
      <c r="B26" s="226"/>
      <c r="C26" s="226"/>
      <c r="D26" s="226"/>
      <c r="E26" s="227"/>
      <c r="F26" s="121"/>
    </row>
    <row r="27" spans="2:62" ht="13.5" customHeight="1"/>
    <row r="28" spans="2:62" ht="11.1" customHeight="1">
      <c r="B28" s="455" t="s">
        <v>527</v>
      </c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55"/>
      <c r="Y28" s="455"/>
      <c r="Z28" s="455"/>
      <c r="AA28" s="455"/>
      <c r="AB28" s="455"/>
      <c r="AC28" s="455"/>
      <c r="AD28" s="455"/>
      <c r="AE28" s="455"/>
      <c r="AF28" s="455"/>
      <c r="AG28" s="455"/>
      <c r="AH28" s="455"/>
      <c r="AI28" s="455"/>
      <c r="AJ28" s="455"/>
      <c r="AK28" s="455"/>
      <c r="AL28" s="455"/>
      <c r="AM28" s="455"/>
      <c r="AN28" s="455"/>
      <c r="AO28" s="455"/>
      <c r="AP28" s="455"/>
      <c r="AQ28" s="455"/>
      <c r="AR28" s="455"/>
      <c r="AS28" s="455"/>
      <c r="AT28" s="455"/>
      <c r="AU28" s="455"/>
      <c r="AV28" s="455"/>
      <c r="AW28" s="455"/>
      <c r="AX28" s="455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</row>
    <row r="29" spans="2:62" ht="12" customHeight="1">
      <c r="B29" s="322"/>
      <c r="BJ29" s="188" t="s">
        <v>816</v>
      </c>
    </row>
    <row r="30" spans="2:62" ht="13.5" customHeight="1">
      <c r="B30" s="456" t="s">
        <v>484</v>
      </c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 t="s">
        <v>386</v>
      </c>
      <c r="P30" s="457"/>
      <c r="Q30" s="457"/>
      <c r="R30" s="457"/>
      <c r="S30" s="457"/>
      <c r="T30" s="457"/>
      <c r="U30" s="457"/>
      <c r="V30" s="457"/>
      <c r="W30" s="457"/>
      <c r="X30" s="457"/>
      <c r="Y30" s="457"/>
      <c r="Z30" s="457"/>
      <c r="AA30" s="457"/>
      <c r="AB30" s="457"/>
      <c r="AC30" s="457"/>
      <c r="AD30" s="457"/>
      <c r="AE30" s="457" t="s">
        <v>483</v>
      </c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/>
      <c r="AT30" s="457"/>
      <c r="AU30" s="457" t="s">
        <v>416</v>
      </c>
      <c r="AV30" s="457"/>
      <c r="AW30" s="457"/>
      <c r="AX30" s="45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7"/>
      <c r="BI30" s="457"/>
      <c r="BJ30" s="461"/>
    </row>
    <row r="31" spans="2:62" ht="13.5" customHeight="1">
      <c r="B31" s="458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522" t="s">
        <v>227</v>
      </c>
      <c r="P31" s="522"/>
      <c r="Q31" s="522"/>
      <c r="R31" s="522"/>
      <c r="S31" s="522"/>
      <c r="T31" s="522"/>
      <c r="U31" s="459" t="s">
        <v>482</v>
      </c>
      <c r="V31" s="459"/>
      <c r="W31" s="459"/>
      <c r="X31" s="459"/>
      <c r="Y31" s="459"/>
      <c r="Z31" s="459" t="s">
        <v>481</v>
      </c>
      <c r="AA31" s="459"/>
      <c r="AB31" s="459"/>
      <c r="AC31" s="459"/>
      <c r="AD31" s="459"/>
      <c r="AE31" s="522" t="s">
        <v>227</v>
      </c>
      <c r="AF31" s="522"/>
      <c r="AG31" s="522"/>
      <c r="AH31" s="522"/>
      <c r="AI31" s="522"/>
      <c r="AJ31" s="522"/>
      <c r="AK31" s="459" t="s">
        <v>482</v>
      </c>
      <c r="AL31" s="459"/>
      <c r="AM31" s="459"/>
      <c r="AN31" s="459"/>
      <c r="AO31" s="459"/>
      <c r="AP31" s="459" t="s">
        <v>481</v>
      </c>
      <c r="AQ31" s="459"/>
      <c r="AR31" s="459"/>
      <c r="AS31" s="459"/>
      <c r="AT31" s="459"/>
      <c r="AU31" s="522" t="s">
        <v>227</v>
      </c>
      <c r="AV31" s="522"/>
      <c r="AW31" s="522"/>
      <c r="AX31" s="522"/>
      <c r="AY31" s="522"/>
      <c r="AZ31" s="522"/>
      <c r="BA31" s="459" t="s">
        <v>480</v>
      </c>
      <c r="BB31" s="459"/>
      <c r="BC31" s="459"/>
      <c r="BD31" s="459"/>
      <c r="BE31" s="459"/>
      <c r="BF31" s="459" t="s">
        <v>187</v>
      </c>
      <c r="BG31" s="459"/>
      <c r="BH31" s="459"/>
      <c r="BI31" s="459"/>
      <c r="BJ31" s="460"/>
    </row>
    <row r="32" spans="2:62" ht="6" customHeight="1">
      <c r="N32" s="117"/>
    </row>
    <row r="33" spans="3:62" ht="12" customHeight="1">
      <c r="C33" s="826" t="s">
        <v>18</v>
      </c>
      <c r="D33" s="826"/>
      <c r="E33" s="826"/>
      <c r="F33" s="826"/>
      <c r="G33" s="826"/>
      <c r="H33" s="826"/>
      <c r="I33" s="826"/>
      <c r="J33" s="826"/>
      <c r="K33" s="826"/>
      <c r="L33" s="826"/>
      <c r="M33" s="826"/>
      <c r="N33" s="118"/>
      <c r="O33" s="436">
        <f>SUM(O35:T75)+SUM([1]表131‐3!O7:T41)</f>
        <v>5285</v>
      </c>
      <c r="P33" s="436"/>
      <c r="Q33" s="436"/>
      <c r="R33" s="436"/>
      <c r="S33" s="436"/>
      <c r="T33" s="436"/>
      <c r="U33" s="830">
        <f>SUM(U35:Y75)+SUM([1]表131‐3!U7:Y41)</f>
        <v>2265</v>
      </c>
      <c r="V33" s="830"/>
      <c r="W33" s="830"/>
      <c r="X33" s="830"/>
      <c r="Y33" s="830"/>
      <c r="Z33" s="830">
        <f>SUM(Z35:AD75)+SUM([1]表131‐3!Z7:AD41)</f>
        <v>3020</v>
      </c>
      <c r="AA33" s="830"/>
      <c r="AB33" s="830"/>
      <c r="AC33" s="830"/>
      <c r="AD33" s="830"/>
      <c r="AE33" s="436">
        <f>SUM(AE35:AJ75)+SUM([1]表131‐3!AE7:AJ41)</f>
        <v>4830</v>
      </c>
      <c r="AF33" s="436"/>
      <c r="AG33" s="436"/>
      <c r="AH33" s="436"/>
      <c r="AI33" s="436"/>
      <c r="AJ33" s="436"/>
      <c r="AK33" s="830">
        <f>SUM(AK35:AO75)+SUM([1]表131‐3!AK7:AO41)</f>
        <v>2247</v>
      </c>
      <c r="AL33" s="830"/>
      <c r="AM33" s="830"/>
      <c r="AN33" s="830"/>
      <c r="AO33" s="830"/>
      <c r="AP33" s="830">
        <f>SUM(AP35:AT75)+SUM([1]表131‐3!AP7:AT41)</f>
        <v>2583</v>
      </c>
      <c r="AQ33" s="830"/>
      <c r="AR33" s="830"/>
      <c r="AS33" s="830"/>
      <c r="AT33" s="830"/>
      <c r="AU33" s="436">
        <f>SUM(AU35:AZ75)+SUM([1]表131‐3!AU7:AZ41)</f>
        <v>1268</v>
      </c>
      <c r="AV33" s="436"/>
      <c r="AW33" s="436"/>
      <c r="AX33" s="436"/>
      <c r="AY33" s="436"/>
      <c r="AZ33" s="436"/>
      <c r="BA33" s="830">
        <f>SUM(BA35:BE75)+SUM([1]表131‐3!BA7:BE41)</f>
        <v>915</v>
      </c>
      <c r="BB33" s="830"/>
      <c r="BC33" s="830"/>
      <c r="BD33" s="830"/>
      <c r="BE33" s="830"/>
      <c r="BF33" s="830">
        <f>SUM(BF35:BJ75)+SUM([1]表131‐3!BF7:BJ41)</f>
        <v>353</v>
      </c>
      <c r="BG33" s="830"/>
      <c r="BH33" s="830"/>
      <c r="BI33" s="830"/>
      <c r="BJ33" s="830"/>
    </row>
    <row r="34" spans="3:62" ht="6" customHeight="1">
      <c r="N34" s="118"/>
    </row>
    <row r="35" spans="3:62" ht="12" customHeight="1">
      <c r="C35" s="474" t="s">
        <v>526</v>
      </c>
      <c r="D35" s="474"/>
      <c r="E35" s="474"/>
      <c r="F35" s="474"/>
      <c r="G35" s="474"/>
      <c r="H35" s="474"/>
      <c r="I35" s="474"/>
      <c r="J35" s="474"/>
      <c r="K35" s="474"/>
      <c r="L35" s="474"/>
      <c r="M35" s="474"/>
      <c r="N35" s="221"/>
      <c r="O35" s="450">
        <f>SUM(U35:AD35)</f>
        <v>120</v>
      </c>
      <c r="P35" s="450"/>
      <c r="Q35" s="450"/>
      <c r="R35" s="450"/>
      <c r="S35" s="450"/>
      <c r="T35" s="450"/>
      <c r="U35" s="824">
        <v>54</v>
      </c>
      <c r="V35" s="824"/>
      <c r="W35" s="824"/>
      <c r="X35" s="824"/>
      <c r="Y35" s="824"/>
      <c r="Z35" s="824">
        <v>66</v>
      </c>
      <c r="AA35" s="824"/>
      <c r="AB35" s="824"/>
      <c r="AC35" s="824"/>
      <c r="AD35" s="824"/>
      <c r="AE35" s="450">
        <f>SUM(AK35:AT35)</f>
        <v>120</v>
      </c>
      <c r="AF35" s="450"/>
      <c r="AG35" s="450"/>
      <c r="AH35" s="450"/>
      <c r="AI35" s="450"/>
      <c r="AJ35" s="450"/>
      <c r="AK35" s="824">
        <v>54</v>
      </c>
      <c r="AL35" s="824"/>
      <c r="AM35" s="824"/>
      <c r="AN35" s="824"/>
      <c r="AO35" s="824"/>
      <c r="AP35" s="824">
        <v>66</v>
      </c>
      <c r="AQ35" s="824"/>
      <c r="AR35" s="824"/>
      <c r="AS35" s="824"/>
      <c r="AT35" s="824"/>
      <c r="AU35" s="450">
        <f>SUM(BA35:BJ35)</f>
        <v>32</v>
      </c>
      <c r="AV35" s="450"/>
      <c r="AW35" s="450"/>
      <c r="AX35" s="450"/>
      <c r="AY35" s="450"/>
      <c r="AZ35" s="450"/>
      <c r="BA35" s="824">
        <v>24</v>
      </c>
      <c r="BB35" s="824"/>
      <c r="BC35" s="824"/>
      <c r="BD35" s="824"/>
      <c r="BE35" s="824"/>
      <c r="BF35" s="824">
        <v>8</v>
      </c>
      <c r="BG35" s="824"/>
      <c r="BH35" s="824"/>
      <c r="BI35" s="824"/>
      <c r="BJ35" s="824"/>
    </row>
    <row r="36" spans="3:62" ht="12" customHeight="1">
      <c r="C36" s="474" t="s">
        <v>525</v>
      </c>
      <c r="D36" s="474"/>
      <c r="E36" s="474"/>
      <c r="F36" s="474"/>
      <c r="G36" s="474"/>
      <c r="H36" s="474"/>
      <c r="I36" s="474"/>
      <c r="J36" s="474"/>
      <c r="K36" s="474"/>
      <c r="L36" s="474"/>
      <c r="M36" s="474"/>
      <c r="N36" s="221"/>
      <c r="O36" s="450">
        <f>SUM(U36:AD36)</f>
        <v>120</v>
      </c>
      <c r="P36" s="450"/>
      <c r="Q36" s="450"/>
      <c r="R36" s="450"/>
      <c r="S36" s="450"/>
      <c r="T36" s="450"/>
      <c r="U36" s="824">
        <v>28</v>
      </c>
      <c r="V36" s="824"/>
      <c r="W36" s="824"/>
      <c r="X36" s="824"/>
      <c r="Y36" s="824"/>
      <c r="Z36" s="824">
        <v>92</v>
      </c>
      <c r="AA36" s="824"/>
      <c r="AB36" s="824"/>
      <c r="AC36" s="824"/>
      <c r="AD36" s="824"/>
      <c r="AE36" s="450">
        <f>SUM(AK36:AT36)</f>
        <v>118</v>
      </c>
      <c r="AF36" s="450"/>
      <c r="AG36" s="450"/>
      <c r="AH36" s="450"/>
      <c r="AI36" s="450"/>
      <c r="AJ36" s="450"/>
      <c r="AK36" s="824">
        <v>28</v>
      </c>
      <c r="AL36" s="824"/>
      <c r="AM36" s="824"/>
      <c r="AN36" s="824"/>
      <c r="AO36" s="824"/>
      <c r="AP36" s="824">
        <v>90</v>
      </c>
      <c r="AQ36" s="824"/>
      <c r="AR36" s="824"/>
      <c r="AS36" s="824"/>
      <c r="AT36" s="824"/>
      <c r="AU36" s="450">
        <f>SUM(BA36:BJ36)</f>
        <v>23</v>
      </c>
      <c r="AV36" s="450"/>
      <c r="AW36" s="450"/>
      <c r="AX36" s="450"/>
      <c r="AY36" s="450"/>
      <c r="AZ36" s="450"/>
      <c r="BA36" s="824">
        <v>17</v>
      </c>
      <c r="BB36" s="824"/>
      <c r="BC36" s="824"/>
      <c r="BD36" s="824"/>
      <c r="BE36" s="824"/>
      <c r="BF36" s="824">
        <v>6</v>
      </c>
      <c r="BG36" s="824"/>
      <c r="BH36" s="824"/>
      <c r="BI36" s="824"/>
      <c r="BJ36" s="824"/>
    </row>
    <row r="37" spans="3:62" ht="12" customHeight="1">
      <c r="C37" s="474" t="s">
        <v>524</v>
      </c>
      <c r="D37" s="474"/>
      <c r="E37" s="474"/>
      <c r="F37" s="474"/>
      <c r="G37" s="474"/>
      <c r="H37" s="474"/>
      <c r="I37" s="474"/>
      <c r="J37" s="474"/>
      <c r="K37" s="474"/>
      <c r="L37" s="474"/>
      <c r="M37" s="474"/>
      <c r="N37" s="221"/>
      <c r="O37" s="450">
        <f>SUM(U37:AD37)</f>
        <v>90</v>
      </c>
      <c r="P37" s="450"/>
      <c r="Q37" s="450"/>
      <c r="R37" s="450"/>
      <c r="S37" s="450"/>
      <c r="T37" s="450"/>
      <c r="U37" s="824">
        <v>30</v>
      </c>
      <c r="V37" s="824"/>
      <c r="W37" s="824"/>
      <c r="X37" s="824"/>
      <c r="Y37" s="824"/>
      <c r="Z37" s="824">
        <v>60</v>
      </c>
      <c r="AA37" s="824"/>
      <c r="AB37" s="824"/>
      <c r="AC37" s="824"/>
      <c r="AD37" s="824"/>
      <c r="AE37" s="450">
        <f>SUM(AK37:AT37)</f>
        <v>86</v>
      </c>
      <c r="AF37" s="450"/>
      <c r="AG37" s="450"/>
      <c r="AH37" s="450"/>
      <c r="AI37" s="450"/>
      <c r="AJ37" s="450"/>
      <c r="AK37" s="824">
        <v>30</v>
      </c>
      <c r="AL37" s="824"/>
      <c r="AM37" s="824"/>
      <c r="AN37" s="824"/>
      <c r="AO37" s="824"/>
      <c r="AP37" s="824">
        <v>56</v>
      </c>
      <c r="AQ37" s="824"/>
      <c r="AR37" s="824"/>
      <c r="AS37" s="824"/>
      <c r="AT37" s="824"/>
      <c r="AU37" s="464">
        <f>SUM(BA37:BJ37)</f>
        <v>38</v>
      </c>
      <c r="AV37" s="464"/>
      <c r="AW37" s="464"/>
      <c r="AX37" s="464"/>
      <c r="AY37" s="464"/>
      <c r="AZ37" s="464"/>
      <c r="BA37" s="833">
        <v>27</v>
      </c>
      <c r="BB37" s="833"/>
      <c r="BC37" s="833"/>
      <c r="BD37" s="833"/>
      <c r="BE37" s="833"/>
      <c r="BF37" s="833">
        <v>11</v>
      </c>
      <c r="BG37" s="833"/>
      <c r="BH37" s="833"/>
      <c r="BI37" s="833"/>
      <c r="BJ37" s="833"/>
    </row>
    <row r="38" spans="3:62" ht="12" customHeight="1">
      <c r="C38" s="474" t="s">
        <v>523</v>
      </c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221"/>
      <c r="O38" s="450">
        <f>SUM(U38:AD38)</f>
        <v>29</v>
      </c>
      <c r="P38" s="450"/>
      <c r="Q38" s="450"/>
      <c r="R38" s="450"/>
      <c r="S38" s="450"/>
      <c r="T38" s="450"/>
      <c r="U38" s="824">
        <v>29</v>
      </c>
      <c r="V38" s="824"/>
      <c r="W38" s="824"/>
      <c r="X38" s="824"/>
      <c r="Y38" s="824"/>
      <c r="Z38" s="450">
        <v>0</v>
      </c>
      <c r="AA38" s="450"/>
      <c r="AB38" s="450"/>
      <c r="AC38" s="450"/>
      <c r="AD38" s="450"/>
      <c r="AE38" s="450">
        <f>SUM(AK38:AT38)</f>
        <v>28</v>
      </c>
      <c r="AF38" s="450"/>
      <c r="AG38" s="450"/>
      <c r="AH38" s="450"/>
      <c r="AI38" s="450"/>
      <c r="AJ38" s="450"/>
      <c r="AK38" s="824">
        <v>28</v>
      </c>
      <c r="AL38" s="824"/>
      <c r="AM38" s="824"/>
      <c r="AN38" s="824"/>
      <c r="AO38" s="824"/>
      <c r="AP38" s="450">
        <v>0</v>
      </c>
      <c r="AQ38" s="450"/>
      <c r="AR38" s="450"/>
      <c r="AS38" s="450"/>
      <c r="AT38" s="450"/>
      <c r="AU38" s="464"/>
      <c r="AV38" s="464"/>
      <c r="AW38" s="464"/>
      <c r="AX38" s="464"/>
      <c r="AY38" s="464"/>
      <c r="AZ38" s="464"/>
      <c r="BA38" s="833"/>
      <c r="BB38" s="833"/>
      <c r="BC38" s="833"/>
      <c r="BD38" s="833"/>
      <c r="BE38" s="833"/>
      <c r="BF38" s="833"/>
      <c r="BG38" s="833"/>
      <c r="BH38" s="833"/>
      <c r="BI38" s="833"/>
      <c r="BJ38" s="833"/>
    </row>
    <row r="39" spans="3:62" ht="12" customHeight="1">
      <c r="C39" s="474" t="s">
        <v>522</v>
      </c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221"/>
      <c r="O39" s="450">
        <f>SUM(U39:AD39)</f>
        <v>75</v>
      </c>
      <c r="P39" s="450"/>
      <c r="Q39" s="450"/>
      <c r="R39" s="450"/>
      <c r="S39" s="450"/>
      <c r="T39" s="450"/>
      <c r="U39" s="824">
        <v>31</v>
      </c>
      <c r="V39" s="824"/>
      <c r="W39" s="824"/>
      <c r="X39" s="824"/>
      <c r="Y39" s="824"/>
      <c r="Z39" s="824">
        <v>44</v>
      </c>
      <c r="AA39" s="824"/>
      <c r="AB39" s="824"/>
      <c r="AC39" s="824"/>
      <c r="AD39" s="824"/>
      <c r="AE39" s="450">
        <f>SUM(AK39:AT39)</f>
        <v>73</v>
      </c>
      <c r="AF39" s="450"/>
      <c r="AG39" s="450"/>
      <c r="AH39" s="450"/>
      <c r="AI39" s="450"/>
      <c r="AJ39" s="450"/>
      <c r="AK39" s="824">
        <v>31</v>
      </c>
      <c r="AL39" s="824"/>
      <c r="AM39" s="824"/>
      <c r="AN39" s="824"/>
      <c r="AO39" s="824"/>
      <c r="AP39" s="824">
        <v>42</v>
      </c>
      <c r="AQ39" s="824"/>
      <c r="AR39" s="824"/>
      <c r="AS39" s="824"/>
      <c r="AT39" s="824"/>
      <c r="AU39" s="450">
        <f>SUM(BA39:BJ39)</f>
        <v>16</v>
      </c>
      <c r="AV39" s="450"/>
      <c r="AW39" s="450"/>
      <c r="AX39" s="450"/>
      <c r="AY39" s="450"/>
      <c r="AZ39" s="450"/>
      <c r="BA39" s="824">
        <v>11</v>
      </c>
      <c r="BB39" s="824"/>
      <c r="BC39" s="824"/>
      <c r="BD39" s="824"/>
      <c r="BE39" s="824"/>
      <c r="BF39" s="824">
        <v>5</v>
      </c>
      <c r="BG39" s="824"/>
      <c r="BH39" s="824"/>
      <c r="BI39" s="824"/>
      <c r="BJ39" s="824"/>
    </row>
    <row r="40" spans="3:62" ht="6" customHeight="1"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1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</row>
    <row r="41" spans="3:62" ht="12" customHeight="1">
      <c r="C41" s="474" t="s">
        <v>521</v>
      </c>
      <c r="D41" s="474"/>
      <c r="E41" s="474"/>
      <c r="F41" s="474"/>
      <c r="G41" s="474"/>
      <c r="H41" s="474"/>
      <c r="I41" s="474"/>
      <c r="J41" s="474"/>
      <c r="K41" s="474"/>
      <c r="L41" s="474"/>
      <c r="M41" s="474"/>
      <c r="N41" s="221"/>
      <c r="O41" s="450">
        <f>SUM(U41:AD41)</f>
        <v>51</v>
      </c>
      <c r="P41" s="450"/>
      <c r="Q41" s="450"/>
      <c r="R41" s="450"/>
      <c r="S41" s="450"/>
      <c r="T41" s="450"/>
      <c r="U41" s="824">
        <v>15</v>
      </c>
      <c r="V41" s="824"/>
      <c r="W41" s="824"/>
      <c r="X41" s="824"/>
      <c r="Y41" s="824"/>
      <c r="Z41" s="824">
        <v>36</v>
      </c>
      <c r="AA41" s="824"/>
      <c r="AB41" s="824"/>
      <c r="AC41" s="824"/>
      <c r="AD41" s="824"/>
      <c r="AE41" s="450">
        <f>SUM(AK41:AT41)</f>
        <v>49</v>
      </c>
      <c r="AF41" s="450"/>
      <c r="AG41" s="450"/>
      <c r="AH41" s="450"/>
      <c r="AI41" s="450"/>
      <c r="AJ41" s="450"/>
      <c r="AK41" s="824">
        <v>15</v>
      </c>
      <c r="AL41" s="824"/>
      <c r="AM41" s="824"/>
      <c r="AN41" s="824"/>
      <c r="AO41" s="824"/>
      <c r="AP41" s="824">
        <v>34</v>
      </c>
      <c r="AQ41" s="824"/>
      <c r="AR41" s="824"/>
      <c r="AS41" s="824"/>
      <c r="AT41" s="824"/>
      <c r="AU41" s="450">
        <f>SUM(BA41:BJ41)</f>
        <v>10</v>
      </c>
      <c r="AV41" s="450"/>
      <c r="AW41" s="450"/>
      <c r="AX41" s="450"/>
      <c r="AY41" s="450"/>
      <c r="AZ41" s="450"/>
      <c r="BA41" s="824">
        <v>8</v>
      </c>
      <c r="BB41" s="824"/>
      <c r="BC41" s="824"/>
      <c r="BD41" s="824"/>
      <c r="BE41" s="824"/>
      <c r="BF41" s="824">
        <v>2</v>
      </c>
      <c r="BG41" s="824"/>
      <c r="BH41" s="824"/>
      <c r="BI41" s="824"/>
      <c r="BJ41" s="824"/>
    </row>
    <row r="42" spans="3:62" ht="12" customHeight="1">
      <c r="C42" s="474" t="s">
        <v>520</v>
      </c>
      <c r="D42" s="474"/>
      <c r="E42" s="474"/>
      <c r="F42" s="474"/>
      <c r="G42" s="474"/>
      <c r="H42" s="474"/>
      <c r="I42" s="474"/>
      <c r="J42" s="474"/>
      <c r="K42" s="474"/>
      <c r="L42" s="474"/>
      <c r="M42" s="474"/>
      <c r="N42" s="221"/>
      <c r="O42" s="450">
        <f>SUM(U42:AD42)</f>
        <v>100</v>
      </c>
      <c r="P42" s="450"/>
      <c r="Q42" s="450"/>
      <c r="R42" s="450"/>
      <c r="S42" s="450"/>
      <c r="T42" s="450"/>
      <c r="U42" s="824">
        <v>42</v>
      </c>
      <c r="V42" s="824"/>
      <c r="W42" s="824"/>
      <c r="X42" s="824"/>
      <c r="Y42" s="824"/>
      <c r="Z42" s="824">
        <v>58</v>
      </c>
      <c r="AA42" s="824"/>
      <c r="AB42" s="824"/>
      <c r="AC42" s="824"/>
      <c r="AD42" s="824"/>
      <c r="AE42" s="450">
        <f>SUM(AK42:AT42)</f>
        <v>100</v>
      </c>
      <c r="AF42" s="450"/>
      <c r="AG42" s="450"/>
      <c r="AH42" s="450"/>
      <c r="AI42" s="450"/>
      <c r="AJ42" s="450"/>
      <c r="AK42" s="824">
        <v>42</v>
      </c>
      <c r="AL42" s="824"/>
      <c r="AM42" s="824"/>
      <c r="AN42" s="824"/>
      <c r="AO42" s="824"/>
      <c r="AP42" s="824">
        <v>58</v>
      </c>
      <c r="AQ42" s="824"/>
      <c r="AR42" s="824"/>
      <c r="AS42" s="824"/>
      <c r="AT42" s="824"/>
      <c r="AU42" s="450">
        <f>SUM(BA42:BJ42)</f>
        <v>28</v>
      </c>
      <c r="AV42" s="450"/>
      <c r="AW42" s="450"/>
      <c r="AX42" s="450"/>
      <c r="AY42" s="450"/>
      <c r="AZ42" s="450"/>
      <c r="BA42" s="824">
        <v>20</v>
      </c>
      <c r="BB42" s="824"/>
      <c r="BC42" s="824"/>
      <c r="BD42" s="824"/>
      <c r="BE42" s="824"/>
      <c r="BF42" s="824">
        <v>8</v>
      </c>
      <c r="BG42" s="824"/>
      <c r="BH42" s="824"/>
      <c r="BI42" s="824"/>
      <c r="BJ42" s="824"/>
    </row>
    <row r="43" spans="3:62" ht="12" customHeight="1">
      <c r="C43" s="474" t="s">
        <v>519</v>
      </c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221"/>
      <c r="O43" s="450">
        <f>SUM(U43:AD43)</f>
        <v>101</v>
      </c>
      <c r="P43" s="450"/>
      <c r="Q43" s="450"/>
      <c r="R43" s="450"/>
      <c r="S43" s="450"/>
      <c r="T43" s="450"/>
      <c r="U43" s="824">
        <v>35</v>
      </c>
      <c r="V43" s="824"/>
      <c r="W43" s="824"/>
      <c r="X43" s="824"/>
      <c r="Y43" s="824"/>
      <c r="Z43" s="824">
        <v>66</v>
      </c>
      <c r="AA43" s="824"/>
      <c r="AB43" s="824"/>
      <c r="AC43" s="824"/>
      <c r="AD43" s="824"/>
      <c r="AE43" s="450">
        <f>SUM(AK43:AT43)</f>
        <v>100</v>
      </c>
      <c r="AF43" s="450"/>
      <c r="AG43" s="450"/>
      <c r="AH43" s="450"/>
      <c r="AI43" s="450"/>
      <c r="AJ43" s="450"/>
      <c r="AK43" s="824">
        <v>35</v>
      </c>
      <c r="AL43" s="824"/>
      <c r="AM43" s="824"/>
      <c r="AN43" s="824"/>
      <c r="AO43" s="824"/>
      <c r="AP43" s="824">
        <v>65</v>
      </c>
      <c r="AQ43" s="824"/>
      <c r="AR43" s="824"/>
      <c r="AS43" s="824"/>
      <c r="AT43" s="824"/>
      <c r="AU43" s="450">
        <f>SUM(BA43:BJ43)</f>
        <v>29</v>
      </c>
      <c r="AV43" s="450"/>
      <c r="AW43" s="450"/>
      <c r="AX43" s="450"/>
      <c r="AY43" s="450"/>
      <c r="AZ43" s="450"/>
      <c r="BA43" s="824">
        <v>16</v>
      </c>
      <c r="BB43" s="824"/>
      <c r="BC43" s="824"/>
      <c r="BD43" s="824"/>
      <c r="BE43" s="824"/>
      <c r="BF43" s="824">
        <v>13</v>
      </c>
      <c r="BG43" s="824"/>
      <c r="BH43" s="824"/>
      <c r="BI43" s="824"/>
      <c r="BJ43" s="824"/>
    </row>
    <row r="44" spans="3:62" ht="12" customHeight="1">
      <c r="C44" s="474" t="s">
        <v>518</v>
      </c>
      <c r="D44" s="474"/>
      <c r="E44" s="474"/>
      <c r="F44" s="474"/>
      <c r="G44" s="474"/>
      <c r="H44" s="474"/>
      <c r="I44" s="474"/>
      <c r="J44" s="474"/>
      <c r="K44" s="474"/>
      <c r="L44" s="474"/>
      <c r="M44" s="474"/>
      <c r="N44" s="221"/>
      <c r="O44" s="450">
        <f>SUM(U44:AD44)</f>
        <v>73</v>
      </c>
      <c r="P44" s="450"/>
      <c r="Q44" s="450"/>
      <c r="R44" s="450"/>
      <c r="S44" s="450"/>
      <c r="T44" s="450"/>
      <c r="U44" s="824">
        <v>21</v>
      </c>
      <c r="V44" s="824"/>
      <c r="W44" s="824"/>
      <c r="X44" s="824"/>
      <c r="Y44" s="824"/>
      <c r="Z44" s="824">
        <v>52</v>
      </c>
      <c r="AA44" s="824"/>
      <c r="AB44" s="824"/>
      <c r="AC44" s="824"/>
      <c r="AD44" s="824"/>
      <c r="AE44" s="450">
        <f>SUM(AK44:AT44)</f>
        <v>65</v>
      </c>
      <c r="AF44" s="450"/>
      <c r="AG44" s="450"/>
      <c r="AH44" s="450"/>
      <c r="AI44" s="450"/>
      <c r="AJ44" s="450"/>
      <c r="AK44" s="824">
        <v>21</v>
      </c>
      <c r="AL44" s="824"/>
      <c r="AM44" s="824"/>
      <c r="AN44" s="824"/>
      <c r="AO44" s="824"/>
      <c r="AP44" s="824">
        <v>44</v>
      </c>
      <c r="AQ44" s="824"/>
      <c r="AR44" s="824"/>
      <c r="AS44" s="824"/>
      <c r="AT44" s="824"/>
      <c r="AU44" s="450">
        <f>SUM(BA44:BJ44)</f>
        <v>17</v>
      </c>
      <c r="AV44" s="450"/>
      <c r="AW44" s="450"/>
      <c r="AX44" s="450"/>
      <c r="AY44" s="450"/>
      <c r="AZ44" s="450"/>
      <c r="BA44" s="824">
        <v>12</v>
      </c>
      <c r="BB44" s="824"/>
      <c r="BC44" s="824"/>
      <c r="BD44" s="824"/>
      <c r="BE44" s="824"/>
      <c r="BF44" s="824">
        <v>5</v>
      </c>
      <c r="BG44" s="824"/>
      <c r="BH44" s="824"/>
      <c r="BI44" s="824"/>
      <c r="BJ44" s="824"/>
    </row>
    <row r="45" spans="3:62" ht="12" customHeight="1">
      <c r="C45" s="474" t="s">
        <v>517</v>
      </c>
      <c r="D45" s="474"/>
      <c r="E45" s="474"/>
      <c r="F45" s="474"/>
      <c r="G45" s="474"/>
      <c r="H45" s="474"/>
      <c r="I45" s="474"/>
      <c r="J45" s="474"/>
      <c r="K45" s="474"/>
      <c r="L45" s="474"/>
      <c r="M45" s="474"/>
      <c r="N45" s="221"/>
      <c r="O45" s="450">
        <f>SUM(U45:AD45)</f>
        <v>70</v>
      </c>
      <c r="P45" s="450"/>
      <c r="Q45" s="450"/>
      <c r="R45" s="450"/>
      <c r="S45" s="450"/>
      <c r="T45" s="450"/>
      <c r="U45" s="824">
        <v>31</v>
      </c>
      <c r="V45" s="824"/>
      <c r="W45" s="824"/>
      <c r="X45" s="824"/>
      <c r="Y45" s="824"/>
      <c r="Z45" s="824">
        <v>39</v>
      </c>
      <c r="AA45" s="824"/>
      <c r="AB45" s="824"/>
      <c r="AC45" s="824"/>
      <c r="AD45" s="824"/>
      <c r="AE45" s="450">
        <f>SUM(AK45:AT45)</f>
        <v>69</v>
      </c>
      <c r="AF45" s="450"/>
      <c r="AG45" s="450"/>
      <c r="AH45" s="450"/>
      <c r="AI45" s="450"/>
      <c r="AJ45" s="450"/>
      <c r="AK45" s="824">
        <v>31</v>
      </c>
      <c r="AL45" s="824"/>
      <c r="AM45" s="824"/>
      <c r="AN45" s="824"/>
      <c r="AO45" s="824"/>
      <c r="AP45" s="824">
        <v>38</v>
      </c>
      <c r="AQ45" s="824"/>
      <c r="AR45" s="824"/>
      <c r="AS45" s="824"/>
      <c r="AT45" s="824"/>
      <c r="AU45" s="450">
        <f>SUM(BA45:BJ45)</f>
        <v>16</v>
      </c>
      <c r="AV45" s="450"/>
      <c r="AW45" s="450"/>
      <c r="AX45" s="450"/>
      <c r="AY45" s="450"/>
      <c r="AZ45" s="450"/>
      <c r="BA45" s="824">
        <v>12</v>
      </c>
      <c r="BB45" s="824"/>
      <c r="BC45" s="824"/>
      <c r="BD45" s="824"/>
      <c r="BE45" s="824"/>
      <c r="BF45" s="824">
        <v>4</v>
      </c>
      <c r="BG45" s="824"/>
      <c r="BH45" s="824"/>
      <c r="BI45" s="824"/>
      <c r="BJ45" s="824"/>
    </row>
    <row r="46" spans="3:62" ht="6" customHeight="1"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1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</row>
    <row r="47" spans="3:62" ht="12" customHeight="1">
      <c r="C47" s="474" t="s">
        <v>516</v>
      </c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221"/>
      <c r="O47" s="450">
        <f>SUM(U47:AD47)</f>
        <v>60</v>
      </c>
      <c r="P47" s="450"/>
      <c r="Q47" s="450"/>
      <c r="R47" s="450"/>
      <c r="S47" s="450"/>
      <c r="T47" s="450"/>
      <c r="U47" s="824">
        <v>19</v>
      </c>
      <c r="V47" s="824"/>
      <c r="W47" s="824"/>
      <c r="X47" s="824"/>
      <c r="Y47" s="824"/>
      <c r="Z47" s="824">
        <v>41</v>
      </c>
      <c r="AA47" s="824"/>
      <c r="AB47" s="824"/>
      <c r="AC47" s="824"/>
      <c r="AD47" s="824"/>
      <c r="AE47" s="450">
        <f>SUM(AK47:AT47)</f>
        <v>56</v>
      </c>
      <c r="AF47" s="450"/>
      <c r="AG47" s="450"/>
      <c r="AH47" s="450"/>
      <c r="AI47" s="450"/>
      <c r="AJ47" s="450"/>
      <c r="AK47" s="824">
        <v>19</v>
      </c>
      <c r="AL47" s="824"/>
      <c r="AM47" s="824"/>
      <c r="AN47" s="824"/>
      <c r="AO47" s="824"/>
      <c r="AP47" s="824">
        <v>37</v>
      </c>
      <c r="AQ47" s="824"/>
      <c r="AR47" s="824"/>
      <c r="AS47" s="824"/>
      <c r="AT47" s="824"/>
      <c r="AU47" s="450">
        <f>SUM(BA47:BJ47)</f>
        <v>13</v>
      </c>
      <c r="AV47" s="450"/>
      <c r="AW47" s="450"/>
      <c r="AX47" s="450"/>
      <c r="AY47" s="450"/>
      <c r="AZ47" s="450"/>
      <c r="BA47" s="824">
        <v>9</v>
      </c>
      <c r="BB47" s="824"/>
      <c r="BC47" s="824"/>
      <c r="BD47" s="824"/>
      <c r="BE47" s="824"/>
      <c r="BF47" s="824">
        <v>4</v>
      </c>
      <c r="BG47" s="824"/>
      <c r="BH47" s="824"/>
      <c r="BI47" s="824"/>
      <c r="BJ47" s="824"/>
    </row>
    <row r="48" spans="3:62" ht="12" customHeight="1">
      <c r="C48" s="474" t="s">
        <v>515</v>
      </c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221"/>
      <c r="O48" s="450">
        <f>SUM(U48:AD48)</f>
        <v>90</v>
      </c>
      <c r="P48" s="450"/>
      <c r="Q48" s="450"/>
      <c r="R48" s="450"/>
      <c r="S48" s="450"/>
      <c r="T48" s="450"/>
      <c r="U48" s="824">
        <v>34</v>
      </c>
      <c r="V48" s="824"/>
      <c r="W48" s="824"/>
      <c r="X48" s="824"/>
      <c r="Y48" s="824"/>
      <c r="Z48" s="824">
        <v>56</v>
      </c>
      <c r="AA48" s="824"/>
      <c r="AB48" s="824"/>
      <c r="AC48" s="824"/>
      <c r="AD48" s="824"/>
      <c r="AE48" s="450">
        <f>SUM(AK48:AT48)</f>
        <v>86</v>
      </c>
      <c r="AF48" s="450"/>
      <c r="AG48" s="450"/>
      <c r="AH48" s="450"/>
      <c r="AI48" s="450"/>
      <c r="AJ48" s="450"/>
      <c r="AK48" s="824">
        <v>34</v>
      </c>
      <c r="AL48" s="824"/>
      <c r="AM48" s="824"/>
      <c r="AN48" s="824"/>
      <c r="AO48" s="824"/>
      <c r="AP48" s="824">
        <v>52</v>
      </c>
      <c r="AQ48" s="824"/>
      <c r="AR48" s="824"/>
      <c r="AS48" s="824"/>
      <c r="AT48" s="824"/>
      <c r="AU48" s="450">
        <f>SUM(BA48:BJ48)</f>
        <v>24</v>
      </c>
      <c r="AV48" s="450"/>
      <c r="AW48" s="450"/>
      <c r="AX48" s="450"/>
      <c r="AY48" s="450"/>
      <c r="AZ48" s="450"/>
      <c r="BA48" s="824">
        <v>21</v>
      </c>
      <c r="BB48" s="824"/>
      <c r="BC48" s="824"/>
      <c r="BD48" s="824"/>
      <c r="BE48" s="824"/>
      <c r="BF48" s="824">
        <v>3</v>
      </c>
      <c r="BG48" s="824"/>
      <c r="BH48" s="824"/>
      <c r="BI48" s="824"/>
      <c r="BJ48" s="824"/>
    </row>
    <row r="49" spans="3:62" ht="12" customHeight="1">
      <c r="C49" s="474" t="s">
        <v>514</v>
      </c>
      <c r="D49" s="474"/>
      <c r="E49" s="474"/>
      <c r="F49" s="474"/>
      <c r="G49" s="474"/>
      <c r="H49" s="474"/>
      <c r="I49" s="474"/>
      <c r="J49" s="474"/>
      <c r="K49" s="474"/>
      <c r="L49" s="474"/>
      <c r="M49" s="474"/>
      <c r="N49" s="221"/>
      <c r="O49" s="450">
        <f>SUM(U49:AD49)</f>
        <v>134</v>
      </c>
      <c r="P49" s="450"/>
      <c r="Q49" s="450"/>
      <c r="R49" s="450"/>
      <c r="S49" s="450"/>
      <c r="T49" s="450"/>
      <c r="U49" s="824">
        <v>44</v>
      </c>
      <c r="V49" s="824"/>
      <c r="W49" s="824"/>
      <c r="X49" s="824"/>
      <c r="Y49" s="824"/>
      <c r="Z49" s="824">
        <v>90</v>
      </c>
      <c r="AA49" s="824"/>
      <c r="AB49" s="824"/>
      <c r="AC49" s="824"/>
      <c r="AD49" s="824"/>
      <c r="AE49" s="450">
        <f>SUM(AK49:AT49)</f>
        <v>134</v>
      </c>
      <c r="AF49" s="450"/>
      <c r="AG49" s="450"/>
      <c r="AH49" s="450"/>
      <c r="AI49" s="450"/>
      <c r="AJ49" s="450"/>
      <c r="AK49" s="824">
        <v>44</v>
      </c>
      <c r="AL49" s="824"/>
      <c r="AM49" s="824"/>
      <c r="AN49" s="824"/>
      <c r="AO49" s="824"/>
      <c r="AP49" s="824">
        <v>90</v>
      </c>
      <c r="AQ49" s="824"/>
      <c r="AR49" s="824"/>
      <c r="AS49" s="824"/>
      <c r="AT49" s="824"/>
      <c r="AU49" s="450">
        <f>SUM(BA49:BJ49)</f>
        <v>36</v>
      </c>
      <c r="AV49" s="450"/>
      <c r="AW49" s="450"/>
      <c r="AX49" s="450"/>
      <c r="AY49" s="450"/>
      <c r="AZ49" s="450"/>
      <c r="BA49" s="824">
        <v>25</v>
      </c>
      <c r="BB49" s="824"/>
      <c r="BC49" s="824"/>
      <c r="BD49" s="824"/>
      <c r="BE49" s="824"/>
      <c r="BF49" s="824">
        <v>11</v>
      </c>
      <c r="BG49" s="824"/>
      <c r="BH49" s="824"/>
      <c r="BI49" s="824"/>
      <c r="BJ49" s="824"/>
    </row>
    <row r="50" spans="3:62" ht="12" customHeight="1">
      <c r="C50" s="474" t="s">
        <v>513</v>
      </c>
      <c r="D50" s="474"/>
      <c r="E50" s="474"/>
      <c r="F50" s="474"/>
      <c r="G50" s="474"/>
      <c r="H50" s="474"/>
      <c r="I50" s="474"/>
      <c r="J50" s="474"/>
      <c r="K50" s="474"/>
      <c r="L50" s="474"/>
      <c r="M50" s="474"/>
      <c r="N50" s="221"/>
      <c r="O50" s="450">
        <f>SUM(U50:AD50)</f>
        <v>100</v>
      </c>
      <c r="P50" s="450"/>
      <c r="Q50" s="450"/>
      <c r="R50" s="450"/>
      <c r="S50" s="450"/>
      <c r="T50" s="450"/>
      <c r="U50" s="824">
        <v>39</v>
      </c>
      <c r="V50" s="824"/>
      <c r="W50" s="824"/>
      <c r="X50" s="824"/>
      <c r="Y50" s="824"/>
      <c r="Z50" s="824">
        <v>61</v>
      </c>
      <c r="AA50" s="824"/>
      <c r="AB50" s="824"/>
      <c r="AC50" s="824"/>
      <c r="AD50" s="824"/>
      <c r="AE50" s="450">
        <f>SUM(AK50:AT50)</f>
        <v>111</v>
      </c>
      <c r="AF50" s="450"/>
      <c r="AG50" s="450"/>
      <c r="AH50" s="450"/>
      <c r="AI50" s="450"/>
      <c r="AJ50" s="450"/>
      <c r="AK50" s="824">
        <v>39</v>
      </c>
      <c r="AL50" s="824"/>
      <c r="AM50" s="824"/>
      <c r="AN50" s="824"/>
      <c r="AO50" s="824"/>
      <c r="AP50" s="824">
        <v>72</v>
      </c>
      <c r="AQ50" s="824"/>
      <c r="AR50" s="824"/>
      <c r="AS50" s="824"/>
      <c r="AT50" s="824"/>
      <c r="AU50" s="464">
        <f>SUM(BA50:BJ50)</f>
        <v>40</v>
      </c>
      <c r="AV50" s="464"/>
      <c r="AW50" s="464"/>
      <c r="AX50" s="464"/>
      <c r="AY50" s="464"/>
      <c r="AZ50" s="464"/>
      <c r="BA50" s="833">
        <v>30</v>
      </c>
      <c r="BB50" s="833"/>
      <c r="BC50" s="833"/>
      <c r="BD50" s="833"/>
      <c r="BE50" s="833"/>
      <c r="BF50" s="833">
        <v>10</v>
      </c>
      <c r="BG50" s="833"/>
      <c r="BH50" s="833"/>
      <c r="BI50" s="833"/>
      <c r="BJ50" s="833"/>
    </row>
    <row r="51" spans="3:62" ht="12" customHeight="1">
      <c r="C51" s="474" t="s">
        <v>512</v>
      </c>
      <c r="D51" s="474"/>
      <c r="E51" s="474"/>
      <c r="F51" s="474"/>
      <c r="G51" s="474"/>
      <c r="H51" s="474"/>
      <c r="I51" s="474"/>
      <c r="J51" s="474"/>
      <c r="K51" s="474"/>
      <c r="L51" s="474"/>
      <c r="M51" s="474"/>
      <c r="N51" s="221"/>
      <c r="O51" s="450">
        <f>SUM(U51:AD51)</f>
        <v>29</v>
      </c>
      <c r="P51" s="450"/>
      <c r="Q51" s="450"/>
      <c r="R51" s="450"/>
      <c r="S51" s="450"/>
      <c r="T51" s="450"/>
      <c r="U51" s="824">
        <v>29</v>
      </c>
      <c r="V51" s="824"/>
      <c r="W51" s="824"/>
      <c r="X51" s="824"/>
      <c r="Y51" s="824"/>
      <c r="Z51" s="450">
        <v>0</v>
      </c>
      <c r="AA51" s="450"/>
      <c r="AB51" s="450"/>
      <c r="AC51" s="450"/>
      <c r="AD51" s="450"/>
      <c r="AE51" s="450">
        <f>SUM(AK51:AT51)</f>
        <v>28</v>
      </c>
      <c r="AF51" s="450"/>
      <c r="AG51" s="450"/>
      <c r="AH51" s="450"/>
      <c r="AI51" s="450"/>
      <c r="AJ51" s="450"/>
      <c r="AK51" s="824">
        <v>28</v>
      </c>
      <c r="AL51" s="824"/>
      <c r="AM51" s="824"/>
      <c r="AN51" s="824"/>
      <c r="AO51" s="824"/>
      <c r="AP51" s="450">
        <v>0</v>
      </c>
      <c r="AQ51" s="450"/>
      <c r="AR51" s="450"/>
      <c r="AS51" s="450"/>
      <c r="AT51" s="450"/>
      <c r="AU51" s="464"/>
      <c r="AV51" s="464"/>
      <c r="AW51" s="464"/>
      <c r="AX51" s="464"/>
      <c r="AY51" s="464"/>
      <c r="AZ51" s="464"/>
      <c r="BA51" s="833"/>
      <c r="BB51" s="833"/>
      <c r="BC51" s="833"/>
      <c r="BD51" s="833"/>
      <c r="BE51" s="833"/>
      <c r="BF51" s="833"/>
      <c r="BG51" s="833"/>
      <c r="BH51" s="833"/>
      <c r="BI51" s="833"/>
      <c r="BJ51" s="833"/>
    </row>
    <row r="52" spans="3:62" ht="6" customHeight="1"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1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</row>
    <row r="53" spans="3:62" ht="12" customHeight="1">
      <c r="C53" s="474" t="s">
        <v>511</v>
      </c>
      <c r="D53" s="474"/>
      <c r="E53" s="474"/>
      <c r="F53" s="474"/>
      <c r="G53" s="474"/>
      <c r="H53" s="474"/>
      <c r="I53" s="474"/>
      <c r="J53" s="474"/>
      <c r="K53" s="474"/>
      <c r="L53" s="474"/>
      <c r="M53" s="474"/>
      <c r="N53" s="221"/>
      <c r="O53" s="450">
        <f>SUM(U53:AD53)</f>
        <v>89</v>
      </c>
      <c r="P53" s="450"/>
      <c r="Q53" s="450"/>
      <c r="R53" s="450"/>
      <c r="S53" s="450"/>
      <c r="T53" s="450"/>
      <c r="U53" s="824">
        <v>38</v>
      </c>
      <c r="V53" s="824"/>
      <c r="W53" s="824"/>
      <c r="X53" s="824"/>
      <c r="Y53" s="824"/>
      <c r="Z53" s="824">
        <v>51</v>
      </c>
      <c r="AA53" s="824"/>
      <c r="AB53" s="824"/>
      <c r="AC53" s="824"/>
      <c r="AD53" s="824"/>
      <c r="AE53" s="450">
        <f>SUM(AK53:AT53)</f>
        <v>89</v>
      </c>
      <c r="AF53" s="450"/>
      <c r="AG53" s="450"/>
      <c r="AH53" s="450"/>
      <c r="AI53" s="450"/>
      <c r="AJ53" s="450"/>
      <c r="AK53" s="824">
        <v>38</v>
      </c>
      <c r="AL53" s="824"/>
      <c r="AM53" s="824"/>
      <c r="AN53" s="824"/>
      <c r="AO53" s="824"/>
      <c r="AP53" s="824">
        <v>51</v>
      </c>
      <c r="AQ53" s="824"/>
      <c r="AR53" s="824"/>
      <c r="AS53" s="824"/>
      <c r="AT53" s="824"/>
      <c r="AU53" s="450">
        <f>SUM(BA53:BJ53)</f>
        <v>21</v>
      </c>
      <c r="AV53" s="450"/>
      <c r="AW53" s="450"/>
      <c r="AX53" s="450"/>
      <c r="AY53" s="450"/>
      <c r="AZ53" s="450"/>
      <c r="BA53" s="824">
        <v>15</v>
      </c>
      <c r="BB53" s="824"/>
      <c r="BC53" s="824"/>
      <c r="BD53" s="824"/>
      <c r="BE53" s="824"/>
      <c r="BF53" s="824">
        <v>6</v>
      </c>
      <c r="BG53" s="824"/>
      <c r="BH53" s="824"/>
      <c r="BI53" s="824"/>
      <c r="BJ53" s="824"/>
    </row>
    <row r="54" spans="3:62" ht="12" customHeight="1">
      <c r="C54" s="474" t="s">
        <v>510</v>
      </c>
      <c r="D54" s="474"/>
      <c r="E54" s="474"/>
      <c r="F54" s="474"/>
      <c r="G54" s="474"/>
      <c r="H54" s="474"/>
      <c r="I54" s="474"/>
      <c r="J54" s="474"/>
      <c r="K54" s="474"/>
      <c r="L54" s="474"/>
      <c r="M54" s="474"/>
      <c r="N54" s="221"/>
      <c r="O54" s="450">
        <f>SUM(U54:AD54)</f>
        <v>125</v>
      </c>
      <c r="P54" s="450"/>
      <c r="Q54" s="450"/>
      <c r="R54" s="450"/>
      <c r="S54" s="450"/>
      <c r="T54" s="450"/>
      <c r="U54" s="824">
        <v>47</v>
      </c>
      <c r="V54" s="824"/>
      <c r="W54" s="824"/>
      <c r="X54" s="824"/>
      <c r="Y54" s="824"/>
      <c r="Z54" s="824">
        <v>78</v>
      </c>
      <c r="AA54" s="824"/>
      <c r="AB54" s="824"/>
      <c r="AC54" s="824"/>
      <c r="AD54" s="824"/>
      <c r="AE54" s="450">
        <f>SUM(AK54:AT54)</f>
        <v>124</v>
      </c>
      <c r="AF54" s="450"/>
      <c r="AG54" s="450"/>
      <c r="AH54" s="450"/>
      <c r="AI54" s="450"/>
      <c r="AJ54" s="450"/>
      <c r="AK54" s="824">
        <v>47</v>
      </c>
      <c r="AL54" s="824"/>
      <c r="AM54" s="824"/>
      <c r="AN54" s="824"/>
      <c r="AO54" s="824"/>
      <c r="AP54" s="824">
        <v>77</v>
      </c>
      <c r="AQ54" s="824"/>
      <c r="AR54" s="824"/>
      <c r="AS54" s="824"/>
      <c r="AT54" s="824"/>
      <c r="AU54" s="464">
        <f>SUM(BA54:BJ54)</f>
        <v>49</v>
      </c>
      <c r="AV54" s="464"/>
      <c r="AW54" s="464"/>
      <c r="AX54" s="464"/>
      <c r="AY54" s="464"/>
      <c r="AZ54" s="464"/>
      <c r="BA54" s="833">
        <v>35</v>
      </c>
      <c r="BB54" s="833"/>
      <c r="BC54" s="833"/>
      <c r="BD54" s="833"/>
      <c r="BE54" s="833"/>
      <c r="BF54" s="833">
        <v>14</v>
      </c>
      <c r="BG54" s="833"/>
      <c r="BH54" s="833"/>
      <c r="BI54" s="833"/>
      <c r="BJ54" s="833"/>
    </row>
    <row r="55" spans="3:62" ht="12" customHeight="1">
      <c r="C55" s="474" t="s">
        <v>509</v>
      </c>
      <c r="D55" s="474"/>
      <c r="E55" s="474"/>
      <c r="F55" s="474"/>
      <c r="G55" s="474"/>
      <c r="H55" s="474"/>
      <c r="I55" s="474"/>
      <c r="J55" s="474"/>
      <c r="K55" s="474"/>
      <c r="L55" s="474"/>
      <c r="M55" s="474"/>
      <c r="N55" s="221"/>
      <c r="O55" s="450">
        <f>SUM(U55:AD55)</f>
        <v>29</v>
      </c>
      <c r="P55" s="450"/>
      <c r="Q55" s="450"/>
      <c r="R55" s="450"/>
      <c r="S55" s="450"/>
      <c r="T55" s="450"/>
      <c r="U55" s="824">
        <v>29</v>
      </c>
      <c r="V55" s="824"/>
      <c r="W55" s="824"/>
      <c r="X55" s="824"/>
      <c r="Y55" s="824"/>
      <c r="Z55" s="450">
        <v>0</v>
      </c>
      <c r="AA55" s="450"/>
      <c r="AB55" s="450"/>
      <c r="AC55" s="450"/>
      <c r="AD55" s="450"/>
      <c r="AE55" s="450">
        <f>SUM(AK55:AT55)</f>
        <v>29</v>
      </c>
      <c r="AF55" s="450"/>
      <c r="AG55" s="450"/>
      <c r="AH55" s="450"/>
      <c r="AI55" s="450"/>
      <c r="AJ55" s="450"/>
      <c r="AK55" s="824">
        <v>29</v>
      </c>
      <c r="AL55" s="824"/>
      <c r="AM55" s="824"/>
      <c r="AN55" s="824"/>
      <c r="AO55" s="824"/>
      <c r="AP55" s="450">
        <v>0</v>
      </c>
      <c r="AQ55" s="450"/>
      <c r="AR55" s="450"/>
      <c r="AS55" s="450"/>
      <c r="AT55" s="450"/>
      <c r="AU55" s="464"/>
      <c r="AV55" s="464"/>
      <c r="AW55" s="464"/>
      <c r="AX55" s="464"/>
      <c r="AY55" s="464"/>
      <c r="AZ55" s="464"/>
      <c r="BA55" s="833"/>
      <c r="BB55" s="833"/>
      <c r="BC55" s="833"/>
      <c r="BD55" s="833"/>
      <c r="BE55" s="833"/>
      <c r="BF55" s="833"/>
      <c r="BG55" s="833"/>
      <c r="BH55" s="833"/>
      <c r="BI55" s="833"/>
      <c r="BJ55" s="833"/>
    </row>
    <row r="56" spans="3:62" ht="12" customHeight="1">
      <c r="C56" s="474" t="s">
        <v>508</v>
      </c>
      <c r="D56" s="474"/>
      <c r="E56" s="474"/>
      <c r="F56" s="474"/>
      <c r="G56" s="474"/>
      <c r="H56" s="474"/>
      <c r="I56" s="474"/>
      <c r="J56" s="474"/>
      <c r="K56" s="474"/>
      <c r="L56" s="474"/>
      <c r="M56" s="474"/>
      <c r="N56" s="221"/>
      <c r="O56" s="450">
        <f>SUM(U56:AD56)</f>
        <v>39</v>
      </c>
      <c r="P56" s="450"/>
      <c r="Q56" s="450"/>
      <c r="R56" s="450"/>
      <c r="S56" s="450"/>
      <c r="T56" s="450"/>
      <c r="U56" s="824">
        <v>18</v>
      </c>
      <c r="V56" s="824"/>
      <c r="W56" s="824"/>
      <c r="X56" s="824"/>
      <c r="Y56" s="824"/>
      <c r="Z56" s="824">
        <v>21</v>
      </c>
      <c r="AA56" s="824"/>
      <c r="AB56" s="824"/>
      <c r="AC56" s="824"/>
      <c r="AD56" s="824"/>
      <c r="AE56" s="450">
        <f>SUM(AK56:AT56)</f>
        <v>38</v>
      </c>
      <c r="AF56" s="450"/>
      <c r="AG56" s="450"/>
      <c r="AH56" s="450"/>
      <c r="AI56" s="450"/>
      <c r="AJ56" s="450"/>
      <c r="AK56" s="824">
        <v>18</v>
      </c>
      <c r="AL56" s="824"/>
      <c r="AM56" s="824"/>
      <c r="AN56" s="824"/>
      <c r="AO56" s="824"/>
      <c r="AP56" s="824">
        <v>20</v>
      </c>
      <c r="AQ56" s="824"/>
      <c r="AR56" s="824"/>
      <c r="AS56" s="824"/>
      <c r="AT56" s="824"/>
      <c r="AU56" s="450">
        <f>SUM(BA56:BJ56)</f>
        <v>18</v>
      </c>
      <c r="AV56" s="450"/>
      <c r="AW56" s="450"/>
      <c r="AX56" s="450"/>
      <c r="AY56" s="450"/>
      <c r="AZ56" s="450"/>
      <c r="BA56" s="824">
        <v>13</v>
      </c>
      <c r="BB56" s="824"/>
      <c r="BC56" s="824"/>
      <c r="BD56" s="824"/>
      <c r="BE56" s="824"/>
      <c r="BF56" s="450">
        <v>5</v>
      </c>
      <c r="BG56" s="450"/>
      <c r="BH56" s="450"/>
      <c r="BI56" s="450"/>
      <c r="BJ56" s="450"/>
    </row>
    <row r="57" spans="3:62" ht="12" customHeight="1">
      <c r="C57" s="834" t="s">
        <v>507</v>
      </c>
      <c r="D57" s="474"/>
      <c r="E57" s="474"/>
      <c r="F57" s="474"/>
      <c r="G57" s="474"/>
      <c r="H57" s="474"/>
      <c r="I57" s="474"/>
      <c r="J57" s="474"/>
      <c r="K57" s="474"/>
      <c r="L57" s="474"/>
      <c r="M57" s="474"/>
      <c r="N57" s="221"/>
      <c r="O57" s="450">
        <f>SUM(U57:AD57)</f>
        <v>131</v>
      </c>
      <c r="P57" s="450"/>
      <c r="Q57" s="450"/>
      <c r="R57" s="450"/>
      <c r="S57" s="450"/>
      <c r="T57" s="450"/>
      <c r="U57" s="824">
        <v>59</v>
      </c>
      <c r="V57" s="824"/>
      <c r="W57" s="824"/>
      <c r="X57" s="824"/>
      <c r="Y57" s="824"/>
      <c r="Z57" s="824">
        <v>72</v>
      </c>
      <c r="AA57" s="824"/>
      <c r="AB57" s="824"/>
      <c r="AC57" s="824"/>
      <c r="AD57" s="824"/>
      <c r="AE57" s="450">
        <f>SUM(AK57:AT57)</f>
        <v>127</v>
      </c>
      <c r="AF57" s="450"/>
      <c r="AG57" s="450"/>
      <c r="AH57" s="450"/>
      <c r="AI57" s="450"/>
      <c r="AJ57" s="450"/>
      <c r="AK57" s="824">
        <v>58</v>
      </c>
      <c r="AL57" s="824"/>
      <c r="AM57" s="824"/>
      <c r="AN57" s="824"/>
      <c r="AO57" s="824"/>
      <c r="AP57" s="824">
        <v>69</v>
      </c>
      <c r="AQ57" s="824"/>
      <c r="AR57" s="824"/>
      <c r="AS57" s="824"/>
      <c r="AT57" s="824"/>
      <c r="AU57" s="450">
        <f>SUM(BA57:BJ57)</f>
        <v>22</v>
      </c>
      <c r="AV57" s="450"/>
      <c r="AW57" s="450"/>
      <c r="AX57" s="450"/>
      <c r="AY57" s="450"/>
      <c r="AZ57" s="450"/>
      <c r="BA57" s="824">
        <v>20</v>
      </c>
      <c r="BB57" s="835"/>
      <c r="BC57" s="835"/>
      <c r="BD57" s="835"/>
      <c r="BE57" s="835"/>
      <c r="BF57" s="450">
        <v>2</v>
      </c>
      <c r="BG57" s="835"/>
      <c r="BH57" s="835"/>
      <c r="BI57" s="835"/>
      <c r="BJ57" s="835"/>
    </row>
    <row r="58" spans="3:62" ht="6" customHeight="1"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158"/>
      <c r="O58" s="214"/>
      <c r="P58" s="214"/>
      <c r="Q58" s="214"/>
      <c r="R58" s="214"/>
      <c r="S58" s="214"/>
      <c r="T58" s="214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14"/>
      <c r="AF58" s="214"/>
      <c r="AG58" s="214"/>
      <c r="AH58" s="214"/>
      <c r="AI58" s="214"/>
      <c r="AJ58" s="214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14"/>
      <c r="AV58" s="214"/>
      <c r="AW58" s="214"/>
      <c r="AX58" s="214"/>
      <c r="AY58" s="214"/>
      <c r="AZ58" s="214"/>
      <c r="BA58" s="245"/>
      <c r="BB58" s="324"/>
      <c r="BC58" s="324"/>
      <c r="BD58" s="324"/>
      <c r="BE58" s="324"/>
      <c r="BF58" s="214"/>
      <c r="BG58" s="324"/>
      <c r="BH58" s="324"/>
      <c r="BI58" s="324"/>
      <c r="BJ58" s="324"/>
    </row>
    <row r="59" spans="3:62" ht="20.100000000000001" customHeight="1">
      <c r="C59" s="832" t="s">
        <v>891</v>
      </c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221"/>
      <c r="O59" s="450">
        <f>SUM(U59:AD59)</f>
        <v>67</v>
      </c>
      <c r="P59" s="450"/>
      <c r="Q59" s="450"/>
      <c r="R59" s="450"/>
      <c r="S59" s="450"/>
      <c r="T59" s="450"/>
      <c r="U59" s="824">
        <v>28</v>
      </c>
      <c r="V59" s="824"/>
      <c r="W59" s="824"/>
      <c r="X59" s="824"/>
      <c r="Y59" s="824"/>
      <c r="Z59" s="824">
        <v>39</v>
      </c>
      <c r="AA59" s="824"/>
      <c r="AB59" s="824"/>
      <c r="AC59" s="824"/>
      <c r="AD59" s="824"/>
      <c r="AE59" s="450">
        <f>SUM(AK59:AT59)</f>
        <v>66</v>
      </c>
      <c r="AF59" s="450"/>
      <c r="AG59" s="450"/>
      <c r="AH59" s="450"/>
      <c r="AI59" s="450"/>
      <c r="AJ59" s="450"/>
      <c r="AK59" s="824">
        <v>28</v>
      </c>
      <c r="AL59" s="824"/>
      <c r="AM59" s="824"/>
      <c r="AN59" s="824"/>
      <c r="AO59" s="824"/>
      <c r="AP59" s="824">
        <v>38</v>
      </c>
      <c r="AQ59" s="824"/>
      <c r="AR59" s="824"/>
      <c r="AS59" s="824"/>
      <c r="AT59" s="824"/>
      <c r="AU59" s="450">
        <f>SUM(BA59:BJ59)</f>
        <v>16</v>
      </c>
      <c r="AV59" s="450"/>
      <c r="AW59" s="450"/>
      <c r="AX59" s="450"/>
      <c r="AY59" s="450"/>
      <c r="AZ59" s="450"/>
      <c r="BA59" s="824">
        <v>13</v>
      </c>
      <c r="BB59" s="824"/>
      <c r="BC59" s="824"/>
      <c r="BD59" s="824"/>
      <c r="BE59" s="824"/>
      <c r="BF59" s="450">
        <v>3</v>
      </c>
      <c r="BG59" s="450"/>
      <c r="BH59" s="450"/>
      <c r="BI59" s="450"/>
      <c r="BJ59" s="450"/>
    </row>
    <row r="60" spans="3:62" ht="12" customHeight="1">
      <c r="C60" s="474" t="s">
        <v>506</v>
      </c>
      <c r="D60" s="474"/>
      <c r="E60" s="474"/>
      <c r="F60" s="474"/>
      <c r="G60" s="474"/>
      <c r="H60" s="474"/>
      <c r="I60" s="474"/>
      <c r="J60" s="474"/>
      <c r="K60" s="474"/>
      <c r="L60" s="474"/>
      <c r="M60" s="474"/>
      <c r="N60" s="221"/>
      <c r="O60" s="450">
        <f>SUM(U60:AD60)</f>
        <v>99</v>
      </c>
      <c r="P60" s="450"/>
      <c r="Q60" s="450"/>
      <c r="R60" s="450"/>
      <c r="S60" s="450"/>
      <c r="T60" s="450"/>
      <c r="U60" s="824">
        <v>39</v>
      </c>
      <c r="V60" s="824"/>
      <c r="W60" s="824"/>
      <c r="X60" s="824"/>
      <c r="Y60" s="824"/>
      <c r="Z60" s="824">
        <v>60</v>
      </c>
      <c r="AA60" s="824"/>
      <c r="AB60" s="824"/>
      <c r="AC60" s="824"/>
      <c r="AD60" s="824"/>
      <c r="AE60" s="450">
        <f>SUM(AK60:AT60)</f>
        <v>97</v>
      </c>
      <c r="AF60" s="450"/>
      <c r="AG60" s="450"/>
      <c r="AH60" s="450"/>
      <c r="AI60" s="450"/>
      <c r="AJ60" s="450"/>
      <c r="AK60" s="824">
        <v>39</v>
      </c>
      <c r="AL60" s="824"/>
      <c r="AM60" s="824"/>
      <c r="AN60" s="824"/>
      <c r="AO60" s="824"/>
      <c r="AP60" s="824">
        <v>58</v>
      </c>
      <c r="AQ60" s="824"/>
      <c r="AR60" s="824"/>
      <c r="AS60" s="824"/>
      <c r="AT60" s="824"/>
      <c r="AU60" s="450">
        <f>SUM(BA60:BJ60)</f>
        <v>19</v>
      </c>
      <c r="AV60" s="450"/>
      <c r="AW60" s="450"/>
      <c r="AX60" s="450"/>
      <c r="AY60" s="450"/>
      <c r="AZ60" s="450"/>
      <c r="BA60" s="824">
        <v>14</v>
      </c>
      <c r="BB60" s="824"/>
      <c r="BC60" s="824"/>
      <c r="BD60" s="824"/>
      <c r="BE60" s="824"/>
      <c r="BF60" s="450">
        <v>5</v>
      </c>
      <c r="BG60" s="450"/>
      <c r="BH60" s="450"/>
      <c r="BI60" s="450"/>
      <c r="BJ60" s="450"/>
    </row>
    <row r="61" spans="3:62" ht="12" customHeight="1">
      <c r="C61" s="474" t="s">
        <v>505</v>
      </c>
      <c r="D61" s="474"/>
      <c r="E61" s="474"/>
      <c r="F61" s="474"/>
      <c r="G61" s="474"/>
      <c r="H61" s="474"/>
      <c r="I61" s="474"/>
      <c r="J61" s="474"/>
      <c r="K61" s="474"/>
      <c r="L61" s="474"/>
      <c r="M61" s="474"/>
      <c r="N61" s="221"/>
      <c r="O61" s="450">
        <f>SUM(U61:AD61)</f>
        <v>50</v>
      </c>
      <c r="P61" s="450"/>
      <c r="Q61" s="450"/>
      <c r="R61" s="450"/>
      <c r="S61" s="450"/>
      <c r="T61" s="450"/>
      <c r="U61" s="824">
        <v>21</v>
      </c>
      <c r="V61" s="824"/>
      <c r="W61" s="824"/>
      <c r="X61" s="824"/>
      <c r="Y61" s="824"/>
      <c r="Z61" s="450">
        <v>29</v>
      </c>
      <c r="AA61" s="450"/>
      <c r="AB61" s="450"/>
      <c r="AC61" s="450"/>
      <c r="AD61" s="450"/>
      <c r="AE61" s="450">
        <f>SUM(AK61:AT61)</f>
        <v>50</v>
      </c>
      <c r="AF61" s="450"/>
      <c r="AG61" s="450"/>
      <c r="AH61" s="450"/>
      <c r="AI61" s="450"/>
      <c r="AJ61" s="450"/>
      <c r="AK61" s="824">
        <v>21</v>
      </c>
      <c r="AL61" s="824"/>
      <c r="AM61" s="824"/>
      <c r="AN61" s="824"/>
      <c r="AO61" s="824"/>
      <c r="AP61" s="450">
        <v>29</v>
      </c>
      <c r="AQ61" s="450"/>
      <c r="AR61" s="450"/>
      <c r="AS61" s="450"/>
      <c r="AT61" s="450"/>
      <c r="AU61" s="450">
        <f>SUM(BA61:BJ61)</f>
        <v>10</v>
      </c>
      <c r="AV61" s="450"/>
      <c r="AW61" s="450"/>
      <c r="AX61" s="450"/>
      <c r="AY61" s="450"/>
      <c r="AZ61" s="450"/>
      <c r="BA61" s="824">
        <v>6</v>
      </c>
      <c r="BB61" s="824"/>
      <c r="BC61" s="824"/>
      <c r="BD61" s="824"/>
      <c r="BE61" s="824"/>
      <c r="BF61" s="450">
        <v>4</v>
      </c>
      <c r="BG61" s="450"/>
      <c r="BH61" s="450"/>
      <c r="BI61" s="450"/>
      <c r="BJ61" s="450"/>
    </row>
    <row r="62" spans="3:62" ht="12" customHeight="1">
      <c r="C62" s="474" t="s">
        <v>504</v>
      </c>
      <c r="D62" s="474"/>
      <c r="E62" s="474"/>
      <c r="F62" s="474"/>
      <c r="G62" s="474"/>
      <c r="H62" s="474"/>
      <c r="I62" s="474"/>
      <c r="J62" s="474"/>
      <c r="K62" s="474"/>
      <c r="L62" s="474"/>
      <c r="M62" s="474"/>
      <c r="N62" s="159"/>
      <c r="O62" s="450">
        <f>SUM(U62:AD62)</f>
        <v>76</v>
      </c>
      <c r="P62" s="450"/>
      <c r="Q62" s="450"/>
      <c r="R62" s="450"/>
      <c r="S62" s="450"/>
      <c r="T62" s="450"/>
      <c r="U62" s="824">
        <v>31</v>
      </c>
      <c r="V62" s="824"/>
      <c r="W62" s="824"/>
      <c r="X62" s="824"/>
      <c r="Y62" s="824"/>
      <c r="Z62" s="450">
        <v>45</v>
      </c>
      <c r="AA62" s="450"/>
      <c r="AB62" s="450"/>
      <c r="AC62" s="450"/>
      <c r="AD62" s="450"/>
      <c r="AE62" s="450">
        <f>SUM(AK62:AT62)</f>
        <v>76</v>
      </c>
      <c r="AF62" s="450"/>
      <c r="AG62" s="450"/>
      <c r="AH62" s="450"/>
      <c r="AI62" s="450"/>
      <c r="AJ62" s="450"/>
      <c r="AK62" s="824">
        <v>31</v>
      </c>
      <c r="AL62" s="824"/>
      <c r="AM62" s="824"/>
      <c r="AN62" s="824"/>
      <c r="AO62" s="824"/>
      <c r="AP62" s="450">
        <v>45</v>
      </c>
      <c r="AQ62" s="450"/>
      <c r="AR62" s="450"/>
      <c r="AS62" s="450"/>
      <c r="AT62" s="450"/>
      <c r="AU62" s="450">
        <f>SUM(BA62:BJ62)</f>
        <v>15</v>
      </c>
      <c r="AV62" s="450"/>
      <c r="AW62" s="450"/>
      <c r="AX62" s="450"/>
      <c r="AY62" s="450"/>
      <c r="AZ62" s="450"/>
      <c r="BA62" s="824">
        <v>13</v>
      </c>
      <c r="BB62" s="824"/>
      <c r="BC62" s="824"/>
      <c r="BD62" s="824"/>
      <c r="BE62" s="824"/>
      <c r="BF62" s="450">
        <v>2</v>
      </c>
      <c r="BG62" s="450"/>
      <c r="BH62" s="450"/>
      <c r="BI62" s="450"/>
      <c r="BJ62" s="450"/>
    </row>
    <row r="63" spans="3:62" ht="12" customHeight="1">
      <c r="C63" s="474" t="s">
        <v>503</v>
      </c>
      <c r="D63" s="474"/>
      <c r="E63" s="474"/>
      <c r="F63" s="474"/>
      <c r="G63" s="474"/>
      <c r="H63" s="474"/>
      <c r="I63" s="474"/>
      <c r="J63" s="474"/>
      <c r="K63" s="474"/>
      <c r="L63" s="474"/>
      <c r="M63" s="474"/>
      <c r="N63" s="159"/>
      <c r="O63" s="450">
        <f>SUM(U63:AD63)</f>
        <v>114</v>
      </c>
      <c r="P63" s="450"/>
      <c r="Q63" s="450"/>
      <c r="R63" s="450"/>
      <c r="S63" s="450"/>
      <c r="T63" s="450"/>
      <c r="U63" s="824">
        <v>42</v>
      </c>
      <c r="V63" s="824"/>
      <c r="W63" s="824"/>
      <c r="X63" s="824"/>
      <c r="Y63" s="824"/>
      <c r="Z63" s="450">
        <v>72</v>
      </c>
      <c r="AA63" s="450"/>
      <c r="AB63" s="450"/>
      <c r="AC63" s="450"/>
      <c r="AD63" s="450"/>
      <c r="AE63" s="450">
        <f>SUM(AK63:AT63)</f>
        <v>110</v>
      </c>
      <c r="AF63" s="450"/>
      <c r="AG63" s="450"/>
      <c r="AH63" s="450"/>
      <c r="AI63" s="450"/>
      <c r="AJ63" s="450"/>
      <c r="AK63" s="824">
        <v>41</v>
      </c>
      <c r="AL63" s="824"/>
      <c r="AM63" s="824"/>
      <c r="AN63" s="824"/>
      <c r="AO63" s="824"/>
      <c r="AP63" s="450">
        <v>69</v>
      </c>
      <c r="AQ63" s="450"/>
      <c r="AR63" s="450"/>
      <c r="AS63" s="450"/>
      <c r="AT63" s="450"/>
      <c r="AU63" s="450">
        <f>SUM(BA63:BJ63)</f>
        <v>19</v>
      </c>
      <c r="AV63" s="450"/>
      <c r="AW63" s="450"/>
      <c r="AX63" s="450"/>
      <c r="AY63" s="450"/>
      <c r="AZ63" s="450"/>
      <c r="BA63" s="824">
        <v>16</v>
      </c>
      <c r="BB63" s="824"/>
      <c r="BC63" s="824"/>
      <c r="BD63" s="824"/>
      <c r="BE63" s="824"/>
      <c r="BF63" s="450">
        <v>3</v>
      </c>
      <c r="BG63" s="450"/>
      <c r="BH63" s="450"/>
      <c r="BI63" s="450"/>
      <c r="BJ63" s="450"/>
    </row>
    <row r="64" spans="3:62" ht="6" customHeight="1"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159"/>
      <c r="O64" s="325"/>
      <c r="P64" s="325"/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5"/>
      <c r="AD64" s="325"/>
      <c r="AE64" s="325"/>
      <c r="AF64" s="325"/>
      <c r="AG64" s="325"/>
      <c r="AH64" s="325"/>
      <c r="AI64" s="325"/>
      <c r="AJ64" s="325"/>
      <c r="AK64" s="325"/>
      <c r="AL64" s="325"/>
      <c r="AM64" s="325"/>
      <c r="AN64" s="325"/>
      <c r="AO64" s="325"/>
      <c r="AP64" s="325"/>
      <c r="AQ64" s="325"/>
      <c r="AR64" s="325"/>
      <c r="AS64" s="325"/>
      <c r="AT64" s="325"/>
      <c r="AU64" s="325"/>
      <c r="AV64" s="325"/>
      <c r="AW64" s="325"/>
      <c r="AX64" s="325"/>
      <c r="AY64" s="325"/>
      <c r="AZ64" s="325"/>
      <c r="BA64" s="325"/>
      <c r="BB64" s="325"/>
      <c r="BC64" s="325"/>
      <c r="BD64" s="325"/>
      <c r="BE64" s="325"/>
      <c r="BF64" s="325"/>
      <c r="BG64" s="325"/>
      <c r="BH64" s="325"/>
      <c r="BI64" s="325"/>
      <c r="BJ64" s="325"/>
    </row>
    <row r="65" spans="3:62" ht="12" customHeight="1">
      <c r="C65" s="474" t="s">
        <v>502</v>
      </c>
      <c r="D65" s="474"/>
      <c r="E65" s="474"/>
      <c r="F65" s="474"/>
      <c r="G65" s="474"/>
      <c r="H65" s="474"/>
      <c r="I65" s="474"/>
      <c r="J65" s="474"/>
      <c r="K65" s="474"/>
      <c r="L65" s="474"/>
      <c r="M65" s="474"/>
      <c r="N65" s="221"/>
      <c r="O65" s="450">
        <f>SUM(U65:AD65)</f>
        <v>128</v>
      </c>
      <c r="P65" s="450"/>
      <c r="Q65" s="450"/>
      <c r="R65" s="450"/>
      <c r="S65" s="450"/>
      <c r="T65" s="450"/>
      <c r="U65" s="824">
        <v>56</v>
      </c>
      <c r="V65" s="824"/>
      <c r="W65" s="824"/>
      <c r="X65" s="824"/>
      <c r="Y65" s="824"/>
      <c r="Z65" s="824">
        <v>72</v>
      </c>
      <c r="AA65" s="824"/>
      <c r="AB65" s="824"/>
      <c r="AC65" s="824"/>
      <c r="AD65" s="824"/>
      <c r="AE65" s="450">
        <f>SUM(AK65:AT65)</f>
        <v>125</v>
      </c>
      <c r="AF65" s="450"/>
      <c r="AG65" s="450"/>
      <c r="AH65" s="450"/>
      <c r="AI65" s="450"/>
      <c r="AJ65" s="450"/>
      <c r="AK65" s="824">
        <v>56</v>
      </c>
      <c r="AL65" s="824"/>
      <c r="AM65" s="824"/>
      <c r="AN65" s="824"/>
      <c r="AO65" s="824"/>
      <c r="AP65" s="824">
        <v>69</v>
      </c>
      <c r="AQ65" s="824"/>
      <c r="AR65" s="824"/>
      <c r="AS65" s="824"/>
      <c r="AT65" s="824"/>
      <c r="AU65" s="450">
        <f>SUM(BA65:BJ65)</f>
        <v>23</v>
      </c>
      <c r="AV65" s="450"/>
      <c r="AW65" s="450"/>
      <c r="AX65" s="450"/>
      <c r="AY65" s="450"/>
      <c r="AZ65" s="450"/>
      <c r="BA65" s="824">
        <v>21</v>
      </c>
      <c r="BB65" s="824"/>
      <c r="BC65" s="824"/>
      <c r="BD65" s="824"/>
      <c r="BE65" s="824"/>
      <c r="BF65" s="450">
        <v>2</v>
      </c>
      <c r="BG65" s="450"/>
      <c r="BH65" s="450"/>
      <c r="BI65" s="450"/>
      <c r="BJ65" s="450"/>
    </row>
    <row r="66" spans="3:62" ht="12" customHeight="1">
      <c r="C66" s="474" t="s">
        <v>501</v>
      </c>
      <c r="D66" s="474"/>
      <c r="E66" s="474"/>
      <c r="F66" s="474"/>
      <c r="G66" s="474"/>
      <c r="H66" s="474"/>
      <c r="I66" s="474"/>
      <c r="J66" s="474"/>
      <c r="K66" s="474"/>
      <c r="L66" s="474"/>
      <c r="M66" s="474"/>
      <c r="N66" s="221"/>
      <c r="O66" s="450">
        <f>SUM(U66:AD66)</f>
        <v>81</v>
      </c>
      <c r="P66" s="450"/>
      <c r="Q66" s="450"/>
      <c r="R66" s="450"/>
      <c r="S66" s="450"/>
      <c r="T66" s="450"/>
      <c r="U66" s="824">
        <v>36</v>
      </c>
      <c r="V66" s="824"/>
      <c r="W66" s="824"/>
      <c r="X66" s="824"/>
      <c r="Y66" s="824"/>
      <c r="Z66" s="824">
        <v>45</v>
      </c>
      <c r="AA66" s="824"/>
      <c r="AB66" s="824"/>
      <c r="AC66" s="824"/>
      <c r="AD66" s="824"/>
      <c r="AE66" s="450">
        <f>SUM(AK66:AT66)</f>
        <v>79</v>
      </c>
      <c r="AF66" s="450"/>
      <c r="AG66" s="450"/>
      <c r="AH66" s="450"/>
      <c r="AI66" s="450"/>
      <c r="AJ66" s="450"/>
      <c r="AK66" s="824">
        <v>36</v>
      </c>
      <c r="AL66" s="824"/>
      <c r="AM66" s="824"/>
      <c r="AN66" s="824"/>
      <c r="AO66" s="824"/>
      <c r="AP66" s="824">
        <v>43</v>
      </c>
      <c r="AQ66" s="824"/>
      <c r="AR66" s="824"/>
      <c r="AS66" s="824"/>
      <c r="AT66" s="824"/>
      <c r="AU66" s="450">
        <f>SUM(BA66:BJ66)</f>
        <v>20</v>
      </c>
      <c r="AV66" s="450"/>
      <c r="AW66" s="450"/>
      <c r="AX66" s="450"/>
      <c r="AY66" s="450"/>
      <c r="AZ66" s="450"/>
      <c r="BA66" s="824">
        <v>15</v>
      </c>
      <c r="BB66" s="824"/>
      <c r="BC66" s="824"/>
      <c r="BD66" s="824"/>
      <c r="BE66" s="824"/>
      <c r="BF66" s="450">
        <v>5</v>
      </c>
      <c r="BG66" s="450"/>
      <c r="BH66" s="450"/>
      <c r="BI66" s="450"/>
      <c r="BJ66" s="450"/>
    </row>
    <row r="67" spans="3:62" ht="12" customHeight="1">
      <c r="C67" s="831" t="s">
        <v>500</v>
      </c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159"/>
      <c r="O67" s="450">
        <f>SUM(U67:AD67)</f>
        <v>64</v>
      </c>
      <c r="P67" s="450"/>
      <c r="Q67" s="450"/>
      <c r="R67" s="450"/>
      <c r="S67" s="450"/>
      <c r="T67" s="450"/>
      <c r="U67" s="824">
        <v>28</v>
      </c>
      <c r="V67" s="824"/>
      <c r="W67" s="824"/>
      <c r="X67" s="824"/>
      <c r="Y67" s="824"/>
      <c r="Z67" s="450">
        <v>36</v>
      </c>
      <c r="AA67" s="450"/>
      <c r="AB67" s="450"/>
      <c r="AC67" s="450"/>
      <c r="AD67" s="450"/>
      <c r="AE67" s="450">
        <f>SUM(AK67:AT67)</f>
        <v>64</v>
      </c>
      <c r="AF67" s="450"/>
      <c r="AG67" s="450"/>
      <c r="AH67" s="450"/>
      <c r="AI67" s="450"/>
      <c r="AJ67" s="450"/>
      <c r="AK67" s="824">
        <v>28</v>
      </c>
      <c r="AL67" s="824"/>
      <c r="AM67" s="824"/>
      <c r="AN67" s="824"/>
      <c r="AO67" s="824"/>
      <c r="AP67" s="450">
        <v>36</v>
      </c>
      <c r="AQ67" s="450"/>
      <c r="AR67" s="450"/>
      <c r="AS67" s="450"/>
      <c r="AT67" s="450"/>
      <c r="AU67" s="450">
        <f>SUM(BA67:BJ67)</f>
        <v>17</v>
      </c>
      <c r="AV67" s="450"/>
      <c r="AW67" s="450"/>
      <c r="AX67" s="450"/>
      <c r="AY67" s="450"/>
      <c r="AZ67" s="450"/>
      <c r="BA67" s="824">
        <v>13</v>
      </c>
      <c r="BB67" s="824"/>
      <c r="BC67" s="824"/>
      <c r="BD67" s="824"/>
      <c r="BE67" s="824"/>
      <c r="BF67" s="450">
        <v>4</v>
      </c>
      <c r="BG67" s="450"/>
      <c r="BH67" s="450"/>
      <c r="BI67" s="450"/>
      <c r="BJ67" s="450"/>
    </row>
    <row r="68" spans="3:62" ht="12" customHeight="1">
      <c r="C68" s="831" t="s">
        <v>499</v>
      </c>
      <c r="D68" s="831"/>
      <c r="E68" s="831"/>
      <c r="F68" s="831"/>
      <c r="G68" s="831"/>
      <c r="H68" s="831"/>
      <c r="I68" s="831"/>
      <c r="J68" s="831"/>
      <c r="K68" s="831"/>
      <c r="L68" s="831"/>
      <c r="M68" s="831"/>
      <c r="N68" s="159"/>
      <c r="O68" s="450">
        <f>SUM(U68:AD68)</f>
        <v>60</v>
      </c>
      <c r="P68" s="450"/>
      <c r="Q68" s="450"/>
      <c r="R68" s="450"/>
      <c r="S68" s="450"/>
      <c r="T68" s="450"/>
      <c r="U68" s="824">
        <v>27</v>
      </c>
      <c r="V68" s="824"/>
      <c r="W68" s="824"/>
      <c r="X68" s="824"/>
      <c r="Y68" s="824"/>
      <c r="Z68" s="824">
        <v>33</v>
      </c>
      <c r="AA68" s="824"/>
      <c r="AB68" s="824"/>
      <c r="AC68" s="824"/>
      <c r="AD68" s="824"/>
      <c r="AE68" s="450">
        <f>SUM(AK68:AT68)</f>
        <v>59</v>
      </c>
      <c r="AF68" s="450"/>
      <c r="AG68" s="450"/>
      <c r="AH68" s="450"/>
      <c r="AI68" s="450"/>
      <c r="AJ68" s="450"/>
      <c r="AK68" s="824">
        <v>27</v>
      </c>
      <c r="AL68" s="824"/>
      <c r="AM68" s="824"/>
      <c r="AN68" s="824"/>
      <c r="AO68" s="824"/>
      <c r="AP68" s="824">
        <v>32</v>
      </c>
      <c r="AQ68" s="824"/>
      <c r="AR68" s="824"/>
      <c r="AS68" s="824"/>
      <c r="AT68" s="824"/>
      <c r="AU68" s="450">
        <f>SUM(BA68:BJ68)</f>
        <v>17</v>
      </c>
      <c r="AV68" s="450"/>
      <c r="AW68" s="450"/>
      <c r="AX68" s="450"/>
      <c r="AY68" s="450"/>
      <c r="AZ68" s="450"/>
      <c r="BA68" s="824">
        <v>11</v>
      </c>
      <c r="BB68" s="824"/>
      <c r="BC68" s="824"/>
      <c r="BD68" s="824"/>
      <c r="BE68" s="824"/>
      <c r="BF68" s="450">
        <v>6</v>
      </c>
      <c r="BG68" s="450"/>
      <c r="BH68" s="450"/>
      <c r="BI68" s="450"/>
      <c r="BJ68" s="450"/>
    </row>
    <row r="69" spans="3:62" ht="12" customHeight="1">
      <c r="C69" s="474" t="s">
        <v>498</v>
      </c>
      <c r="D69" s="474"/>
      <c r="E69" s="474"/>
      <c r="F69" s="474"/>
      <c r="G69" s="474"/>
      <c r="H69" s="474"/>
      <c r="I69" s="474"/>
      <c r="J69" s="474"/>
      <c r="K69" s="474"/>
      <c r="L69" s="474"/>
      <c r="M69" s="474"/>
      <c r="N69" s="159"/>
      <c r="O69" s="450">
        <f>SUM(U69:AD69)</f>
        <v>60</v>
      </c>
      <c r="P69" s="450"/>
      <c r="Q69" s="450"/>
      <c r="R69" s="450"/>
      <c r="S69" s="450"/>
      <c r="T69" s="450"/>
      <c r="U69" s="824">
        <v>27</v>
      </c>
      <c r="V69" s="824"/>
      <c r="W69" s="824"/>
      <c r="X69" s="824"/>
      <c r="Y69" s="824"/>
      <c r="Z69" s="450">
        <v>33</v>
      </c>
      <c r="AA69" s="450"/>
      <c r="AB69" s="450"/>
      <c r="AC69" s="450"/>
      <c r="AD69" s="450"/>
      <c r="AE69" s="450">
        <f>SUM(AK69:AT69)</f>
        <v>58</v>
      </c>
      <c r="AF69" s="450"/>
      <c r="AG69" s="450"/>
      <c r="AH69" s="450"/>
      <c r="AI69" s="450"/>
      <c r="AJ69" s="450"/>
      <c r="AK69" s="824">
        <v>26</v>
      </c>
      <c r="AL69" s="824"/>
      <c r="AM69" s="824"/>
      <c r="AN69" s="824"/>
      <c r="AO69" s="824"/>
      <c r="AP69" s="824">
        <v>32</v>
      </c>
      <c r="AQ69" s="824"/>
      <c r="AR69" s="824"/>
      <c r="AS69" s="824"/>
      <c r="AT69" s="824"/>
      <c r="AU69" s="450">
        <f>SUM(BA69:BJ69)</f>
        <v>14</v>
      </c>
      <c r="AV69" s="450"/>
      <c r="AW69" s="450"/>
      <c r="AX69" s="450"/>
      <c r="AY69" s="450"/>
      <c r="AZ69" s="450"/>
      <c r="BA69" s="824">
        <v>8</v>
      </c>
      <c r="BB69" s="824"/>
      <c r="BC69" s="824"/>
      <c r="BD69" s="824"/>
      <c r="BE69" s="824"/>
      <c r="BF69" s="450">
        <v>6</v>
      </c>
      <c r="BG69" s="450"/>
      <c r="BH69" s="450"/>
      <c r="BI69" s="450"/>
      <c r="BJ69" s="450"/>
    </row>
    <row r="70" spans="3:62" ht="6" customHeight="1"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15"/>
      <c r="O70" s="214"/>
      <c r="P70" s="214"/>
      <c r="Q70" s="214"/>
      <c r="R70" s="214"/>
      <c r="S70" s="214"/>
      <c r="T70" s="214"/>
      <c r="U70" s="245"/>
      <c r="V70" s="245"/>
      <c r="W70" s="245"/>
      <c r="X70" s="245"/>
      <c r="Y70" s="245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45"/>
      <c r="AL70" s="245"/>
      <c r="AM70" s="245"/>
      <c r="AN70" s="245"/>
      <c r="AO70" s="245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45"/>
      <c r="BB70" s="245"/>
      <c r="BC70" s="245"/>
      <c r="BD70" s="245"/>
      <c r="BE70" s="245"/>
      <c r="BF70" s="214"/>
      <c r="BG70" s="214"/>
      <c r="BH70" s="214"/>
      <c r="BI70" s="214"/>
      <c r="BJ70" s="214"/>
    </row>
    <row r="71" spans="3:62" ht="12" customHeight="1">
      <c r="C71" s="831" t="s">
        <v>497</v>
      </c>
      <c r="D71" s="831"/>
      <c r="E71" s="831"/>
      <c r="F71" s="831"/>
      <c r="G71" s="831"/>
      <c r="H71" s="831"/>
      <c r="I71" s="831"/>
      <c r="J71" s="831"/>
      <c r="K71" s="831"/>
      <c r="L71" s="831"/>
      <c r="M71" s="831"/>
      <c r="N71" s="221"/>
      <c r="O71" s="450">
        <f>SUM(U71:AD71)</f>
        <v>117</v>
      </c>
      <c r="P71" s="450"/>
      <c r="Q71" s="450"/>
      <c r="R71" s="450"/>
      <c r="S71" s="450"/>
      <c r="T71" s="450"/>
      <c r="U71" s="824">
        <v>51</v>
      </c>
      <c r="V71" s="824"/>
      <c r="W71" s="824"/>
      <c r="X71" s="824"/>
      <c r="Y71" s="824"/>
      <c r="Z71" s="824">
        <v>66</v>
      </c>
      <c r="AA71" s="824"/>
      <c r="AB71" s="824"/>
      <c r="AC71" s="824"/>
      <c r="AD71" s="824"/>
      <c r="AE71" s="450">
        <f>SUM(AK71:AT71)</f>
        <v>116</v>
      </c>
      <c r="AF71" s="450"/>
      <c r="AG71" s="450"/>
      <c r="AH71" s="450"/>
      <c r="AI71" s="450"/>
      <c r="AJ71" s="450"/>
      <c r="AK71" s="824">
        <v>51</v>
      </c>
      <c r="AL71" s="824"/>
      <c r="AM71" s="824"/>
      <c r="AN71" s="824"/>
      <c r="AO71" s="824"/>
      <c r="AP71" s="824">
        <v>65</v>
      </c>
      <c r="AQ71" s="824"/>
      <c r="AR71" s="824"/>
      <c r="AS71" s="824"/>
      <c r="AT71" s="824"/>
      <c r="AU71" s="450">
        <f>SUM(BA71:BJ71)</f>
        <v>25</v>
      </c>
      <c r="AV71" s="450"/>
      <c r="AW71" s="450"/>
      <c r="AX71" s="450"/>
      <c r="AY71" s="450"/>
      <c r="AZ71" s="450"/>
      <c r="BA71" s="824">
        <v>18</v>
      </c>
      <c r="BB71" s="824"/>
      <c r="BC71" s="824"/>
      <c r="BD71" s="824"/>
      <c r="BE71" s="824"/>
      <c r="BF71" s="824">
        <v>7</v>
      </c>
      <c r="BG71" s="824"/>
      <c r="BH71" s="824"/>
      <c r="BI71" s="824"/>
      <c r="BJ71" s="824"/>
    </row>
    <row r="72" spans="3:62" ht="12" customHeight="1">
      <c r="C72" s="831" t="s">
        <v>496</v>
      </c>
      <c r="D72" s="831"/>
      <c r="E72" s="831"/>
      <c r="F72" s="831"/>
      <c r="G72" s="831"/>
      <c r="H72" s="831"/>
      <c r="I72" s="831"/>
      <c r="J72" s="831"/>
      <c r="K72" s="831"/>
      <c r="L72" s="831"/>
      <c r="M72" s="831"/>
      <c r="N72" s="221"/>
      <c r="O72" s="450">
        <f>SUM(U72:AD72)</f>
        <v>80</v>
      </c>
      <c r="P72" s="450"/>
      <c r="Q72" s="450"/>
      <c r="R72" s="450"/>
      <c r="S72" s="450"/>
      <c r="T72" s="450"/>
      <c r="U72" s="824">
        <v>32</v>
      </c>
      <c r="V72" s="824"/>
      <c r="W72" s="824"/>
      <c r="X72" s="824"/>
      <c r="Y72" s="824"/>
      <c r="Z72" s="824">
        <v>48</v>
      </c>
      <c r="AA72" s="824"/>
      <c r="AB72" s="824"/>
      <c r="AC72" s="824"/>
      <c r="AD72" s="824"/>
      <c r="AE72" s="450">
        <f>SUM(AK72:AT72)</f>
        <v>79</v>
      </c>
      <c r="AF72" s="450"/>
      <c r="AG72" s="450"/>
      <c r="AH72" s="450"/>
      <c r="AI72" s="450"/>
      <c r="AJ72" s="450"/>
      <c r="AK72" s="824">
        <v>32</v>
      </c>
      <c r="AL72" s="824"/>
      <c r="AM72" s="824"/>
      <c r="AN72" s="824"/>
      <c r="AO72" s="824"/>
      <c r="AP72" s="824">
        <v>47</v>
      </c>
      <c r="AQ72" s="824"/>
      <c r="AR72" s="824"/>
      <c r="AS72" s="824"/>
      <c r="AT72" s="824"/>
      <c r="AU72" s="450">
        <f>SUM(BA72:BJ72)</f>
        <v>19</v>
      </c>
      <c r="AV72" s="450"/>
      <c r="AW72" s="450"/>
      <c r="AX72" s="450"/>
      <c r="AY72" s="450"/>
      <c r="AZ72" s="450"/>
      <c r="BA72" s="824">
        <v>13</v>
      </c>
      <c r="BB72" s="824"/>
      <c r="BC72" s="824"/>
      <c r="BD72" s="824"/>
      <c r="BE72" s="824"/>
      <c r="BF72" s="824">
        <v>6</v>
      </c>
      <c r="BG72" s="824"/>
      <c r="BH72" s="824"/>
      <c r="BI72" s="824"/>
      <c r="BJ72" s="824"/>
    </row>
    <row r="73" spans="3:62" ht="12" customHeight="1">
      <c r="C73" s="474" t="s">
        <v>495</v>
      </c>
      <c r="D73" s="474"/>
      <c r="E73" s="474"/>
      <c r="F73" s="474"/>
      <c r="G73" s="474"/>
      <c r="H73" s="474"/>
      <c r="I73" s="474"/>
      <c r="J73" s="474"/>
      <c r="K73" s="474"/>
      <c r="L73" s="474"/>
      <c r="M73" s="474"/>
      <c r="N73" s="221"/>
      <c r="O73" s="450">
        <f>SUM(U73:AD73)</f>
        <v>110</v>
      </c>
      <c r="P73" s="450"/>
      <c r="Q73" s="450"/>
      <c r="R73" s="450"/>
      <c r="S73" s="450"/>
      <c r="T73" s="450"/>
      <c r="U73" s="824">
        <v>47</v>
      </c>
      <c r="V73" s="824"/>
      <c r="W73" s="824"/>
      <c r="X73" s="824"/>
      <c r="Y73" s="824"/>
      <c r="Z73" s="824">
        <v>63</v>
      </c>
      <c r="AA73" s="824"/>
      <c r="AB73" s="824"/>
      <c r="AC73" s="824"/>
      <c r="AD73" s="824"/>
      <c r="AE73" s="450">
        <f>SUM(AK73:AT73)</f>
        <v>108</v>
      </c>
      <c r="AF73" s="450"/>
      <c r="AG73" s="450"/>
      <c r="AH73" s="450"/>
      <c r="AI73" s="450"/>
      <c r="AJ73" s="450"/>
      <c r="AK73" s="824">
        <v>47</v>
      </c>
      <c r="AL73" s="824"/>
      <c r="AM73" s="824"/>
      <c r="AN73" s="824"/>
      <c r="AO73" s="824"/>
      <c r="AP73" s="824">
        <v>61</v>
      </c>
      <c r="AQ73" s="824"/>
      <c r="AR73" s="824"/>
      <c r="AS73" s="824"/>
      <c r="AT73" s="824"/>
      <c r="AU73" s="450">
        <f>SUM(BA73:BJ73)</f>
        <v>36</v>
      </c>
      <c r="AV73" s="450"/>
      <c r="AW73" s="450"/>
      <c r="AX73" s="450"/>
      <c r="AY73" s="450"/>
      <c r="AZ73" s="450"/>
      <c r="BA73" s="824">
        <v>26</v>
      </c>
      <c r="BB73" s="824"/>
      <c r="BC73" s="824"/>
      <c r="BD73" s="824"/>
      <c r="BE73" s="824"/>
      <c r="BF73" s="824">
        <v>10</v>
      </c>
      <c r="BG73" s="824"/>
      <c r="BH73" s="824"/>
      <c r="BI73" s="824"/>
      <c r="BJ73" s="824"/>
    </row>
    <row r="74" spans="3:62" ht="12" customHeight="1">
      <c r="C74" s="474" t="s">
        <v>494</v>
      </c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221"/>
      <c r="O74" s="450">
        <f>SUM(U74:AD74)</f>
        <v>100</v>
      </c>
      <c r="P74" s="450"/>
      <c r="Q74" s="450"/>
      <c r="R74" s="450"/>
      <c r="S74" s="450"/>
      <c r="T74" s="450"/>
      <c r="U74" s="824">
        <v>40</v>
      </c>
      <c r="V74" s="824"/>
      <c r="W74" s="824"/>
      <c r="X74" s="824"/>
      <c r="Y74" s="824"/>
      <c r="Z74" s="824">
        <v>60</v>
      </c>
      <c r="AA74" s="824"/>
      <c r="AB74" s="824"/>
      <c r="AC74" s="824"/>
      <c r="AD74" s="824"/>
      <c r="AE74" s="450">
        <f>SUM(AK74:AT74)</f>
        <v>99</v>
      </c>
      <c r="AF74" s="450"/>
      <c r="AG74" s="450"/>
      <c r="AH74" s="450"/>
      <c r="AI74" s="450"/>
      <c r="AJ74" s="450"/>
      <c r="AK74" s="824">
        <v>40</v>
      </c>
      <c r="AL74" s="824"/>
      <c r="AM74" s="824"/>
      <c r="AN74" s="824"/>
      <c r="AO74" s="824"/>
      <c r="AP74" s="824">
        <v>59</v>
      </c>
      <c r="AQ74" s="824"/>
      <c r="AR74" s="824"/>
      <c r="AS74" s="824"/>
      <c r="AT74" s="824"/>
      <c r="AU74" s="450">
        <f>SUM(BA74:BJ74)</f>
        <v>23</v>
      </c>
      <c r="AV74" s="450"/>
      <c r="AW74" s="450"/>
      <c r="AX74" s="450"/>
      <c r="AY74" s="450"/>
      <c r="AZ74" s="450"/>
      <c r="BA74" s="824">
        <v>17</v>
      </c>
      <c r="BB74" s="824"/>
      <c r="BC74" s="824"/>
      <c r="BD74" s="824"/>
      <c r="BE74" s="824"/>
      <c r="BF74" s="824">
        <v>6</v>
      </c>
      <c r="BG74" s="824"/>
      <c r="BH74" s="824"/>
      <c r="BI74" s="824"/>
      <c r="BJ74" s="824"/>
    </row>
    <row r="75" spans="3:62" ht="12" customHeight="1">
      <c r="C75" s="474" t="s">
        <v>493</v>
      </c>
      <c r="D75" s="474"/>
      <c r="E75" s="474"/>
      <c r="F75" s="474"/>
      <c r="G75" s="474"/>
      <c r="H75" s="474"/>
      <c r="I75" s="474"/>
      <c r="J75" s="474"/>
      <c r="K75" s="474"/>
      <c r="L75" s="474"/>
      <c r="M75" s="474"/>
      <c r="N75" s="221"/>
      <c r="O75" s="450">
        <f>SUM(U75:AD75)</f>
        <v>60</v>
      </c>
      <c r="P75" s="450"/>
      <c r="Q75" s="450"/>
      <c r="R75" s="450"/>
      <c r="S75" s="450"/>
      <c r="T75" s="450"/>
      <c r="U75" s="824">
        <v>27</v>
      </c>
      <c r="V75" s="824"/>
      <c r="W75" s="824"/>
      <c r="X75" s="824"/>
      <c r="Y75" s="824"/>
      <c r="Z75" s="450">
        <v>33</v>
      </c>
      <c r="AA75" s="450"/>
      <c r="AB75" s="450"/>
      <c r="AC75" s="450"/>
      <c r="AD75" s="450"/>
      <c r="AE75" s="450">
        <f>SUM(AK75:AT75)</f>
        <v>60</v>
      </c>
      <c r="AF75" s="450"/>
      <c r="AG75" s="450"/>
      <c r="AH75" s="450"/>
      <c r="AI75" s="450"/>
      <c r="AJ75" s="450"/>
      <c r="AK75" s="824">
        <v>27</v>
      </c>
      <c r="AL75" s="824"/>
      <c r="AM75" s="824"/>
      <c r="AN75" s="824"/>
      <c r="AO75" s="824"/>
      <c r="AP75" s="450">
        <v>33</v>
      </c>
      <c r="AQ75" s="450"/>
      <c r="AR75" s="450"/>
      <c r="AS75" s="450"/>
      <c r="AT75" s="450"/>
      <c r="AU75" s="450">
        <f>SUM(BA75:BJ75)</f>
        <v>24</v>
      </c>
      <c r="AV75" s="450"/>
      <c r="AW75" s="450"/>
      <c r="AX75" s="450"/>
      <c r="AY75" s="450"/>
      <c r="AZ75" s="450"/>
      <c r="BA75" s="824">
        <v>15</v>
      </c>
      <c r="BB75" s="824"/>
      <c r="BC75" s="824"/>
      <c r="BD75" s="824"/>
      <c r="BE75" s="824"/>
      <c r="BF75" s="824">
        <v>9</v>
      </c>
      <c r="BG75" s="824"/>
      <c r="BH75" s="824"/>
      <c r="BI75" s="824"/>
      <c r="BJ75" s="824"/>
    </row>
    <row r="76" spans="3:62" ht="6" customHeight="1"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15"/>
      <c r="O76" s="214"/>
      <c r="P76" s="214"/>
      <c r="Q76" s="214"/>
      <c r="R76" s="214"/>
      <c r="S76" s="214"/>
      <c r="T76" s="214"/>
      <c r="U76" s="245"/>
      <c r="V76" s="245"/>
      <c r="W76" s="245"/>
      <c r="X76" s="245"/>
      <c r="Y76" s="245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45"/>
      <c r="AL76" s="245"/>
      <c r="AM76" s="245"/>
      <c r="AN76" s="245"/>
      <c r="AO76" s="245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45"/>
      <c r="BB76" s="245"/>
      <c r="BC76" s="245"/>
      <c r="BD76" s="245"/>
      <c r="BE76" s="245"/>
      <c r="BF76" s="214"/>
      <c r="BG76" s="214"/>
      <c r="BH76" s="214"/>
      <c r="BI76" s="214"/>
      <c r="BJ76" s="214"/>
    </row>
    <row r="77" spans="3:62" ht="20.100000000000001" customHeight="1">
      <c r="C77" s="831" t="s">
        <v>892</v>
      </c>
      <c r="D77" s="831"/>
      <c r="E77" s="831"/>
      <c r="F77" s="831"/>
      <c r="G77" s="831"/>
      <c r="H77" s="831"/>
      <c r="I77" s="831"/>
      <c r="J77" s="831"/>
      <c r="K77" s="831"/>
      <c r="L77" s="831"/>
      <c r="M77" s="831"/>
      <c r="N77" s="221"/>
      <c r="O77" s="450">
        <f>SUM(U77:AD77)</f>
        <v>60</v>
      </c>
      <c r="P77" s="450"/>
      <c r="Q77" s="450"/>
      <c r="R77" s="450"/>
      <c r="S77" s="450"/>
      <c r="T77" s="450"/>
      <c r="U77" s="824">
        <v>27</v>
      </c>
      <c r="V77" s="824"/>
      <c r="W77" s="824"/>
      <c r="X77" s="824"/>
      <c r="Y77" s="824"/>
      <c r="Z77" s="824">
        <v>33</v>
      </c>
      <c r="AA77" s="824"/>
      <c r="AB77" s="824"/>
      <c r="AC77" s="824"/>
      <c r="AD77" s="824"/>
      <c r="AE77" s="450">
        <f>SUM(AK77:AT77)</f>
        <v>59</v>
      </c>
      <c r="AF77" s="450"/>
      <c r="AG77" s="450"/>
      <c r="AH77" s="450"/>
      <c r="AI77" s="450"/>
      <c r="AJ77" s="450"/>
      <c r="AK77" s="824">
        <v>27</v>
      </c>
      <c r="AL77" s="824"/>
      <c r="AM77" s="824"/>
      <c r="AN77" s="824"/>
      <c r="AO77" s="824"/>
      <c r="AP77" s="824">
        <v>32</v>
      </c>
      <c r="AQ77" s="824"/>
      <c r="AR77" s="824"/>
      <c r="AS77" s="824"/>
      <c r="AT77" s="824"/>
      <c r="AU77" s="450">
        <f>SUM(BA77:BJ77)</f>
        <v>19</v>
      </c>
      <c r="AV77" s="450"/>
      <c r="AW77" s="450"/>
      <c r="AX77" s="450"/>
      <c r="AY77" s="450"/>
      <c r="AZ77" s="450"/>
      <c r="BA77" s="824">
        <v>12</v>
      </c>
      <c r="BB77" s="824"/>
      <c r="BC77" s="824"/>
      <c r="BD77" s="824"/>
      <c r="BE77" s="824"/>
      <c r="BF77" s="824">
        <v>7</v>
      </c>
      <c r="BG77" s="824"/>
      <c r="BH77" s="824"/>
      <c r="BI77" s="824"/>
      <c r="BJ77" s="824"/>
    </row>
    <row r="78" spans="3:62" s="253" customFormat="1" ht="12" customHeight="1">
      <c r="C78" s="829" t="s">
        <v>492</v>
      </c>
      <c r="D78" s="829"/>
      <c r="E78" s="829"/>
      <c r="F78" s="829"/>
      <c r="G78" s="829"/>
      <c r="H78" s="829"/>
      <c r="I78" s="829"/>
      <c r="J78" s="829"/>
      <c r="K78" s="829"/>
      <c r="L78" s="829"/>
      <c r="M78" s="829"/>
      <c r="N78" s="158"/>
      <c r="O78" s="450">
        <f>SUM(U78:AD78)</f>
        <v>60</v>
      </c>
      <c r="P78" s="450"/>
      <c r="Q78" s="450"/>
      <c r="R78" s="450"/>
      <c r="S78" s="450"/>
      <c r="T78" s="450"/>
      <c r="U78" s="824">
        <v>24</v>
      </c>
      <c r="V78" s="824"/>
      <c r="W78" s="824"/>
      <c r="X78" s="824"/>
      <c r="Y78" s="824"/>
      <c r="Z78" s="824">
        <v>36</v>
      </c>
      <c r="AA78" s="824"/>
      <c r="AB78" s="824"/>
      <c r="AC78" s="824"/>
      <c r="AD78" s="824"/>
      <c r="AE78" s="450">
        <f>SUM(AK78:AT78)</f>
        <v>58</v>
      </c>
      <c r="AF78" s="450"/>
      <c r="AG78" s="450"/>
      <c r="AH78" s="450"/>
      <c r="AI78" s="450"/>
      <c r="AJ78" s="450"/>
      <c r="AK78" s="824">
        <v>24</v>
      </c>
      <c r="AL78" s="824"/>
      <c r="AM78" s="824"/>
      <c r="AN78" s="824"/>
      <c r="AO78" s="824"/>
      <c r="AP78" s="824">
        <v>34</v>
      </c>
      <c r="AQ78" s="824"/>
      <c r="AR78" s="824"/>
      <c r="AS78" s="824"/>
      <c r="AT78" s="824"/>
      <c r="AU78" s="450">
        <f>SUM(BA78:BJ78)</f>
        <v>16</v>
      </c>
      <c r="AV78" s="450"/>
      <c r="AW78" s="450"/>
      <c r="AX78" s="450"/>
      <c r="AY78" s="450"/>
      <c r="AZ78" s="450"/>
      <c r="BA78" s="824">
        <v>10</v>
      </c>
      <c r="BB78" s="824"/>
      <c r="BC78" s="824"/>
      <c r="BD78" s="824"/>
      <c r="BE78" s="824"/>
      <c r="BF78" s="824">
        <v>6</v>
      </c>
      <c r="BG78" s="824"/>
      <c r="BH78" s="824"/>
      <c r="BI78" s="824"/>
      <c r="BJ78" s="824"/>
    </row>
    <row r="79" spans="3:62" s="253" customFormat="1" ht="12" customHeight="1">
      <c r="C79" s="823" t="s">
        <v>491</v>
      </c>
      <c r="D79" s="823"/>
      <c r="E79" s="823"/>
      <c r="F79" s="823"/>
      <c r="G79" s="823"/>
      <c r="H79" s="823"/>
      <c r="I79" s="823"/>
      <c r="J79" s="823"/>
      <c r="K79" s="823"/>
      <c r="L79" s="823"/>
      <c r="M79" s="823"/>
      <c r="N79" s="158"/>
      <c r="O79" s="450">
        <f>SUM(U79:AD79)</f>
        <v>71</v>
      </c>
      <c r="P79" s="450"/>
      <c r="Q79" s="450"/>
      <c r="R79" s="450"/>
      <c r="S79" s="450"/>
      <c r="T79" s="450"/>
      <c r="U79" s="824">
        <v>32</v>
      </c>
      <c r="V79" s="824"/>
      <c r="W79" s="824"/>
      <c r="X79" s="824"/>
      <c r="Y79" s="824"/>
      <c r="Z79" s="824">
        <v>39</v>
      </c>
      <c r="AA79" s="824"/>
      <c r="AB79" s="824"/>
      <c r="AC79" s="824"/>
      <c r="AD79" s="824"/>
      <c r="AE79" s="450">
        <f>SUM(AK79:AT79)</f>
        <v>71</v>
      </c>
      <c r="AF79" s="450"/>
      <c r="AG79" s="450"/>
      <c r="AH79" s="450"/>
      <c r="AI79" s="450"/>
      <c r="AJ79" s="450"/>
      <c r="AK79" s="824">
        <v>32</v>
      </c>
      <c r="AL79" s="824"/>
      <c r="AM79" s="824"/>
      <c r="AN79" s="824"/>
      <c r="AO79" s="824"/>
      <c r="AP79" s="824">
        <v>39</v>
      </c>
      <c r="AQ79" s="824"/>
      <c r="AR79" s="824"/>
      <c r="AS79" s="824"/>
      <c r="AT79" s="824"/>
      <c r="AU79" s="450">
        <f>SUM(BA79:BJ79)</f>
        <v>22</v>
      </c>
      <c r="AV79" s="450"/>
      <c r="AW79" s="450"/>
      <c r="AX79" s="450"/>
      <c r="AY79" s="450"/>
      <c r="AZ79" s="450"/>
      <c r="BA79" s="824">
        <v>17</v>
      </c>
      <c r="BB79" s="824"/>
      <c r="BC79" s="824"/>
      <c r="BD79" s="824"/>
      <c r="BE79" s="824"/>
      <c r="BF79" s="824">
        <v>5</v>
      </c>
      <c r="BG79" s="824"/>
      <c r="BH79" s="824"/>
      <c r="BI79" s="824"/>
      <c r="BJ79" s="824"/>
    </row>
    <row r="80" spans="3:62" s="253" customFormat="1" ht="12" customHeight="1">
      <c r="C80" s="823" t="s">
        <v>490</v>
      </c>
      <c r="D80" s="823"/>
      <c r="E80" s="823"/>
      <c r="F80" s="823"/>
      <c r="G80" s="823"/>
      <c r="H80" s="823"/>
      <c r="I80" s="823"/>
      <c r="J80" s="823"/>
      <c r="K80" s="823"/>
      <c r="L80" s="823"/>
      <c r="M80" s="823"/>
      <c r="N80" s="158"/>
      <c r="O80" s="450">
        <f>SUM(U80:AD80)</f>
        <v>93</v>
      </c>
      <c r="P80" s="450"/>
      <c r="Q80" s="450"/>
      <c r="R80" s="450"/>
      <c r="S80" s="450"/>
      <c r="T80" s="450"/>
      <c r="U80" s="824">
        <v>39</v>
      </c>
      <c r="V80" s="824"/>
      <c r="W80" s="824"/>
      <c r="X80" s="824"/>
      <c r="Y80" s="824"/>
      <c r="Z80" s="824">
        <v>54</v>
      </c>
      <c r="AA80" s="824"/>
      <c r="AB80" s="824"/>
      <c r="AC80" s="824"/>
      <c r="AD80" s="824"/>
      <c r="AE80" s="450">
        <f>SUM(AK80:AT80)</f>
        <v>92</v>
      </c>
      <c r="AF80" s="450"/>
      <c r="AG80" s="450"/>
      <c r="AH80" s="450"/>
      <c r="AI80" s="450"/>
      <c r="AJ80" s="450"/>
      <c r="AK80" s="824">
        <v>38</v>
      </c>
      <c r="AL80" s="824"/>
      <c r="AM80" s="824"/>
      <c r="AN80" s="824"/>
      <c r="AO80" s="824"/>
      <c r="AP80" s="824">
        <v>54</v>
      </c>
      <c r="AQ80" s="824"/>
      <c r="AR80" s="824"/>
      <c r="AS80" s="824"/>
      <c r="AT80" s="824"/>
      <c r="AU80" s="450">
        <f>SUM(BA80:BJ80)</f>
        <v>22</v>
      </c>
      <c r="AV80" s="450"/>
      <c r="AW80" s="450"/>
      <c r="AX80" s="450"/>
      <c r="AY80" s="450"/>
      <c r="AZ80" s="450"/>
      <c r="BA80" s="824">
        <v>16</v>
      </c>
      <c r="BB80" s="824"/>
      <c r="BC80" s="824"/>
      <c r="BD80" s="824"/>
      <c r="BE80" s="824"/>
      <c r="BF80" s="824">
        <v>6</v>
      </c>
      <c r="BG80" s="824"/>
      <c r="BH80" s="824"/>
      <c r="BI80" s="824"/>
      <c r="BJ80" s="824"/>
    </row>
    <row r="81" spans="2:62" s="253" customFormat="1" ht="19.5" customHeight="1">
      <c r="C81" s="827" t="s">
        <v>893</v>
      </c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158"/>
      <c r="O81" s="450">
        <f>SUM(U81:AD81)</f>
        <v>99</v>
      </c>
      <c r="P81" s="450"/>
      <c r="Q81" s="450"/>
      <c r="R81" s="450"/>
      <c r="S81" s="450"/>
      <c r="T81" s="450"/>
      <c r="U81" s="824">
        <v>39</v>
      </c>
      <c r="V81" s="824"/>
      <c r="W81" s="824"/>
      <c r="X81" s="824"/>
      <c r="Y81" s="824"/>
      <c r="Z81" s="450">
        <v>60</v>
      </c>
      <c r="AA81" s="450"/>
      <c r="AB81" s="450"/>
      <c r="AC81" s="450"/>
      <c r="AD81" s="450"/>
      <c r="AE81" s="450">
        <f>SUM(AK81:AT81)</f>
        <v>98</v>
      </c>
      <c r="AF81" s="450"/>
      <c r="AG81" s="450"/>
      <c r="AH81" s="450"/>
      <c r="AI81" s="450"/>
      <c r="AJ81" s="450"/>
      <c r="AK81" s="824">
        <v>39</v>
      </c>
      <c r="AL81" s="824"/>
      <c r="AM81" s="824"/>
      <c r="AN81" s="824"/>
      <c r="AO81" s="824"/>
      <c r="AP81" s="450">
        <v>59</v>
      </c>
      <c r="AQ81" s="450"/>
      <c r="AR81" s="450"/>
      <c r="AS81" s="450"/>
      <c r="AT81" s="450"/>
      <c r="AU81" s="450">
        <f>SUM(BA81:BJ81)</f>
        <v>24</v>
      </c>
      <c r="AV81" s="450"/>
      <c r="AW81" s="450"/>
      <c r="AX81" s="450"/>
      <c r="AY81" s="450"/>
      <c r="AZ81" s="450"/>
      <c r="BA81" s="824">
        <v>18</v>
      </c>
      <c r="BB81" s="824"/>
      <c r="BC81" s="824"/>
      <c r="BD81" s="824"/>
      <c r="BE81" s="824"/>
      <c r="BF81" s="824">
        <v>6</v>
      </c>
      <c r="BG81" s="824"/>
      <c r="BH81" s="824"/>
      <c r="BI81" s="824"/>
      <c r="BJ81" s="824"/>
    </row>
    <row r="82" spans="2:62" ht="6" customHeight="1"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326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  <c r="BH82" s="119"/>
      <c r="BI82" s="119"/>
      <c r="BJ82" s="119"/>
    </row>
    <row r="83" spans="2:62" ht="11.1" customHeight="1">
      <c r="C83" s="478"/>
      <c r="D83" s="478"/>
      <c r="E83" s="227"/>
      <c r="F83" s="557"/>
      <c r="G83" s="557"/>
      <c r="H83" s="121"/>
      <c r="AD83" s="557"/>
      <c r="AE83" s="557"/>
      <c r="AF83" s="121"/>
    </row>
    <row r="84" spans="2:62" ht="11.1" customHeight="1">
      <c r="B84" s="524"/>
      <c r="C84" s="524"/>
      <c r="D84" s="524"/>
      <c r="E84" s="227"/>
      <c r="F84" s="121"/>
    </row>
    <row r="90" spans="2:62">
      <c r="BG90" s="123"/>
    </row>
  </sheetData>
  <mergeCells count="539">
    <mergeCell ref="BF10:BJ10"/>
    <mergeCell ref="C11:M11"/>
    <mergeCell ref="O11:T11"/>
    <mergeCell ref="U11:Y11"/>
    <mergeCell ref="Z11:AD11"/>
    <mergeCell ref="AE11:AJ11"/>
    <mergeCell ref="AP8:AT8"/>
    <mergeCell ref="AU8:AZ8"/>
    <mergeCell ref="BA8:BE8"/>
    <mergeCell ref="BF8:BJ8"/>
    <mergeCell ref="AK10:AO10"/>
    <mergeCell ref="AP10:AT10"/>
    <mergeCell ref="AU10:AZ10"/>
    <mergeCell ref="BA10:BE10"/>
    <mergeCell ref="C10:M10"/>
    <mergeCell ref="O10:T10"/>
    <mergeCell ref="U10:Y10"/>
    <mergeCell ref="Z10:AD10"/>
    <mergeCell ref="AE10:AJ10"/>
    <mergeCell ref="B5:BJ5"/>
    <mergeCell ref="B7:N8"/>
    <mergeCell ref="O7:AD7"/>
    <mergeCell ref="AE7:AT7"/>
    <mergeCell ref="AU7:BJ7"/>
    <mergeCell ref="O8:T8"/>
    <mergeCell ref="U8:Y8"/>
    <mergeCell ref="Z8:AD8"/>
    <mergeCell ref="AE8:AJ8"/>
    <mergeCell ref="AK8:AO8"/>
    <mergeCell ref="BF12:BJ12"/>
    <mergeCell ref="C13:M13"/>
    <mergeCell ref="O13:T13"/>
    <mergeCell ref="U13:Y13"/>
    <mergeCell ref="Z13:AD13"/>
    <mergeCell ref="AE13:AJ13"/>
    <mergeCell ref="AK11:AO11"/>
    <mergeCell ref="AP11:AT11"/>
    <mergeCell ref="AU11:AZ11"/>
    <mergeCell ref="BA11:BE11"/>
    <mergeCell ref="BF11:BJ11"/>
    <mergeCell ref="AK12:AO12"/>
    <mergeCell ref="AP12:AT12"/>
    <mergeCell ref="AU12:AZ12"/>
    <mergeCell ref="BA12:BE12"/>
    <mergeCell ref="C12:M12"/>
    <mergeCell ref="O12:T12"/>
    <mergeCell ref="U12:Y12"/>
    <mergeCell ref="Z12:AD12"/>
    <mergeCell ref="AE12:AJ12"/>
    <mergeCell ref="BF14:BJ14"/>
    <mergeCell ref="C16:M16"/>
    <mergeCell ref="O16:T16"/>
    <mergeCell ref="U16:Y16"/>
    <mergeCell ref="Z16:AD16"/>
    <mergeCell ref="AE16:AJ16"/>
    <mergeCell ref="AK13:AO13"/>
    <mergeCell ref="AP13:AT13"/>
    <mergeCell ref="AU13:AZ13"/>
    <mergeCell ref="BA13:BE13"/>
    <mergeCell ref="BF13:BJ13"/>
    <mergeCell ref="AK14:AO14"/>
    <mergeCell ref="AP14:AT14"/>
    <mergeCell ref="AU14:AZ14"/>
    <mergeCell ref="BA14:BE14"/>
    <mergeCell ref="C14:M14"/>
    <mergeCell ref="O14:T14"/>
    <mergeCell ref="U14:Y14"/>
    <mergeCell ref="Z14:AD14"/>
    <mergeCell ref="AE14:AJ14"/>
    <mergeCell ref="AU19:AZ19"/>
    <mergeCell ref="BF17:BJ17"/>
    <mergeCell ref="C18:M18"/>
    <mergeCell ref="O18:T18"/>
    <mergeCell ref="U18:Y18"/>
    <mergeCell ref="Z18:AD18"/>
    <mergeCell ref="AE18:AJ18"/>
    <mergeCell ref="AK16:AO16"/>
    <mergeCell ref="AP16:AT16"/>
    <mergeCell ref="AU16:AZ16"/>
    <mergeCell ref="BA16:BE16"/>
    <mergeCell ref="BF16:BJ16"/>
    <mergeCell ref="AK17:AO17"/>
    <mergeCell ref="AP17:AT17"/>
    <mergeCell ref="AU17:AZ17"/>
    <mergeCell ref="BA17:BE17"/>
    <mergeCell ref="C17:M17"/>
    <mergeCell ref="O17:T17"/>
    <mergeCell ref="U17:Y17"/>
    <mergeCell ref="Z17:AD17"/>
    <mergeCell ref="AE17:AJ17"/>
    <mergeCell ref="BF20:BJ20"/>
    <mergeCell ref="AE20:AJ20"/>
    <mergeCell ref="AK20:AO20"/>
    <mergeCell ref="BA18:BE18"/>
    <mergeCell ref="BF18:BJ18"/>
    <mergeCell ref="C19:M19"/>
    <mergeCell ref="O19:T19"/>
    <mergeCell ref="U19:Y19"/>
    <mergeCell ref="Z19:AD19"/>
    <mergeCell ref="AE19:AJ19"/>
    <mergeCell ref="AK19:AO19"/>
    <mergeCell ref="BF19:BJ19"/>
    <mergeCell ref="BA19:BE19"/>
    <mergeCell ref="AP20:AT20"/>
    <mergeCell ref="AU20:AZ20"/>
    <mergeCell ref="BA20:BE20"/>
    <mergeCell ref="C20:M20"/>
    <mergeCell ref="O20:T20"/>
    <mergeCell ref="U20:Y20"/>
    <mergeCell ref="Z20:AD20"/>
    <mergeCell ref="AP18:AT18"/>
    <mergeCell ref="AU18:AZ18"/>
    <mergeCell ref="AK18:AO18"/>
    <mergeCell ref="AP19:AT19"/>
    <mergeCell ref="C22:D22"/>
    <mergeCell ref="F22:G22"/>
    <mergeCell ref="AD22:AE22"/>
    <mergeCell ref="F23:G23"/>
    <mergeCell ref="B24:D24"/>
    <mergeCell ref="B28:BJ28"/>
    <mergeCell ref="B30:N31"/>
    <mergeCell ref="O30:AD30"/>
    <mergeCell ref="AE30:AT30"/>
    <mergeCell ref="AU30:BJ30"/>
    <mergeCell ref="O31:T31"/>
    <mergeCell ref="U31:Y31"/>
    <mergeCell ref="AE31:AJ31"/>
    <mergeCell ref="AK31:AO31"/>
    <mergeCell ref="AP31:AT31"/>
    <mergeCell ref="AU31:AZ31"/>
    <mergeCell ref="BA31:BE31"/>
    <mergeCell ref="BF31:BJ31"/>
    <mergeCell ref="Z31:AD31"/>
    <mergeCell ref="BF35:BJ35"/>
    <mergeCell ref="C36:M36"/>
    <mergeCell ref="O36:T36"/>
    <mergeCell ref="U36:Y36"/>
    <mergeCell ref="Z36:AD36"/>
    <mergeCell ref="AE36:AJ36"/>
    <mergeCell ref="AK36:AO36"/>
    <mergeCell ref="C35:M35"/>
    <mergeCell ref="O35:T35"/>
    <mergeCell ref="U35:Y35"/>
    <mergeCell ref="AP35:AT35"/>
    <mergeCell ref="AU35:AZ35"/>
    <mergeCell ref="BA35:BE35"/>
    <mergeCell ref="BF36:BJ36"/>
    <mergeCell ref="AP36:AT36"/>
    <mergeCell ref="AU36:AZ36"/>
    <mergeCell ref="BA36:BE36"/>
    <mergeCell ref="O38:T38"/>
    <mergeCell ref="U38:Y38"/>
    <mergeCell ref="Z38:AD38"/>
    <mergeCell ref="AE38:AJ38"/>
    <mergeCell ref="AK38:AO38"/>
    <mergeCell ref="AP38:AT38"/>
    <mergeCell ref="C37:M37"/>
    <mergeCell ref="O37:T37"/>
    <mergeCell ref="U37:Y37"/>
    <mergeCell ref="Z37:AD37"/>
    <mergeCell ref="AE37:AJ37"/>
    <mergeCell ref="AK37:AO37"/>
    <mergeCell ref="AP37:AT37"/>
    <mergeCell ref="AU37:AZ38"/>
    <mergeCell ref="BA37:BE38"/>
    <mergeCell ref="BF37:BJ38"/>
    <mergeCell ref="BF39:BJ39"/>
    <mergeCell ref="C41:M41"/>
    <mergeCell ref="O41:T41"/>
    <mergeCell ref="U41:Y41"/>
    <mergeCell ref="Z41:AD41"/>
    <mergeCell ref="AE41:AJ41"/>
    <mergeCell ref="AK41:AO41"/>
    <mergeCell ref="AP41:AT41"/>
    <mergeCell ref="AU41:AZ41"/>
    <mergeCell ref="BA39:BE39"/>
    <mergeCell ref="BA41:BE41"/>
    <mergeCell ref="BF41:BJ41"/>
    <mergeCell ref="C39:M39"/>
    <mergeCell ref="O39:T39"/>
    <mergeCell ref="U39:Y39"/>
    <mergeCell ref="Z39:AD39"/>
    <mergeCell ref="AE39:AJ39"/>
    <mergeCell ref="AK39:AO39"/>
    <mergeCell ref="AP39:AT39"/>
    <mergeCell ref="AU39:AZ39"/>
    <mergeCell ref="C38:M38"/>
    <mergeCell ref="BF42:BJ42"/>
    <mergeCell ref="C43:M43"/>
    <mergeCell ref="O43:T43"/>
    <mergeCell ref="U43:Y43"/>
    <mergeCell ref="Z43:AD43"/>
    <mergeCell ref="AE43:AJ43"/>
    <mergeCell ref="AK43:AO43"/>
    <mergeCell ref="AP43:AT43"/>
    <mergeCell ref="AU43:AZ43"/>
    <mergeCell ref="BA42:BE42"/>
    <mergeCell ref="BA43:BE43"/>
    <mergeCell ref="BF43:BJ43"/>
    <mergeCell ref="C42:M42"/>
    <mergeCell ref="O42:T42"/>
    <mergeCell ref="U42:Y42"/>
    <mergeCell ref="Z42:AD42"/>
    <mergeCell ref="AE42:AJ42"/>
    <mergeCell ref="AK42:AO42"/>
    <mergeCell ref="AP42:AT42"/>
    <mergeCell ref="AU42:AZ42"/>
    <mergeCell ref="BF44:BJ44"/>
    <mergeCell ref="C45:M45"/>
    <mergeCell ref="O45:T45"/>
    <mergeCell ref="U45:Y45"/>
    <mergeCell ref="Z45:AD45"/>
    <mergeCell ref="AE45:AJ45"/>
    <mergeCell ref="AK45:AO45"/>
    <mergeCell ref="AP45:AT45"/>
    <mergeCell ref="AU45:AZ45"/>
    <mergeCell ref="BA44:BE44"/>
    <mergeCell ref="BA45:BE45"/>
    <mergeCell ref="BF45:BJ45"/>
    <mergeCell ref="C44:M44"/>
    <mergeCell ref="O44:T44"/>
    <mergeCell ref="U44:Y44"/>
    <mergeCell ref="Z44:AD44"/>
    <mergeCell ref="AE44:AJ44"/>
    <mergeCell ref="AK44:AO44"/>
    <mergeCell ref="AP44:AT44"/>
    <mergeCell ref="AU44:AZ44"/>
    <mergeCell ref="BF50:BJ51"/>
    <mergeCell ref="BF47:BJ47"/>
    <mergeCell ref="C48:M48"/>
    <mergeCell ref="O48:T48"/>
    <mergeCell ref="U48:Y48"/>
    <mergeCell ref="Z48:AD48"/>
    <mergeCell ref="AE48:AJ48"/>
    <mergeCell ref="AK48:AO48"/>
    <mergeCell ref="AP48:AT48"/>
    <mergeCell ref="AU48:AZ48"/>
    <mergeCell ref="BA47:BE47"/>
    <mergeCell ref="BA48:BE48"/>
    <mergeCell ref="BF48:BJ48"/>
    <mergeCell ref="C47:M47"/>
    <mergeCell ref="O47:T47"/>
    <mergeCell ref="U47:Y47"/>
    <mergeCell ref="Z47:AD47"/>
    <mergeCell ref="AE47:AJ47"/>
    <mergeCell ref="AK47:AO47"/>
    <mergeCell ref="AP47:AT47"/>
    <mergeCell ref="AU47:AZ47"/>
    <mergeCell ref="AE53:AJ53"/>
    <mergeCell ref="AK53:AO53"/>
    <mergeCell ref="AP53:AT53"/>
    <mergeCell ref="AU53:AZ53"/>
    <mergeCell ref="BA53:BE53"/>
    <mergeCell ref="BF49:BJ49"/>
    <mergeCell ref="C50:M50"/>
    <mergeCell ref="O50:T50"/>
    <mergeCell ref="U50:Y50"/>
    <mergeCell ref="Z50:AD50"/>
    <mergeCell ref="AE50:AJ50"/>
    <mergeCell ref="AK50:AO50"/>
    <mergeCell ref="AP50:AT50"/>
    <mergeCell ref="BA49:BE49"/>
    <mergeCell ref="C49:M49"/>
    <mergeCell ref="O49:T49"/>
    <mergeCell ref="U49:Y49"/>
    <mergeCell ref="Z49:AD49"/>
    <mergeCell ref="AE49:AJ49"/>
    <mergeCell ref="AK49:AO49"/>
    <mergeCell ref="AP49:AT49"/>
    <mergeCell ref="AU49:AZ49"/>
    <mergeCell ref="AU50:AZ51"/>
    <mergeCell ref="BA50:BE51"/>
    <mergeCell ref="BF53:BJ53"/>
    <mergeCell ref="C51:M51"/>
    <mergeCell ref="O51:T51"/>
    <mergeCell ref="U51:Y51"/>
    <mergeCell ref="Z51:AD51"/>
    <mergeCell ref="AE51:AJ51"/>
    <mergeCell ref="AK51:AO51"/>
    <mergeCell ref="AP51:AT51"/>
    <mergeCell ref="C55:M55"/>
    <mergeCell ref="O55:T55"/>
    <mergeCell ref="U55:Y55"/>
    <mergeCell ref="Z55:AD55"/>
    <mergeCell ref="AE55:AJ55"/>
    <mergeCell ref="AK55:AO55"/>
    <mergeCell ref="AP55:AT55"/>
    <mergeCell ref="C54:M54"/>
    <mergeCell ref="O54:T54"/>
    <mergeCell ref="U54:Y54"/>
    <mergeCell ref="Z54:AD54"/>
    <mergeCell ref="AE54:AJ54"/>
    <mergeCell ref="AK54:AO54"/>
    <mergeCell ref="AP54:AT54"/>
    <mergeCell ref="AU54:AZ55"/>
    <mergeCell ref="BA54:BE55"/>
    <mergeCell ref="BF54:BJ55"/>
    <mergeCell ref="BF56:BJ56"/>
    <mergeCell ref="C57:M57"/>
    <mergeCell ref="O57:T57"/>
    <mergeCell ref="U57:Y57"/>
    <mergeCell ref="Z57:AD57"/>
    <mergeCell ref="AE57:AJ57"/>
    <mergeCell ref="AK57:AO57"/>
    <mergeCell ref="AP57:AT57"/>
    <mergeCell ref="AU57:AZ57"/>
    <mergeCell ref="BA56:BE56"/>
    <mergeCell ref="BA57:BE57"/>
    <mergeCell ref="BF57:BJ57"/>
    <mergeCell ref="C56:M56"/>
    <mergeCell ref="O56:T56"/>
    <mergeCell ref="U56:Y56"/>
    <mergeCell ref="Z56:AD56"/>
    <mergeCell ref="AE56:AJ56"/>
    <mergeCell ref="AK56:AO56"/>
    <mergeCell ref="AP56:AT56"/>
    <mergeCell ref="AU56:AZ56"/>
    <mergeCell ref="BF59:BJ59"/>
    <mergeCell ref="C60:M60"/>
    <mergeCell ref="O60:T60"/>
    <mergeCell ref="U60:Y60"/>
    <mergeCell ref="Z60:AD60"/>
    <mergeCell ref="AE60:AJ60"/>
    <mergeCell ref="AK60:AO60"/>
    <mergeCell ref="AP60:AT60"/>
    <mergeCell ref="AU60:AZ60"/>
    <mergeCell ref="BA59:BE59"/>
    <mergeCell ref="BA60:BE60"/>
    <mergeCell ref="BF60:BJ60"/>
    <mergeCell ref="C59:M59"/>
    <mergeCell ref="O59:T59"/>
    <mergeCell ref="U59:Y59"/>
    <mergeCell ref="Z59:AD59"/>
    <mergeCell ref="AE59:AJ59"/>
    <mergeCell ref="AK59:AO59"/>
    <mergeCell ref="AP59:AT59"/>
    <mergeCell ref="AU59:AZ59"/>
    <mergeCell ref="BF61:BJ61"/>
    <mergeCell ref="C62:M62"/>
    <mergeCell ref="O62:T62"/>
    <mergeCell ref="U62:Y62"/>
    <mergeCell ref="Z62:AD62"/>
    <mergeCell ref="AE62:AJ62"/>
    <mergeCell ref="AK62:AO62"/>
    <mergeCell ref="AP62:AT62"/>
    <mergeCell ref="AU62:AZ62"/>
    <mergeCell ref="BA61:BE61"/>
    <mergeCell ref="BA62:BE62"/>
    <mergeCell ref="BF62:BJ62"/>
    <mergeCell ref="C61:M61"/>
    <mergeCell ref="O61:T61"/>
    <mergeCell ref="U61:Y61"/>
    <mergeCell ref="Z61:AD61"/>
    <mergeCell ref="AE61:AJ61"/>
    <mergeCell ref="AK61:AO61"/>
    <mergeCell ref="AP61:AT61"/>
    <mergeCell ref="AU61:AZ61"/>
    <mergeCell ref="BF63:BJ63"/>
    <mergeCell ref="C65:M65"/>
    <mergeCell ref="O65:T65"/>
    <mergeCell ref="U65:Y65"/>
    <mergeCell ref="Z65:AD65"/>
    <mergeCell ref="AE65:AJ65"/>
    <mergeCell ref="AK65:AO65"/>
    <mergeCell ref="AP65:AT65"/>
    <mergeCell ref="AU65:AZ65"/>
    <mergeCell ref="BA63:BE63"/>
    <mergeCell ref="BA65:BE65"/>
    <mergeCell ref="BF65:BJ65"/>
    <mergeCell ref="C63:M63"/>
    <mergeCell ref="O63:T63"/>
    <mergeCell ref="U63:Y63"/>
    <mergeCell ref="Z63:AD63"/>
    <mergeCell ref="AE63:AJ63"/>
    <mergeCell ref="AK63:AO63"/>
    <mergeCell ref="AP63:AT63"/>
    <mergeCell ref="AU63:AZ63"/>
    <mergeCell ref="BF66:BJ66"/>
    <mergeCell ref="C67:M67"/>
    <mergeCell ref="O67:T67"/>
    <mergeCell ref="U67:Y67"/>
    <mergeCell ref="Z67:AD67"/>
    <mergeCell ref="AE67:AJ67"/>
    <mergeCell ref="AK67:AO67"/>
    <mergeCell ref="AP67:AT67"/>
    <mergeCell ref="AU67:AZ67"/>
    <mergeCell ref="BA66:BE66"/>
    <mergeCell ref="BA67:BE67"/>
    <mergeCell ref="BF67:BJ67"/>
    <mergeCell ref="C66:M66"/>
    <mergeCell ref="O66:T66"/>
    <mergeCell ref="U66:Y66"/>
    <mergeCell ref="Z66:AD66"/>
    <mergeCell ref="AE66:AJ66"/>
    <mergeCell ref="AK66:AO66"/>
    <mergeCell ref="AP66:AT66"/>
    <mergeCell ref="AU66:AZ66"/>
    <mergeCell ref="BF68:BJ68"/>
    <mergeCell ref="C69:M69"/>
    <mergeCell ref="O69:T69"/>
    <mergeCell ref="U69:Y69"/>
    <mergeCell ref="Z69:AD69"/>
    <mergeCell ref="AE69:AJ69"/>
    <mergeCell ref="AK69:AO69"/>
    <mergeCell ref="AP69:AT69"/>
    <mergeCell ref="AU69:AZ69"/>
    <mergeCell ref="A1:S2"/>
    <mergeCell ref="C83:D83"/>
    <mergeCell ref="F83:G83"/>
    <mergeCell ref="AP77:AT77"/>
    <mergeCell ref="AU77:AZ77"/>
    <mergeCell ref="BA77:BE77"/>
    <mergeCell ref="AK33:AO33"/>
    <mergeCell ref="BA33:BE33"/>
    <mergeCell ref="AK77:AO77"/>
    <mergeCell ref="AP73:AT73"/>
    <mergeCell ref="C72:M72"/>
    <mergeCell ref="O72:T72"/>
    <mergeCell ref="U72:Y72"/>
    <mergeCell ref="Z72:AD72"/>
    <mergeCell ref="AE72:AJ72"/>
    <mergeCell ref="AK72:AO72"/>
    <mergeCell ref="C71:M71"/>
    <mergeCell ref="BA72:BE72"/>
    <mergeCell ref="C73:M73"/>
    <mergeCell ref="O73:T73"/>
    <mergeCell ref="U73:Y73"/>
    <mergeCell ref="Z73:AD73"/>
    <mergeCell ref="AE73:AJ73"/>
    <mergeCell ref="AK73:AO73"/>
    <mergeCell ref="B84:D84"/>
    <mergeCell ref="BF77:BJ77"/>
    <mergeCell ref="BF75:BJ75"/>
    <mergeCell ref="AP75:AT75"/>
    <mergeCell ref="C74:M74"/>
    <mergeCell ref="O74:T74"/>
    <mergeCell ref="AU75:AZ75"/>
    <mergeCell ref="BA75:BE75"/>
    <mergeCell ref="C77:M77"/>
    <mergeCell ref="O77:T77"/>
    <mergeCell ref="U77:Y77"/>
    <mergeCell ref="Z77:AD77"/>
    <mergeCell ref="AE77:AJ77"/>
    <mergeCell ref="C75:M75"/>
    <mergeCell ref="O75:T75"/>
    <mergeCell ref="U75:Y75"/>
    <mergeCell ref="U74:Y74"/>
    <mergeCell ref="Z74:AD74"/>
    <mergeCell ref="AE74:AJ74"/>
    <mergeCell ref="AK74:AO74"/>
    <mergeCell ref="BA78:BE78"/>
    <mergeCell ref="BF78:BJ78"/>
    <mergeCell ref="C79:M79"/>
    <mergeCell ref="O79:T79"/>
    <mergeCell ref="BF33:BJ33"/>
    <mergeCell ref="AP74:AT74"/>
    <mergeCell ref="AU74:AZ74"/>
    <mergeCell ref="BF73:BJ73"/>
    <mergeCell ref="BF74:BJ74"/>
    <mergeCell ref="AU73:AZ73"/>
    <mergeCell ref="Z75:AD75"/>
    <mergeCell ref="AE75:AJ75"/>
    <mergeCell ref="AK75:AO75"/>
    <mergeCell ref="BA74:BE74"/>
    <mergeCell ref="BF71:BJ71"/>
    <mergeCell ref="BF72:BJ72"/>
    <mergeCell ref="BA73:BE73"/>
    <mergeCell ref="BA68:BE68"/>
    <mergeCell ref="Z71:AD71"/>
    <mergeCell ref="AE71:AJ71"/>
    <mergeCell ref="AK71:AO71"/>
    <mergeCell ref="AP71:AT71"/>
    <mergeCell ref="AU71:AZ71"/>
    <mergeCell ref="BA71:BE71"/>
    <mergeCell ref="BA69:BE69"/>
    <mergeCell ref="BF69:BJ69"/>
    <mergeCell ref="Z68:AD68"/>
    <mergeCell ref="AE68:AJ68"/>
    <mergeCell ref="AP72:AT72"/>
    <mergeCell ref="AU72:AZ72"/>
    <mergeCell ref="C33:M33"/>
    <mergeCell ref="O33:T33"/>
    <mergeCell ref="U33:Y33"/>
    <mergeCell ref="Z33:AD33"/>
    <mergeCell ref="O71:T71"/>
    <mergeCell ref="U71:Y71"/>
    <mergeCell ref="C68:M68"/>
    <mergeCell ref="O68:T68"/>
    <mergeCell ref="U68:Y68"/>
    <mergeCell ref="AK68:AO68"/>
    <mergeCell ref="AP68:AT68"/>
    <mergeCell ref="AU68:AZ68"/>
    <mergeCell ref="Z35:AD35"/>
    <mergeCell ref="AE35:AJ35"/>
    <mergeCell ref="AK35:AO35"/>
    <mergeCell ref="AE33:AJ33"/>
    <mergeCell ref="AP33:AT33"/>
    <mergeCell ref="AU33:AZ33"/>
    <mergeCell ref="C53:M53"/>
    <mergeCell ref="O53:T53"/>
    <mergeCell ref="U53:Y53"/>
    <mergeCell ref="Z53:AD53"/>
    <mergeCell ref="BA79:BE79"/>
    <mergeCell ref="BF79:BJ79"/>
    <mergeCell ref="C78:M78"/>
    <mergeCell ref="O78:T78"/>
    <mergeCell ref="AE78:AJ78"/>
    <mergeCell ref="AK78:AO78"/>
    <mergeCell ref="AP78:AT78"/>
    <mergeCell ref="AU78:AZ78"/>
    <mergeCell ref="U78:Y78"/>
    <mergeCell ref="Z78:AD78"/>
    <mergeCell ref="C81:M81"/>
    <mergeCell ref="O81:T81"/>
    <mergeCell ref="AE81:AJ81"/>
    <mergeCell ref="AK81:AO81"/>
    <mergeCell ref="AP81:AT81"/>
    <mergeCell ref="AU81:AZ81"/>
    <mergeCell ref="U79:Y79"/>
    <mergeCell ref="Z79:AD79"/>
    <mergeCell ref="C80:M80"/>
    <mergeCell ref="O80:T80"/>
    <mergeCell ref="AE80:AJ80"/>
    <mergeCell ref="AK80:AO80"/>
    <mergeCell ref="AE79:AJ79"/>
    <mergeCell ref="AK79:AO79"/>
    <mergeCell ref="AP79:AT79"/>
    <mergeCell ref="AU79:AZ79"/>
    <mergeCell ref="AD83:AE83"/>
    <mergeCell ref="BA81:BE81"/>
    <mergeCell ref="BF81:BJ81"/>
    <mergeCell ref="U80:Y80"/>
    <mergeCell ref="Z80:AD80"/>
    <mergeCell ref="U81:Y81"/>
    <mergeCell ref="Z81:AD81"/>
    <mergeCell ref="AP80:AT80"/>
    <mergeCell ref="AU80:AZ80"/>
    <mergeCell ref="BA80:BE80"/>
    <mergeCell ref="BF80:BJ80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78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2:63" ht="10.5" customHeight="1">
      <c r="AS1" s="493">
        <f>'206'!A1+1</f>
        <v>207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2:63" ht="10.5" customHeight="1"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2:63" ht="10.5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2:63" ht="11.1" customHeight="1">
      <c r="B4" s="455" t="s">
        <v>785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</row>
    <row r="5" spans="2:63" ht="12" customHeight="1">
      <c r="B5" s="322"/>
      <c r="BJ5" s="188" t="s">
        <v>816</v>
      </c>
    </row>
    <row r="6" spans="2:63" ht="13.5" customHeight="1">
      <c r="B6" s="456" t="s">
        <v>484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 t="s">
        <v>386</v>
      </c>
      <c r="P6" s="457"/>
      <c r="Q6" s="457"/>
      <c r="R6" s="457"/>
      <c r="S6" s="457"/>
      <c r="T6" s="457"/>
      <c r="U6" s="457"/>
      <c r="V6" s="457"/>
      <c r="W6" s="457"/>
      <c r="X6" s="457"/>
      <c r="Y6" s="457"/>
      <c r="Z6" s="457"/>
      <c r="AA6" s="457"/>
      <c r="AB6" s="457"/>
      <c r="AC6" s="457"/>
      <c r="AD6" s="457"/>
      <c r="AE6" s="457" t="s">
        <v>483</v>
      </c>
      <c r="AF6" s="457"/>
      <c r="AG6" s="457"/>
      <c r="AH6" s="457"/>
      <c r="AI6" s="457"/>
      <c r="AJ6" s="457"/>
      <c r="AK6" s="457"/>
      <c r="AL6" s="457"/>
      <c r="AM6" s="457"/>
      <c r="AN6" s="457"/>
      <c r="AO6" s="457"/>
      <c r="AP6" s="457"/>
      <c r="AQ6" s="457"/>
      <c r="AR6" s="457"/>
      <c r="AS6" s="457"/>
      <c r="AT6" s="457"/>
      <c r="AU6" s="457" t="s">
        <v>416</v>
      </c>
      <c r="AV6" s="457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61"/>
    </row>
    <row r="7" spans="2:63" ht="13.5" customHeight="1">
      <c r="B7" s="458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522" t="s">
        <v>227</v>
      </c>
      <c r="P7" s="522"/>
      <c r="Q7" s="522"/>
      <c r="R7" s="522"/>
      <c r="S7" s="522"/>
      <c r="T7" s="522"/>
      <c r="U7" s="459" t="s">
        <v>482</v>
      </c>
      <c r="V7" s="459"/>
      <c r="W7" s="459"/>
      <c r="X7" s="459"/>
      <c r="Y7" s="459"/>
      <c r="Z7" s="459" t="s">
        <v>481</v>
      </c>
      <c r="AA7" s="459"/>
      <c r="AB7" s="459"/>
      <c r="AC7" s="459"/>
      <c r="AD7" s="459"/>
      <c r="AE7" s="522" t="s">
        <v>227</v>
      </c>
      <c r="AF7" s="522"/>
      <c r="AG7" s="522"/>
      <c r="AH7" s="522"/>
      <c r="AI7" s="522"/>
      <c r="AJ7" s="522"/>
      <c r="AK7" s="459" t="s">
        <v>482</v>
      </c>
      <c r="AL7" s="459"/>
      <c r="AM7" s="459"/>
      <c r="AN7" s="459"/>
      <c r="AO7" s="459"/>
      <c r="AP7" s="459" t="s">
        <v>481</v>
      </c>
      <c r="AQ7" s="459"/>
      <c r="AR7" s="459"/>
      <c r="AS7" s="459"/>
      <c r="AT7" s="459"/>
      <c r="AU7" s="522" t="s">
        <v>227</v>
      </c>
      <c r="AV7" s="522"/>
      <c r="AW7" s="522"/>
      <c r="AX7" s="522"/>
      <c r="AY7" s="522"/>
      <c r="AZ7" s="522"/>
      <c r="BA7" s="459" t="s">
        <v>480</v>
      </c>
      <c r="BB7" s="459"/>
      <c r="BC7" s="459"/>
      <c r="BD7" s="459"/>
      <c r="BE7" s="459"/>
      <c r="BF7" s="459" t="s">
        <v>187</v>
      </c>
      <c r="BG7" s="459"/>
      <c r="BH7" s="459"/>
      <c r="BI7" s="459"/>
      <c r="BJ7" s="460"/>
    </row>
    <row r="8" spans="2:63" s="253" customFormat="1" ht="12" customHeight="1">
      <c r="C8" s="827" t="s">
        <v>489</v>
      </c>
      <c r="D8" s="827"/>
      <c r="E8" s="827"/>
      <c r="F8" s="827"/>
      <c r="G8" s="827"/>
      <c r="H8" s="827"/>
      <c r="I8" s="827"/>
      <c r="J8" s="827"/>
      <c r="K8" s="827"/>
      <c r="L8" s="827"/>
      <c r="M8" s="827"/>
      <c r="N8" s="158"/>
      <c r="O8" s="558">
        <f>SUM(U8:AD8)</f>
        <v>120</v>
      </c>
      <c r="P8" s="450"/>
      <c r="Q8" s="450"/>
      <c r="R8" s="450"/>
      <c r="S8" s="450"/>
      <c r="T8" s="450"/>
      <c r="U8" s="824">
        <v>51</v>
      </c>
      <c r="V8" s="824"/>
      <c r="W8" s="824"/>
      <c r="X8" s="824"/>
      <c r="Y8" s="824"/>
      <c r="Z8" s="824">
        <v>69</v>
      </c>
      <c r="AA8" s="824"/>
      <c r="AB8" s="824"/>
      <c r="AC8" s="824"/>
      <c r="AD8" s="824"/>
      <c r="AE8" s="450">
        <f>SUM(AK8:AT8)</f>
        <v>119</v>
      </c>
      <c r="AF8" s="450"/>
      <c r="AG8" s="450"/>
      <c r="AH8" s="450"/>
      <c r="AI8" s="450"/>
      <c r="AJ8" s="450"/>
      <c r="AK8" s="824">
        <v>51</v>
      </c>
      <c r="AL8" s="824"/>
      <c r="AM8" s="824"/>
      <c r="AN8" s="824"/>
      <c r="AO8" s="824"/>
      <c r="AP8" s="824">
        <v>68</v>
      </c>
      <c r="AQ8" s="824"/>
      <c r="AR8" s="824"/>
      <c r="AS8" s="824"/>
      <c r="AT8" s="824"/>
      <c r="AU8" s="450">
        <f>SUM(BA8:BJ8)</f>
        <v>28</v>
      </c>
      <c r="AV8" s="450"/>
      <c r="AW8" s="450"/>
      <c r="AX8" s="450"/>
      <c r="AY8" s="450"/>
      <c r="AZ8" s="450"/>
      <c r="BA8" s="824">
        <v>20</v>
      </c>
      <c r="BB8" s="824"/>
      <c r="BC8" s="824"/>
      <c r="BD8" s="824"/>
      <c r="BE8" s="824"/>
      <c r="BF8" s="824">
        <v>8</v>
      </c>
      <c r="BG8" s="824"/>
      <c r="BH8" s="824"/>
      <c r="BI8" s="824"/>
      <c r="BJ8" s="824"/>
    </row>
    <row r="9" spans="2:63" s="253" customFormat="1" ht="12" customHeight="1">
      <c r="C9" s="839" t="s">
        <v>775</v>
      </c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158"/>
      <c r="O9" s="558">
        <f>SUM(U9:AD9)</f>
        <v>90</v>
      </c>
      <c r="P9" s="450"/>
      <c r="Q9" s="450"/>
      <c r="R9" s="450"/>
      <c r="S9" s="450"/>
      <c r="T9" s="450"/>
      <c r="U9" s="824">
        <v>39</v>
      </c>
      <c r="V9" s="824"/>
      <c r="W9" s="824"/>
      <c r="X9" s="824"/>
      <c r="Y9" s="824"/>
      <c r="Z9" s="824">
        <v>51</v>
      </c>
      <c r="AA9" s="824"/>
      <c r="AB9" s="824"/>
      <c r="AC9" s="824"/>
      <c r="AD9" s="824"/>
      <c r="AE9" s="450">
        <f>SUM(AK9:AT9)</f>
        <v>90</v>
      </c>
      <c r="AF9" s="450"/>
      <c r="AG9" s="450"/>
      <c r="AH9" s="450"/>
      <c r="AI9" s="450"/>
      <c r="AJ9" s="450"/>
      <c r="AK9" s="824">
        <v>39</v>
      </c>
      <c r="AL9" s="824"/>
      <c r="AM9" s="824"/>
      <c r="AN9" s="824"/>
      <c r="AO9" s="824"/>
      <c r="AP9" s="824">
        <v>51</v>
      </c>
      <c r="AQ9" s="824"/>
      <c r="AR9" s="824"/>
      <c r="AS9" s="824"/>
      <c r="AT9" s="824"/>
      <c r="AU9" s="450">
        <f>SUM(BA9:BJ9)</f>
        <v>23</v>
      </c>
      <c r="AV9" s="450"/>
      <c r="AW9" s="450"/>
      <c r="AX9" s="450"/>
      <c r="AY9" s="450"/>
      <c r="AZ9" s="450"/>
      <c r="BA9" s="824">
        <v>15</v>
      </c>
      <c r="BB9" s="824"/>
      <c r="BC9" s="824"/>
      <c r="BD9" s="824"/>
      <c r="BE9" s="824"/>
      <c r="BF9" s="824">
        <v>8</v>
      </c>
      <c r="BG9" s="824"/>
      <c r="BH9" s="824"/>
      <c r="BI9" s="824"/>
      <c r="BJ9" s="824"/>
    </row>
    <row r="10" spans="2:63" s="253" customFormat="1" ht="12" customHeight="1">
      <c r="C10" s="474" t="s">
        <v>776</v>
      </c>
      <c r="D10" s="474"/>
      <c r="E10" s="474"/>
      <c r="F10" s="474"/>
      <c r="G10" s="474"/>
      <c r="H10" s="474"/>
      <c r="I10" s="474"/>
      <c r="J10" s="474"/>
      <c r="K10" s="474"/>
      <c r="L10" s="474"/>
      <c r="M10" s="474"/>
      <c r="N10" s="158"/>
      <c r="O10" s="558">
        <f>SUM(U10:AD10)</f>
        <v>90</v>
      </c>
      <c r="P10" s="450"/>
      <c r="Q10" s="450"/>
      <c r="R10" s="450"/>
      <c r="S10" s="450"/>
      <c r="T10" s="450"/>
      <c r="U10" s="824">
        <v>39</v>
      </c>
      <c r="V10" s="824"/>
      <c r="W10" s="824"/>
      <c r="X10" s="824"/>
      <c r="Y10" s="824"/>
      <c r="Z10" s="824">
        <v>51</v>
      </c>
      <c r="AA10" s="824"/>
      <c r="AB10" s="824"/>
      <c r="AC10" s="824"/>
      <c r="AD10" s="824"/>
      <c r="AE10" s="450">
        <f>SUM(AK10:AT10)</f>
        <v>90</v>
      </c>
      <c r="AF10" s="450"/>
      <c r="AG10" s="450"/>
      <c r="AH10" s="450"/>
      <c r="AI10" s="450"/>
      <c r="AJ10" s="450"/>
      <c r="AK10" s="824">
        <v>39</v>
      </c>
      <c r="AL10" s="824"/>
      <c r="AM10" s="824"/>
      <c r="AN10" s="824"/>
      <c r="AO10" s="824"/>
      <c r="AP10" s="824">
        <v>51</v>
      </c>
      <c r="AQ10" s="824"/>
      <c r="AR10" s="824"/>
      <c r="AS10" s="824"/>
      <c r="AT10" s="824"/>
      <c r="AU10" s="450">
        <f>SUM(BA10:BJ10)</f>
        <v>19</v>
      </c>
      <c r="AV10" s="450"/>
      <c r="AW10" s="450"/>
      <c r="AX10" s="450"/>
      <c r="AY10" s="450"/>
      <c r="AZ10" s="450"/>
      <c r="BA10" s="824">
        <v>14</v>
      </c>
      <c r="BB10" s="824"/>
      <c r="BC10" s="824"/>
      <c r="BD10" s="824"/>
      <c r="BE10" s="824"/>
      <c r="BF10" s="824">
        <v>5</v>
      </c>
      <c r="BG10" s="824"/>
      <c r="BH10" s="824"/>
      <c r="BI10" s="824"/>
      <c r="BJ10" s="824"/>
    </row>
    <row r="11" spans="2:63" s="253" customFormat="1" ht="12" customHeight="1">
      <c r="C11" s="836" t="s">
        <v>777</v>
      </c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158"/>
      <c r="O11" s="558">
        <f>SUM(U11:AD11)</f>
        <v>110</v>
      </c>
      <c r="P11" s="450"/>
      <c r="Q11" s="450"/>
      <c r="R11" s="450"/>
      <c r="S11" s="450"/>
      <c r="T11" s="450"/>
      <c r="U11" s="824">
        <v>45</v>
      </c>
      <c r="V11" s="824"/>
      <c r="W11" s="824"/>
      <c r="X11" s="824"/>
      <c r="Y11" s="824"/>
      <c r="Z11" s="824">
        <v>65</v>
      </c>
      <c r="AA11" s="824"/>
      <c r="AB11" s="824"/>
      <c r="AC11" s="824"/>
      <c r="AD11" s="824"/>
      <c r="AE11" s="450">
        <f>SUM(AK11:AT11)</f>
        <v>99</v>
      </c>
      <c r="AF11" s="450"/>
      <c r="AG11" s="450"/>
      <c r="AH11" s="450"/>
      <c r="AI11" s="450"/>
      <c r="AJ11" s="450"/>
      <c r="AK11" s="824">
        <v>45</v>
      </c>
      <c r="AL11" s="824"/>
      <c r="AM11" s="824"/>
      <c r="AN11" s="824"/>
      <c r="AO11" s="824"/>
      <c r="AP11" s="824">
        <v>54</v>
      </c>
      <c r="AQ11" s="824"/>
      <c r="AR11" s="824"/>
      <c r="AS11" s="824"/>
      <c r="AT11" s="824"/>
      <c r="AU11" s="450">
        <f>SUM(BA11:BJ11)</f>
        <v>20</v>
      </c>
      <c r="AV11" s="450"/>
      <c r="AW11" s="450"/>
      <c r="AX11" s="450"/>
      <c r="AY11" s="450"/>
      <c r="AZ11" s="450"/>
      <c r="BA11" s="824">
        <v>15</v>
      </c>
      <c r="BB11" s="824"/>
      <c r="BC11" s="824"/>
      <c r="BD11" s="824"/>
      <c r="BE11" s="824"/>
      <c r="BF11" s="824">
        <v>5</v>
      </c>
      <c r="BG11" s="824"/>
      <c r="BH11" s="824"/>
      <c r="BI11" s="824"/>
      <c r="BJ11" s="824"/>
    </row>
    <row r="12" spans="2:63" s="253" customFormat="1" ht="12" customHeight="1">
      <c r="C12" s="474" t="s">
        <v>778</v>
      </c>
      <c r="D12" s="474"/>
      <c r="E12" s="474"/>
      <c r="F12" s="474"/>
      <c r="G12" s="474"/>
      <c r="H12" s="474"/>
      <c r="I12" s="474"/>
      <c r="J12" s="474"/>
      <c r="K12" s="474"/>
      <c r="L12" s="474"/>
      <c r="M12" s="474"/>
      <c r="N12" s="158"/>
      <c r="O12" s="558">
        <f>SUM(U12:AD12)</f>
        <v>90</v>
      </c>
      <c r="P12" s="450"/>
      <c r="Q12" s="450"/>
      <c r="R12" s="450"/>
      <c r="S12" s="450"/>
      <c r="T12" s="450"/>
      <c r="U12" s="824">
        <v>39</v>
      </c>
      <c r="V12" s="824"/>
      <c r="W12" s="824"/>
      <c r="X12" s="824"/>
      <c r="Y12" s="824"/>
      <c r="Z12" s="450">
        <v>51</v>
      </c>
      <c r="AA12" s="450"/>
      <c r="AB12" s="450"/>
      <c r="AC12" s="450"/>
      <c r="AD12" s="450"/>
      <c r="AE12" s="450">
        <f>SUM(AK12:AT12)</f>
        <v>83</v>
      </c>
      <c r="AF12" s="450"/>
      <c r="AG12" s="450"/>
      <c r="AH12" s="450"/>
      <c r="AI12" s="450"/>
      <c r="AJ12" s="450"/>
      <c r="AK12" s="824">
        <v>37</v>
      </c>
      <c r="AL12" s="824"/>
      <c r="AM12" s="824"/>
      <c r="AN12" s="824"/>
      <c r="AO12" s="824"/>
      <c r="AP12" s="450">
        <v>46</v>
      </c>
      <c r="AQ12" s="450"/>
      <c r="AR12" s="450"/>
      <c r="AS12" s="450"/>
      <c r="AT12" s="450"/>
      <c r="AU12" s="450">
        <f>SUM(BA12:BJ12)</f>
        <v>14</v>
      </c>
      <c r="AV12" s="450"/>
      <c r="AW12" s="450"/>
      <c r="AX12" s="450"/>
      <c r="AY12" s="450"/>
      <c r="AZ12" s="450"/>
      <c r="BA12" s="824">
        <v>10</v>
      </c>
      <c r="BB12" s="824"/>
      <c r="BC12" s="824"/>
      <c r="BD12" s="824"/>
      <c r="BE12" s="824"/>
      <c r="BF12" s="824">
        <v>4</v>
      </c>
      <c r="BG12" s="824"/>
      <c r="BH12" s="824"/>
      <c r="BI12" s="824"/>
      <c r="BJ12" s="824"/>
    </row>
    <row r="13" spans="2:63" s="253" customFormat="1" ht="12" customHeight="1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58"/>
    </row>
    <row r="14" spans="2:63" s="253" customFormat="1" ht="12" customHeight="1">
      <c r="C14" s="839" t="s">
        <v>779</v>
      </c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158"/>
      <c r="O14" s="558">
        <v>90</v>
      </c>
      <c r="P14" s="450"/>
      <c r="Q14" s="450"/>
      <c r="R14" s="450"/>
      <c r="S14" s="450"/>
      <c r="T14" s="450"/>
      <c r="U14" s="824">
        <v>39</v>
      </c>
      <c r="V14" s="824"/>
      <c r="W14" s="824"/>
      <c r="X14" s="824"/>
      <c r="Y14" s="824"/>
      <c r="Z14" s="824">
        <v>51</v>
      </c>
      <c r="AA14" s="824"/>
      <c r="AB14" s="824"/>
      <c r="AC14" s="824"/>
      <c r="AD14" s="824"/>
      <c r="AE14" s="450">
        <f>SUM(AK14:AT14)</f>
        <v>83</v>
      </c>
      <c r="AF14" s="450"/>
      <c r="AG14" s="450"/>
      <c r="AH14" s="450"/>
      <c r="AI14" s="450"/>
      <c r="AJ14" s="450"/>
      <c r="AK14" s="824">
        <v>39</v>
      </c>
      <c r="AL14" s="824"/>
      <c r="AM14" s="824"/>
      <c r="AN14" s="824"/>
      <c r="AO14" s="824"/>
      <c r="AP14" s="824">
        <v>44</v>
      </c>
      <c r="AQ14" s="824"/>
      <c r="AR14" s="824"/>
      <c r="AS14" s="824"/>
      <c r="AT14" s="824"/>
      <c r="AU14" s="450">
        <f>SUM(BA14:BJ14)</f>
        <v>16</v>
      </c>
      <c r="AV14" s="450"/>
      <c r="AW14" s="450"/>
      <c r="AX14" s="450"/>
      <c r="AY14" s="450"/>
      <c r="AZ14" s="450"/>
      <c r="BA14" s="824">
        <v>11</v>
      </c>
      <c r="BB14" s="824"/>
      <c r="BC14" s="824"/>
      <c r="BD14" s="824"/>
      <c r="BE14" s="824"/>
      <c r="BF14" s="824">
        <v>5</v>
      </c>
      <c r="BG14" s="824"/>
      <c r="BH14" s="824"/>
      <c r="BI14" s="824"/>
      <c r="BJ14" s="824"/>
    </row>
    <row r="15" spans="2:63" s="253" customFormat="1" ht="12" customHeight="1">
      <c r="C15" s="839" t="s">
        <v>780</v>
      </c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158"/>
      <c r="O15" s="558">
        <f>SUM(U15:AD15)</f>
        <v>90</v>
      </c>
      <c r="P15" s="450"/>
      <c r="Q15" s="450"/>
      <c r="R15" s="450"/>
      <c r="S15" s="450"/>
      <c r="T15" s="450"/>
      <c r="U15" s="824">
        <v>39</v>
      </c>
      <c r="V15" s="824"/>
      <c r="W15" s="824"/>
      <c r="X15" s="824"/>
      <c r="Y15" s="824"/>
      <c r="Z15" s="824">
        <v>51</v>
      </c>
      <c r="AA15" s="824"/>
      <c r="AB15" s="824"/>
      <c r="AC15" s="824"/>
      <c r="AD15" s="824"/>
      <c r="AE15" s="450">
        <f>SUM(AK15:AT15)</f>
        <v>83</v>
      </c>
      <c r="AF15" s="450"/>
      <c r="AG15" s="450"/>
      <c r="AH15" s="450"/>
      <c r="AI15" s="450"/>
      <c r="AJ15" s="450"/>
      <c r="AK15" s="824">
        <v>39</v>
      </c>
      <c r="AL15" s="824"/>
      <c r="AM15" s="824"/>
      <c r="AN15" s="824"/>
      <c r="AO15" s="824"/>
      <c r="AP15" s="824">
        <v>44</v>
      </c>
      <c r="AQ15" s="824"/>
      <c r="AR15" s="824"/>
      <c r="AS15" s="824"/>
      <c r="AT15" s="824"/>
      <c r="AU15" s="450">
        <f>SUM(BA15:BJ15)</f>
        <v>19</v>
      </c>
      <c r="AV15" s="450"/>
      <c r="AW15" s="450"/>
      <c r="AX15" s="450"/>
      <c r="AY15" s="450"/>
      <c r="AZ15" s="450"/>
      <c r="BA15" s="824">
        <v>14</v>
      </c>
      <c r="BB15" s="824"/>
      <c r="BC15" s="824"/>
      <c r="BD15" s="824"/>
      <c r="BE15" s="824"/>
      <c r="BF15" s="824">
        <v>5</v>
      </c>
      <c r="BG15" s="824"/>
      <c r="BH15" s="824"/>
      <c r="BI15" s="824"/>
      <c r="BJ15" s="824"/>
    </row>
    <row r="16" spans="2:63" s="253" customFormat="1" ht="12" customHeight="1">
      <c r="C16" s="474" t="s">
        <v>781</v>
      </c>
      <c r="D16" s="474"/>
      <c r="E16" s="474"/>
      <c r="F16" s="474"/>
      <c r="G16" s="474"/>
      <c r="H16" s="474"/>
      <c r="I16" s="474"/>
      <c r="J16" s="474"/>
      <c r="K16" s="474"/>
      <c r="L16" s="474"/>
      <c r="M16" s="474"/>
      <c r="N16" s="158"/>
      <c r="O16" s="558">
        <f>SUM(U16:AD16)</f>
        <v>90</v>
      </c>
      <c r="P16" s="450"/>
      <c r="Q16" s="450"/>
      <c r="R16" s="450"/>
      <c r="S16" s="450"/>
      <c r="T16" s="450"/>
      <c r="U16" s="824">
        <v>39</v>
      </c>
      <c r="V16" s="824"/>
      <c r="W16" s="824"/>
      <c r="X16" s="824"/>
      <c r="Y16" s="824"/>
      <c r="Z16" s="824">
        <v>51</v>
      </c>
      <c r="AA16" s="824"/>
      <c r="AB16" s="824"/>
      <c r="AC16" s="824"/>
      <c r="AD16" s="824"/>
      <c r="AE16" s="450">
        <f>SUM(AK16:AT16)</f>
        <v>76</v>
      </c>
      <c r="AF16" s="450"/>
      <c r="AG16" s="450"/>
      <c r="AH16" s="450"/>
      <c r="AI16" s="450"/>
      <c r="AJ16" s="450"/>
      <c r="AK16" s="824">
        <v>39</v>
      </c>
      <c r="AL16" s="824"/>
      <c r="AM16" s="824"/>
      <c r="AN16" s="824"/>
      <c r="AO16" s="824"/>
      <c r="AP16" s="824">
        <v>37</v>
      </c>
      <c r="AQ16" s="824"/>
      <c r="AR16" s="824"/>
      <c r="AS16" s="824"/>
      <c r="AT16" s="824"/>
      <c r="AU16" s="450">
        <f>SUM(BA16:BJ16)</f>
        <v>19</v>
      </c>
      <c r="AV16" s="450"/>
      <c r="AW16" s="450"/>
      <c r="AX16" s="450"/>
      <c r="AY16" s="450"/>
      <c r="AZ16" s="450"/>
      <c r="BA16" s="824">
        <v>15</v>
      </c>
      <c r="BB16" s="824"/>
      <c r="BC16" s="824"/>
      <c r="BD16" s="824"/>
      <c r="BE16" s="824"/>
      <c r="BF16" s="824">
        <v>4</v>
      </c>
      <c r="BG16" s="824"/>
      <c r="BH16" s="824"/>
      <c r="BI16" s="824"/>
      <c r="BJ16" s="824"/>
    </row>
    <row r="17" spans="3:62" s="253" customFormat="1" ht="12" customHeight="1">
      <c r="C17" s="474" t="s">
        <v>817</v>
      </c>
      <c r="D17" s="474"/>
      <c r="E17" s="474"/>
      <c r="F17" s="474"/>
      <c r="G17" s="474"/>
      <c r="H17" s="474"/>
      <c r="I17" s="474"/>
      <c r="J17" s="474"/>
      <c r="K17" s="474"/>
      <c r="L17" s="474"/>
      <c r="M17" s="474"/>
      <c r="N17" s="243"/>
      <c r="O17" s="558">
        <f>SUM(U17:AD17)</f>
        <v>60</v>
      </c>
      <c r="P17" s="450"/>
      <c r="Q17" s="450"/>
      <c r="R17" s="450"/>
      <c r="S17" s="450"/>
      <c r="T17" s="450"/>
      <c r="U17" s="824">
        <v>32</v>
      </c>
      <c r="V17" s="824"/>
      <c r="W17" s="824"/>
      <c r="X17" s="824"/>
      <c r="Y17" s="824"/>
      <c r="Z17" s="824">
        <v>28</v>
      </c>
      <c r="AA17" s="824"/>
      <c r="AB17" s="824"/>
      <c r="AC17" s="824"/>
      <c r="AD17" s="824"/>
      <c r="AE17" s="450">
        <f>SUM(AK17:AT17)</f>
        <v>46</v>
      </c>
      <c r="AF17" s="450"/>
      <c r="AG17" s="450"/>
      <c r="AH17" s="450"/>
      <c r="AI17" s="450"/>
      <c r="AJ17" s="450"/>
      <c r="AK17" s="824">
        <v>31</v>
      </c>
      <c r="AL17" s="824"/>
      <c r="AM17" s="824"/>
      <c r="AN17" s="824"/>
      <c r="AO17" s="824"/>
      <c r="AP17" s="824">
        <v>15</v>
      </c>
      <c r="AQ17" s="824"/>
      <c r="AR17" s="824"/>
      <c r="AS17" s="824"/>
      <c r="AT17" s="824"/>
      <c r="AU17" s="450">
        <f>SUM(BA17:BJ17)</f>
        <v>15</v>
      </c>
      <c r="AV17" s="450"/>
      <c r="AW17" s="450"/>
      <c r="AX17" s="450"/>
      <c r="AY17" s="450"/>
      <c r="AZ17" s="450"/>
      <c r="BA17" s="824">
        <v>12</v>
      </c>
      <c r="BB17" s="824"/>
      <c r="BC17" s="824"/>
      <c r="BD17" s="824"/>
      <c r="BE17" s="824"/>
      <c r="BF17" s="824">
        <v>3</v>
      </c>
      <c r="BG17" s="824"/>
      <c r="BH17" s="824"/>
      <c r="BI17" s="824"/>
      <c r="BJ17" s="824"/>
    </row>
    <row r="18" spans="3:62" s="253" customFormat="1" ht="12" customHeight="1">
      <c r="C18" s="474" t="s">
        <v>818</v>
      </c>
      <c r="D18" s="474"/>
      <c r="E18" s="474"/>
      <c r="F18" s="474"/>
      <c r="G18" s="474"/>
      <c r="H18" s="474"/>
      <c r="I18" s="474"/>
      <c r="J18" s="474"/>
      <c r="K18" s="474"/>
      <c r="L18" s="474"/>
      <c r="M18" s="474"/>
      <c r="N18" s="243"/>
      <c r="O18" s="558">
        <f>SUM(U18:AD18)</f>
        <v>70</v>
      </c>
      <c r="P18" s="450"/>
      <c r="Q18" s="450"/>
      <c r="R18" s="450"/>
      <c r="S18" s="450"/>
      <c r="T18" s="450"/>
      <c r="U18" s="824">
        <v>36</v>
      </c>
      <c r="V18" s="824"/>
      <c r="W18" s="824"/>
      <c r="X18" s="824"/>
      <c r="Y18" s="824"/>
      <c r="Z18" s="824">
        <v>34</v>
      </c>
      <c r="AA18" s="824"/>
      <c r="AB18" s="824"/>
      <c r="AC18" s="824"/>
      <c r="AD18" s="824"/>
      <c r="AE18" s="450">
        <f>SUM(AK18:AT18)</f>
        <v>53</v>
      </c>
      <c r="AF18" s="450"/>
      <c r="AG18" s="450"/>
      <c r="AH18" s="450"/>
      <c r="AI18" s="450"/>
      <c r="AJ18" s="450"/>
      <c r="AK18" s="824">
        <v>34</v>
      </c>
      <c r="AL18" s="824"/>
      <c r="AM18" s="824"/>
      <c r="AN18" s="824"/>
      <c r="AO18" s="824"/>
      <c r="AP18" s="824">
        <v>19</v>
      </c>
      <c r="AQ18" s="824"/>
      <c r="AR18" s="824"/>
      <c r="AS18" s="824"/>
      <c r="AT18" s="824"/>
      <c r="AU18" s="450">
        <f>SUM(BA18:BJ18)</f>
        <v>17</v>
      </c>
      <c r="AV18" s="450"/>
      <c r="AW18" s="450"/>
      <c r="AX18" s="450"/>
      <c r="AY18" s="450"/>
      <c r="AZ18" s="450"/>
      <c r="BA18" s="824">
        <v>12</v>
      </c>
      <c r="BB18" s="824"/>
      <c r="BC18" s="824"/>
      <c r="BD18" s="824"/>
      <c r="BE18" s="824"/>
      <c r="BF18" s="824">
        <v>5</v>
      </c>
      <c r="BG18" s="824"/>
      <c r="BH18" s="824"/>
      <c r="BI18" s="824"/>
      <c r="BJ18" s="824"/>
    </row>
    <row r="19" spans="3:62" s="253" customFormat="1" ht="12" customHeight="1"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243"/>
      <c r="O19" s="558"/>
      <c r="P19" s="450"/>
      <c r="Q19" s="450"/>
      <c r="R19" s="450"/>
      <c r="S19" s="450"/>
      <c r="T19" s="450"/>
      <c r="U19" s="824"/>
      <c r="V19" s="824"/>
      <c r="W19" s="824"/>
      <c r="X19" s="824"/>
      <c r="Y19" s="824"/>
      <c r="Z19" s="824"/>
      <c r="AA19" s="824"/>
      <c r="AB19" s="824"/>
      <c r="AC19" s="824"/>
      <c r="AD19" s="824"/>
      <c r="AE19" s="450"/>
      <c r="AF19" s="450"/>
      <c r="AG19" s="450"/>
      <c r="AH19" s="450"/>
      <c r="AI19" s="450"/>
      <c r="AJ19" s="450"/>
      <c r="AK19" s="824"/>
      <c r="AL19" s="824"/>
      <c r="AM19" s="824"/>
      <c r="AN19" s="824"/>
      <c r="AO19" s="824"/>
      <c r="AP19" s="824"/>
      <c r="AQ19" s="824"/>
      <c r="AR19" s="824"/>
      <c r="AS19" s="824"/>
      <c r="AT19" s="824"/>
      <c r="AU19" s="450"/>
      <c r="AV19" s="450"/>
      <c r="AW19" s="450"/>
      <c r="AX19" s="450"/>
      <c r="AY19" s="450"/>
      <c r="AZ19" s="450"/>
      <c r="BA19" s="824"/>
      <c r="BB19" s="824"/>
      <c r="BC19" s="824"/>
      <c r="BD19" s="824"/>
      <c r="BE19" s="824"/>
      <c r="BF19" s="824"/>
      <c r="BG19" s="824"/>
      <c r="BH19" s="824"/>
      <c r="BI19" s="824"/>
      <c r="BJ19" s="824"/>
    </row>
    <row r="20" spans="3:62" s="253" customFormat="1" ht="12" customHeight="1">
      <c r="C20" s="474" t="s">
        <v>819</v>
      </c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243"/>
      <c r="O20" s="558">
        <f>SUM(U20:AD20)</f>
        <v>70</v>
      </c>
      <c r="P20" s="450"/>
      <c r="Q20" s="450"/>
      <c r="R20" s="450"/>
      <c r="S20" s="450"/>
      <c r="T20" s="450"/>
      <c r="U20" s="824">
        <v>39</v>
      </c>
      <c r="V20" s="824"/>
      <c r="W20" s="824"/>
      <c r="X20" s="824"/>
      <c r="Y20" s="824"/>
      <c r="Z20" s="824">
        <v>31</v>
      </c>
      <c r="AA20" s="824"/>
      <c r="AB20" s="824"/>
      <c r="AC20" s="824"/>
      <c r="AD20" s="824"/>
      <c r="AE20" s="450">
        <f>SUM(AK20:AT20)</f>
        <v>42</v>
      </c>
      <c r="AF20" s="450"/>
      <c r="AG20" s="450"/>
      <c r="AH20" s="450"/>
      <c r="AI20" s="450"/>
      <c r="AJ20" s="450"/>
      <c r="AK20" s="824">
        <v>35</v>
      </c>
      <c r="AL20" s="824"/>
      <c r="AM20" s="824"/>
      <c r="AN20" s="824"/>
      <c r="AO20" s="824"/>
      <c r="AP20" s="824">
        <v>7</v>
      </c>
      <c r="AQ20" s="824"/>
      <c r="AR20" s="824"/>
      <c r="AS20" s="824"/>
      <c r="AT20" s="824"/>
      <c r="AU20" s="450">
        <f>SUM(BA20:BJ20)</f>
        <v>21</v>
      </c>
      <c r="AV20" s="450"/>
      <c r="AW20" s="450"/>
      <c r="AX20" s="450"/>
      <c r="AY20" s="450"/>
      <c r="AZ20" s="450"/>
      <c r="BA20" s="824">
        <v>16</v>
      </c>
      <c r="BB20" s="824"/>
      <c r="BC20" s="824"/>
      <c r="BD20" s="824"/>
      <c r="BE20" s="824"/>
      <c r="BF20" s="824">
        <v>5</v>
      </c>
      <c r="BG20" s="824"/>
      <c r="BH20" s="824"/>
      <c r="BI20" s="824"/>
      <c r="BJ20" s="824"/>
    </row>
    <row r="21" spans="3:62" s="253" customFormat="1" ht="12" customHeight="1">
      <c r="C21" s="474" t="s">
        <v>820</v>
      </c>
      <c r="D21" s="474"/>
      <c r="E21" s="474"/>
      <c r="F21" s="474"/>
      <c r="G21" s="474"/>
      <c r="H21" s="474"/>
      <c r="I21" s="474"/>
      <c r="J21" s="474"/>
      <c r="K21" s="474"/>
      <c r="L21" s="474"/>
      <c r="M21" s="474"/>
      <c r="N21" s="243"/>
      <c r="O21" s="558">
        <f>SUM(U21:AD21)</f>
        <v>60</v>
      </c>
      <c r="P21" s="450"/>
      <c r="Q21" s="450"/>
      <c r="R21" s="450"/>
      <c r="S21" s="450"/>
      <c r="T21" s="450"/>
      <c r="U21" s="824">
        <v>24</v>
      </c>
      <c r="V21" s="824"/>
      <c r="W21" s="824"/>
      <c r="X21" s="824"/>
      <c r="Y21" s="824"/>
      <c r="Z21" s="824">
        <v>36</v>
      </c>
      <c r="AA21" s="824"/>
      <c r="AB21" s="824"/>
      <c r="AC21" s="824"/>
      <c r="AD21" s="824"/>
      <c r="AE21" s="450">
        <f>SUM(AK21:AT21)</f>
        <v>45</v>
      </c>
      <c r="AF21" s="450"/>
      <c r="AG21" s="450"/>
      <c r="AH21" s="450"/>
      <c r="AI21" s="450"/>
      <c r="AJ21" s="450"/>
      <c r="AK21" s="824">
        <v>24</v>
      </c>
      <c r="AL21" s="824"/>
      <c r="AM21" s="824"/>
      <c r="AN21" s="824"/>
      <c r="AO21" s="824"/>
      <c r="AP21" s="824">
        <v>21</v>
      </c>
      <c r="AQ21" s="824"/>
      <c r="AR21" s="824"/>
      <c r="AS21" s="824"/>
      <c r="AT21" s="824"/>
      <c r="AU21" s="450">
        <f>SUM(BA21:BJ21)</f>
        <v>15</v>
      </c>
      <c r="AV21" s="450"/>
      <c r="AW21" s="450"/>
      <c r="AX21" s="450"/>
      <c r="AY21" s="450"/>
      <c r="AZ21" s="450"/>
      <c r="BA21" s="824">
        <v>10</v>
      </c>
      <c r="BB21" s="824"/>
      <c r="BC21" s="824"/>
      <c r="BD21" s="824"/>
      <c r="BE21" s="824"/>
      <c r="BF21" s="824">
        <v>5</v>
      </c>
      <c r="BG21" s="824"/>
      <c r="BH21" s="824"/>
      <c r="BI21" s="824"/>
      <c r="BJ21" s="824"/>
    </row>
    <row r="22" spans="3:62" s="253" customFormat="1" ht="12" customHeight="1">
      <c r="C22" s="474" t="s">
        <v>821</v>
      </c>
      <c r="D22" s="474"/>
      <c r="E22" s="474"/>
      <c r="F22" s="474"/>
      <c r="G22" s="474"/>
      <c r="H22" s="474"/>
      <c r="I22" s="474"/>
      <c r="J22" s="474"/>
      <c r="K22" s="474"/>
      <c r="L22" s="474"/>
      <c r="M22" s="474"/>
      <c r="N22" s="243"/>
      <c r="O22" s="558">
        <f>SUM(U22:AD22)</f>
        <v>70</v>
      </c>
      <c r="P22" s="450"/>
      <c r="Q22" s="450"/>
      <c r="R22" s="450"/>
      <c r="S22" s="450"/>
      <c r="T22" s="450"/>
      <c r="U22" s="824">
        <v>39</v>
      </c>
      <c r="V22" s="824"/>
      <c r="W22" s="824"/>
      <c r="X22" s="824"/>
      <c r="Y22" s="824"/>
      <c r="Z22" s="824">
        <v>31</v>
      </c>
      <c r="AA22" s="824"/>
      <c r="AB22" s="824"/>
      <c r="AC22" s="824"/>
      <c r="AD22" s="824"/>
      <c r="AE22" s="450">
        <f>SUM(AK22:AT22)</f>
        <v>50</v>
      </c>
      <c r="AF22" s="450"/>
      <c r="AG22" s="450"/>
      <c r="AH22" s="450"/>
      <c r="AI22" s="450"/>
      <c r="AJ22" s="450"/>
      <c r="AK22" s="824">
        <v>39</v>
      </c>
      <c r="AL22" s="824"/>
      <c r="AM22" s="824"/>
      <c r="AN22" s="824"/>
      <c r="AO22" s="824"/>
      <c r="AP22" s="824">
        <v>11</v>
      </c>
      <c r="AQ22" s="824"/>
      <c r="AR22" s="824"/>
      <c r="AS22" s="824"/>
      <c r="AT22" s="824"/>
      <c r="AU22" s="450">
        <f>SUM(BA22:BJ22)</f>
        <v>15</v>
      </c>
      <c r="AV22" s="450"/>
      <c r="AW22" s="450"/>
      <c r="AX22" s="450"/>
      <c r="AY22" s="450"/>
      <c r="AZ22" s="450"/>
      <c r="BA22" s="824">
        <v>11</v>
      </c>
      <c r="BB22" s="824"/>
      <c r="BC22" s="824"/>
      <c r="BD22" s="824"/>
      <c r="BE22" s="824"/>
      <c r="BF22" s="824">
        <v>4</v>
      </c>
      <c r="BG22" s="824"/>
      <c r="BH22" s="824"/>
      <c r="BI22" s="824"/>
      <c r="BJ22" s="824"/>
    </row>
    <row r="23" spans="3:62" s="253" customFormat="1" ht="12" customHeight="1">
      <c r="C23" s="831" t="s">
        <v>822</v>
      </c>
      <c r="D23" s="831"/>
      <c r="E23" s="831"/>
      <c r="F23" s="831"/>
      <c r="G23" s="831"/>
      <c r="H23" s="831"/>
      <c r="I23" s="831"/>
      <c r="J23" s="831"/>
      <c r="K23" s="831"/>
      <c r="L23" s="831"/>
      <c r="M23" s="831"/>
      <c r="N23" s="243"/>
      <c r="O23" s="558">
        <f>SUM(U23:AD23)</f>
        <v>60</v>
      </c>
      <c r="P23" s="450"/>
      <c r="Q23" s="450"/>
      <c r="R23" s="450"/>
      <c r="S23" s="450"/>
      <c r="T23" s="450"/>
      <c r="U23" s="824">
        <v>32</v>
      </c>
      <c r="V23" s="824"/>
      <c r="W23" s="824"/>
      <c r="X23" s="824"/>
      <c r="Y23" s="824"/>
      <c r="Z23" s="824">
        <v>28</v>
      </c>
      <c r="AA23" s="824"/>
      <c r="AB23" s="824"/>
      <c r="AC23" s="824"/>
      <c r="AD23" s="824"/>
      <c r="AE23" s="450">
        <f>SUM(AK23:AT23)</f>
        <v>47</v>
      </c>
      <c r="AF23" s="450"/>
      <c r="AG23" s="450"/>
      <c r="AH23" s="450"/>
      <c r="AI23" s="450"/>
      <c r="AJ23" s="450"/>
      <c r="AK23" s="824">
        <v>32</v>
      </c>
      <c r="AL23" s="824"/>
      <c r="AM23" s="824"/>
      <c r="AN23" s="824"/>
      <c r="AO23" s="824"/>
      <c r="AP23" s="824">
        <v>15</v>
      </c>
      <c r="AQ23" s="824"/>
      <c r="AR23" s="824"/>
      <c r="AS23" s="824"/>
      <c r="AT23" s="824"/>
      <c r="AU23" s="450">
        <f>SUM(BA23:BJ23)</f>
        <v>15</v>
      </c>
      <c r="AV23" s="450"/>
      <c r="AW23" s="450"/>
      <c r="AX23" s="450"/>
      <c r="AY23" s="450"/>
      <c r="AZ23" s="450"/>
      <c r="BA23" s="824">
        <v>9</v>
      </c>
      <c r="BB23" s="824"/>
      <c r="BC23" s="824"/>
      <c r="BD23" s="824"/>
      <c r="BE23" s="824"/>
      <c r="BF23" s="824">
        <v>6</v>
      </c>
      <c r="BG23" s="824"/>
      <c r="BH23" s="824"/>
      <c r="BI23" s="824"/>
      <c r="BJ23" s="824"/>
    </row>
    <row r="24" spans="3:62" s="253" customFormat="1" ht="12" customHeight="1">
      <c r="C24" s="474" t="s">
        <v>823</v>
      </c>
      <c r="D24" s="474"/>
      <c r="E24" s="474"/>
      <c r="F24" s="474"/>
      <c r="G24" s="474"/>
      <c r="H24" s="474"/>
      <c r="I24" s="474"/>
      <c r="J24" s="474"/>
      <c r="K24" s="474"/>
      <c r="L24" s="474"/>
      <c r="M24" s="474"/>
      <c r="N24" s="243"/>
      <c r="O24" s="558">
        <f>SUM(U24:AD24)</f>
        <v>131</v>
      </c>
      <c r="P24" s="450"/>
      <c r="Q24" s="450"/>
      <c r="R24" s="450"/>
      <c r="S24" s="450"/>
      <c r="T24" s="450"/>
      <c r="U24" s="824">
        <v>43</v>
      </c>
      <c r="V24" s="824"/>
      <c r="W24" s="824"/>
      <c r="X24" s="824"/>
      <c r="Y24" s="824"/>
      <c r="Z24" s="824">
        <v>88</v>
      </c>
      <c r="AA24" s="824"/>
      <c r="AB24" s="824"/>
      <c r="AC24" s="824"/>
      <c r="AD24" s="824"/>
      <c r="AE24" s="450">
        <f>SUM(AK24:AT24)</f>
        <v>66</v>
      </c>
      <c r="AF24" s="450"/>
      <c r="AG24" s="450"/>
      <c r="AH24" s="450"/>
      <c r="AI24" s="450"/>
      <c r="AJ24" s="450"/>
      <c r="AK24" s="824">
        <v>43</v>
      </c>
      <c r="AL24" s="824"/>
      <c r="AM24" s="824"/>
      <c r="AN24" s="824"/>
      <c r="AO24" s="824"/>
      <c r="AP24" s="824">
        <v>23</v>
      </c>
      <c r="AQ24" s="824"/>
      <c r="AR24" s="824"/>
      <c r="AS24" s="824"/>
      <c r="AT24" s="824"/>
      <c r="AU24" s="450">
        <f>SUM(BA24:BJ24)</f>
        <v>20</v>
      </c>
      <c r="AV24" s="450"/>
      <c r="AW24" s="450"/>
      <c r="AX24" s="450"/>
      <c r="AY24" s="450"/>
      <c r="AZ24" s="450"/>
      <c r="BA24" s="824">
        <v>14</v>
      </c>
      <c r="BB24" s="824"/>
      <c r="BC24" s="824"/>
      <c r="BD24" s="824"/>
      <c r="BE24" s="824"/>
      <c r="BF24" s="824">
        <v>6</v>
      </c>
      <c r="BG24" s="824"/>
      <c r="BH24" s="824"/>
      <c r="BI24" s="824"/>
      <c r="BJ24" s="824"/>
    </row>
    <row r="25" spans="3:62" s="253" customFormat="1" ht="12" customHeight="1"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43"/>
      <c r="O25" s="558"/>
      <c r="P25" s="450"/>
      <c r="Q25" s="450"/>
      <c r="R25" s="450"/>
      <c r="S25" s="450"/>
      <c r="T25" s="450"/>
      <c r="U25" s="824"/>
      <c r="V25" s="824"/>
      <c r="W25" s="824"/>
      <c r="X25" s="824"/>
      <c r="Y25" s="824"/>
      <c r="Z25" s="824"/>
      <c r="AA25" s="824"/>
      <c r="AB25" s="824"/>
      <c r="AC25" s="824"/>
      <c r="AD25" s="824"/>
      <c r="AE25" s="450"/>
      <c r="AF25" s="450"/>
      <c r="AG25" s="450"/>
      <c r="AH25" s="450"/>
      <c r="AI25" s="450"/>
      <c r="AJ25" s="450"/>
      <c r="AK25" s="824"/>
      <c r="AL25" s="824"/>
      <c r="AM25" s="824"/>
      <c r="AN25" s="824"/>
      <c r="AO25" s="824"/>
      <c r="AP25" s="824"/>
      <c r="AQ25" s="824"/>
      <c r="AR25" s="824"/>
      <c r="AS25" s="824"/>
      <c r="AT25" s="824"/>
      <c r="AU25" s="450"/>
      <c r="AV25" s="450"/>
      <c r="AW25" s="450"/>
      <c r="AX25" s="450"/>
      <c r="AY25" s="450"/>
      <c r="AZ25" s="450"/>
      <c r="BA25" s="824"/>
      <c r="BB25" s="824"/>
      <c r="BC25" s="824"/>
      <c r="BD25" s="824"/>
      <c r="BE25" s="824"/>
      <c r="BF25" s="824"/>
      <c r="BG25" s="824"/>
      <c r="BH25" s="824"/>
      <c r="BI25" s="824"/>
      <c r="BJ25" s="824"/>
    </row>
    <row r="26" spans="3:62" s="253" customFormat="1" ht="12" customHeight="1">
      <c r="C26" s="474" t="s">
        <v>824</v>
      </c>
      <c r="D26" s="474"/>
      <c r="E26" s="474"/>
      <c r="F26" s="474"/>
      <c r="G26" s="474"/>
      <c r="H26" s="474"/>
      <c r="I26" s="474"/>
      <c r="J26" s="474"/>
      <c r="K26" s="474"/>
      <c r="L26" s="474"/>
      <c r="M26" s="474"/>
      <c r="N26" s="243"/>
      <c r="O26" s="558">
        <f>SUM(U26:AD26)</f>
        <v>60</v>
      </c>
      <c r="P26" s="450"/>
      <c r="Q26" s="450"/>
      <c r="R26" s="450"/>
      <c r="S26" s="450"/>
      <c r="T26" s="450"/>
      <c r="U26" s="824">
        <v>32</v>
      </c>
      <c r="V26" s="824"/>
      <c r="W26" s="824"/>
      <c r="X26" s="824"/>
      <c r="Y26" s="824"/>
      <c r="Z26" s="824">
        <v>28</v>
      </c>
      <c r="AA26" s="824"/>
      <c r="AB26" s="824"/>
      <c r="AC26" s="824"/>
      <c r="AD26" s="824"/>
      <c r="AE26" s="450">
        <f>SUM(AK26:AT26)</f>
        <v>48</v>
      </c>
      <c r="AF26" s="450"/>
      <c r="AG26" s="450"/>
      <c r="AH26" s="450"/>
      <c r="AI26" s="450"/>
      <c r="AJ26" s="450"/>
      <c r="AK26" s="824">
        <v>32</v>
      </c>
      <c r="AL26" s="824"/>
      <c r="AM26" s="824"/>
      <c r="AN26" s="824"/>
      <c r="AO26" s="824"/>
      <c r="AP26" s="824">
        <v>16</v>
      </c>
      <c r="AQ26" s="824"/>
      <c r="AR26" s="824"/>
      <c r="AS26" s="824"/>
      <c r="AT26" s="824"/>
      <c r="AU26" s="450">
        <f>SUM(BA26:BJ26)</f>
        <v>13</v>
      </c>
      <c r="AV26" s="450"/>
      <c r="AW26" s="450"/>
      <c r="AX26" s="450"/>
      <c r="AY26" s="450"/>
      <c r="AZ26" s="450"/>
      <c r="BA26" s="824">
        <v>9</v>
      </c>
      <c r="BB26" s="824"/>
      <c r="BC26" s="824"/>
      <c r="BD26" s="824"/>
      <c r="BE26" s="824"/>
      <c r="BF26" s="824">
        <v>4</v>
      </c>
      <c r="BG26" s="824"/>
      <c r="BH26" s="824"/>
      <c r="BI26" s="824"/>
      <c r="BJ26" s="824"/>
    </row>
    <row r="27" spans="3:62" s="253" customFormat="1" ht="12" customHeight="1">
      <c r="C27" s="831" t="s">
        <v>825</v>
      </c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243"/>
      <c r="O27" s="558">
        <f>SUM(U27:AD27)</f>
        <v>70</v>
      </c>
      <c r="P27" s="450"/>
      <c r="Q27" s="450"/>
      <c r="R27" s="450"/>
      <c r="S27" s="450"/>
      <c r="T27" s="450"/>
      <c r="U27" s="824">
        <v>32</v>
      </c>
      <c r="V27" s="824"/>
      <c r="W27" s="824"/>
      <c r="X27" s="824"/>
      <c r="Y27" s="824"/>
      <c r="Z27" s="824">
        <v>38</v>
      </c>
      <c r="AA27" s="824"/>
      <c r="AB27" s="824"/>
      <c r="AC27" s="824"/>
      <c r="AD27" s="824"/>
      <c r="AE27" s="450">
        <f>SUM(AK27:AT27)</f>
        <v>54</v>
      </c>
      <c r="AF27" s="450"/>
      <c r="AG27" s="450"/>
      <c r="AH27" s="450"/>
      <c r="AI27" s="450"/>
      <c r="AJ27" s="450"/>
      <c r="AK27" s="824">
        <v>32</v>
      </c>
      <c r="AL27" s="824"/>
      <c r="AM27" s="824"/>
      <c r="AN27" s="824"/>
      <c r="AO27" s="824"/>
      <c r="AP27" s="824">
        <v>22</v>
      </c>
      <c r="AQ27" s="824"/>
      <c r="AR27" s="824"/>
      <c r="AS27" s="824"/>
      <c r="AT27" s="824"/>
      <c r="AU27" s="450">
        <f>SUM(BA27:BJ27)</f>
        <v>15</v>
      </c>
      <c r="AV27" s="450"/>
      <c r="AW27" s="450"/>
      <c r="AX27" s="450"/>
      <c r="AY27" s="450"/>
      <c r="AZ27" s="450"/>
      <c r="BA27" s="824">
        <v>10</v>
      </c>
      <c r="BB27" s="824"/>
      <c r="BC27" s="824"/>
      <c r="BD27" s="824"/>
      <c r="BE27" s="824"/>
      <c r="BF27" s="824">
        <v>5</v>
      </c>
      <c r="BG27" s="824"/>
      <c r="BH27" s="824"/>
      <c r="BI27" s="824"/>
      <c r="BJ27" s="824"/>
    </row>
    <row r="28" spans="3:62" s="253" customFormat="1" ht="12" customHeight="1">
      <c r="C28" s="836" t="s">
        <v>826</v>
      </c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243"/>
      <c r="O28" s="558">
        <f>SUM(U28:AD28)</f>
        <v>60</v>
      </c>
      <c r="P28" s="450"/>
      <c r="Q28" s="450"/>
      <c r="R28" s="450"/>
      <c r="S28" s="450"/>
      <c r="T28" s="450"/>
      <c r="U28" s="824">
        <v>29</v>
      </c>
      <c r="V28" s="824"/>
      <c r="W28" s="824"/>
      <c r="X28" s="824"/>
      <c r="Y28" s="824"/>
      <c r="Z28" s="824">
        <v>31</v>
      </c>
      <c r="AA28" s="824"/>
      <c r="AB28" s="824"/>
      <c r="AC28" s="824"/>
      <c r="AD28" s="824"/>
      <c r="AE28" s="450">
        <f>SUM(AK28:AT28)</f>
        <v>41</v>
      </c>
      <c r="AF28" s="450"/>
      <c r="AG28" s="450"/>
      <c r="AH28" s="450"/>
      <c r="AI28" s="450"/>
      <c r="AJ28" s="450"/>
      <c r="AK28" s="824">
        <v>29</v>
      </c>
      <c r="AL28" s="824"/>
      <c r="AM28" s="824"/>
      <c r="AN28" s="824"/>
      <c r="AO28" s="824"/>
      <c r="AP28" s="824">
        <v>12</v>
      </c>
      <c r="AQ28" s="824"/>
      <c r="AR28" s="824"/>
      <c r="AS28" s="824"/>
      <c r="AT28" s="824"/>
      <c r="AU28" s="450">
        <f>SUM(BA28:BJ28)</f>
        <v>14</v>
      </c>
      <c r="AV28" s="450"/>
      <c r="AW28" s="450"/>
      <c r="AX28" s="450"/>
      <c r="AY28" s="450"/>
      <c r="AZ28" s="450"/>
      <c r="BA28" s="824">
        <v>10</v>
      </c>
      <c r="BB28" s="824"/>
      <c r="BC28" s="824"/>
      <c r="BD28" s="824"/>
      <c r="BE28" s="824"/>
      <c r="BF28" s="824">
        <v>4</v>
      </c>
      <c r="BG28" s="824"/>
      <c r="BH28" s="824"/>
      <c r="BI28" s="824"/>
      <c r="BJ28" s="824"/>
    </row>
    <row r="29" spans="3:62" s="253" customFormat="1" ht="12" customHeight="1">
      <c r="C29" s="474" t="s">
        <v>827</v>
      </c>
      <c r="D29" s="474"/>
      <c r="E29" s="474"/>
      <c r="F29" s="474"/>
      <c r="G29" s="474"/>
      <c r="H29" s="474"/>
      <c r="I29" s="474"/>
      <c r="J29" s="474"/>
      <c r="K29" s="474"/>
      <c r="L29" s="474"/>
      <c r="M29" s="474"/>
      <c r="N29" s="243"/>
      <c r="O29" s="558">
        <f>SUM(U29:AD29)</f>
        <v>110</v>
      </c>
      <c r="P29" s="450"/>
      <c r="Q29" s="450"/>
      <c r="R29" s="450"/>
      <c r="S29" s="450"/>
      <c r="T29" s="450"/>
      <c r="U29" s="824">
        <v>44</v>
      </c>
      <c r="V29" s="824"/>
      <c r="W29" s="824"/>
      <c r="X29" s="824"/>
      <c r="Y29" s="824"/>
      <c r="Z29" s="824">
        <v>66</v>
      </c>
      <c r="AA29" s="824"/>
      <c r="AB29" s="824"/>
      <c r="AC29" s="824"/>
      <c r="AD29" s="824"/>
      <c r="AE29" s="450">
        <f>SUM(AK29:AT29)</f>
        <v>75</v>
      </c>
      <c r="AF29" s="450"/>
      <c r="AG29" s="450"/>
      <c r="AH29" s="450"/>
      <c r="AI29" s="450"/>
      <c r="AJ29" s="450"/>
      <c r="AK29" s="824">
        <v>44</v>
      </c>
      <c r="AL29" s="824"/>
      <c r="AM29" s="824"/>
      <c r="AN29" s="824"/>
      <c r="AO29" s="824"/>
      <c r="AP29" s="824">
        <v>31</v>
      </c>
      <c r="AQ29" s="824"/>
      <c r="AR29" s="824"/>
      <c r="AS29" s="824"/>
      <c r="AT29" s="824"/>
      <c r="AU29" s="450">
        <f>SUM(BA29:BJ29)</f>
        <v>16</v>
      </c>
      <c r="AV29" s="450"/>
      <c r="AW29" s="450"/>
      <c r="AX29" s="450"/>
      <c r="AY29" s="450"/>
      <c r="AZ29" s="450"/>
      <c r="BA29" s="824">
        <v>12</v>
      </c>
      <c r="BB29" s="824"/>
      <c r="BC29" s="824"/>
      <c r="BD29" s="824"/>
      <c r="BE29" s="824"/>
      <c r="BF29" s="824">
        <v>4</v>
      </c>
      <c r="BG29" s="824"/>
      <c r="BH29" s="824"/>
      <c r="BI29" s="824"/>
      <c r="BJ29" s="824"/>
    </row>
    <row r="30" spans="3:62" s="253" customFormat="1" ht="12" customHeight="1">
      <c r="C30" s="474" t="s">
        <v>828</v>
      </c>
      <c r="D30" s="474"/>
      <c r="E30" s="474"/>
      <c r="F30" s="474"/>
      <c r="G30" s="474"/>
      <c r="H30" s="474"/>
      <c r="I30" s="474"/>
      <c r="J30" s="474"/>
      <c r="K30" s="474"/>
      <c r="L30" s="474"/>
      <c r="M30" s="474"/>
      <c r="N30" s="243"/>
      <c r="O30" s="558">
        <f>SUM(U30:AD30)</f>
        <v>60</v>
      </c>
      <c r="P30" s="450"/>
      <c r="Q30" s="450"/>
      <c r="R30" s="450"/>
      <c r="S30" s="450"/>
      <c r="T30" s="450"/>
      <c r="U30" s="824">
        <v>32</v>
      </c>
      <c r="V30" s="824"/>
      <c r="W30" s="824"/>
      <c r="X30" s="824"/>
      <c r="Y30" s="824"/>
      <c r="Z30" s="824">
        <v>28</v>
      </c>
      <c r="AA30" s="824"/>
      <c r="AB30" s="824"/>
      <c r="AC30" s="824"/>
      <c r="AD30" s="824"/>
      <c r="AE30" s="450">
        <f>SUM(AK30:AT30)</f>
        <v>40</v>
      </c>
      <c r="AF30" s="450"/>
      <c r="AG30" s="450"/>
      <c r="AH30" s="450"/>
      <c r="AI30" s="450"/>
      <c r="AJ30" s="450"/>
      <c r="AK30" s="824">
        <v>32</v>
      </c>
      <c r="AL30" s="824"/>
      <c r="AM30" s="824"/>
      <c r="AN30" s="824"/>
      <c r="AO30" s="824"/>
      <c r="AP30" s="824">
        <v>8</v>
      </c>
      <c r="AQ30" s="824"/>
      <c r="AR30" s="824"/>
      <c r="AS30" s="824"/>
      <c r="AT30" s="824"/>
      <c r="AU30" s="450">
        <f>SUM(BA30:BJ30)</f>
        <v>17</v>
      </c>
      <c r="AV30" s="450"/>
      <c r="AW30" s="450"/>
      <c r="AX30" s="450"/>
      <c r="AY30" s="450"/>
      <c r="AZ30" s="450"/>
      <c r="BA30" s="824">
        <v>12</v>
      </c>
      <c r="BB30" s="824"/>
      <c r="BC30" s="824"/>
      <c r="BD30" s="824"/>
      <c r="BE30" s="824"/>
      <c r="BF30" s="824">
        <v>5</v>
      </c>
      <c r="BG30" s="824"/>
      <c r="BH30" s="824"/>
      <c r="BI30" s="824"/>
      <c r="BJ30" s="824"/>
    </row>
    <row r="31" spans="3:62" s="253" customFormat="1" ht="12" customHeight="1">
      <c r="C31" s="327"/>
      <c r="D31" s="327"/>
      <c r="E31" s="327"/>
      <c r="F31" s="327"/>
      <c r="G31" s="327"/>
      <c r="H31" s="327"/>
      <c r="I31" s="327"/>
      <c r="J31" s="327"/>
      <c r="K31" s="327"/>
      <c r="L31" s="327"/>
      <c r="M31" s="327"/>
      <c r="N31" s="243"/>
      <c r="O31" s="558"/>
      <c r="P31" s="450"/>
      <c r="Q31" s="450"/>
      <c r="R31" s="450"/>
      <c r="S31" s="450"/>
      <c r="T31" s="450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450"/>
      <c r="AF31" s="450"/>
      <c r="AG31" s="450"/>
      <c r="AH31" s="450"/>
      <c r="AI31" s="450"/>
      <c r="AJ31" s="450"/>
      <c r="AK31" s="824"/>
      <c r="AL31" s="824"/>
      <c r="AM31" s="824"/>
      <c r="AN31" s="824"/>
      <c r="AO31" s="824"/>
      <c r="AP31" s="824"/>
      <c r="AQ31" s="824"/>
      <c r="AR31" s="824"/>
      <c r="AS31" s="824"/>
      <c r="AT31" s="824"/>
      <c r="AU31" s="450"/>
      <c r="AV31" s="450"/>
      <c r="AW31" s="450"/>
      <c r="AX31" s="450"/>
      <c r="AY31" s="450"/>
      <c r="AZ31" s="450"/>
      <c r="BA31" s="824"/>
      <c r="BB31" s="824"/>
      <c r="BC31" s="824"/>
      <c r="BD31" s="824"/>
      <c r="BE31" s="824"/>
      <c r="BF31" s="824"/>
      <c r="BG31" s="824"/>
      <c r="BH31" s="824"/>
      <c r="BI31" s="824"/>
      <c r="BJ31" s="824"/>
    </row>
    <row r="32" spans="3:62" s="253" customFormat="1" ht="12" customHeight="1">
      <c r="C32" s="474" t="s">
        <v>829</v>
      </c>
      <c r="D32" s="474"/>
      <c r="E32" s="474"/>
      <c r="F32" s="474"/>
      <c r="G32" s="474"/>
      <c r="H32" s="474"/>
      <c r="I32" s="474"/>
      <c r="J32" s="474"/>
      <c r="K32" s="474"/>
      <c r="L32" s="474"/>
      <c r="M32" s="474"/>
      <c r="N32" s="243"/>
      <c r="O32" s="558">
        <f>SUM(U32:AD32)</f>
        <v>70</v>
      </c>
      <c r="P32" s="450"/>
      <c r="Q32" s="450"/>
      <c r="R32" s="450"/>
      <c r="S32" s="450"/>
      <c r="T32" s="450"/>
      <c r="U32" s="824">
        <v>32</v>
      </c>
      <c r="V32" s="824"/>
      <c r="W32" s="824"/>
      <c r="X32" s="824"/>
      <c r="Y32" s="824"/>
      <c r="Z32" s="824">
        <v>38</v>
      </c>
      <c r="AA32" s="824"/>
      <c r="AB32" s="824"/>
      <c r="AC32" s="824"/>
      <c r="AD32" s="824"/>
      <c r="AE32" s="450">
        <f>SUM(AK32:AT32)</f>
        <v>47</v>
      </c>
      <c r="AF32" s="450"/>
      <c r="AG32" s="450"/>
      <c r="AH32" s="450"/>
      <c r="AI32" s="450"/>
      <c r="AJ32" s="450"/>
      <c r="AK32" s="824">
        <v>32</v>
      </c>
      <c r="AL32" s="824"/>
      <c r="AM32" s="824"/>
      <c r="AN32" s="824"/>
      <c r="AO32" s="824"/>
      <c r="AP32" s="824">
        <v>15</v>
      </c>
      <c r="AQ32" s="824"/>
      <c r="AR32" s="824"/>
      <c r="AS32" s="824"/>
      <c r="AT32" s="824"/>
      <c r="AU32" s="450">
        <f>SUM(BA32:BJ32)</f>
        <v>16</v>
      </c>
      <c r="AV32" s="450"/>
      <c r="AW32" s="450"/>
      <c r="AX32" s="450"/>
      <c r="AY32" s="450"/>
      <c r="AZ32" s="450"/>
      <c r="BA32" s="824">
        <v>11</v>
      </c>
      <c r="BB32" s="824"/>
      <c r="BC32" s="824"/>
      <c r="BD32" s="824"/>
      <c r="BE32" s="824"/>
      <c r="BF32" s="824">
        <v>5</v>
      </c>
      <c r="BG32" s="824"/>
      <c r="BH32" s="824"/>
      <c r="BI32" s="824"/>
      <c r="BJ32" s="824"/>
    </row>
    <row r="33" spans="2:63" s="253" customFormat="1" ht="12" customHeight="1">
      <c r="C33" s="474" t="s">
        <v>830</v>
      </c>
      <c r="D33" s="474"/>
      <c r="E33" s="474"/>
      <c r="F33" s="474"/>
      <c r="G33" s="474"/>
      <c r="H33" s="474"/>
      <c r="I33" s="474"/>
      <c r="J33" s="474"/>
      <c r="K33" s="474"/>
      <c r="L33" s="474"/>
      <c r="M33" s="474"/>
      <c r="N33" s="243"/>
      <c r="O33" s="558">
        <f>SUM(U33:AD33)</f>
        <v>60</v>
      </c>
      <c r="P33" s="450"/>
      <c r="Q33" s="450"/>
      <c r="R33" s="450"/>
      <c r="S33" s="450"/>
      <c r="T33" s="450"/>
      <c r="U33" s="824">
        <v>32</v>
      </c>
      <c r="V33" s="824"/>
      <c r="W33" s="824"/>
      <c r="X33" s="824"/>
      <c r="Y33" s="824"/>
      <c r="Z33" s="824">
        <v>28</v>
      </c>
      <c r="AA33" s="824"/>
      <c r="AB33" s="824"/>
      <c r="AC33" s="824"/>
      <c r="AD33" s="824"/>
      <c r="AE33" s="450">
        <f>SUM(AK33:AT33)</f>
        <v>39</v>
      </c>
      <c r="AF33" s="450"/>
      <c r="AG33" s="450"/>
      <c r="AH33" s="450"/>
      <c r="AI33" s="450"/>
      <c r="AJ33" s="450"/>
      <c r="AK33" s="824">
        <v>28</v>
      </c>
      <c r="AL33" s="824"/>
      <c r="AM33" s="824"/>
      <c r="AN33" s="824"/>
      <c r="AO33" s="824"/>
      <c r="AP33" s="824">
        <v>11</v>
      </c>
      <c r="AQ33" s="824"/>
      <c r="AR33" s="824"/>
      <c r="AS33" s="824"/>
      <c r="AT33" s="824"/>
      <c r="AU33" s="450">
        <f>SUM(BA33:BJ33)</f>
        <v>17</v>
      </c>
      <c r="AV33" s="450"/>
      <c r="AW33" s="450"/>
      <c r="AX33" s="450"/>
      <c r="AY33" s="450"/>
      <c r="AZ33" s="450"/>
      <c r="BA33" s="824">
        <v>12</v>
      </c>
      <c r="BB33" s="824"/>
      <c r="BC33" s="824"/>
      <c r="BD33" s="824"/>
      <c r="BE33" s="824"/>
      <c r="BF33" s="824">
        <v>5</v>
      </c>
      <c r="BG33" s="824"/>
      <c r="BH33" s="824"/>
      <c r="BI33" s="824"/>
      <c r="BJ33" s="824"/>
    </row>
    <row r="34" spans="2:63" s="253" customFormat="1" ht="12" customHeight="1">
      <c r="C34" s="831" t="s">
        <v>831</v>
      </c>
      <c r="D34" s="831"/>
      <c r="E34" s="831"/>
      <c r="F34" s="831"/>
      <c r="G34" s="831"/>
      <c r="H34" s="831"/>
      <c r="I34" s="831"/>
      <c r="J34" s="831"/>
      <c r="K34" s="831"/>
      <c r="L34" s="831"/>
      <c r="M34" s="831"/>
      <c r="N34" s="243"/>
      <c r="O34" s="558">
        <f>SUM(U34:AD34)</f>
        <v>80</v>
      </c>
      <c r="P34" s="450"/>
      <c r="Q34" s="450"/>
      <c r="R34" s="450"/>
      <c r="S34" s="450"/>
      <c r="T34" s="450"/>
      <c r="U34" s="824">
        <v>32</v>
      </c>
      <c r="V34" s="824"/>
      <c r="W34" s="824"/>
      <c r="X34" s="824"/>
      <c r="Y34" s="824"/>
      <c r="Z34" s="824">
        <v>48</v>
      </c>
      <c r="AA34" s="824"/>
      <c r="AB34" s="824"/>
      <c r="AC34" s="824"/>
      <c r="AD34" s="824"/>
      <c r="AE34" s="450">
        <f>SUM(AK34:AT34)</f>
        <v>73</v>
      </c>
      <c r="AF34" s="450"/>
      <c r="AG34" s="450"/>
      <c r="AH34" s="450"/>
      <c r="AI34" s="450"/>
      <c r="AJ34" s="450"/>
      <c r="AK34" s="824">
        <v>32</v>
      </c>
      <c r="AL34" s="824"/>
      <c r="AM34" s="824"/>
      <c r="AN34" s="824"/>
      <c r="AO34" s="824"/>
      <c r="AP34" s="824">
        <v>41</v>
      </c>
      <c r="AQ34" s="824"/>
      <c r="AR34" s="824"/>
      <c r="AS34" s="824"/>
      <c r="AT34" s="824"/>
      <c r="AU34" s="450">
        <f>SUM(BA34:BJ34)</f>
        <v>21</v>
      </c>
      <c r="AV34" s="450"/>
      <c r="AW34" s="450"/>
      <c r="AX34" s="450"/>
      <c r="AY34" s="450"/>
      <c r="AZ34" s="450"/>
      <c r="BA34" s="824">
        <v>14</v>
      </c>
      <c r="BB34" s="824"/>
      <c r="BC34" s="824"/>
      <c r="BD34" s="824"/>
      <c r="BE34" s="824"/>
      <c r="BF34" s="824">
        <v>7</v>
      </c>
      <c r="BG34" s="824"/>
      <c r="BH34" s="824"/>
      <c r="BI34" s="824"/>
      <c r="BJ34" s="824"/>
    </row>
    <row r="35" spans="2:63" s="253" customFormat="1" ht="12" customHeight="1">
      <c r="C35" s="831" t="s">
        <v>832</v>
      </c>
      <c r="D35" s="831"/>
      <c r="E35" s="831"/>
      <c r="F35" s="831"/>
      <c r="G35" s="831"/>
      <c r="H35" s="831"/>
      <c r="I35" s="831"/>
      <c r="J35" s="831"/>
      <c r="K35" s="831"/>
      <c r="L35" s="831"/>
      <c r="M35" s="831"/>
      <c r="N35" s="243"/>
      <c r="O35" s="558">
        <f>SUM(U35:AD35)</f>
        <v>60</v>
      </c>
      <c r="P35" s="450"/>
      <c r="Q35" s="450"/>
      <c r="R35" s="450"/>
      <c r="S35" s="450"/>
      <c r="T35" s="450"/>
      <c r="U35" s="824">
        <v>28</v>
      </c>
      <c r="V35" s="824"/>
      <c r="W35" s="824"/>
      <c r="X35" s="824"/>
      <c r="Y35" s="824"/>
      <c r="Z35" s="824">
        <v>32</v>
      </c>
      <c r="AA35" s="824"/>
      <c r="AB35" s="824"/>
      <c r="AC35" s="824"/>
      <c r="AD35" s="824"/>
      <c r="AE35" s="450">
        <f>SUM(AK35:AT35)</f>
        <v>35</v>
      </c>
      <c r="AF35" s="450"/>
      <c r="AG35" s="450"/>
      <c r="AH35" s="450"/>
      <c r="AI35" s="450"/>
      <c r="AJ35" s="450"/>
      <c r="AK35" s="824">
        <v>28</v>
      </c>
      <c r="AL35" s="824"/>
      <c r="AM35" s="824"/>
      <c r="AN35" s="824"/>
      <c r="AO35" s="824"/>
      <c r="AP35" s="824">
        <v>7</v>
      </c>
      <c r="AQ35" s="824"/>
      <c r="AR35" s="824"/>
      <c r="AS35" s="824"/>
      <c r="AT35" s="824"/>
      <c r="AU35" s="450">
        <f>SUM(BA35:BJ35)</f>
        <v>14</v>
      </c>
      <c r="AV35" s="450"/>
      <c r="AW35" s="450"/>
      <c r="AX35" s="450"/>
      <c r="AY35" s="450"/>
      <c r="AZ35" s="450"/>
      <c r="BA35" s="824">
        <v>9</v>
      </c>
      <c r="BB35" s="824"/>
      <c r="BC35" s="824"/>
      <c r="BD35" s="824"/>
      <c r="BE35" s="824"/>
      <c r="BF35" s="824">
        <v>5</v>
      </c>
      <c r="BG35" s="824"/>
      <c r="BH35" s="824"/>
      <c r="BI35" s="824"/>
      <c r="BJ35" s="824"/>
    </row>
    <row r="36" spans="2:63" s="253" customFormat="1" ht="12" customHeight="1">
      <c r="C36" s="831" t="s">
        <v>833</v>
      </c>
      <c r="D36" s="831"/>
      <c r="E36" s="831"/>
      <c r="F36" s="831"/>
      <c r="G36" s="831"/>
      <c r="H36" s="831"/>
      <c r="I36" s="831"/>
      <c r="J36" s="831"/>
      <c r="K36" s="831"/>
      <c r="L36" s="831"/>
      <c r="M36" s="831"/>
      <c r="N36" s="243"/>
      <c r="O36" s="558">
        <f>SUM(U36:AD36)</f>
        <v>60</v>
      </c>
      <c r="P36" s="450"/>
      <c r="Q36" s="450"/>
      <c r="R36" s="450"/>
      <c r="S36" s="450"/>
      <c r="T36" s="450"/>
      <c r="U36" s="824">
        <v>32</v>
      </c>
      <c r="V36" s="824"/>
      <c r="W36" s="824"/>
      <c r="X36" s="824"/>
      <c r="Y36" s="824"/>
      <c r="Z36" s="824">
        <v>28</v>
      </c>
      <c r="AA36" s="824"/>
      <c r="AB36" s="824"/>
      <c r="AC36" s="824"/>
      <c r="AD36" s="824"/>
      <c r="AE36" s="450">
        <f>SUM(AK36:AT36)</f>
        <v>52</v>
      </c>
      <c r="AF36" s="450"/>
      <c r="AG36" s="450"/>
      <c r="AH36" s="450"/>
      <c r="AI36" s="450"/>
      <c r="AJ36" s="450"/>
      <c r="AK36" s="824">
        <v>33</v>
      </c>
      <c r="AL36" s="824"/>
      <c r="AM36" s="824"/>
      <c r="AN36" s="824"/>
      <c r="AO36" s="824"/>
      <c r="AP36" s="824">
        <v>19</v>
      </c>
      <c r="AQ36" s="824"/>
      <c r="AR36" s="824"/>
      <c r="AS36" s="824"/>
      <c r="AT36" s="824"/>
      <c r="AU36" s="450">
        <f>SUM(BA36:BJ36)</f>
        <v>17</v>
      </c>
      <c r="AV36" s="450"/>
      <c r="AW36" s="450"/>
      <c r="AX36" s="450"/>
      <c r="AY36" s="450"/>
      <c r="AZ36" s="450"/>
      <c r="BA36" s="824">
        <v>11</v>
      </c>
      <c r="BB36" s="824"/>
      <c r="BC36" s="824"/>
      <c r="BD36" s="824"/>
      <c r="BE36" s="824"/>
      <c r="BF36" s="824">
        <v>6</v>
      </c>
      <c r="BG36" s="824"/>
      <c r="BH36" s="824"/>
      <c r="BI36" s="824"/>
      <c r="BJ36" s="824"/>
    </row>
    <row r="37" spans="2:63" ht="6" customHeight="1">
      <c r="B37" s="119"/>
      <c r="C37" s="837"/>
      <c r="D37" s="837"/>
      <c r="E37" s="837"/>
      <c r="F37" s="837"/>
      <c r="G37" s="837"/>
      <c r="H37" s="837"/>
      <c r="I37" s="837"/>
      <c r="J37" s="837"/>
      <c r="K37" s="837"/>
      <c r="L37" s="837"/>
      <c r="M37" s="837"/>
      <c r="N37" s="119"/>
      <c r="O37" s="326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</row>
    <row r="38" spans="2:63" ht="11.1" customHeight="1">
      <c r="C38" s="838" t="s">
        <v>8</v>
      </c>
      <c r="D38" s="838"/>
      <c r="E38" s="227" t="s">
        <v>10</v>
      </c>
      <c r="F38" s="556">
        <v>-1</v>
      </c>
      <c r="G38" s="556"/>
      <c r="H38" s="121" t="s">
        <v>488</v>
      </c>
      <c r="AD38" s="557">
        <v>-2</v>
      </c>
      <c r="AE38" s="557"/>
      <c r="AF38" s="121" t="s">
        <v>487</v>
      </c>
    </row>
    <row r="39" spans="2:63" ht="11.1" customHeight="1">
      <c r="B39" s="524" t="s">
        <v>9</v>
      </c>
      <c r="C39" s="524"/>
      <c r="D39" s="524"/>
      <c r="E39" s="227" t="s">
        <v>10</v>
      </c>
      <c r="F39" s="121" t="s">
        <v>486</v>
      </c>
    </row>
    <row r="40" spans="2:63" ht="13.5" customHeight="1"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</row>
    <row r="41" spans="2:63" ht="18" customHeight="1">
      <c r="B41" s="454" t="s">
        <v>862</v>
      </c>
      <c r="C41" s="454"/>
      <c r="D41" s="454"/>
      <c r="E41" s="454"/>
      <c r="F41" s="454"/>
      <c r="G41" s="454"/>
      <c r="H41" s="454"/>
      <c r="I41" s="454"/>
      <c r="J41" s="454"/>
      <c r="K41" s="454"/>
      <c r="L41" s="454"/>
      <c r="M41" s="454"/>
      <c r="N41" s="454"/>
      <c r="O41" s="454"/>
      <c r="P41" s="454"/>
      <c r="Q41" s="454"/>
      <c r="R41" s="454"/>
      <c r="S41" s="454"/>
      <c r="T41" s="454"/>
      <c r="U41" s="454"/>
      <c r="V41" s="454"/>
      <c r="W41" s="454"/>
      <c r="X41" s="454"/>
      <c r="Y41" s="454"/>
      <c r="Z41" s="454"/>
      <c r="AA41" s="454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4"/>
      <c r="AR41" s="454"/>
      <c r="AS41" s="454"/>
      <c r="AT41" s="454"/>
      <c r="AU41" s="454"/>
      <c r="AV41" s="454"/>
      <c r="AW41" s="454"/>
      <c r="AX41" s="454"/>
      <c r="AY41" s="454"/>
      <c r="AZ41" s="454"/>
      <c r="BA41" s="454"/>
      <c r="BB41" s="454"/>
      <c r="BC41" s="454"/>
      <c r="BD41" s="454"/>
      <c r="BE41" s="454"/>
      <c r="BF41" s="454"/>
      <c r="BG41" s="454"/>
      <c r="BH41" s="454"/>
      <c r="BI41" s="454"/>
      <c r="BJ41" s="454"/>
    </row>
    <row r="42" spans="2:63" ht="12" customHeight="1">
      <c r="BJ42" s="188" t="s">
        <v>565</v>
      </c>
    </row>
    <row r="43" spans="2:63" ht="13.5" customHeight="1">
      <c r="B43" s="530" t="s">
        <v>564</v>
      </c>
      <c r="C43" s="530"/>
      <c r="D43" s="530"/>
      <c r="E43" s="530"/>
      <c r="F43" s="530"/>
      <c r="G43" s="530"/>
      <c r="H43" s="530"/>
      <c r="I43" s="530"/>
      <c r="J43" s="530"/>
      <c r="K43" s="530"/>
      <c r="L43" s="530"/>
      <c r="M43" s="553"/>
      <c r="N43" s="461" t="s">
        <v>386</v>
      </c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56"/>
      <c r="AI43" s="461" t="s">
        <v>483</v>
      </c>
      <c r="AJ43" s="471"/>
      <c r="AK43" s="471"/>
      <c r="AL43" s="471"/>
      <c r="AM43" s="471"/>
      <c r="AN43" s="471"/>
      <c r="AO43" s="471"/>
      <c r="AP43" s="471"/>
      <c r="AQ43" s="471"/>
      <c r="AR43" s="471"/>
      <c r="AS43" s="471"/>
      <c r="AT43" s="471"/>
      <c r="AU43" s="471"/>
      <c r="AV43" s="471"/>
      <c r="AW43" s="471"/>
      <c r="AX43" s="471"/>
      <c r="AY43" s="471"/>
      <c r="AZ43" s="471"/>
      <c r="BA43" s="471"/>
      <c r="BB43" s="471"/>
      <c r="BC43" s="456"/>
      <c r="BD43" s="555" t="s">
        <v>563</v>
      </c>
      <c r="BE43" s="530"/>
      <c r="BF43" s="530"/>
      <c r="BG43" s="530"/>
      <c r="BH43" s="530"/>
      <c r="BI43" s="530"/>
      <c r="BJ43" s="530"/>
    </row>
    <row r="44" spans="2:63" ht="13.5" customHeight="1">
      <c r="B44" s="476"/>
      <c r="C44" s="476"/>
      <c r="D44" s="476"/>
      <c r="E44" s="476"/>
      <c r="F44" s="476"/>
      <c r="G44" s="476"/>
      <c r="H44" s="476"/>
      <c r="I44" s="476"/>
      <c r="J44" s="476"/>
      <c r="K44" s="476"/>
      <c r="L44" s="476"/>
      <c r="M44" s="469"/>
      <c r="N44" s="523" t="s">
        <v>227</v>
      </c>
      <c r="O44" s="840"/>
      <c r="P44" s="840"/>
      <c r="Q44" s="840"/>
      <c r="R44" s="840"/>
      <c r="S44" s="840"/>
      <c r="T44" s="841"/>
      <c r="U44" s="460" t="s">
        <v>562</v>
      </c>
      <c r="V44" s="842"/>
      <c r="W44" s="842"/>
      <c r="X44" s="842"/>
      <c r="Y44" s="842"/>
      <c r="Z44" s="842"/>
      <c r="AA44" s="458"/>
      <c r="AB44" s="460" t="s">
        <v>561</v>
      </c>
      <c r="AC44" s="842"/>
      <c r="AD44" s="842"/>
      <c r="AE44" s="842"/>
      <c r="AF44" s="842"/>
      <c r="AG44" s="842"/>
      <c r="AH44" s="458"/>
      <c r="AI44" s="523" t="s">
        <v>227</v>
      </c>
      <c r="AJ44" s="840"/>
      <c r="AK44" s="840"/>
      <c r="AL44" s="840"/>
      <c r="AM44" s="840"/>
      <c r="AN44" s="840"/>
      <c r="AO44" s="841"/>
      <c r="AP44" s="460" t="s">
        <v>562</v>
      </c>
      <c r="AQ44" s="842"/>
      <c r="AR44" s="842"/>
      <c r="AS44" s="842"/>
      <c r="AT44" s="842"/>
      <c r="AU44" s="842"/>
      <c r="AV44" s="458"/>
      <c r="AW44" s="460" t="s">
        <v>561</v>
      </c>
      <c r="AX44" s="842"/>
      <c r="AY44" s="842"/>
      <c r="AZ44" s="842"/>
      <c r="BA44" s="842"/>
      <c r="BB44" s="842"/>
      <c r="BC44" s="458"/>
      <c r="BD44" s="475"/>
      <c r="BE44" s="476"/>
      <c r="BF44" s="476"/>
      <c r="BG44" s="476"/>
      <c r="BH44" s="476"/>
      <c r="BI44" s="476"/>
      <c r="BJ44" s="476"/>
    </row>
    <row r="45" spans="2:63">
      <c r="B45" s="238"/>
      <c r="C45" s="238"/>
      <c r="D45" s="238"/>
      <c r="E45" s="238"/>
      <c r="F45" s="238"/>
      <c r="G45" s="238"/>
      <c r="H45" s="238"/>
      <c r="I45" s="238"/>
      <c r="J45" s="238"/>
      <c r="K45" s="238"/>
      <c r="L45" s="238"/>
      <c r="M45" s="223"/>
      <c r="N45" s="228"/>
      <c r="O45" s="228"/>
      <c r="P45" s="228"/>
      <c r="Q45" s="228"/>
      <c r="R45" s="228"/>
      <c r="S45" s="228"/>
      <c r="T45" s="228"/>
      <c r="U45" s="238"/>
      <c r="V45" s="238"/>
      <c r="W45" s="238"/>
      <c r="X45" s="238"/>
      <c r="Y45" s="238"/>
      <c r="Z45" s="238"/>
      <c r="AA45" s="238"/>
      <c r="AB45" s="238"/>
      <c r="AC45" s="238"/>
      <c r="AD45" s="238"/>
      <c r="AE45" s="238"/>
      <c r="AF45" s="238"/>
      <c r="AG45" s="238"/>
      <c r="AH45" s="238"/>
      <c r="AI45" s="228"/>
      <c r="AJ45" s="228"/>
      <c r="AK45" s="228"/>
      <c r="AL45" s="228"/>
      <c r="AM45" s="228"/>
      <c r="AN45" s="228"/>
      <c r="AO45" s="228"/>
      <c r="AP45" s="238"/>
      <c r="AQ45" s="238"/>
      <c r="AR45" s="238"/>
      <c r="AS45" s="238"/>
      <c r="AT45" s="238"/>
      <c r="AU45" s="238"/>
      <c r="AV45" s="238"/>
      <c r="AW45" s="238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</row>
    <row r="46" spans="2:63" ht="13.5" customHeight="1">
      <c r="B46" s="238"/>
      <c r="C46" s="531" t="s">
        <v>7</v>
      </c>
      <c r="D46" s="531"/>
      <c r="E46" s="531"/>
      <c r="F46" s="531"/>
      <c r="G46" s="844">
        <v>23</v>
      </c>
      <c r="H46" s="844"/>
      <c r="I46" s="531" t="s">
        <v>387</v>
      </c>
      <c r="J46" s="531"/>
      <c r="K46" s="531"/>
      <c r="L46" s="531"/>
      <c r="M46" s="240"/>
      <c r="N46" s="429">
        <v>8818</v>
      </c>
      <c r="O46" s="422"/>
      <c r="P46" s="422"/>
      <c r="Q46" s="422"/>
      <c r="R46" s="422"/>
      <c r="S46" s="422"/>
      <c r="T46" s="422"/>
      <c r="U46" s="422">
        <v>6541</v>
      </c>
      <c r="V46" s="422"/>
      <c r="W46" s="422"/>
      <c r="X46" s="422"/>
      <c r="Y46" s="422"/>
      <c r="Z46" s="422"/>
      <c r="AA46" s="422"/>
      <c r="AB46" s="422">
        <v>2277</v>
      </c>
      <c r="AC46" s="422"/>
      <c r="AD46" s="422"/>
      <c r="AE46" s="422"/>
      <c r="AF46" s="422"/>
      <c r="AG46" s="422"/>
      <c r="AH46" s="422"/>
      <c r="AI46" s="422">
        <v>8547</v>
      </c>
      <c r="AJ46" s="422"/>
      <c r="AK46" s="422"/>
      <c r="AL46" s="422"/>
      <c r="AM46" s="422"/>
      <c r="AN46" s="422"/>
      <c r="AO46" s="422"/>
      <c r="AP46" s="422">
        <v>6352</v>
      </c>
      <c r="AQ46" s="422"/>
      <c r="AR46" s="422"/>
      <c r="AS46" s="422"/>
      <c r="AT46" s="422"/>
      <c r="AU46" s="422"/>
      <c r="AV46" s="422"/>
      <c r="AW46" s="422">
        <v>2195</v>
      </c>
      <c r="AX46" s="422"/>
      <c r="AY46" s="422"/>
      <c r="AZ46" s="422"/>
      <c r="BA46" s="422"/>
      <c r="BB46" s="422"/>
      <c r="BC46" s="422"/>
      <c r="BD46" s="422">
        <v>564</v>
      </c>
      <c r="BE46" s="422"/>
      <c r="BF46" s="422"/>
      <c r="BG46" s="422"/>
      <c r="BH46" s="422"/>
      <c r="BI46" s="422"/>
      <c r="BJ46" s="422"/>
    </row>
    <row r="47" spans="2:63">
      <c r="B47" s="238"/>
      <c r="C47" s="238"/>
      <c r="D47" s="238"/>
      <c r="E47" s="238"/>
      <c r="F47" s="238"/>
      <c r="G47" s="844">
        <v>24</v>
      </c>
      <c r="H47" s="844"/>
      <c r="I47" s="238"/>
      <c r="J47" s="238"/>
      <c r="K47" s="238"/>
      <c r="L47" s="238"/>
      <c r="M47" s="240"/>
      <c r="N47" s="429">
        <v>9414</v>
      </c>
      <c r="O47" s="422"/>
      <c r="P47" s="422"/>
      <c r="Q47" s="422"/>
      <c r="R47" s="422"/>
      <c r="S47" s="422"/>
      <c r="T47" s="422"/>
      <c r="U47" s="422">
        <v>6541</v>
      </c>
      <c r="V47" s="422"/>
      <c r="W47" s="422"/>
      <c r="X47" s="422"/>
      <c r="Y47" s="422"/>
      <c r="Z47" s="422"/>
      <c r="AA47" s="422"/>
      <c r="AB47" s="422">
        <v>2873</v>
      </c>
      <c r="AC47" s="422"/>
      <c r="AD47" s="422"/>
      <c r="AE47" s="422"/>
      <c r="AF47" s="422"/>
      <c r="AG47" s="422"/>
      <c r="AH47" s="422"/>
      <c r="AI47" s="422">
        <v>9077</v>
      </c>
      <c r="AJ47" s="422"/>
      <c r="AK47" s="422"/>
      <c r="AL47" s="422"/>
      <c r="AM47" s="422"/>
      <c r="AN47" s="422"/>
      <c r="AO47" s="422"/>
      <c r="AP47" s="422">
        <v>6372</v>
      </c>
      <c r="AQ47" s="422"/>
      <c r="AR47" s="422"/>
      <c r="AS47" s="422"/>
      <c r="AT47" s="422"/>
      <c r="AU47" s="422"/>
      <c r="AV47" s="422"/>
      <c r="AW47" s="422">
        <v>2705</v>
      </c>
      <c r="AX47" s="422"/>
      <c r="AY47" s="422"/>
      <c r="AZ47" s="422"/>
      <c r="BA47" s="422"/>
      <c r="BB47" s="422"/>
      <c r="BC47" s="422"/>
      <c r="BD47" s="422">
        <v>523</v>
      </c>
      <c r="BE47" s="422"/>
      <c r="BF47" s="422"/>
      <c r="BG47" s="422"/>
      <c r="BH47" s="422"/>
      <c r="BI47" s="422"/>
      <c r="BJ47" s="422"/>
    </row>
    <row r="48" spans="2:63">
      <c r="B48" s="238"/>
      <c r="C48" s="238"/>
      <c r="D48" s="238"/>
      <c r="E48" s="238"/>
      <c r="F48" s="238"/>
      <c r="G48" s="844">
        <v>25</v>
      </c>
      <c r="H48" s="844"/>
      <c r="I48" s="238"/>
      <c r="J48" s="238"/>
      <c r="K48" s="238"/>
      <c r="L48" s="238"/>
      <c r="M48" s="240"/>
      <c r="N48" s="429">
        <v>9885</v>
      </c>
      <c r="O48" s="422"/>
      <c r="P48" s="422"/>
      <c r="Q48" s="422"/>
      <c r="R48" s="422"/>
      <c r="S48" s="422"/>
      <c r="T48" s="422"/>
      <c r="U48" s="422">
        <v>6567</v>
      </c>
      <c r="V48" s="422"/>
      <c r="W48" s="422"/>
      <c r="X48" s="422"/>
      <c r="Y48" s="422"/>
      <c r="Z48" s="422"/>
      <c r="AA48" s="422"/>
      <c r="AB48" s="422">
        <v>3318</v>
      </c>
      <c r="AC48" s="422"/>
      <c r="AD48" s="422"/>
      <c r="AE48" s="422"/>
      <c r="AF48" s="422"/>
      <c r="AG48" s="422"/>
      <c r="AH48" s="422"/>
      <c r="AI48" s="422">
        <v>9600</v>
      </c>
      <c r="AJ48" s="422"/>
      <c r="AK48" s="422"/>
      <c r="AL48" s="422"/>
      <c r="AM48" s="422"/>
      <c r="AN48" s="422"/>
      <c r="AO48" s="422"/>
      <c r="AP48" s="422">
        <v>6386</v>
      </c>
      <c r="AQ48" s="422"/>
      <c r="AR48" s="422"/>
      <c r="AS48" s="422"/>
      <c r="AT48" s="422"/>
      <c r="AU48" s="422"/>
      <c r="AV48" s="422"/>
      <c r="AW48" s="422">
        <v>3214</v>
      </c>
      <c r="AX48" s="422"/>
      <c r="AY48" s="422"/>
      <c r="AZ48" s="422"/>
      <c r="BA48" s="422"/>
      <c r="BB48" s="422"/>
      <c r="BC48" s="422"/>
      <c r="BD48" s="422">
        <v>578</v>
      </c>
      <c r="BE48" s="422"/>
      <c r="BF48" s="422"/>
      <c r="BG48" s="422"/>
      <c r="BH48" s="422"/>
      <c r="BI48" s="422"/>
      <c r="BJ48" s="422"/>
    </row>
    <row r="49" spans="2:62">
      <c r="G49" s="844">
        <v>26</v>
      </c>
      <c r="H49" s="844"/>
      <c r="M49" s="118"/>
      <c r="N49" s="429">
        <v>10507</v>
      </c>
      <c r="O49" s="422"/>
      <c r="P49" s="422"/>
      <c r="Q49" s="422"/>
      <c r="R49" s="422"/>
      <c r="S49" s="422"/>
      <c r="T49" s="422"/>
      <c r="U49" s="422">
        <v>6585</v>
      </c>
      <c r="V49" s="422"/>
      <c r="W49" s="422"/>
      <c r="X49" s="422"/>
      <c r="Y49" s="422"/>
      <c r="Z49" s="422"/>
      <c r="AA49" s="422"/>
      <c r="AB49" s="422">
        <v>3922</v>
      </c>
      <c r="AC49" s="422"/>
      <c r="AD49" s="422"/>
      <c r="AE49" s="422"/>
      <c r="AF49" s="422"/>
      <c r="AG49" s="422"/>
      <c r="AH49" s="422"/>
      <c r="AI49" s="422">
        <v>10266</v>
      </c>
      <c r="AJ49" s="422"/>
      <c r="AK49" s="422"/>
      <c r="AL49" s="422"/>
      <c r="AM49" s="422"/>
      <c r="AN49" s="422"/>
      <c r="AO49" s="422"/>
      <c r="AP49" s="422">
        <v>6443</v>
      </c>
      <c r="AQ49" s="422"/>
      <c r="AR49" s="422"/>
      <c r="AS49" s="422"/>
      <c r="AT49" s="422"/>
      <c r="AU49" s="422"/>
      <c r="AV49" s="422"/>
      <c r="AW49" s="422">
        <v>3823</v>
      </c>
      <c r="AX49" s="422"/>
      <c r="AY49" s="422"/>
      <c r="AZ49" s="422"/>
      <c r="BA49" s="422"/>
      <c r="BB49" s="422"/>
      <c r="BC49" s="422"/>
      <c r="BD49" s="422">
        <v>487</v>
      </c>
      <c r="BE49" s="422"/>
      <c r="BF49" s="422"/>
      <c r="BG49" s="422"/>
      <c r="BH49" s="422"/>
      <c r="BI49" s="422"/>
      <c r="BJ49" s="422"/>
    </row>
    <row r="50" spans="2:62">
      <c r="C50" s="290"/>
      <c r="D50" s="290"/>
      <c r="E50" s="290"/>
      <c r="F50" s="290"/>
      <c r="G50" s="845">
        <v>27</v>
      </c>
      <c r="H50" s="845"/>
      <c r="I50" s="290"/>
      <c r="J50" s="290"/>
      <c r="K50" s="290"/>
      <c r="L50" s="290"/>
      <c r="M50" s="258"/>
      <c r="N50" s="591">
        <v>11881</v>
      </c>
      <c r="O50" s="426"/>
      <c r="P50" s="426"/>
      <c r="Q50" s="426"/>
      <c r="R50" s="426"/>
      <c r="S50" s="426"/>
      <c r="T50" s="426"/>
      <c r="U50" s="428">
        <v>6596</v>
      </c>
      <c r="V50" s="428"/>
      <c r="W50" s="428"/>
      <c r="X50" s="428"/>
      <c r="Y50" s="428"/>
      <c r="Z50" s="428"/>
      <c r="AA50" s="428"/>
      <c r="AB50" s="428">
        <v>5285</v>
      </c>
      <c r="AC50" s="428"/>
      <c r="AD50" s="428"/>
      <c r="AE50" s="428"/>
      <c r="AF50" s="428"/>
      <c r="AG50" s="428"/>
      <c r="AH50" s="428"/>
      <c r="AI50" s="428">
        <v>11211</v>
      </c>
      <c r="AJ50" s="428"/>
      <c r="AK50" s="428"/>
      <c r="AL50" s="428"/>
      <c r="AM50" s="428"/>
      <c r="AN50" s="428"/>
      <c r="AO50" s="428"/>
      <c r="AP50" s="428">
        <v>6381</v>
      </c>
      <c r="AQ50" s="428"/>
      <c r="AR50" s="428"/>
      <c r="AS50" s="428"/>
      <c r="AT50" s="428"/>
      <c r="AU50" s="428"/>
      <c r="AV50" s="428"/>
      <c r="AW50" s="428">
        <v>4830</v>
      </c>
      <c r="AX50" s="428"/>
      <c r="AY50" s="428"/>
      <c r="AZ50" s="428"/>
      <c r="BA50" s="428"/>
      <c r="BB50" s="428"/>
      <c r="BC50" s="428"/>
      <c r="BD50" s="428">
        <v>176</v>
      </c>
      <c r="BE50" s="428"/>
      <c r="BF50" s="428"/>
      <c r="BG50" s="428"/>
      <c r="BH50" s="428"/>
      <c r="BI50" s="428"/>
      <c r="BJ50" s="428"/>
    </row>
    <row r="51" spans="2:62">
      <c r="M51" s="118"/>
    </row>
    <row r="52" spans="2:62">
      <c r="C52" s="843" t="s">
        <v>560</v>
      </c>
      <c r="D52" s="843"/>
      <c r="E52" s="843"/>
      <c r="F52" s="843"/>
      <c r="G52" s="843"/>
      <c r="H52" s="843"/>
      <c r="I52" s="843"/>
      <c r="J52" s="455" t="s">
        <v>559</v>
      </c>
      <c r="K52" s="455"/>
      <c r="L52" s="455"/>
      <c r="M52" s="118"/>
      <c r="N52" s="464">
        <v>948</v>
      </c>
      <c r="O52" s="464"/>
      <c r="P52" s="464"/>
      <c r="Q52" s="464"/>
      <c r="R52" s="464"/>
      <c r="S52" s="464"/>
      <c r="T52" s="464"/>
      <c r="U52" s="464">
        <v>531</v>
      </c>
      <c r="V52" s="464"/>
      <c r="W52" s="464"/>
      <c r="X52" s="464"/>
      <c r="Y52" s="464"/>
      <c r="Z52" s="464"/>
      <c r="AA52" s="464"/>
      <c r="AB52" s="464">
        <v>417</v>
      </c>
      <c r="AC52" s="464"/>
      <c r="AD52" s="464"/>
      <c r="AE52" s="464"/>
      <c r="AF52" s="464"/>
      <c r="AG52" s="464"/>
      <c r="AH52" s="464"/>
      <c r="AI52" s="464">
        <v>922</v>
      </c>
      <c r="AJ52" s="464"/>
      <c r="AK52" s="464"/>
      <c r="AL52" s="464"/>
      <c r="AM52" s="464"/>
      <c r="AN52" s="464"/>
      <c r="AO52" s="464"/>
      <c r="AP52" s="464">
        <v>506</v>
      </c>
      <c r="AQ52" s="464"/>
      <c r="AR52" s="464"/>
      <c r="AS52" s="464"/>
      <c r="AT52" s="464"/>
      <c r="AU52" s="464"/>
      <c r="AV52" s="464"/>
      <c r="AW52" s="464">
        <v>416</v>
      </c>
      <c r="AX52" s="464"/>
      <c r="AY52" s="464"/>
      <c r="AZ52" s="464"/>
      <c r="BA52" s="464"/>
      <c r="BB52" s="464"/>
      <c r="BC52" s="464"/>
      <c r="BD52" s="464">
        <v>19</v>
      </c>
      <c r="BE52" s="464"/>
      <c r="BF52" s="464"/>
      <c r="BG52" s="464"/>
      <c r="BH52" s="464"/>
      <c r="BI52" s="464"/>
      <c r="BJ52" s="464"/>
    </row>
    <row r="53" spans="2:62">
      <c r="C53" s="843" t="s">
        <v>558</v>
      </c>
      <c r="D53" s="843"/>
      <c r="E53" s="843"/>
      <c r="F53" s="843"/>
      <c r="G53" s="843"/>
      <c r="H53" s="843"/>
      <c r="I53" s="843"/>
      <c r="M53" s="118"/>
      <c r="N53" s="464">
        <v>1858</v>
      </c>
      <c r="O53" s="464"/>
      <c r="P53" s="464"/>
      <c r="Q53" s="464"/>
      <c r="R53" s="464"/>
      <c r="S53" s="464"/>
      <c r="T53" s="464"/>
      <c r="U53" s="464">
        <v>1015</v>
      </c>
      <c r="V53" s="464"/>
      <c r="W53" s="464"/>
      <c r="X53" s="464"/>
      <c r="Y53" s="464"/>
      <c r="Z53" s="464"/>
      <c r="AA53" s="464"/>
      <c r="AB53" s="464">
        <v>843</v>
      </c>
      <c r="AC53" s="464"/>
      <c r="AD53" s="464"/>
      <c r="AE53" s="464"/>
      <c r="AF53" s="464"/>
      <c r="AG53" s="464"/>
      <c r="AH53" s="464"/>
      <c r="AI53" s="464">
        <v>1854</v>
      </c>
      <c r="AJ53" s="464"/>
      <c r="AK53" s="464"/>
      <c r="AL53" s="464"/>
      <c r="AM53" s="464"/>
      <c r="AN53" s="464"/>
      <c r="AO53" s="464"/>
      <c r="AP53" s="464">
        <v>1015</v>
      </c>
      <c r="AQ53" s="464"/>
      <c r="AR53" s="464"/>
      <c r="AS53" s="464"/>
      <c r="AT53" s="464"/>
      <c r="AU53" s="464"/>
      <c r="AV53" s="464"/>
      <c r="AW53" s="464">
        <v>839</v>
      </c>
      <c r="AX53" s="464"/>
      <c r="AY53" s="464"/>
      <c r="AZ53" s="464"/>
      <c r="BA53" s="464"/>
      <c r="BB53" s="464"/>
      <c r="BC53" s="464"/>
      <c r="BD53" s="464">
        <v>136</v>
      </c>
      <c r="BE53" s="464"/>
      <c r="BF53" s="464"/>
      <c r="BG53" s="464"/>
      <c r="BH53" s="464"/>
      <c r="BI53" s="464"/>
      <c r="BJ53" s="464"/>
    </row>
    <row r="54" spans="2:62">
      <c r="C54" s="843" t="s">
        <v>557</v>
      </c>
      <c r="D54" s="843"/>
      <c r="E54" s="843"/>
      <c r="F54" s="843"/>
      <c r="G54" s="843"/>
      <c r="H54" s="843"/>
      <c r="I54" s="843"/>
      <c r="M54" s="118"/>
      <c r="N54" s="464">
        <v>2165</v>
      </c>
      <c r="O54" s="464"/>
      <c r="P54" s="464"/>
      <c r="Q54" s="464"/>
      <c r="R54" s="464"/>
      <c r="S54" s="464"/>
      <c r="T54" s="464"/>
      <c r="U54" s="464">
        <v>1160</v>
      </c>
      <c r="V54" s="464"/>
      <c r="W54" s="464"/>
      <c r="X54" s="464"/>
      <c r="Y54" s="464"/>
      <c r="Z54" s="464"/>
      <c r="AA54" s="464"/>
      <c r="AB54" s="464">
        <v>1005</v>
      </c>
      <c r="AC54" s="464"/>
      <c r="AD54" s="464"/>
      <c r="AE54" s="464"/>
      <c r="AF54" s="464"/>
      <c r="AG54" s="464"/>
      <c r="AH54" s="464"/>
      <c r="AI54" s="464">
        <v>2146</v>
      </c>
      <c r="AJ54" s="464"/>
      <c r="AK54" s="464"/>
      <c r="AL54" s="464"/>
      <c r="AM54" s="464"/>
      <c r="AN54" s="464"/>
      <c r="AO54" s="464"/>
      <c r="AP54" s="464">
        <v>1154</v>
      </c>
      <c r="AQ54" s="464"/>
      <c r="AR54" s="464"/>
      <c r="AS54" s="464"/>
      <c r="AT54" s="464"/>
      <c r="AU54" s="464"/>
      <c r="AV54" s="464"/>
      <c r="AW54" s="464">
        <v>992</v>
      </c>
      <c r="AX54" s="464"/>
      <c r="AY54" s="464"/>
      <c r="AZ54" s="464"/>
      <c r="BA54" s="464"/>
      <c r="BB54" s="464"/>
      <c r="BC54" s="464"/>
      <c r="BD54" s="464">
        <v>19</v>
      </c>
      <c r="BE54" s="464"/>
      <c r="BF54" s="464"/>
      <c r="BG54" s="464"/>
      <c r="BH54" s="464"/>
      <c r="BI54" s="464"/>
      <c r="BJ54" s="464"/>
    </row>
    <row r="55" spans="2:62">
      <c r="C55" s="843" t="s">
        <v>556</v>
      </c>
      <c r="D55" s="843"/>
      <c r="E55" s="843"/>
      <c r="F55" s="843"/>
      <c r="G55" s="843"/>
      <c r="H55" s="843"/>
      <c r="I55" s="843"/>
      <c r="M55" s="118"/>
      <c r="N55" s="464">
        <f>SUM(U55:AA57,AB55)</f>
        <v>6910</v>
      </c>
      <c r="O55" s="825"/>
      <c r="P55" s="825"/>
      <c r="Q55" s="825"/>
      <c r="R55" s="825"/>
      <c r="S55" s="825"/>
      <c r="T55" s="825"/>
      <c r="U55" s="464">
        <v>1246</v>
      </c>
      <c r="V55" s="464"/>
      <c r="W55" s="464"/>
      <c r="X55" s="464"/>
      <c r="Y55" s="464"/>
      <c r="Z55" s="464"/>
      <c r="AA55" s="464"/>
      <c r="AB55" s="450">
        <v>3020</v>
      </c>
      <c r="AC55" s="450"/>
      <c r="AD55" s="450"/>
      <c r="AE55" s="450"/>
      <c r="AF55" s="450"/>
      <c r="AG55" s="450"/>
      <c r="AH55" s="450"/>
      <c r="AI55" s="464">
        <v>2158</v>
      </c>
      <c r="AJ55" s="464"/>
      <c r="AK55" s="464"/>
      <c r="AL55" s="464"/>
      <c r="AM55" s="464"/>
      <c r="AN55" s="464"/>
      <c r="AO55" s="464"/>
      <c r="AP55" s="464">
        <v>1185</v>
      </c>
      <c r="AQ55" s="464"/>
      <c r="AR55" s="464"/>
      <c r="AS55" s="464"/>
      <c r="AT55" s="464"/>
      <c r="AU55" s="464"/>
      <c r="AV55" s="464"/>
      <c r="AW55" s="464">
        <v>973</v>
      </c>
      <c r="AX55" s="464"/>
      <c r="AY55" s="464"/>
      <c r="AZ55" s="464"/>
      <c r="BA55" s="464"/>
      <c r="BB55" s="464"/>
      <c r="BC55" s="464"/>
      <c r="BD55" s="464">
        <v>2</v>
      </c>
      <c r="BE55" s="464"/>
      <c r="BF55" s="464"/>
      <c r="BG55" s="464"/>
      <c r="BH55" s="464"/>
      <c r="BI55" s="464"/>
      <c r="BJ55" s="464"/>
    </row>
    <row r="56" spans="2:62">
      <c r="C56" s="843" t="s">
        <v>555</v>
      </c>
      <c r="D56" s="843"/>
      <c r="E56" s="843"/>
      <c r="F56" s="843"/>
      <c r="G56" s="843"/>
      <c r="H56" s="843"/>
      <c r="I56" s="843"/>
      <c r="M56" s="118"/>
      <c r="N56" s="825"/>
      <c r="O56" s="825"/>
      <c r="P56" s="825"/>
      <c r="Q56" s="825"/>
      <c r="R56" s="825"/>
      <c r="S56" s="825"/>
      <c r="T56" s="825"/>
      <c r="U56" s="464">
        <v>1309</v>
      </c>
      <c r="V56" s="464"/>
      <c r="W56" s="464"/>
      <c r="X56" s="464"/>
      <c r="Y56" s="464"/>
      <c r="Z56" s="464"/>
      <c r="AA56" s="464"/>
      <c r="AB56" s="450"/>
      <c r="AC56" s="450"/>
      <c r="AD56" s="450"/>
      <c r="AE56" s="450"/>
      <c r="AF56" s="450"/>
      <c r="AG56" s="450"/>
      <c r="AH56" s="450"/>
      <c r="AI56" s="464">
        <v>2113</v>
      </c>
      <c r="AJ56" s="464"/>
      <c r="AK56" s="464"/>
      <c r="AL56" s="464"/>
      <c r="AM56" s="464"/>
      <c r="AN56" s="464"/>
      <c r="AO56" s="464"/>
      <c r="AP56" s="464">
        <v>1247</v>
      </c>
      <c r="AQ56" s="464"/>
      <c r="AR56" s="464"/>
      <c r="AS56" s="464"/>
      <c r="AT56" s="464"/>
      <c r="AU56" s="464"/>
      <c r="AV56" s="464"/>
      <c r="AW56" s="464">
        <v>866</v>
      </c>
      <c r="AX56" s="464"/>
      <c r="AY56" s="464"/>
      <c r="AZ56" s="464"/>
      <c r="BA56" s="464"/>
      <c r="BB56" s="464"/>
      <c r="BC56" s="464"/>
      <c r="BD56" s="450">
        <v>0</v>
      </c>
      <c r="BE56" s="450"/>
      <c r="BF56" s="450"/>
      <c r="BG56" s="450"/>
      <c r="BH56" s="450"/>
      <c r="BI56" s="450"/>
      <c r="BJ56" s="450"/>
    </row>
    <row r="57" spans="2:62">
      <c r="C57" s="843" t="s">
        <v>554</v>
      </c>
      <c r="D57" s="843"/>
      <c r="E57" s="843"/>
      <c r="F57" s="843"/>
      <c r="G57" s="843"/>
      <c r="H57" s="843"/>
      <c r="I57" s="843"/>
      <c r="M57" s="118"/>
      <c r="N57" s="825"/>
      <c r="O57" s="825"/>
      <c r="P57" s="825"/>
      <c r="Q57" s="825"/>
      <c r="R57" s="825"/>
      <c r="S57" s="825"/>
      <c r="T57" s="825"/>
      <c r="U57" s="464">
        <v>1335</v>
      </c>
      <c r="V57" s="464"/>
      <c r="W57" s="464"/>
      <c r="X57" s="464"/>
      <c r="Y57" s="464"/>
      <c r="Z57" s="464"/>
      <c r="AA57" s="464"/>
      <c r="AB57" s="450"/>
      <c r="AC57" s="450"/>
      <c r="AD57" s="450"/>
      <c r="AE57" s="450"/>
      <c r="AF57" s="450"/>
      <c r="AG57" s="450"/>
      <c r="AH57" s="450"/>
      <c r="AI57" s="464">
        <v>2018</v>
      </c>
      <c r="AJ57" s="464"/>
      <c r="AK57" s="464"/>
      <c r="AL57" s="464"/>
      <c r="AM57" s="464"/>
      <c r="AN57" s="464"/>
      <c r="AO57" s="464"/>
      <c r="AP57" s="464">
        <v>1274</v>
      </c>
      <c r="AQ57" s="464"/>
      <c r="AR57" s="464"/>
      <c r="AS57" s="464"/>
      <c r="AT57" s="464"/>
      <c r="AU57" s="464"/>
      <c r="AV57" s="464"/>
      <c r="AW57" s="464">
        <v>744</v>
      </c>
      <c r="AX57" s="464"/>
      <c r="AY57" s="464"/>
      <c r="AZ57" s="464"/>
      <c r="BA57" s="464"/>
      <c r="BB57" s="464"/>
      <c r="BC57" s="464"/>
      <c r="BD57" s="450">
        <v>0</v>
      </c>
      <c r="BE57" s="450"/>
      <c r="BF57" s="450"/>
      <c r="BG57" s="450"/>
      <c r="BH57" s="450"/>
      <c r="BI57" s="450"/>
      <c r="BJ57" s="450"/>
    </row>
    <row r="58" spans="2:62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20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</row>
    <row r="59" spans="2:62">
      <c r="C59" s="478" t="s">
        <v>8</v>
      </c>
      <c r="D59" s="478"/>
      <c r="E59" s="227" t="s">
        <v>423</v>
      </c>
      <c r="F59" s="121" t="s">
        <v>553</v>
      </c>
    </row>
    <row r="60" spans="2:62">
      <c r="B60" s="524" t="s">
        <v>9</v>
      </c>
      <c r="C60" s="524"/>
      <c r="D60" s="524"/>
      <c r="E60" s="227" t="s">
        <v>423</v>
      </c>
      <c r="F60" s="121" t="s">
        <v>486</v>
      </c>
    </row>
    <row r="61" spans="2:62" ht="13.5" customHeight="1"/>
    <row r="62" spans="2:62" ht="18" customHeight="1">
      <c r="B62" s="454" t="s">
        <v>863</v>
      </c>
      <c r="C62" s="454"/>
      <c r="D62" s="454"/>
      <c r="E62" s="454"/>
      <c r="F62" s="454"/>
      <c r="G62" s="454"/>
      <c r="H62" s="454"/>
      <c r="I62" s="454"/>
      <c r="J62" s="454"/>
      <c r="K62" s="454"/>
      <c r="L62" s="454"/>
      <c r="M62" s="454"/>
      <c r="N62" s="454"/>
      <c r="O62" s="454"/>
      <c r="P62" s="454"/>
      <c r="Q62" s="454"/>
      <c r="R62" s="454"/>
      <c r="S62" s="454"/>
      <c r="T62" s="454"/>
      <c r="U62" s="454"/>
      <c r="V62" s="454"/>
      <c r="W62" s="454"/>
      <c r="X62" s="454"/>
      <c r="Y62" s="454"/>
      <c r="Z62" s="454"/>
      <c r="AA62" s="454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4"/>
      <c r="AR62" s="454"/>
      <c r="AS62" s="454"/>
      <c r="AT62" s="454"/>
      <c r="AU62" s="454"/>
      <c r="AV62" s="454"/>
      <c r="AW62" s="454"/>
      <c r="AX62" s="454"/>
      <c r="AY62" s="454"/>
      <c r="AZ62" s="454"/>
      <c r="BA62" s="454"/>
      <c r="BB62" s="454"/>
      <c r="BC62" s="454"/>
      <c r="BD62" s="454"/>
      <c r="BE62" s="454"/>
      <c r="BF62" s="454"/>
      <c r="BG62" s="454"/>
      <c r="BH62" s="454"/>
      <c r="BI62" s="454"/>
      <c r="BJ62" s="454"/>
    </row>
    <row r="63" spans="2:62" ht="12.95" customHeight="1"/>
    <row r="64" spans="2:62">
      <c r="B64" s="456" t="s">
        <v>1</v>
      </c>
      <c r="C64" s="457"/>
      <c r="D64" s="457"/>
      <c r="E64" s="457"/>
      <c r="F64" s="457"/>
      <c r="G64" s="457"/>
      <c r="H64" s="457"/>
      <c r="I64" s="457"/>
      <c r="J64" s="457"/>
      <c r="K64" s="457"/>
      <c r="L64" s="457"/>
      <c r="M64" s="457"/>
      <c r="N64" s="457"/>
      <c r="O64" s="457" t="s">
        <v>385</v>
      </c>
      <c r="P64" s="457"/>
      <c r="Q64" s="457"/>
      <c r="R64" s="457"/>
      <c r="S64" s="457"/>
      <c r="T64" s="457"/>
      <c r="U64" s="457" t="s">
        <v>386</v>
      </c>
      <c r="V64" s="457"/>
      <c r="W64" s="457"/>
      <c r="X64" s="457"/>
      <c r="Y64" s="457"/>
      <c r="Z64" s="457"/>
      <c r="AA64" s="457" t="s">
        <v>483</v>
      </c>
      <c r="AB64" s="457"/>
      <c r="AC64" s="457"/>
      <c r="AD64" s="457"/>
      <c r="AE64" s="457"/>
      <c r="AF64" s="457"/>
      <c r="AG64" s="457"/>
      <c r="AH64" s="457"/>
      <c r="AI64" s="457"/>
      <c r="AJ64" s="457"/>
      <c r="AK64" s="457"/>
      <c r="AL64" s="457"/>
      <c r="AM64" s="457"/>
      <c r="AN64" s="457"/>
      <c r="AO64" s="457"/>
      <c r="AP64" s="457"/>
      <c r="AQ64" s="457"/>
      <c r="AR64" s="457"/>
      <c r="AS64" s="457"/>
      <c r="AT64" s="457"/>
      <c r="AU64" s="457"/>
      <c r="AV64" s="457"/>
      <c r="AW64" s="457"/>
      <c r="AX64" s="457"/>
      <c r="AY64" s="457"/>
      <c r="AZ64" s="457"/>
      <c r="BA64" s="457"/>
      <c r="BB64" s="457"/>
      <c r="BC64" s="457"/>
      <c r="BD64" s="457"/>
      <c r="BE64" s="457"/>
      <c r="BF64" s="457"/>
      <c r="BG64" s="457"/>
      <c r="BH64" s="457"/>
      <c r="BI64" s="457"/>
      <c r="BJ64" s="461"/>
    </row>
    <row r="65" spans="2:62">
      <c r="B65" s="458"/>
      <c r="C65" s="459"/>
      <c r="D65" s="459"/>
      <c r="E65" s="459"/>
      <c r="F65" s="459"/>
      <c r="G65" s="459"/>
      <c r="H65" s="459"/>
      <c r="I65" s="459"/>
      <c r="J65" s="459"/>
      <c r="K65" s="459"/>
      <c r="L65" s="459"/>
      <c r="M65" s="459"/>
      <c r="N65" s="459"/>
      <c r="O65" s="459"/>
      <c r="P65" s="459"/>
      <c r="Q65" s="459"/>
      <c r="R65" s="459"/>
      <c r="S65" s="459"/>
      <c r="T65" s="459"/>
      <c r="U65" s="459"/>
      <c r="V65" s="459"/>
      <c r="W65" s="459"/>
      <c r="X65" s="459"/>
      <c r="Y65" s="459"/>
      <c r="Z65" s="459"/>
      <c r="AA65" s="522" t="s">
        <v>227</v>
      </c>
      <c r="AB65" s="522"/>
      <c r="AC65" s="522"/>
      <c r="AD65" s="522"/>
      <c r="AE65" s="522"/>
      <c r="AF65" s="522"/>
      <c r="AG65" s="459" t="s">
        <v>549</v>
      </c>
      <c r="AH65" s="459"/>
      <c r="AI65" s="459"/>
      <c r="AJ65" s="459"/>
      <c r="AK65" s="459"/>
      <c r="AL65" s="459"/>
      <c r="AM65" s="459" t="s">
        <v>548</v>
      </c>
      <c r="AN65" s="459"/>
      <c r="AO65" s="459"/>
      <c r="AP65" s="459"/>
      <c r="AQ65" s="459"/>
      <c r="AR65" s="459"/>
      <c r="AS65" s="459" t="s">
        <v>547</v>
      </c>
      <c r="AT65" s="459"/>
      <c r="AU65" s="459"/>
      <c r="AV65" s="459"/>
      <c r="AW65" s="459"/>
      <c r="AX65" s="459"/>
      <c r="AY65" s="459" t="s">
        <v>546</v>
      </c>
      <c r="AZ65" s="459"/>
      <c r="BA65" s="459"/>
      <c r="BB65" s="459"/>
      <c r="BC65" s="459"/>
      <c r="BD65" s="459"/>
      <c r="BE65" s="459" t="s">
        <v>545</v>
      </c>
      <c r="BF65" s="459"/>
      <c r="BG65" s="459"/>
      <c r="BH65" s="459"/>
      <c r="BI65" s="459"/>
      <c r="BJ65" s="460"/>
    </row>
    <row r="66" spans="2:62">
      <c r="N66" s="117"/>
    </row>
    <row r="67" spans="2:62">
      <c r="C67" s="463" t="s">
        <v>7</v>
      </c>
      <c r="D67" s="463"/>
      <c r="E67" s="463"/>
      <c r="F67" s="463"/>
      <c r="G67" s="455">
        <v>23</v>
      </c>
      <c r="H67" s="455"/>
      <c r="I67" s="455"/>
      <c r="J67" s="463" t="s">
        <v>1</v>
      </c>
      <c r="K67" s="463"/>
      <c r="L67" s="463"/>
      <c r="M67" s="463"/>
      <c r="N67" s="118"/>
      <c r="O67" s="824">
        <v>7</v>
      </c>
      <c r="P67" s="824"/>
      <c r="Q67" s="824"/>
      <c r="R67" s="824"/>
      <c r="S67" s="824"/>
      <c r="T67" s="824"/>
      <c r="U67" s="824">
        <v>140</v>
      </c>
      <c r="V67" s="824"/>
      <c r="W67" s="824"/>
      <c r="X67" s="824"/>
      <c r="Y67" s="824"/>
      <c r="Z67" s="824"/>
      <c r="AA67" s="450">
        <v>1492</v>
      </c>
      <c r="AB67" s="450"/>
      <c r="AC67" s="450"/>
      <c r="AD67" s="450"/>
      <c r="AE67" s="450"/>
      <c r="AF67" s="450"/>
      <c r="AG67" s="450">
        <v>635</v>
      </c>
      <c r="AH67" s="450"/>
      <c r="AI67" s="450"/>
      <c r="AJ67" s="450"/>
      <c r="AK67" s="450"/>
      <c r="AL67" s="450"/>
      <c r="AM67" s="450">
        <v>394</v>
      </c>
      <c r="AN67" s="450"/>
      <c r="AO67" s="450"/>
      <c r="AP67" s="450"/>
      <c r="AQ67" s="450"/>
      <c r="AR67" s="450"/>
      <c r="AS67" s="450">
        <v>289</v>
      </c>
      <c r="AT67" s="450"/>
      <c r="AU67" s="450"/>
      <c r="AV67" s="450"/>
      <c r="AW67" s="450"/>
      <c r="AX67" s="450"/>
      <c r="AY67" s="450">
        <v>129</v>
      </c>
      <c r="AZ67" s="450"/>
      <c r="BA67" s="450"/>
      <c r="BB67" s="450"/>
      <c r="BC67" s="450"/>
      <c r="BD67" s="450"/>
      <c r="BE67" s="450">
        <v>45</v>
      </c>
      <c r="BF67" s="450"/>
      <c r="BG67" s="450"/>
      <c r="BH67" s="450"/>
      <c r="BI67" s="450"/>
      <c r="BJ67" s="450"/>
    </row>
    <row r="68" spans="2:62">
      <c r="G68" s="455">
        <v>24</v>
      </c>
      <c r="H68" s="455"/>
      <c r="I68" s="455"/>
      <c r="N68" s="118"/>
      <c r="O68" s="824">
        <v>5</v>
      </c>
      <c r="P68" s="824"/>
      <c r="Q68" s="824"/>
      <c r="R68" s="824"/>
      <c r="S68" s="824"/>
      <c r="T68" s="824"/>
      <c r="U68" s="824">
        <v>133</v>
      </c>
      <c r="V68" s="824"/>
      <c r="W68" s="824"/>
      <c r="X68" s="824"/>
      <c r="Y68" s="824"/>
      <c r="Z68" s="824"/>
      <c r="AA68" s="450">
        <v>1265</v>
      </c>
      <c r="AB68" s="450"/>
      <c r="AC68" s="450"/>
      <c r="AD68" s="450"/>
      <c r="AE68" s="450"/>
      <c r="AF68" s="450"/>
      <c r="AG68" s="450">
        <v>266</v>
      </c>
      <c r="AH68" s="450"/>
      <c r="AI68" s="450"/>
      <c r="AJ68" s="450"/>
      <c r="AK68" s="450"/>
      <c r="AL68" s="450"/>
      <c r="AM68" s="450">
        <v>450</v>
      </c>
      <c r="AN68" s="450"/>
      <c r="AO68" s="450"/>
      <c r="AP68" s="450"/>
      <c r="AQ68" s="450"/>
      <c r="AR68" s="450"/>
      <c r="AS68" s="450">
        <v>166</v>
      </c>
      <c r="AT68" s="450"/>
      <c r="AU68" s="450"/>
      <c r="AV68" s="450"/>
      <c r="AW68" s="450"/>
      <c r="AX68" s="450"/>
      <c r="AY68" s="450">
        <v>142</v>
      </c>
      <c r="AZ68" s="450"/>
      <c r="BA68" s="450"/>
      <c r="BB68" s="450"/>
      <c r="BC68" s="450"/>
      <c r="BD68" s="450"/>
      <c r="BE68" s="450">
        <v>241</v>
      </c>
      <c r="BF68" s="450"/>
      <c r="BG68" s="450"/>
      <c r="BH68" s="450"/>
      <c r="BI68" s="450"/>
      <c r="BJ68" s="450"/>
    </row>
    <row r="69" spans="2:62">
      <c r="G69" s="455">
        <v>25</v>
      </c>
      <c r="H69" s="455"/>
      <c r="I69" s="455"/>
      <c r="N69" s="118"/>
      <c r="O69" s="824">
        <v>4</v>
      </c>
      <c r="P69" s="824"/>
      <c r="Q69" s="824"/>
      <c r="R69" s="824"/>
      <c r="S69" s="824"/>
      <c r="T69" s="824"/>
      <c r="U69" s="824">
        <v>93</v>
      </c>
      <c r="V69" s="824"/>
      <c r="W69" s="824"/>
      <c r="X69" s="824"/>
      <c r="Y69" s="824"/>
      <c r="Z69" s="824"/>
      <c r="AA69" s="450">
        <v>940</v>
      </c>
      <c r="AB69" s="450"/>
      <c r="AC69" s="450"/>
      <c r="AD69" s="450"/>
      <c r="AE69" s="450"/>
      <c r="AF69" s="450"/>
      <c r="AG69" s="450">
        <v>202</v>
      </c>
      <c r="AH69" s="450"/>
      <c r="AI69" s="450"/>
      <c r="AJ69" s="450"/>
      <c r="AK69" s="450"/>
      <c r="AL69" s="450"/>
      <c r="AM69" s="450">
        <v>316</v>
      </c>
      <c r="AN69" s="450"/>
      <c r="AO69" s="450"/>
      <c r="AP69" s="450"/>
      <c r="AQ69" s="450"/>
      <c r="AR69" s="450"/>
      <c r="AS69" s="450">
        <v>221</v>
      </c>
      <c r="AT69" s="450"/>
      <c r="AU69" s="450"/>
      <c r="AV69" s="450"/>
      <c r="AW69" s="450"/>
      <c r="AX69" s="450"/>
      <c r="AY69" s="450">
        <v>45</v>
      </c>
      <c r="AZ69" s="450"/>
      <c r="BA69" s="450"/>
      <c r="BB69" s="450"/>
      <c r="BC69" s="450"/>
      <c r="BD69" s="450"/>
      <c r="BE69" s="450">
        <v>156</v>
      </c>
      <c r="BF69" s="450"/>
      <c r="BG69" s="450"/>
      <c r="BH69" s="450"/>
      <c r="BI69" s="450"/>
      <c r="BJ69" s="450"/>
    </row>
    <row r="70" spans="2:62">
      <c r="G70" s="455">
        <v>26</v>
      </c>
      <c r="H70" s="455"/>
      <c r="I70" s="455"/>
      <c r="N70" s="118"/>
      <c r="O70" s="824">
        <v>4</v>
      </c>
      <c r="P70" s="824"/>
      <c r="Q70" s="824"/>
      <c r="R70" s="824"/>
      <c r="S70" s="824"/>
      <c r="T70" s="824"/>
      <c r="U70" s="824">
        <v>93</v>
      </c>
      <c r="V70" s="824"/>
      <c r="W70" s="824"/>
      <c r="X70" s="824"/>
      <c r="Y70" s="824"/>
      <c r="Z70" s="824"/>
      <c r="AA70" s="450">
        <v>901</v>
      </c>
      <c r="AB70" s="450"/>
      <c r="AC70" s="450"/>
      <c r="AD70" s="450"/>
      <c r="AE70" s="450"/>
      <c r="AF70" s="450"/>
      <c r="AG70" s="450">
        <v>254</v>
      </c>
      <c r="AH70" s="450"/>
      <c r="AI70" s="450"/>
      <c r="AJ70" s="450"/>
      <c r="AK70" s="450"/>
      <c r="AL70" s="450"/>
      <c r="AM70" s="450">
        <v>331</v>
      </c>
      <c r="AN70" s="450"/>
      <c r="AO70" s="450"/>
      <c r="AP70" s="450"/>
      <c r="AQ70" s="450"/>
      <c r="AR70" s="450"/>
      <c r="AS70" s="450">
        <v>150</v>
      </c>
      <c r="AT70" s="450"/>
      <c r="AU70" s="450"/>
      <c r="AV70" s="450"/>
      <c r="AW70" s="450"/>
      <c r="AX70" s="450"/>
      <c r="AY70" s="450">
        <v>48</v>
      </c>
      <c r="AZ70" s="450"/>
      <c r="BA70" s="450"/>
      <c r="BB70" s="450"/>
      <c r="BC70" s="450"/>
      <c r="BD70" s="450"/>
      <c r="BE70" s="450">
        <v>118</v>
      </c>
      <c r="BF70" s="450"/>
      <c r="BG70" s="450"/>
      <c r="BH70" s="450"/>
      <c r="BI70" s="450"/>
      <c r="BJ70" s="450"/>
    </row>
    <row r="71" spans="2:62">
      <c r="G71" s="424">
        <v>27</v>
      </c>
      <c r="H71" s="424"/>
      <c r="I71" s="424"/>
      <c r="J71" s="257"/>
      <c r="K71" s="257"/>
      <c r="L71" s="257"/>
      <c r="M71" s="257"/>
      <c r="N71" s="258"/>
      <c r="O71" s="830">
        <v>3</v>
      </c>
      <c r="P71" s="830"/>
      <c r="Q71" s="830"/>
      <c r="R71" s="830"/>
      <c r="S71" s="830"/>
      <c r="T71" s="830"/>
      <c r="U71" s="830">
        <v>73</v>
      </c>
      <c r="V71" s="830"/>
      <c r="W71" s="830"/>
      <c r="X71" s="830"/>
      <c r="Y71" s="830"/>
      <c r="Z71" s="830"/>
      <c r="AA71" s="436" t="s">
        <v>544</v>
      </c>
      <c r="AB71" s="436"/>
      <c r="AC71" s="436"/>
      <c r="AD71" s="436"/>
      <c r="AE71" s="436"/>
      <c r="AF71" s="436"/>
      <c r="AG71" s="436" t="s">
        <v>544</v>
      </c>
      <c r="AH71" s="436"/>
      <c r="AI71" s="436"/>
      <c r="AJ71" s="436"/>
      <c r="AK71" s="436"/>
      <c r="AL71" s="436"/>
      <c r="AM71" s="436" t="s">
        <v>544</v>
      </c>
      <c r="AN71" s="436"/>
      <c r="AO71" s="436"/>
      <c r="AP71" s="436"/>
      <c r="AQ71" s="436"/>
      <c r="AR71" s="436"/>
      <c r="AS71" s="436" t="s">
        <v>544</v>
      </c>
      <c r="AT71" s="436"/>
      <c r="AU71" s="436"/>
      <c r="AV71" s="436"/>
      <c r="AW71" s="436"/>
      <c r="AX71" s="436"/>
      <c r="AY71" s="436" t="s">
        <v>544</v>
      </c>
      <c r="AZ71" s="436"/>
      <c r="BA71" s="436"/>
      <c r="BB71" s="436"/>
      <c r="BC71" s="436"/>
      <c r="BD71" s="436"/>
      <c r="BE71" s="436" t="s">
        <v>544</v>
      </c>
      <c r="BF71" s="436"/>
      <c r="BG71" s="436"/>
      <c r="BH71" s="436"/>
      <c r="BI71" s="436"/>
      <c r="BJ71" s="436"/>
    </row>
    <row r="72" spans="2:62">
      <c r="B72" s="328"/>
      <c r="C72" s="328"/>
      <c r="D72" s="328"/>
      <c r="E72" s="328"/>
      <c r="F72" s="328"/>
      <c r="G72" s="328"/>
      <c r="H72" s="328"/>
      <c r="I72" s="328"/>
      <c r="J72" s="328"/>
      <c r="K72" s="328"/>
      <c r="L72" s="328"/>
      <c r="M72" s="328"/>
      <c r="N72" s="329"/>
      <c r="O72" s="328"/>
      <c r="P72" s="328"/>
      <c r="Q72" s="328"/>
      <c r="R72" s="328"/>
      <c r="S72" s="328"/>
      <c r="T72" s="328"/>
      <c r="U72" s="328"/>
      <c r="V72" s="328"/>
      <c r="W72" s="328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328"/>
      <c r="AO72" s="328"/>
      <c r="AP72" s="328"/>
      <c r="AQ72" s="328"/>
      <c r="AR72" s="328"/>
      <c r="AS72" s="328"/>
      <c r="AT72" s="328"/>
      <c r="AU72" s="328"/>
      <c r="AV72" s="328"/>
      <c r="AW72" s="328"/>
      <c r="AX72" s="328"/>
      <c r="AY72" s="328"/>
      <c r="AZ72" s="328"/>
      <c r="BA72" s="328"/>
      <c r="BB72" s="328"/>
      <c r="BC72" s="328"/>
      <c r="BD72" s="328"/>
      <c r="BE72" s="328"/>
      <c r="BF72" s="328"/>
      <c r="BG72" s="328"/>
      <c r="BH72" s="328"/>
      <c r="BI72" s="328"/>
      <c r="BJ72" s="328"/>
    </row>
    <row r="73" spans="2:62">
      <c r="C73" s="478" t="s">
        <v>8</v>
      </c>
      <c r="D73" s="478"/>
      <c r="E73" s="227" t="s">
        <v>423</v>
      </c>
      <c r="F73" s="557">
        <v>-1</v>
      </c>
      <c r="G73" s="557"/>
      <c r="H73" s="121" t="s">
        <v>552</v>
      </c>
    </row>
    <row r="74" spans="2:62">
      <c r="F74" s="696">
        <v>-2</v>
      </c>
      <c r="G74" s="696"/>
      <c r="H74" s="121" t="s">
        <v>551</v>
      </c>
    </row>
    <row r="75" spans="2:62">
      <c r="B75" s="524" t="s">
        <v>9</v>
      </c>
      <c r="C75" s="524"/>
      <c r="D75" s="524"/>
      <c r="E75" s="227" t="s">
        <v>423</v>
      </c>
      <c r="F75" s="121" t="s">
        <v>486</v>
      </c>
    </row>
    <row r="76" spans="2:62" ht="13.5" customHeight="1"/>
    <row r="77" spans="2:62" ht="18" customHeight="1"/>
    <row r="78" spans="2:62" ht="12.95" customHeight="1"/>
  </sheetData>
  <mergeCells count="459">
    <mergeCell ref="C46:F46"/>
    <mergeCell ref="I46:L46"/>
    <mergeCell ref="G46:H46"/>
    <mergeCell ref="G47:H47"/>
    <mergeCell ref="G48:H48"/>
    <mergeCell ref="G49:H49"/>
    <mergeCell ref="G50:H50"/>
    <mergeCell ref="G71:I71"/>
    <mergeCell ref="B62:BJ62"/>
    <mergeCell ref="B64:N65"/>
    <mergeCell ref="O64:T65"/>
    <mergeCell ref="BD49:BJ49"/>
    <mergeCell ref="BD46:BJ46"/>
    <mergeCell ref="U71:Z71"/>
    <mergeCell ref="AA71:AF71"/>
    <mergeCell ref="AG71:AL71"/>
    <mergeCell ref="AM71:AR71"/>
    <mergeCell ref="AS71:AX71"/>
    <mergeCell ref="U69:Z69"/>
    <mergeCell ref="AA69:AF69"/>
    <mergeCell ref="AG69:AL69"/>
    <mergeCell ref="AM69:AR69"/>
    <mergeCell ref="AS69:AX69"/>
    <mergeCell ref="AY69:BD69"/>
    <mergeCell ref="F73:G73"/>
    <mergeCell ref="F74:G74"/>
    <mergeCell ref="B75:D75"/>
    <mergeCell ref="BD48:BJ48"/>
    <mergeCell ref="AW46:BC46"/>
    <mergeCell ref="U46:AA46"/>
    <mergeCell ref="AB46:AH46"/>
    <mergeCell ref="AS68:AX68"/>
    <mergeCell ref="AY68:BD68"/>
    <mergeCell ref="BE70:BJ70"/>
    <mergeCell ref="G69:I69"/>
    <mergeCell ref="O69:T69"/>
    <mergeCell ref="C73:D73"/>
    <mergeCell ref="AY71:BD71"/>
    <mergeCell ref="BE71:BJ71"/>
    <mergeCell ref="G70:I70"/>
    <mergeCell ref="O70:T70"/>
    <mergeCell ref="U70:Z70"/>
    <mergeCell ref="AA70:AF70"/>
    <mergeCell ref="AG70:AL70"/>
    <mergeCell ref="AM70:AR70"/>
    <mergeCell ref="AS70:AX70"/>
    <mergeCell ref="AY70:BD70"/>
    <mergeCell ref="O71:T71"/>
    <mergeCell ref="BE69:BJ69"/>
    <mergeCell ref="C59:D59"/>
    <mergeCell ref="B60:D60"/>
    <mergeCell ref="BE68:BJ68"/>
    <mergeCell ref="C67:F67"/>
    <mergeCell ref="G67:I67"/>
    <mergeCell ref="J67:M67"/>
    <mergeCell ref="O67:T67"/>
    <mergeCell ref="U67:Z67"/>
    <mergeCell ref="AA67:AF67"/>
    <mergeCell ref="AG67:AL67"/>
    <mergeCell ref="AM67:AR67"/>
    <mergeCell ref="AS67:AX67"/>
    <mergeCell ref="AY67:BD67"/>
    <mergeCell ref="BE67:BJ67"/>
    <mergeCell ref="G68:I68"/>
    <mergeCell ref="O68:T68"/>
    <mergeCell ref="U68:Z68"/>
    <mergeCell ref="AA68:AF68"/>
    <mergeCell ref="AG68:AL68"/>
    <mergeCell ref="AM68:AR68"/>
    <mergeCell ref="AW56:BC56"/>
    <mergeCell ref="BD56:BJ56"/>
    <mergeCell ref="AW55:BC55"/>
    <mergeCell ref="BD55:BJ55"/>
    <mergeCell ref="AW57:BC57"/>
    <mergeCell ref="BD57:BJ57"/>
    <mergeCell ref="U64:Z65"/>
    <mergeCell ref="AA64:BJ64"/>
    <mergeCell ref="AA65:AF65"/>
    <mergeCell ref="AG65:AL65"/>
    <mergeCell ref="AM65:AR65"/>
    <mergeCell ref="AS65:AX65"/>
    <mergeCell ref="AY65:BD65"/>
    <mergeCell ref="BE65:BJ65"/>
    <mergeCell ref="U57:AA57"/>
    <mergeCell ref="AI57:AO57"/>
    <mergeCell ref="AP57:AV57"/>
    <mergeCell ref="C56:I56"/>
    <mergeCell ref="U56:AA56"/>
    <mergeCell ref="AI56:AO56"/>
    <mergeCell ref="AP56:AV56"/>
    <mergeCell ref="C55:I55"/>
    <mergeCell ref="N55:T57"/>
    <mergeCell ref="U55:AA55"/>
    <mergeCell ref="AB55:AH57"/>
    <mergeCell ref="AI55:AO55"/>
    <mergeCell ref="AP55:AV55"/>
    <mergeCell ref="C57:I57"/>
    <mergeCell ref="AW53:BC53"/>
    <mergeCell ref="BD53:BJ53"/>
    <mergeCell ref="C54:I54"/>
    <mergeCell ref="N54:T54"/>
    <mergeCell ref="U54:AA54"/>
    <mergeCell ref="AB54:AH54"/>
    <mergeCell ref="AI54:AO54"/>
    <mergeCell ref="AP54:AV54"/>
    <mergeCell ref="AW54:BC54"/>
    <mergeCell ref="BD54:BJ54"/>
    <mergeCell ref="C53:I53"/>
    <mergeCell ref="N53:T53"/>
    <mergeCell ref="U53:AA53"/>
    <mergeCell ref="AB53:AH53"/>
    <mergeCell ref="AI53:AO53"/>
    <mergeCell ref="AP53:AV53"/>
    <mergeCell ref="BD50:BJ50"/>
    <mergeCell ref="C52:I52"/>
    <mergeCell ref="J52:L52"/>
    <mergeCell ref="N52:T52"/>
    <mergeCell ref="U52:AA52"/>
    <mergeCell ref="AB52:AH52"/>
    <mergeCell ref="AI52:AO52"/>
    <mergeCell ref="AP52:AV52"/>
    <mergeCell ref="AW52:BC52"/>
    <mergeCell ref="BD52:BJ52"/>
    <mergeCell ref="N50:T50"/>
    <mergeCell ref="U50:AA50"/>
    <mergeCell ref="AB50:AH50"/>
    <mergeCell ref="AI50:AO50"/>
    <mergeCell ref="AP50:AV50"/>
    <mergeCell ref="AW50:BC50"/>
    <mergeCell ref="AP47:AV47"/>
    <mergeCell ref="AW47:BC47"/>
    <mergeCell ref="AW48:BC48"/>
    <mergeCell ref="AW44:BC44"/>
    <mergeCell ref="AI49:AO49"/>
    <mergeCell ref="AP49:AV49"/>
    <mergeCell ref="U48:AA48"/>
    <mergeCell ref="AB48:AH48"/>
    <mergeCell ref="AI48:AO48"/>
    <mergeCell ref="AP48:AV48"/>
    <mergeCell ref="N47:T47"/>
    <mergeCell ref="N48:T48"/>
    <mergeCell ref="N49:T49"/>
    <mergeCell ref="U49:AA49"/>
    <mergeCell ref="AB49:AH49"/>
    <mergeCell ref="BD47:BJ47"/>
    <mergeCell ref="AS1:BK2"/>
    <mergeCell ref="B41:BJ41"/>
    <mergeCell ref="B43:M44"/>
    <mergeCell ref="N43:AH43"/>
    <mergeCell ref="AI43:BC43"/>
    <mergeCell ref="BD43:BJ44"/>
    <mergeCell ref="N44:T44"/>
    <mergeCell ref="U44:AA44"/>
    <mergeCell ref="AI46:AO46"/>
    <mergeCell ref="AP46:AV46"/>
    <mergeCell ref="N46:T46"/>
    <mergeCell ref="AB44:AH44"/>
    <mergeCell ref="AI44:AO44"/>
    <mergeCell ref="AP44:AV44"/>
    <mergeCell ref="AW49:BC49"/>
    <mergeCell ref="U47:AA47"/>
    <mergeCell ref="AB47:AH47"/>
    <mergeCell ref="AI47:AO47"/>
    <mergeCell ref="B4:BJ4"/>
    <mergeCell ref="B6:N7"/>
    <mergeCell ref="O6:AD6"/>
    <mergeCell ref="AE6:AT6"/>
    <mergeCell ref="AU6:BJ6"/>
    <mergeCell ref="O7:T7"/>
    <mergeCell ref="U7:Y7"/>
    <mergeCell ref="Z7:AD7"/>
    <mergeCell ref="AE7:AJ7"/>
    <mergeCell ref="AK7:AO7"/>
    <mergeCell ref="AP7:AT7"/>
    <mergeCell ref="AU7:AZ7"/>
    <mergeCell ref="BA7:BE7"/>
    <mergeCell ref="BF7:BJ7"/>
    <mergeCell ref="BF8:BJ8"/>
    <mergeCell ref="C9:M9"/>
    <mergeCell ref="O9:T9"/>
    <mergeCell ref="U9:Y9"/>
    <mergeCell ref="Z9:AD9"/>
    <mergeCell ref="AE9:AJ9"/>
    <mergeCell ref="AK9:AO9"/>
    <mergeCell ref="AP9:AT9"/>
    <mergeCell ref="AU9:AZ9"/>
    <mergeCell ref="BA9:BE9"/>
    <mergeCell ref="BF9:BJ9"/>
    <mergeCell ref="C8:M8"/>
    <mergeCell ref="O8:T8"/>
    <mergeCell ref="U8:Y8"/>
    <mergeCell ref="Z8:AD8"/>
    <mergeCell ref="AE8:AJ8"/>
    <mergeCell ref="AK8:AO8"/>
    <mergeCell ref="AP8:AT8"/>
    <mergeCell ref="AU8:AZ8"/>
    <mergeCell ref="BA8:BE8"/>
    <mergeCell ref="BF10:BJ10"/>
    <mergeCell ref="C11:M11"/>
    <mergeCell ref="O11:T11"/>
    <mergeCell ref="U11:Y11"/>
    <mergeCell ref="Z11:AD11"/>
    <mergeCell ref="AE11:AJ11"/>
    <mergeCell ref="AK11:AO11"/>
    <mergeCell ref="AP11:AT11"/>
    <mergeCell ref="AU11:AZ11"/>
    <mergeCell ref="BA11:BE11"/>
    <mergeCell ref="BF11:BJ11"/>
    <mergeCell ref="C10:M10"/>
    <mergeCell ref="O10:T10"/>
    <mergeCell ref="U10:Y10"/>
    <mergeCell ref="Z10:AD10"/>
    <mergeCell ref="AE10:AJ10"/>
    <mergeCell ref="AK10:AO10"/>
    <mergeCell ref="AP10:AT10"/>
    <mergeCell ref="AU10:AZ10"/>
    <mergeCell ref="BA10:BE10"/>
    <mergeCell ref="AP15:AT15"/>
    <mergeCell ref="AU15:AZ15"/>
    <mergeCell ref="BA15:BE15"/>
    <mergeCell ref="BF12:BJ12"/>
    <mergeCell ref="C14:M14"/>
    <mergeCell ref="O14:T14"/>
    <mergeCell ref="U14:Y14"/>
    <mergeCell ref="Z14:AD14"/>
    <mergeCell ref="AE14:AJ14"/>
    <mergeCell ref="AK14:AO14"/>
    <mergeCell ref="AP14:AT14"/>
    <mergeCell ref="AU14:AZ14"/>
    <mergeCell ref="BA14:BE14"/>
    <mergeCell ref="BF14:BJ14"/>
    <mergeCell ref="C12:M12"/>
    <mergeCell ref="O12:T12"/>
    <mergeCell ref="U12:Y12"/>
    <mergeCell ref="Z12:AD12"/>
    <mergeCell ref="AE12:AJ12"/>
    <mergeCell ref="AK12:AO12"/>
    <mergeCell ref="AP12:AT12"/>
    <mergeCell ref="AU12:AZ12"/>
    <mergeCell ref="BA12:BE12"/>
    <mergeCell ref="C24:M24"/>
    <mergeCell ref="C26:M26"/>
    <mergeCell ref="C27:M27"/>
    <mergeCell ref="C38:D38"/>
    <mergeCell ref="F38:G38"/>
    <mergeCell ref="AD38:AE38"/>
    <mergeCell ref="B39:D39"/>
    <mergeCell ref="BF15:BJ15"/>
    <mergeCell ref="C16:M16"/>
    <mergeCell ref="O16:T16"/>
    <mergeCell ref="U16:Y16"/>
    <mergeCell ref="Z16:AD16"/>
    <mergeCell ref="AE16:AJ16"/>
    <mergeCell ref="AK16:AO16"/>
    <mergeCell ref="AP16:AT16"/>
    <mergeCell ref="AU16:AZ16"/>
    <mergeCell ref="BA16:BE16"/>
    <mergeCell ref="BF16:BJ16"/>
    <mergeCell ref="C15:M15"/>
    <mergeCell ref="O15:T15"/>
    <mergeCell ref="U15:Y15"/>
    <mergeCell ref="Z15:AD15"/>
    <mergeCell ref="AE15:AJ15"/>
    <mergeCell ref="AK15:AO15"/>
    <mergeCell ref="C28:M28"/>
    <mergeCell ref="C29:M29"/>
    <mergeCell ref="C32:M32"/>
    <mergeCell ref="C33:M33"/>
    <mergeCell ref="C34:M34"/>
    <mergeCell ref="C35:M35"/>
    <mergeCell ref="C36:M36"/>
    <mergeCell ref="C37:M37"/>
    <mergeCell ref="C30:M30"/>
    <mergeCell ref="C21:M21"/>
    <mergeCell ref="C23:M23"/>
    <mergeCell ref="O17:T17"/>
    <mergeCell ref="U17:Y17"/>
    <mergeCell ref="O19:T19"/>
    <mergeCell ref="U19:Y19"/>
    <mergeCell ref="O21:T21"/>
    <mergeCell ref="U21:Y21"/>
    <mergeCell ref="O23:T23"/>
    <mergeCell ref="U23:Y23"/>
    <mergeCell ref="C17:M17"/>
    <mergeCell ref="C18:M18"/>
    <mergeCell ref="C20:M20"/>
    <mergeCell ref="C22:M22"/>
    <mergeCell ref="Z17:AD17"/>
    <mergeCell ref="AE17:AJ17"/>
    <mergeCell ref="AK17:AO17"/>
    <mergeCell ref="AP17:AT17"/>
    <mergeCell ref="AU17:AZ17"/>
    <mergeCell ref="BA17:BE17"/>
    <mergeCell ref="BF17:BJ17"/>
    <mergeCell ref="O18:T18"/>
    <mergeCell ref="U18:Y18"/>
    <mergeCell ref="Z18:AD18"/>
    <mergeCell ref="AE18:AJ18"/>
    <mergeCell ref="AK18:AO18"/>
    <mergeCell ref="AP18:AT18"/>
    <mergeCell ref="AU18:AZ18"/>
    <mergeCell ref="BA18:BE18"/>
    <mergeCell ref="BF18:BJ18"/>
    <mergeCell ref="Z19:AD19"/>
    <mergeCell ref="AE19:AJ19"/>
    <mergeCell ref="AK19:AO19"/>
    <mergeCell ref="AP19:AT19"/>
    <mergeCell ref="AU19:AZ19"/>
    <mergeCell ref="BA19:BE19"/>
    <mergeCell ref="BF19:BJ19"/>
    <mergeCell ref="O20:T20"/>
    <mergeCell ref="U20:Y20"/>
    <mergeCell ref="Z20:AD20"/>
    <mergeCell ref="AE20:AJ20"/>
    <mergeCell ref="AK20:AO20"/>
    <mergeCell ref="AP20:AT20"/>
    <mergeCell ref="AU20:AZ20"/>
    <mergeCell ref="BA20:BE20"/>
    <mergeCell ref="BF20:BJ20"/>
    <mergeCell ref="Z21:AD21"/>
    <mergeCell ref="AE21:AJ21"/>
    <mergeCell ref="AK21:AO21"/>
    <mergeCell ref="AP21:AT21"/>
    <mergeCell ref="AU21:AZ21"/>
    <mergeCell ref="BA21:BE21"/>
    <mergeCell ref="BF21:BJ21"/>
    <mergeCell ref="O22:T22"/>
    <mergeCell ref="U22:Y22"/>
    <mergeCell ref="Z22:AD22"/>
    <mergeCell ref="AE22:AJ22"/>
    <mergeCell ref="AK22:AO22"/>
    <mergeCell ref="AP22:AT22"/>
    <mergeCell ref="AU22:AZ22"/>
    <mergeCell ref="BA22:BE22"/>
    <mergeCell ref="BF22:BJ22"/>
    <mergeCell ref="Z23:AD23"/>
    <mergeCell ref="AE23:AJ23"/>
    <mergeCell ref="AK23:AO23"/>
    <mergeCell ref="AP23:AT23"/>
    <mergeCell ref="AU23:AZ23"/>
    <mergeCell ref="BA23:BE23"/>
    <mergeCell ref="BF23:BJ23"/>
    <mergeCell ref="O24:T24"/>
    <mergeCell ref="U24:Y24"/>
    <mergeCell ref="Z24:AD24"/>
    <mergeCell ref="AE24:AJ24"/>
    <mergeCell ref="AK24:AO24"/>
    <mergeCell ref="AP24:AT24"/>
    <mergeCell ref="AU24:AZ24"/>
    <mergeCell ref="BA24:BE24"/>
    <mergeCell ref="BF24:BJ24"/>
    <mergeCell ref="Z25:AD25"/>
    <mergeCell ref="AE25:AJ25"/>
    <mergeCell ref="AK25:AO25"/>
    <mergeCell ref="AP25:AT25"/>
    <mergeCell ref="AU25:AZ25"/>
    <mergeCell ref="BA25:BE25"/>
    <mergeCell ref="BF25:BJ25"/>
    <mergeCell ref="O26:T26"/>
    <mergeCell ref="U26:Y26"/>
    <mergeCell ref="Z26:AD26"/>
    <mergeCell ref="AE26:AJ26"/>
    <mergeCell ref="AK26:AO26"/>
    <mergeCell ref="AP26:AT26"/>
    <mergeCell ref="AU26:AZ26"/>
    <mergeCell ref="BA26:BE26"/>
    <mergeCell ref="BF26:BJ26"/>
    <mergeCell ref="O25:T25"/>
    <mergeCell ref="U25:Y25"/>
    <mergeCell ref="Z27:AD27"/>
    <mergeCell ref="AE27:AJ27"/>
    <mergeCell ref="AK27:AO27"/>
    <mergeCell ref="AP27:AT27"/>
    <mergeCell ref="AU27:AZ27"/>
    <mergeCell ref="BA27:BE27"/>
    <mergeCell ref="BF27:BJ27"/>
    <mergeCell ref="O28:T28"/>
    <mergeCell ref="U28:Y28"/>
    <mergeCell ref="Z28:AD28"/>
    <mergeCell ref="AE28:AJ28"/>
    <mergeCell ref="AK28:AO28"/>
    <mergeCell ref="AP28:AT28"/>
    <mergeCell ref="AU28:AZ28"/>
    <mergeCell ref="BA28:BE28"/>
    <mergeCell ref="BF28:BJ28"/>
    <mergeCell ref="O27:T27"/>
    <mergeCell ref="U27:Y27"/>
    <mergeCell ref="O29:T29"/>
    <mergeCell ref="U29:Y29"/>
    <mergeCell ref="Z29:AD29"/>
    <mergeCell ref="AE29:AJ29"/>
    <mergeCell ref="AK29:AO29"/>
    <mergeCell ref="AP29:AT29"/>
    <mergeCell ref="AU29:AZ29"/>
    <mergeCell ref="BA29:BE29"/>
    <mergeCell ref="BF29:BJ29"/>
    <mergeCell ref="O30:T30"/>
    <mergeCell ref="U30:Y30"/>
    <mergeCell ref="Z30:AD30"/>
    <mergeCell ref="AE30:AJ30"/>
    <mergeCell ref="AK30:AO30"/>
    <mergeCell ref="AP30:AT30"/>
    <mergeCell ref="AU30:AZ30"/>
    <mergeCell ref="BA30:BE30"/>
    <mergeCell ref="BF30:BJ30"/>
    <mergeCell ref="O31:T31"/>
    <mergeCell ref="U31:Y31"/>
    <mergeCell ref="Z31:AD31"/>
    <mergeCell ref="AE31:AJ31"/>
    <mergeCell ref="AK31:AO31"/>
    <mergeCell ref="AP31:AT31"/>
    <mergeCell ref="AU31:AZ31"/>
    <mergeCell ref="BA31:BE31"/>
    <mergeCell ref="BF31:BJ31"/>
    <mergeCell ref="O32:T32"/>
    <mergeCell ref="U32:Y32"/>
    <mergeCell ref="Z32:AD32"/>
    <mergeCell ref="AE32:AJ32"/>
    <mergeCell ref="AK32:AO32"/>
    <mergeCell ref="AP32:AT32"/>
    <mergeCell ref="AU32:AZ32"/>
    <mergeCell ref="BA32:BE32"/>
    <mergeCell ref="BF32:BJ32"/>
    <mergeCell ref="O33:T33"/>
    <mergeCell ref="U33:Y33"/>
    <mergeCell ref="Z33:AD33"/>
    <mergeCell ref="AE33:AJ33"/>
    <mergeCell ref="AK33:AO33"/>
    <mergeCell ref="AP33:AT33"/>
    <mergeCell ref="AU33:AZ33"/>
    <mergeCell ref="BA33:BE33"/>
    <mergeCell ref="BF33:BJ33"/>
    <mergeCell ref="O34:T34"/>
    <mergeCell ref="U34:Y34"/>
    <mergeCell ref="Z34:AD34"/>
    <mergeCell ref="AE34:AJ34"/>
    <mergeCell ref="AK34:AO34"/>
    <mergeCell ref="AP34:AT34"/>
    <mergeCell ref="AU34:AZ34"/>
    <mergeCell ref="BA34:BE34"/>
    <mergeCell ref="BF34:BJ34"/>
    <mergeCell ref="O35:T35"/>
    <mergeCell ref="U35:Y35"/>
    <mergeCell ref="Z35:AD35"/>
    <mergeCell ref="AE35:AJ35"/>
    <mergeCell ref="AK35:AO35"/>
    <mergeCell ref="AP35:AT35"/>
    <mergeCell ref="AU35:AZ35"/>
    <mergeCell ref="BA35:BE35"/>
    <mergeCell ref="BF35:BJ35"/>
    <mergeCell ref="O36:T36"/>
    <mergeCell ref="U36:Y36"/>
    <mergeCell ref="Z36:AD36"/>
    <mergeCell ref="AE36:AJ36"/>
    <mergeCell ref="AK36:AO36"/>
    <mergeCell ref="AP36:AT36"/>
    <mergeCell ref="AU36:AZ36"/>
    <mergeCell ref="BA36:BE36"/>
    <mergeCell ref="BF36:BJ36"/>
  </mergeCells>
  <phoneticPr fontId="27"/>
  <printOptions horizontalCentered="1"/>
  <pageMargins left="0.39370078740157483" right="0.47244094488188981" top="0.31496062992125984" bottom="0.39370078740157483" header="0" footer="0"/>
  <pageSetup paperSize="9" scale="9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8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2" ht="10.5" customHeight="1">
      <c r="A1" s="453">
        <f>'207'!AS1+1</f>
        <v>208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2" ht="10.5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2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2" ht="13.5" customHeight="1"/>
    <row r="5" spans="1:62" ht="18" customHeight="1">
      <c r="B5" s="454" t="s">
        <v>864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2" ht="12" customHeigh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</row>
    <row r="7" spans="1:62">
      <c r="B7" s="456" t="s">
        <v>1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 t="s">
        <v>385</v>
      </c>
      <c r="P7" s="457"/>
      <c r="Q7" s="457"/>
      <c r="R7" s="457"/>
      <c r="S7" s="457"/>
      <c r="T7" s="457"/>
      <c r="U7" s="457" t="s">
        <v>386</v>
      </c>
      <c r="V7" s="457"/>
      <c r="W7" s="457"/>
      <c r="X7" s="457"/>
      <c r="Y7" s="457"/>
      <c r="Z7" s="457"/>
      <c r="AA7" s="457" t="s">
        <v>550</v>
      </c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2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522" t="s">
        <v>227</v>
      </c>
      <c r="AB8" s="522"/>
      <c r="AC8" s="522"/>
      <c r="AD8" s="522"/>
      <c r="AE8" s="522"/>
      <c r="AF8" s="522"/>
      <c r="AG8" s="459" t="s">
        <v>549</v>
      </c>
      <c r="AH8" s="459"/>
      <c r="AI8" s="459"/>
      <c r="AJ8" s="459"/>
      <c r="AK8" s="459"/>
      <c r="AL8" s="459"/>
      <c r="AM8" s="459" t="s">
        <v>548</v>
      </c>
      <c r="AN8" s="459"/>
      <c r="AO8" s="459"/>
      <c r="AP8" s="459"/>
      <c r="AQ8" s="459"/>
      <c r="AR8" s="459"/>
      <c r="AS8" s="459" t="s">
        <v>547</v>
      </c>
      <c r="AT8" s="459"/>
      <c r="AU8" s="459"/>
      <c r="AV8" s="459"/>
      <c r="AW8" s="459"/>
      <c r="AX8" s="459"/>
      <c r="AY8" s="459" t="s">
        <v>546</v>
      </c>
      <c r="AZ8" s="459"/>
      <c r="BA8" s="459"/>
      <c r="BB8" s="459"/>
      <c r="BC8" s="459"/>
      <c r="BD8" s="459"/>
      <c r="BE8" s="459" t="s">
        <v>545</v>
      </c>
      <c r="BF8" s="459"/>
      <c r="BG8" s="459"/>
      <c r="BH8" s="459"/>
      <c r="BI8" s="459"/>
      <c r="BJ8" s="460"/>
    </row>
    <row r="9" spans="1:62">
      <c r="N9" s="117"/>
    </row>
    <row r="10" spans="1:62">
      <c r="C10" s="463" t="s">
        <v>7</v>
      </c>
      <c r="D10" s="463"/>
      <c r="E10" s="463"/>
      <c r="F10" s="463"/>
      <c r="G10" s="455">
        <v>23</v>
      </c>
      <c r="H10" s="455"/>
      <c r="I10" s="455"/>
      <c r="J10" s="463" t="s">
        <v>1</v>
      </c>
      <c r="K10" s="463"/>
      <c r="L10" s="463"/>
      <c r="M10" s="463"/>
      <c r="N10" s="118"/>
      <c r="O10" s="824">
        <v>31</v>
      </c>
      <c r="P10" s="824"/>
      <c r="Q10" s="824"/>
      <c r="R10" s="824"/>
      <c r="S10" s="824"/>
      <c r="T10" s="824"/>
      <c r="U10" s="824">
        <v>968</v>
      </c>
      <c r="V10" s="824"/>
      <c r="W10" s="824"/>
      <c r="X10" s="824"/>
      <c r="Y10" s="824"/>
      <c r="Z10" s="824"/>
      <c r="AA10" s="450">
        <v>11242</v>
      </c>
      <c r="AB10" s="450"/>
      <c r="AC10" s="450"/>
      <c r="AD10" s="450"/>
      <c r="AE10" s="450"/>
      <c r="AF10" s="450"/>
      <c r="AG10" s="450">
        <v>3088</v>
      </c>
      <c r="AH10" s="450"/>
      <c r="AI10" s="450"/>
      <c r="AJ10" s="450"/>
      <c r="AK10" s="450"/>
      <c r="AL10" s="450"/>
      <c r="AM10" s="450">
        <v>4033</v>
      </c>
      <c r="AN10" s="450"/>
      <c r="AO10" s="450"/>
      <c r="AP10" s="450"/>
      <c r="AQ10" s="450"/>
      <c r="AR10" s="450"/>
      <c r="AS10" s="450">
        <v>2641</v>
      </c>
      <c r="AT10" s="450"/>
      <c r="AU10" s="450"/>
      <c r="AV10" s="450"/>
      <c r="AW10" s="450"/>
      <c r="AX10" s="450"/>
      <c r="AY10" s="450">
        <v>833</v>
      </c>
      <c r="AZ10" s="450"/>
      <c r="BA10" s="450"/>
      <c r="BB10" s="450"/>
      <c r="BC10" s="450"/>
      <c r="BD10" s="450"/>
      <c r="BE10" s="450">
        <v>647</v>
      </c>
      <c r="BF10" s="450"/>
      <c r="BG10" s="450"/>
      <c r="BH10" s="450"/>
      <c r="BI10" s="450"/>
      <c r="BJ10" s="450"/>
    </row>
    <row r="11" spans="1:62">
      <c r="G11" s="455">
        <v>24</v>
      </c>
      <c r="H11" s="455"/>
      <c r="I11" s="455"/>
      <c r="N11" s="118"/>
      <c r="O11" s="824">
        <v>34</v>
      </c>
      <c r="P11" s="824"/>
      <c r="Q11" s="824"/>
      <c r="R11" s="824"/>
      <c r="S11" s="824"/>
      <c r="T11" s="824"/>
      <c r="U11" s="824">
        <v>1055</v>
      </c>
      <c r="V11" s="824"/>
      <c r="W11" s="824"/>
      <c r="X11" s="824"/>
      <c r="Y11" s="824"/>
      <c r="Z11" s="824"/>
      <c r="AA11" s="450">
        <v>12771</v>
      </c>
      <c r="AB11" s="450"/>
      <c r="AC11" s="450"/>
      <c r="AD11" s="450"/>
      <c r="AE11" s="450"/>
      <c r="AF11" s="450"/>
      <c r="AG11" s="450">
        <v>3360</v>
      </c>
      <c r="AH11" s="450"/>
      <c r="AI11" s="450"/>
      <c r="AJ11" s="450"/>
      <c r="AK11" s="450"/>
      <c r="AL11" s="450"/>
      <c r="AM11" s="450">
        <v>4541</v>
      </c>
      <c r="AN11" s="450"/>
      <c r="AO11" s="450"/>
      <c r="AP11" s="450"/>
      <c r="AQ11" s="450"/>
      <c r="AR11" s="450"/>
      <c r="AS11" s="450">
        <v>3416</v>
      </c>
      <c r="AT11" s="450"/>
      <c r="AU11" s="450"/>
      <c r="AV11" s="450"/>
      <c r="AW11" s="450"/>
      <c r="AX11" s="450"/>
      <c r="AY11" s="450">
        <v>689</v>
      </c>
      <c r="AZ11" s="450"/>
      <c r="BA11" s="450"/>
      <c r="BB11" s="450"/>
      <c r="BC11" s="450"/>
      <c r="BD11" s="450"/>
      <c r="BE11" s="450">
        <v>765</v>
      </c>
      <c r="BF11" s="450"/>
      <c r="BG11" s="450"/>
      <c r="BH11" s="450"/>
      <c r="BI11" s="450"/>
      <c r="BJ11" s="450"/>
    </row>
    <row r="12" spans="1:62">
      <c r="G12" s="455">
        <v>25</v>
      </c>
      <c r="H12" s="455"/>
      <c r="I12" s="455"/>
      <c r="N12" s="118"/>
      <c r="O12" s="824">
        <v>36</v>
      </c>
      <c r="P12" s="824"/>
      <c r="Q12" s="824"/>
      <c r="R12" s="824"/>
      <c r="S12" s="824"/>
      <c r="T12" s="824"/>
      <c r="U12" s="824">
        <v>1117</v>
      </c>
      <c r="V12" s="824"/>
      <c r="W12" s="824"/>
      <c r="X12" s="824"/>
      <c r="Y12" s="824"/>
      <c r="Z12" s="824"/>
      <c r="AA12" s="450">
        <v>13900</v>
      </c>
      <c r="AB12" s="450"/>
      <c r="AC12" s="450"/>
      <c r="AD12" s="450"/>
      <c r="AE12" s="450"/>
      <c r="AF12" s="450"/>
      <c r="AG12" s="450">
        <v>3688</v>
      </c>
      <c r="AH12" s="450"/>
      <c r="AI12" s="450"/>
      <c r="AJ12" s="450"/>
      <c r="AK12" s="450"/>
      <c r="AL12" s="450"/>
      <c r="AM12" s="450">
        <v>4547</v>
      </c>
      <c r="AN12" s="450"/>
      <c r="AO12" s="450"/>
      <c r="AP12" s="450"/>
      <c r="AQ12" s="450"/>
      <c r="AR12" s="450"/>
      <c r="AS12" s="450">
        <v>3919</v>
      </c>
      <c r="AT12" s="450"/>
      <c r="AU12" s="450"/>
      <c r="AV12" s="450"/>
      <c r="AW12" s="450"/>
      <c r="AX12" s="450"/>
      <c r="AY12" s="450">
        <v>894</v>
      </c>
      <c r="AZ12" s="450"/>
      <c r="BA12" s="450"/>
      <c r="BB12" s="450"/>
      <c r="BC12" s="450"/>
      <c r="BD12" s="450"/>
      <c r="BE12" s="450">
        <v>852</v>
      </c>
      <c r="BF12" s="450"/>
      <c r="BG12" s="450"/>
      <c r="BH12" s="450"/>
      <c r="BI12" s="450"/>
      <c r="BJ12" s="450"/>
    </row>
    <row r="13" spans="1:62">
      <c r="G13" s="455">
        <v>26</v>
      </c>
      <c r="H13" s="455"/>
      <c r="I13" s="455"/>
      <c r="N13" s="118"/>
      <c r="O13" s="824">
        <v>36</v>
      </c>
      <c r="P13" s="824"/>
      <c r="Q13" s="824"/>
      <c r="R13" s="824"/>
      <c r="S13" s="824"/>
      <c r="T13" s="824"/>
      <c r="U13" s="824">
        <v>1146</v>
      </c>
      <c r="V13" s="824"/>
      <c r="W13" s="824"/>
      <c r="X13" s="824"/>
      <c r="Y13" s="824"/>
      <c r="Z13" s="824"/>
      <c r="AA13" s="434">
        <v>13538</v>
      </c>
      <c r="AB13" s="434"/>
      <c r="AC13" s="434"/>
      <c r="AD13" s="434"/>
      <c r="AE13" s="434"/>
      <c r="AF13" s="434"/>
      <c r="AG13" s="434">
        <v>3669</v>
      </c>
      <c r="AH13" s="434"/>
      <c r="AI13" s="434"/>
      <c r="AJ13" s="434"/>
      <c r="AK13" s="434"/>
      <c r="AL13" s="434"/>
      <c r="AM13" s="434">
        <v>4713</v>
      </c>
      <c r="AN13" s="434"/>
      <c r="AO13" s="434"/>
      <c r="AP13" s="434"/>
      <c r="AQ13" s="434"/>
      <c r="AR13" s="434"/>
      <c r="AS13" s="434">
        <v>3425</v>
      </c>
      <c r="AT13" s="434"/>
      <c r="AU13" s="434"/>
      <c r="AV13" s="434"/>
      <c r="AW13" s="434"/>
      <c r="AX13" s="434"/>
      <c r="AY13" s="434">
        <v>922</v>
      </c>
      <c r="AZ13" s="434"/>
      <c r="BA13" s="434"/>
      <c r="BB13" s="434"/>
      <c r="BC13" s="434"/>
      <c r="BD13" s="434"/>
      <c r="BE13" s="434">
        <v>809</v>
      </c>
      <c r="BF13" s="434"/>
      <c r="BG13" s="434"/>
      <c r="BH13" s="434"/>
      <c r="BI13" s="434"/>
      <c r="BJ13" s="434"/>
    </row>
    <row r="14" spans="1:62">
      <c r="G14" s="424">
        <v>27</v>
      </c>
      <c r="H14" s="424"/>
      <c r="I14" s="424"/>
      <c r="J14" s="257"/>
      <c r="K14" s="257"/>
      <c r="L14" s="257"/>
      <c r="M14" s="257"/>
      <c r="N14" s="258"/>
      <c r="O14" s="830">
        <v>34</v>
      </c>
      <c r="P14" s="830"/>
      <c r="Q14" s="830"/>
      <c r="R14" s="830"/>
      <c r="S14" s="830"/>
      <c r="T14" s="830"/>
      <c r="U14" s="830">
        <v>1065</v>
      </c>
      <c r="V14" s="830"/>
      <c r="W14" s="830"/>
      <c r="X14" s="830"/>
      <c r="Y14" s="830"/>
      <c r="Z14" s="830"/>
      <c r="AA14" s="850" t="s">
        <v>544</v>
      </c>
      <c r="AB14" s="850"/>
      <c r="AC14" s="850"/>
      <c r="AD14" s="850"/>
      <c r="AE14" s="850"/>
      <c r="AF14" s="850"/>
      <c r="AG14" s="850" t="s">
        <v>544</v>
      </c>
      <c r="AH14" s="850"/>
      <c r="AI14" s="850"/>
      <c r="AJ14" s="850"/>
      <c r="AK14" s="850"/>
      <c r="AL14" s="850"/>
      <c r="AM14" s="850" t="s">
        <v>544</v>
      </c>
      <c r="AN14" s="850"/>
      <c r="AO14" s="850"/>
      <c r="AP14" s="850"/>
      <c r="AQ14" s="850"/>
      <c r="AR14" s="850"/>
      <c r="AS14" s="850" t="s">
        <v>544</v>
      </c>
      <c r="AT14" s="850"/>
      <c r="AU14" s="850"/>
      <c r="AV14" s="850"/>
      <c r="AW14" s="850"/>
      <c r="AX14" s="850"/>
      <c r="AY14" s="850" t="s">
        <v>544</v>
      </c>
      <c r="AZ14" s="850"/>
      <c r="BA14" s="850"/>
      <c r="BB14" s="850"/>
      <c r="BC14" s="850"/>
      <c r="BD14" s="850"/>
      <c r="BE14" s="850" t="s">
        <v>544</v>
      </c>
      <c r="BF14" s="850"/>
      <c r="BG14" s="850"/>
      <c r="BH14" s="850"/>
      <c r="BI14" s="850"/>
      <c r="BJ14" s="850"/>
    </row>
    <row r="15" spans="1:62" ht="12.95" customHeight="1"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</row>
    <row r="16" spans="1:62" ht="13.5" customHeight="1">
      <c r="C16" s="478" t="s">
        <v>8</v>
      </c>
      <c r="D16" s="478"/>
      <c r="E16" s="227" t="s">
        <v>120</v>
      </c>
      <c r="F16" s="557">
        <v>-1</v>
      </c>
      <c r="G16" s="557"/>
      <c r="H16" s="121" t="s">
        <v>543</v>
      </c>
    </row>
    <row r="17" spans="1:62">
      <c r="F17" s="696">
        <v>-2</v>
      </c>
      <c r="G17" s="696"/>
      <c r="H17" s="121" t="s">
        <v>542</v>
      </c>
    </row>
    <row r="18" spans="1:62">
      <c r="B18" s="524" t="s">
        <v>9</v>
      </c>
      <c r="C18" s="524"/>
      <c r="D18" s="524"/>
      <c r="E18" s="227" t="s">
        <v>120</v>
      </c>
      <c r="F18" s="121" t="s">
        <v>486</v>
      </c>
    </row>
    <row r="19" spans="1:62" ht="13.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</row>
    <row r="20" spans="1:62" ht="13.5" customHeight="1"/>
    <row r="21" spans="1:62" ht="13.5" customHeight="1"/>
    <row r="22" spans="1:62" ht="18" customHeight="1">
      <c r="B22" s="454" t="s">
        <v>908</v>
      </c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4"/>
      <c r="O22" s="454"/>
      <c r="P22" s="454"/>
      <c r="Q22" s="454"/>
      <c r="R22" s="454"/>
      <c r="S22" s="454"/>
      <c r="T22" s="454"/>
      <c r="U22" s="454"/>
      <c r="V22" s="454"/>
      <c r="W22" s="454"/>
      <c r="X22" s="454"/>
      <c r="Y22" s="454"/>
      <c r="Z22" s="454"/>
      <c r="AA22" s="454"/>
      <c r="AB22" s="454"/>
      <c r="AC22" s="454"/>
      <c r="AD22" s="454"/>
      <c r="AE22" s="454"/>
      <c r="AF22" s="454"/>
      <c r="AG22" s="454"/>
      <c r="AH22" s="454"/>
      <c r="AI22" s="454"/>
      <c r="AJ22" s="454"/>
      <c r="AK22" s="454"/>
      <c r="AL22" s="454"/>
      <c r="AM22" s="454"/>
      <c r="AN22" s="454"/>
      <c r="AO22" s="454"/>
      <c r="AP22" s="454"/>
      <c r="AQ22" s="454"/>
      <c r="AR22" s="454"/>
      <c r="AS22" s="454"/>
      <c r="AT22" s="454"/>
      <c r="AU22" s="454"/>
      <c r="AV22" s="454"/>
      <c r="AW22" s="454"/>
      <c r="AX22" s="454"/>
      <c r="AY22" s="454"/>
      <c r="AZ22" s="454"/>
      <c r="BA22" s="454"/>
      <c r="BB22" s="454"/>
      <c r="BC22" s="454"/>
      <c r="BD22" s="454"/>
      <c r="BE22" s="454"/>
      <c r="BF22" s="454"/>
      <c r="BG22" s="454"/>
      <c r="BH22" s="454"/>
      <c r="BI22" s="454"/>
      <c r="BJ22" s="454"/>
    </row>
    <row r="23" spans="1:62" ht="12" customHeight="1"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</row>
    <row r="24" spans="1:62" ht="13.5" customHeight="1">
      <c r="B24" s="456" t="s">
        <v>1</v>
      </c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760" t="s">
        <v>897</v>
      </c>
      <c r="O24" s="457"/>
      <c r="P24" s="457"/>
      <c r="Q24" s="457"/>
      <c r="R24" s="457"/>
      <c r="S24" s="457"/>
      <c r="T24" s="457"/>
      <c r="U24" s="457"/>
      <c r="V24" s="457" t="s">
        <v>386</v>
      </c>
      <c r="W24" s="457"/>
      <c r="X24" s="457"/>
      <c r="Y24" s="457"/>
      <c r="Z24" s="457"/>
      <c r="AA24" s="457"/>
      <c r="AB24" s="457"/>
      <c r="AC24" s="457"/>
      <c r="AD24" s="457" t="s">
        <v>550</v>
      </c>
      <c r="AE24" s="457"/>
      <c r="AF24" s="457"/>
      <c r="AG24" s="457"/>
      <c r="AH24" s="457"/>
      <c r="AI24" s="457"/>
      <c r="AJ24" s="457"/>
      <c r="AK24" s="457"/>
      <c r="AL24" s="457"/>
      <c r="AM24" s="457"/>
      <c r="AN24" s="457"/>
      <c r="AO24" s="457"/>
      <c r="AP24" s="457"/>
      <c r="AQ24" s="457"/>
      <c r="AR24" s="457"/>
      <c r="AS24" s="457"/>
      <c r="AT24" s="457"/>
      <c r="AU24" s="457"/>
      <c r="AV24" s="457"/>
      <c r="AW24" s="457"/>
      <c r="AX24" s="457"/>
      <c r="AY24" s="457"/>
      <c r="AZ24" s="457"/>
      <c r="BA24" s="457"/>
      <c r="BB24" s="457"/>
      <c r="BC24" s="457"/>
      <c r="BD24" s="457"/>
      <c r="BE24" s="457"/>
      <c r="BF24" s="457"/>
      <c r="BG24" s="457"/>
      <c r="BH24" s="457"/>
      <c r="BI24" s="457"/>
      <c r="BJ24" s="461"/>
    </row>
    <row r="25" spans="1:62" ht="13.5" customHeight="1">
      <c r="B25" s="458"/>
      <c r="C25" s="459"/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9"/>
      <c r="O25" s="459"/>
      <c r="P25" s="459"/>
      <c r="Q25" s="459"/>
      <c r="R25" s="459"/>
      <c r="S25" s="459"/>
      <c r="T25" s="459"/>
      <c r="U25" s="459"/>
      <c r="V25" s="459"/>
      <c r="W25" s="459"/>
      <c r="X25" s="459"/>
      <c r="Y25" s="459"/>
      <c r="Z25" s="459"/>
      <c r="AA25" s="459"/>
      <c r="AB25" s="459"/>
      <c r="AC25" s="459"/>
      <c r="AD25" s="522" t="s">
        <v>227</v>
      </c>
      <c r="AE25" s="522"/>
      <c r="AF25" s="522"/>
      <c r="AG25" s="522"/>
      <c r="AH25" s="522"/>
      <c r="AI25" s="522"/>
      <c r="AJ25" s="522"/>
      <c r="AK25" s="522"/>
      <c r="AL25" s="522"/>
      <c r="AM25" s="459" t="s">
        <v>549</v>
      </c>
      <c r="AN25" s="459"/>
      <c r="AO25" s="459"/>
      <c r="AP25" s="459"/>
      <c r="AQ25" s="459"/>
      <c r="AR25" s="459"/>
      <c r="AS25" s="459"/>
      <c r="AT25" s="459"/>
      <c r="AU25" s="459" t="s">
        <v>548</v>
      </c>
      <c r="AV25" s="459"/>
      <c r="AW25" s="459"/>
      <c r="AX25" s="459"/>
      <c r="AY25" s="459"/>
      <c r="AZ25" s="459"/>
      <c r="BA25" s="459"/>
      <c r="BB25" s="459"/>
      <c r="BC25" s="459" t="s">
        <v>547</v>
      </c>
      <c r="BD25" s="459"/>
      <c r="BE25" s="459"/>
      <c r="BF25" s="459"/>
      <c r="BG25" s="459"/>
      <c r="BH25" s="459"/>
      <c r="BI25" s="459"/>
      <c r="BJ25" s="460"/>
    </row>
    <row r="26" spans="1:62">
      <c r="M26" s="117"/>
    </row>
    <row r="27" spans="1:62" ht="13.5" customHeight="1">
      <c r="C27" s="463" t="s">
        <v>7</v>
      </c>
      <c r="D27" s="463"/>
      <c r="E27" s="463"/>
      <c r="F27" s="463"/>
      <c r="G27" s="455">
        <v>23</v>
      </c>
      <c r="H27" s="455"/>
      <c r="I27" s="463" t="s">
        <v>1</v>
      </c>
      <c r="J27" s="463"/>
      <c r="K27" s="463"/>
      <c r="L27" s="463"/>
      <c r="M27" s="118"/>
      <c r="N27" s="846">
        <v>50</v>
      </c>
      <c r="O27" s="824"/>
      <c r="P27" s="824"/>
      <c r="Q27" s="824"/>
      <c r="R27" s="824"/>
      <c r="S27" s="824"/>
      <c r="T27" s="824"/>
      <c r="U27" s="824"/>
      <c r="V27" s="824">
        <v>147</v>
      </c>
      <c r="W27" s="824"/>
      <c r="X27" s="824"/>
      <c r="Y27" s="824"/>
      <c r="Z27" s="824"/>
      <c r="AA27" s="824"/>
      <c r="AB27" s="824"/>
      <c r="AC27" s="824"/>
      <c r="AD27" s="450">
        <v>1684</v>
      </c>
      <c r="AE27" s="450"/>
      <c r="AF27" s="450"/>
      <c r="AG27" s="450"/>
      <c r="AH27" s="450"/>
      <c r="AI27" s="450"/>
      <c r="AJ27" s="450"/>
      <c r="AK27" s="450"/>
      <c r="AL27" s="450"/>
      <c r="AM27" s="450">
        <v>463</v>
      </c>
      <c r="AN27" s="450"/>
      <c r="AO27" s="450"/>
      <c r="AP27" s="450"/>
      <c r="AQ27" s="450"/>
      <c r="AR27" s="450"/>
      <c r="AS27" s="450"/>
      <c r="AT27" s="450"/>
      <c r="AU27" s="450">
        <v>665</v>
      </c>
      <c r="AV27" s="450"/>
      <c r="AW27" s="450"/>
      <c r="AX27" s="450"/>
      <c r="AY27" s="450"/>
      <c r="AZ27" s="450"/>
      <c r="BA27" s="450"/>
      <c r="BB27" s="450"/>
      <c r="BC27" s="450">
        <v>556</v>
      </c>
      <c r="BD27" s="450"/>
      <c r="BE27" s="450"/>
      <c r="BF27" s="450"/>
      <c r="BG27" s="450"/>
      <c r="BH27" s="450"/>
      <c r="BI27" s="450"/>
      <c r="BJ27" s="450"/>
    </row>
    <row r="28" spans="1:62">
      <c r="G28" s="455">
        <v>24</v>
      </c>
      <c r="H28" s="455"/>
      <c r="M28" s="118"/>
      <c r="N28" s="846">
        <v>51</v>
      </c>
      <c r="O28" s="824"/>
      <c r="P28" s="824"/>
      <c r="Q28" s="824"/>
      <c r="R28" s="824"/>
      <c r="S28" s="824"/>
      <c r="T28" s="824"/>
      <c r="U28" s="824"/>
      <c r="V28" s="824">
        <v>149</v>
      </c>
      <c r="W28" s="824"/>
      <c r="X28" s="824"/>
      <c r="Y28" s="824"/>
      <c r="Z28" s="824"/>
      <c r="AA28" s="824"/>
      <c r="AB28" s="824"/>
      <c r="AC28" s="824"/>
      <c r="AD28" s="450">
        <v>1725</v>
      </c>
      <c r="AE28" s="450"/>
      <c r="AF28" s="450"/>
      <c r="AG28" s="450"/>
      <c r="AH28" s="450"/>
      <c r="AI28" s="450"/>
      <c r="AJ28" s="450"/>
      <c r="AK28" s="450"/>
      <c r="AL28" s="450"/>
      <c r="AM28" s="450">
        <v>376</v>
      </c>
      <c r="AN28" s="450"/>
      <c r="AO28" s="450"/>
      <c r="AP28" s="450"/>
      <c r="AQ28" s="450"/>
      <c r="AR28" s="450"/>
      <c r="AS28" s="450"/>
      <c r="AT28" s="450"/>
      <c r="AU28" s="450">
        <v>899</v>
      </c>
      <c r="AV28" s="450"/>
      <c r="AW28" s="450"/>
      <c r="AX28" s="450"/>
      <c r="AY28" s="450"/>
      <c r="AZ28" s="450"/>
      <c r="BA28" s="450"/>
      <c r="BB28" s="450"/>
      <c r="BC28" s="450">
        <v>450</v>
      </c>
      <c r="BD28" s="450"/>
      <c r="BE28" s="450"/>
      <c r="BF28" s="450"/>
      <c r="BG28" s="450"/>
      <c r="BH28" s="450"/>
      <c r="BI28" s="450"/>
      <c r="BJ28" s="450"/>
    </row>
    <row r="29" spans="1:62">
      <c r="G29" s="455">
        <v>25</v>
      </c>
      <c r="H29" s="455"/>
      <c r="M29" s="118"/>
      <c r="N29" s="846">
        <v>54</v>
      </c>
      <c r="O29" s="824"/>
      <c r="P29" s="824"/>
      <c r="Q29" s="824"/>
      <c r="R29" s="824"/>
      <c r="S29" s="824"/>
      <c r="T29" s="824"/>
      <c r="U29" s="824"/>
      <c r="V29" s="824">
        <v>159</v>
      </c>
      <c r="W29" s="824"/>
      <c r="X29" s="824"/>
      <c r="Y29" s="824"/>
      <c r="Z29" s="824"/>
      <c r="AA29" s="824"/>
      <c r="AB29" s="824"/>
      <c r="AC29" s="824"/>
      <c r="AD29" s="450">
        <v>1830</v>
      </c>
      <c r="AE29" s="450"/>
      <c r="AF29" s="450"/>
      <c r="AG29" s="450"/>
      <c r="AH29" s="450"/>
      <c r="AI29" s="450"/>
      <c r="AJ29" s="450"/>
      <c r="AK29" s="450"/>
      <c r="AL29" s="450"/>
      <c r="AM29" s="450">
        <v>453</v>
      </c>
      <c r="AN29" s="450"/>
      <c r="AO29" s="450"/>
      <c r="AP29" s="450"/>
      <c r="AQ29" s="450"/>
      <c r="AR29" s="450"/>
      <c r="AS29" s="450"/>
      <c r="AT29" s="450"/>
      <c r="AU29" s="450">
        <v>670</v>
      </c>
      <c r="AV29" s="450"/>
      <c r="AW29" s="450"/>
      <c r="AX29" s="450"/>
      <c r="AY29" s="450"/>
      <c r="AZ29" s="450"/>
      <c r="BA29" s="450"/>
      <c r="BB29" s="450"/>
      <c r="BC29" s="450">
        <v>707</v>
      </c>
      <c r="BD29" s="450"/>
      <c r="BE29" s="450"/>
      <c r="BF29" s="450"/>
      <c r="BG29" s="450"/>
      <c r="BH29" s="450"/>
      <c r="BI29" s="450"/>
      <c r="BJ29" s="450"/>
    </row>
    <row r="30" spans="1:62">
      <c r="G30" s="455">
        <v>26</v>
      </c>
      <c r="H30" s="455"/>
      <c r="M30" s="118"/>
      <c r="N30" s="846">
        <v>57</v>
      </c>
      <c r="O30" s="824"/>
      <c r="P30" s="824"/>
      <c r="Q30" s="824"/>
      <c r="R30" s="824"/>
      <c r="S30" s="824"/>
      <c r="T30" s="824"/>
      <c r="U30" s="824"/>
      <c r="V30" s="824">
        <v>168</v>
      </c>
      <c r="W30" s="824"/>
      <c r="X30" s="824"/>
      <c r="Y30" s="824"/>
      <c r="Z30" s="824"/>
      <c r="AA30" s="824"/>
      <c r="AB30" s="824"/>
      <c r="AC30" s="824"/>
      <c r="AD30" s="450">
        <v>1947</v>
      </c>
      <c r="AE30" s="450"/>
      <c r="AF30" s="450"/>
      <c r="AG30" s="450"/>
      <c r="AH30" s="450"/>
      <c r="AI30" s="450"/>
      <c r="AJ30" s="450"/>
      <c r="AK30" s="450"/>
      <c r="AL30" s="450"/>
      <c r="AM30" s="450">
        <v>582</v>
      </c>
      <c r="AN30" s="450"/>
      <c r="AO30" s="450"/>
      <c r="AP30" s="450"/>
      <c r="AQ30" s="450"/>
      <c r="AR30" s="450"/>
      <c r="AS30" s="450"/>
      <c r="AT30" s="450"/>
      <c r="AU30" s="450">
        <v>909</v>
      </c>
      <c r="AV30" s="450"/>
      <c r="AW30" s="450"/>
      <c r="AX30" s="450"/>
      <c r="AY30" s="450"/>
      <c r="AZ30" s="450"/>
      <c r="BA30" s="450"/>
      <c r="BB30" s="450"/>
      <c r="BC30" s="450">
        <v>456</v>
      </c>
      <c r="BD30" s="450"/>
      <c r="BE30" s="450"/>
      <c r="BF30" s="450"/>
      <c r="BG30" s="450"/>
      <c r="BH30" s="450"/>
      <c r="BI30" s="450"/>
      <c r="BJ30" s="450"/>
    </row>
    <row r="31" spans="1:62">
      <c r="G31" s="424">
        <v>27</v>
      </c>
      <c r="H31" s="424"/>
      <c r="I31" s="257"/>
      <c r="J31" s="257"/>
      <c r="K31" s="257"/>
      <c r="L31" s="257"/>
      <c r="M31" s="258"/>
      <c r="N31" s="830">
        <v>56</v>
      </c>
      <c r="O31" s="830"/>
      <c r="P31" s="830"/>
      <c r="Q31" s="830"/>
      <c r="R31" s="830"/>
      <c r="S31" s="830"/>
      <c r="T31" s="830"/>
      <c r="U31" s="830"/>
      <c r="V31" s="830">
        <v>170</v>
      </c>
      <c r="W31" s="830"/>
      <c r="X31" s="830"/>
      <c r="Y31" s="830"/>
      <c r="Z31" s="830"/>
      <c r="AA31" s="830"/>
      <c r="AB31" s="830"/>
      <c r="AC31" s="830"/>
      <c r="AD31" s="450" t="s">
        <v>544</v>
      </c>
      <c r="AE31" s="450"/>
      <c r="AF31" s="450"/>
      <c r="AG31" s="450"/>
      <c r="AH31" s="450"/>
      <c r="AI31" s="450"/>
      <c r="AJ31" s="450"/>
      <c r="AK31" s="450"/>
      <c r="AL31" s="450"/>
      <c r="AM31" s="450" t="s">
        <v>544</v>
      </c>
      <c r="AN31" s="450"/>
      <c r="AO31" s="450"/>
      <c r="AP31" s="450"/>
      <c r="AQ31" s="450"/>
      <c r="AR31" s="450"/>
      <c r="AS31" s="450"/>
      <c r="AT31" s="450"/>
      <c r="AU31" s="450" t="s">
        <v>544</v>
      </c>
      <c r="AV31" s="450"/>
      <c r="AW31" s="450"/>
      <c r="AX31" s="450"/>
      <c r="AY31" s="450"/>
      <c r="AZ31" s="450"/>
      <c r="BA31" s="450"/>
      <c r="BB31" s="450"/>
      <c r="BC31" s="450" t="s">
        <v>544</v>
      </c>
      <c r="BD31" s="450"/>
      <c r="BE31" s="450"/>
      <c r="BF31" s="450"/>
      <c r="BG31" s="450"/>
      <c r="BH31" s="450"/>
      <c r="BI31" s="450"/>
      <c r="BJ31" s="450"/>
    </row>
    <row r="32" spans="1:62"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</row>
    <row r="33" spans="1:62" ht="13.5" customHeight="1">
      <c r="C33" s="478" t="s">
        <v>8</v>
      </c>
      <c r="D33" s="478"/>
      <c r="E33" s="330" t="s">
        <v>423</v>
      </c>
      <c r="F33" s="557">
        <v>-1</v>
      </c>
      <c r="G33" s="557"/>
      <c r="H33" s="121" t="s">
        <v>919</v>
      </c>
      <c r="I33" s="374"/>
    </row>
    <row r="34" spans="1:62" ht="13.5" customHeight="1">
      <c r="C34" s="373"/>
      <c r="D34" s="373"/>
      <c r="E34" s="330"/>
      <c r="F34" s="372"/>
      <c r="G34" s="372"/>
      <c r="H34" s="121" t="s">
        <v>918</v>
      </c>
      <c r="I34" s="374"/>
    </row>
    <row r="35" spans="1:62">
      <c r="C35" s="246"/>
      <c r="D35" s="246"/>
      <c r="E35" s="330"/>
      <c r="F35" s="696">
        <v>-2</v>
      </c>
      <c r="G35" s="696"/>
      <c r="H35" s="121" t="s">
        <v>896</v>
      </c>
      <c r="I35" s="374"/>
    </row>
    <row r="36" spans="1:62">
      <c r="B36" s="524" t="s">
        <v>9</v>
      </c>
      <c r="C36" s="524"/>
      <c r="D36" s="524"/>
      <c r="E36" s="330" t="s">
        <v>423</v>
      </c>
      <c r="F36" s="121" t="s">
        <v>486</v>
      </c>
    </row>
    <row r="37" spans="1:62" ht="13.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</row>
    <row r="38" spans="1:62" ht="13.5" customHeight="1"/>
    <row r="39" spans="1:62" ht="18" customHeight="1">
      <c r="B39" s="454" t="s">
        <v>865</v>
      </c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54"/>
      <c r="Q39" s="454"/>
      <c r="R39" s="454"/>
      <c r="S39" s="454"/>
      <c r="T39" s="454"/>
      <c r="U39" s="454"/>
      <c r="V39" s="454"/>
      <c r="W39" s="454"/>
      <c r="X39" s="454"/>
      <c r="Y39" s="454"/>
      <c r="Z39" s="454"/>
      <c r="AA39" s="454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4"/>
      <c r="AR39" s="454"/>
      <c r="AS39" s="454"/>
      <c r="AT39" s="454"/>
      <c r="AU39" s="454"/>
      <c r="AV39" s="454"/>
      <c r="AW39" s="454"/>
      <c r="AX39" s="454"/>
      <c r="AY39" s="454"/>
      <c r="AZ39" s="454"/>
      <c r="BA39" s="454"/>
      <c r="BB39" s="454"/>
      <c r="BC39" s="454"/>
      <c r="BD39" s="454"/>
      <c r="BE39" s="454"/>
      <c r="BF39" s="454"/>
      <c r="BG39" s="454"/>
      <c r="BH39" s="454"/>
      <c r="BI39" s="454"/>
      <c r="BJ39" s="454"/>
    </row>
    <row r="40" spans="1:62" ht="12" customHeight="1"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</row>
    <row r="41" spans="1:62">
      <c r="B41" s="456" t="s">
        <v>1</v>
      </c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  <c r="N41" s="457"/>
      <c r="O41" s="555" t="s">
        <v>782</v>
      </c>
      <c r="P41" s="530"/>
      <c r="Q41" s="530"/>
      <c r="R41" s="530"/>
      <c r="S41" s="530"/>
      <c r="T41" s="553"/>
      <c r="U41" s="457" t="s">
        <v>568</v>
      </c>
      <c r="V41" s="457"/>
      <c r="W41" s="457"/>
      <c r="X41" s="457"/>
      <c r="Y41" s="457"/>
      <c r="Z41" s="457"/>
      <c r="AA41" s="457" t="s">
        <v>386</v>
      </c>
      <c r="AB41" s="457"/>
      <c r="AC41" s="457"/>
      <c r="AD41" s="457"/>
      <c r="AE41" s="457"/>
      <c r="AF41" s="457"/>
      <c r="AG41" s="457" t="s">
        <v>550</v>
      </c>
      <c r="AH41" s="457"/>
      <c r="AI41" s="457"/>
      <c r="AJ41" s="457"/>
      <c r="AK41" s="457"/>
      <c r="AL41" s="457"/>
      <c r="AM41" s="457"/>
      <c r="AN41" s="457"/>
      <c r="AO41" s="457"/>
      <c r="AP41" s="457"/>
      <c r="AQ41" s="457"/>
      <c r="AR41" s="457"/>
      <c r="AS41" s="457"/>
      <c r="AT41" s="457"/>
      <c r="AU41" s="457"/>
      <c r="AV41" s="457"/>
      <c r="AW41" s="457"/>
      <c r="AX41" s="457"/>
      <c r="AY41" s="457"/>
      <c r="AZ41" s="457"/>
      <c r="BA41" s="457"/>
      <c r="BB41" s="457"/>
      <c r="BC41" s="457"/>
      <c r="BD41" s="457"/>
      <c r="BE41" s="457"/>
      <c r="BF41" s="457"/>
      <c r="BG41" s="457"/>
      <c r="BH41" s="457"/>
      <c r="BI41" s="457"/>
      <c r="BJ41" s="461"/>
    </row>
    <row r="42" spans="1:62">
      <c r="B42" s="458"/>
      <c r="C42" s="459"/>
      <c r="D42" s="459"/>
      <c r="E42" s="459"/>
      <c r="F42" s="459"/>
      <c r="G42" s="459"/>
      <c r="H42" s="459"/>
      <c r="I42" s="459"/>
      <c r="J42" s="459"/>
      <c r="K42" s="459"/>
      <c r="L42" s="459"/>
      <c r="M42" s="459"/>
      <c r="N42" s="459"/>
      <c r="O42" s="475"/>
      <c r="P42" s="476"/>
      <c r="Q42" s="476"/>
      <c r="R42" s="476"/>
      <c r="S42" s="476"/>
      <c r="T42" s="46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  <c r="AG42" s="522" t="s">
        <v>227</v>
      </c>
      <c r="AH42" s="522"/>
      <c r="AI42" s="522"/>
      <c r="AJ42" s="522"/>
      <c r="AK42" s="522"/>
      <c r="AL42" s="522"/>
      <c r="AM42" s="522"/>
      <c r="AN42" s="459" t="s">
        <v>549</v>
      </c>
      <c r="AO42" s="459"/>
      <c r="AP42" s="459"/>
      <c r="AQ42" s="459"/>
      <c r="AR42" s="459"/>
      <c r="AS42" s="459"/>
      <c r="AT42" s="459"/>
      <c r="AU42" s="459" t="s">
        <v>548</v>
      </c>
      <c r="AV42" s="459"/>
      <c r="AW42" s="459"/>
      <c r="AX42" s="459"/>
      <c r="AY42" s="459"/>
      <c r="AZ42" s="459"/>
      <c r="BA42" s="459"/>
      <c r="BB42" s="459"/>
      <c r="BC42" s="460" t="s">
        <v>547</v>
      </c>
      <c r="BD42" s="842"/>
      <c r="BE42" s="842"/>
      <c r="BF42" s="842"/>
      <c r="BG42" s="842"/>
      <c r="BH42" s="842"/>
      <c r="BI42" s="842"/>
      <c r="BJ42" s="842"/>
    </row>
    <row r="43" spans="1:62">
      <c r="N43" s="117"/>
    </row>
    <row r="44" spans="1:62">
      <c r="C44" s="463" t="s">
        <v>7</v>
      </c>
      <c r="D44" s="463"/>
      <c r="E44" s="463"/>
      <c r="F44" s="463"/>
      <c r="G44" s="455">
        <v>23</v>
      </c>
      <c r="H44" s="455"/>
      <c r="I44" s="455"/>
      <c r="J44" s="463" t="s">
        <v>1</v>
      </c>
      <c r="K44" s="463"/>
      <c r="L44" s="463"/>
      <c r="M44" s="463"/>
      <c r="N44" s="118"/>
      <c r="O44" s="848">
        <v>8</v>
      </c>
      <c r="P44" s="848"/>
      <c r="Q44" s="848"/>
      <c r="R44" s="848"/>
      <c r="S44" s="848"/>
      <c r="T44" s="848"/>
      <c r="U44" s="848">
        <v>21</v>
      </c>
      <c r="V44" s="848"/>
      <c r="W44" s="848"/>
      <c r="X44" s="848"/>
      <c r="Y44" s="848"/>
      <c r="Z44" s="848"/>
      <c r="AA44" s="848">
        <v>75</v>
      </c>
      <c r="AB44" s="848"/>
      <c r="AC44" s="848"/>
      <c r="AD44" s="848"/>
      <c r="AE44" s="848"/>
      <c r="AF44" s="848"/>
      <c r="AG44" s="525">
        <v>841</v>
      </c>
      <c r="AH44" s="525"/>
      <c r="AI44" s="525"/>
      <c r="AJ44" s="525"/>
      <c r="AK44" s="525"/>
      <c r="AL44" s="525"/>
      <c r="AM44" s="525"/>
      <c r="AN44" s="525">
        <v>185</v>
      </c>
      <c r="AO44" s="525"/>
      <c r="AP44" s="525"/>
      <c r="AQ44" s="525"/>
      <c r="AR44" s="525"/>
      <c r="AS44" s="525"/>
      <c r="AT44" s="525"/>
      <c r="AU44" s="525">
        <v>347</v>
      </c>
      <c r="AV44" s="525"/>
      <c r="AW44" s="525"/>
      <c r="AX44" s="525"/>
      <c r="AY44" s="525"/>
      <c r="AZ44" s="525"/>
      <c r="BA44" s="525"/>
      <c r="BB44" s="525"/>
      <c r="BC44" s="525">
        <v>309</v>
      </c>
      <c r="BD44" s="525"/>
      <c r="BE44" s="525"/>
      <c r="BF44" s="525"/>
      <c r="BG44" s="525"/>
      <c r="BH44" s="525"/>
      <c r="BI44" s="525"/>
      <c r="BJ44" s="525"/>
    </row>
    <row r="45" spans="1:62">
      <c r="G45" s="455">
        <v>24</v>
      </c>
      <c r="H45" s="455"/>
      <c r="I45" s="455"/>
      <c r="N45" s="118"/>
      <c r="O45" s="848">
        <v>8</v>
      </c>
      <c r="P45" s="848"/>
      <c r="Q45" s="848"/>
      <c r="R45" s="848"/>
      <c r="S45" s="848"/>
      <c r="T45" s="848"/>
      <c r="U45" s="848">
        <v>21</v>
      </c>
      <c r="V45" s="848"/>
      <c r="W45" s="848"/>
      <c r="X45" s="848"/>
      <c r="Y45" s="848"/>
      <c r="Z45" s="848"/>
      <c r="AA45" s="848">
        <v>75</v>
      </c>
      <c r="AB45" s="848"/>
      <c r="AC45" s="848"/>
      <c r="AD45" s="848"/>
      <c r="AE45" s="848"/>
      <c r="AF45" s="848"/>
      <c r="AG45" s="525">
        <v>821</v>
      </c>
      <c r="AH45" s="525"/>
      <c r="AI45" s="525"/>
      <c r="AJ45" s="525"/>
      <c r="AK45" s="525"/>
      <c r="AL45" s="525"/>
      <c r="AM45" s="525"/>
      <c r="AN45" s="525">
        <v>160</v>
      </c>
      <c r="AO45" s="525"/>
      <c r="AP45" s="525"/>
      <c r="AQ45" s="525"/>
      <c r="AR45" s="525"/>
      <c r="AS45" s="525"/>
      <c r="AT45" s="525"/>
      <c r="AU45" s="525">
        <v>416</v>
      </c>
      <c r="AV45" s="525"/>
      <c r="AW45" s="525"/>
      <c r="AX45" s="525"/>
      <c r="AY45" s="525"/>
      <c r="AZ45" s="525"/>
      <c r="BA45" s="525"/>
      <c r="BB45" s="525"/>
      <c r="BC45" s="525">
        <v>245</v>
      </c>
      <c r="BD45" s="525"/>
      <c r="BE45" s="525"/>
      <c r="BF45" s="525"/>
      <c r="BG45" s="525"/>
      <c r="BH45" s="525"/>
      <c r="BI45" s="525"/>
      <c r="BJ45" s="525"/>
    </row>
    <row r="46" spans="1:62">
      <c r="G46" s="455">
        <v>25</v>
      </c>
      <c r="H46" s="455"/>
      <c r="I46" s="455"/>
      <c r="N46" s="118"/>
      <c r="O46" s="848">
        <v>8</v>
      </c>
      <c r="P46" s="848"/>
      <c r="Q46" s="848"/>
      <c r="R46" s="848"/>
      <c r="S46" s="848"/>
      <c r="T46" s="848"/>
      <c r="U46" s="848">
        <v>16</v>
      </c>
      <c r="V46" s="848"/>
      <c r="W46" s="848"/>
      <c r="X46" s="848"/>
      <c r="Y46" s="848"/>
      <c r="Z46" s="848"/>
      <c r="AA46" s="848">
        <v>60</v>
      </c>
      <c r="AB46" s="848"/>
      <c r="AC46" s="848"/>
      <c r="AD46" s="848"/>
      <c r="AE46" s="848"/>
      <c r="AF46" s="848"/>
      <c r="AG46" s="525">
        <v>646</v>
      </c>
      <c r="AH46" s="525"/>
      <c r="AI46" s="525"/>
      <c r="AJ46" s="525"/>
      <c r="AK46" s="525"/>
      <c r="AL46" s="525"/>
      <c r="AM46" s="525"/>
      <c r="AN46" s="525">
        <v>195</v>
      </c>
      <c r="AO46" s="525"/>
      <c r="AP46" s="525"/>
      <c r="AQ46" s="525"/>
      <c r="AR46" s="525"/>
      <c r="AS46" s="525"/>
      <c r="AT46" s="525"/>
      <c r="AU46" s="525">
        <v>209</v>
      </c>
      <c r="AV46" s="525"/>
      <c r="AW46" s="525"/>
      <c r="AX46" s="525"/>
      <c r="AY46" s="525"/>
      <c r="AZ46" s="525"/>
      <c r="BA46" s="525"/>
      <c r="BB46" s="525"/>
      <c r="BC46" s="525">
        <v>242</v>
      </c>
      <c r="BD46" s="525"/>
      <c r="BE46" s="525"/>
      <c r="BF46" s="525"/>
      <c r="BG46" s="525"/>
      <c r="BH46" s="525"/>
      <c r="BI46" s="525"/>
      <c r="BJ46" s="525"/>
    </row>
    <row r="47" spans="1:62">
      <c r="G47" s="424">
        <v>26</v>
      </c>
      <c r="H47" s="424"/>
      <c r="I47" s="424"/>
      <c r="J47" s="257"/>
      <c r="K47" s="257"/>
      <c r="L47" s="257"/>
      <c r="M47" s="257"/>
      <c r="N47" s="258"/>
      <c r="O47" s="849">
        <v>3</v>
      </c>
      <c r="P47" s="849"/>
      <c r="Q47" s="849"/>
      <c r="R47" s="849"/>
      <c r="S47" s="849"/>
      <c r="T47" s="849"/>
      <c r="U47" s="849">
        <v>5</v>
      </c>
      <c r="V47" s="849"/>
      <c r="W47" s="849"/>
      <c r="X47" s="849"/>
      <c r="Y47" s="849"/>
      <c r="Z47" s="849"/>
      <c r="AA47" s="849">
        <v>27</v>
      </c>
      <c r="AB47" s="849"/>
      <c r="AC47" s="849"/>
      <c r="AD47" s="849"/>
      <c r="AE47" s="849"/>
      <c r="AF47" s="849"/>
      <c r="AG47" s="847">
        <v>293</v>
      </c>
      <c r="AH47" s="847"/>
      <c r="AI47" s="847"/>
      <c r="AJ47" s="847"/>
      <c r="AK47" s="847"/>
      <c r="AL47" s="847"/>
      <c r="AM47" s="847"/>
      <c r="AN47" s="847">
        <v>59</v>
      </c>
      <c r="AO47" s="847"/>
      <c r="AP47" s="847"/>
      <c r="AQ47" s="847"/>
      <c r="AR47" s="847"/>
      <c r="AS47" s="847"/>
      <c r="AT47" s="847"/>
      <c r="AU47" s="847">
        <v>139</v>
      </c>
      <c r="AV47" s="847"/>
      <c r="AW47" s="847"/>
      <c r="AX47" s="847"/>
      <c r="AY47" s="847"/>
      <c r="AZ47" s="847"/>
      <c r="BA47" s="847"/>
      <c r="BB47" s="847"/>
      <c r="BC47" s="847">
        <v>95</v>
      </c>
      <c r="BD47" s="847"/>
      <c r="BE47" s="847"/>
      <c r="BF47" s="847"/>
      <c r="BG47" s="847"/>
      <c r="BH47" s="847"/>
      <c r="BI47" s="847"/>
      <c r="BJ47" s="847"/>
    </row>
    <row r="48" spans="1:62"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</row>
    <row r="49" spans="1:62" ht="13.5" customHeight="1">
      <c r="C49" s="478" t="s">
        <v>8</v>
      </c>
      <c r="D49" s="478"/>
      <c r="E49" s="227" t="s">
        <v>10</v>
      </c>
      <c r="F49" s="557">
        <v>-1</v>
      </c>
      <c r="G49" s="557"/>
      <c r="H49" s="121" t="s">
        <v>909</v>
      </c>
    </row>
    <row r="50" spans="1:62">
      <c r="F50" s="696">
        <v>-2</v>
      </c>
      <c r="G50" s="696"/>
      <c r="H50" s="121" t="s">
        <v>910</v>
      </c>
    </row>
    <row r="51" spans="1:62">
      <c r="F51" s="696">
        <v>-3</v>
      </c>
      <c r="G51" s="696"/>
      <c r="H51" s="121" t="s">
        <v>834</v>
      </c>
    </row>
    <row r="52" spans="1:62">
      <c r="B52" s="524" t="s">
        <v>9</v>
      </c>
      <c r="C52" s="524"/>
      <c r="D52" s="524"/>
      <c r="E52" s="227" t="s">
        <v>10</v>
      </c>
      <c r="F52" s="121" t="s">
        <v>486</v>
      </c>
    </row>
    <row r="53" spans="1:62" ht="13.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</row>
    <row r="54" spans="1:62" ht="13.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</row>
    <row r="55" spans="1:62" ht="13.5" customHeight="1"/>
    <row r="56" spans="1:62" ht="18" customHeight="1">
      <c r="B56" s="454" t="s">
        <v>911</v>
      </c>
      <c r="C56" s="454"/>
      <c r="D56" s="454"/>
      <c r="E56" s="454"/>
      <c r="F56" s="454"/>
      <c r="G56" s="454"/>
      <c r="H56" s="454"/>
      <c r="I56" s="454"/>
      <c r="J56" s="454"/>
      <c r="K56" s="454"/>
      <c r="L56" s="454"/>
      <c r="M56" s="454"/>
      <c r="N56" s="454"/>
      <c r="O56" s="454"/>
      <c r="P56" s="454"/>
      <c r="Q56" s="454"/>
      <c r="R56" s="454"/>
      <c r="S56" s="454"/>
      <c r="T56" s="454"/>
      <c r="U56" s="454"/>
      <c r="V56" s="454"/>
      <c r="W56" s="454"/>
      <c r="X56" s="454"/>
      <c r="Y56" s="454"/>
      <c r="Z56" s="454"/>
      <c r="AA56" s="454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4"/>
      <c r="AR56" s="454"/>
      <c r="AS56" s="454"/>
      <c r="AT56" s="454"/>
      <c r="AU56" s="454"/>
      <c r="AV56" s="454"/>
      <c r="AW56" s="454"/>
      <c r="AX56" s="454"/>
      <c r="AY56" s="454"/>
      <c r="AZ56" s="454"/>
      <c r="BA56" s="454"/>
      <c r="BB56" s="454"/>
      <c r="BC56" s="454"/>
      <c r="BD56" s="454"/>
      <c r="BE56" s="454"/>
      <c r="BF56" s="454"/>
      <c r="BG56" s="454"/>
      <c r="BH56" s="454"/>
      <c r="BI56" s="454"/>
      <c r="BJ56" s="454"/>
    </row>
    <row r="57" spans="1:62" ht="12" customHeight="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</row>
    <row r="58" spans="1:62">
      <c r="B58" s="456" t="s">
        <v>1</v>
      </c>
      <c r="C58" s="457"/>
      <c r="D58" s="457"/>
      <c r="E58" s="457"/>
      <c r="F58" s="457"/>
      <c r="G58" s="457"/>
      <c r="H58" s="457"/>
      <c r="I58" s="457"/>
      <c r="J58" s="457"/>
      <c r="K58" s="457"/>
      <c r="L58" s="457"/>
      <c r="M58" s="457"/>
      <c r="N58" s="457"/>
      <c r="O58" s="555" t="s">
        <v>782</v>
      </c>
      <c r="P58" s="530"/>
      <c r="Q58" s="530"/>
      <c r="R58" s="530"/>
      <c r="S58" s="530"/>
      <c r="T58" s="553"/>
      <c r="U58" s="555" t="s">
        <v>783</v>
      </c>
      <c r="V58" s="530"/>
      <c r="W58" s="530"/>
      <c r="X58" s="530"/>
      <c r="Y58" s="530"/>
      <c r="Z58" s="553"/>
      <c r="AA58" s="457" t="s">
        <v>386</v>
      </c>
      <c r="AB58" s="457"/>
      <c r="AC58" s="457"/>
      <c r="AD58" s="457"/>
      <c r="AE58" s="457"/>
      <c r="AF58" s="457"/>
      <c r="AG58" s="457" t="s">
        <v>550</v>
      </c>
      <c r="AH58" s="457"/>
      <c r="AI58" s="457"/>
      <c r="AJ58" s="457"/>
      <c r="AK58" s="457"/>
      <c r="AL58" s="457"/>
      <c r="AM58" s="457"/>
      <c r="AN58" s="457"/>
      <c r="AO58" s="457"/>
      <c r="AP58" s="457"/>
      <c r="AQ58" s="457"/>
      <c r="AR58" s="457"/>
      <c r="AS58" s="457"/>
      <c r="AT58" s="457"/>
      <c r="AU58" s="457"/>
      <c r="AV58" s="457"/>
      <c r="AW58" s="457"/>
      <c r="AX58" s="457"/>
      <c r="AY58" s="457"/>
      <c r="AZ58" s="457"/>
      <c r="BA58" s="457"/>
      <c r="BB58" s="457"/>
      <c r="BC58" s="457"/>
      <c r="BD58" s="457"/>
      <c r="BE58" s="457"/>
      <c r="BF58" s="457"/>
      <c r="BG58" s="457"/>
      <c r="BH58" s="457"/>
      <c r="BI58" s="457"/>
      <c r="BJ58" s="461"/>
    </row>
    <row r="59" spans="1:62">
      <c r="B59" s="458"/>
      <c r="C59" s="459"/>
      <c r="D59" s="459"/>
      <c r="E59" s="459"/>
      <c r="F59" s="459"/>
      <c r="G59" s="459"/>
      <c r="H59" s="459"/>
      <c r="I59" s="459"/>
      <c r="J59" s="459"/>
      <c r="K59" s="459"/>
      <c r="L59" s="459"/>
      <c r="M59" s="459"/>
      <c r="N59" s="459"/>
      <c r="O59" s="475"/>
      <c r="P59" s="476"/>
      <c r="Q59" s="476"/>
      <c r="R59" s="476"/>
      <c r="S59" s="476"/>
      <c r="T59" s="469"/>
      <c r="U59" s="475" t="s">
        <v>784</v>
      </c>
      <c r="V59" s="476"/>
      <c r="W59" s="476"/>
      <c r="X59" s="476"/>
      <c r="Y59" s="476"/>
      <c r="Z59" s="469"/>
      <c r="AA59" s="459"/>
      <c r="AB59" s="459"/>
      <c r="AC59" s="459"/>
      <c r="AD59" s="459"/>
      <c r="AE59" s="459"/>
      <c r="AF59" s="459"/>
      <c r="AG59" s="522" t="s">
        <v>227</v>
      </c>
      <c r="AH59" s="522"/>
      <c r="AI59" s="522"/>
      <c r="AJ59" s="522"/>
      <c r="AK59" s="522"/>
      <c r="AL59" s="522"/>
      <c r="AM59" s="522"/>
      <c r="AN59" s="459" t="s">
        <v>549</v>
      </c>
      <c r="AO59" s="459"/>
      <c r="AP59" s="459"/>
      <c r="AQ59" s="459"/>
      <c r="AR59" s="459"/>
      <c r="AS59" s="459"/>
      <c r="AT59" s="459"/>
      <c r="AU59" s="459" t="s">
        <v>548</v>
      </c>
      <c r="AV59" s="459"/>
      <c r="AW59" s="459"/>
      <c r="AX59" s="459"/>
      <c r="AY59" s="459"/>
      <c r="AZ59" s="459"/>
      <c r="BA59" s="459"/>
      <c r="BB59" s="459"/>
      <c r="BC59" s="460" t="s">
        <v>547</v>
      </c>
      <c r="BD59" s="842"/>
      <c r="BE59" s="842"/>
      <c r="BF59" s="842"/>
      <c r="BG59" s="842"/>
      <c r="BH59" s="842"/>
      <c r="BI59" s="842"/>
      <c r="BJ59" s="842"/>
    </row>
    <row r="60" spans="1:62">
      <c r="N60" s="117"/>
    </row>
    <row r="61" spans="1:62">
      <c r="C61" s="463" t="s">
        <v>7</v>
      </c>
      <c r="D61" s="463"/>
      <c r="E61" s="463"/>
      <c r="F61" s="463"/>
      <c r="G61" s="455">
        <v>25</v>
      </c>
      <c r="H61" s="455"/>
      <c r="I61" s="455"/>
      <c r="J61" s="463" t="s">
        <v>1</v>
      </c>
      <c r="K61" s="463"/>
      <c r="L61" s="463"/>
      <c r="M61" s="463"/>
      <c r="N61" s="118"/>
      <c r="O61" s="646">
        <v>0</v>
      </c>
      <c r="P61" s="646"/>
      <c r="Q61" s="646"/>
      <c r="R61" s="646"/>
      <c r="S61" s="646"/>
      <c r="T61" s="646"/>
      <c r="U61" s="646">
        <v>0</v>
      </c>
      <c r="V61" s="646"/>
      <c r="W61" s="646"/>
      <c r="X61" s="646"/>
      <c r="Y61" s="646"/>
      <c r="Z61" s="646"/>
      <c r="AA61" s="646">
        <v>0</v>
      </c>
      <c r="AB61" s="646"/>
      <c r="AC61" s="646"/>
      <c r="AD61" s="646"/>
      <c r="AE61" s="646"/>
      <c r="AF61" s="646"/>
      <c r="AG61" s="525">
        <v>137</v>
      </c>
      <c r="AH61" s="525"/>
      <c r="AI61" s="525"/>
      <c r="AJ61" s="525"/>
      <c r="AK61" s="525"/>
      <c r="AL61" s="525"/>
      <c r="AM61" s="525"/>
      <c r="AN61" s="525">
        <v>42</v>
      </c>
      <c r="AO61" s="525"/>
      <c r="AP61" s="525"/>
      <c r="AQ61" s="525"/>
      <c r="AR61" s="525"/>
      <c r="AS61" s="525"/>
      <c r="AT61" s="525"/>
      <c r="AU61" s="525">
        <v>75</v>
      </c>
      <c r="AV61" s="525"/>
      <c r="AW61" s="525"/>
      <c r="AX61" s="525"/>
      <c r="AY61" s="525"/>
      <c r="AZ61" s="525"/>
      <c r="BA61" s="525"/>
      <c r="BB61" s="525"/>
      <c r="BC61" s="525">
        <v>20</v>
      </c>
      <c r="BD61" s="525"/>
      <c r="BE61" s="525"/>
      <c r="BF61" s="525"/>
      <c r="BG61" s="525"/>
      <c r="BH61" s="525"/>
      <c r="BI61" s="525"/>
      <c r="BJ61" s="525"/>
    </row>
    <row r="62" spans="1:62">
      <c r="G62" s="455">
        <v>26</v>
      </c>
      <c r="H62" s="455"/>
      <c r="I62" s="455"/>
      <c r="J62" s="194"/>
      <c r="K62" s="194"/>
      <c r="L62" s="194"/>
      <c r="M62" s="194"/>
      <c r="N62" s="193"/>
      <c r="O62" s="824">
        <v>2</v>
      </c>
      <c r="P62" s="824"/>
      <c r="Q62" s="824"/>
      <c r="R62" s="824"/>
      <c r="S62" s="824"/>
      <c r="T62" s="824"/>
      <c r="U62" s="824">
        <v>6</v>
      </c>
      <c r="V62" s="824"/>
      <c r="W62" s="824"/>
      <c r="X62" s="824"/>
      <c r="Y62" s="824"/>
      <c r="Z62" s="824"/>
      <c r="AA62" s="824">
        <v>30</v>
      </c>
      <c r="AB62" s="824"/>
      <c r="AC62" s="824"/>
      <c r="AD62" s="824"/>
      <c r="AE62" s="824"/>
      <c r="AF62" s="824"/>
      <c r="AG62" s="525">
        <v>533</v>
      </c>
      <c r="AH62" s="525"/>
      <c r="AI62" s="525"/>
      <c r="AJ62" s="525"/>
      <c r="AK62" s="525"/>
      <c r="AL62" s="525"/>
      <c r="AM62" s="525"/>
      <c r="AN62" s="525">
        <v>207</v>
      </c>
      <c r="AO62" s="525"/>
      <c r="AP62" s="525"/>
      <c r="AQ62" s="525"/>
      <c r="AR62" s="525"/>
      <c r="AS62" s="525"/>
      <c r="AT62" s="525"/>
      <c r="AU62" s="525">
        <v>241</v>
      </c>
      <c r="AV62" s="525"/>
      <c r="AW62" s="525"/>
      <c r="AX62" s="525"/>
      <c r="AY62" s="525"/>
      <c r="AZ62" s="525"/>
      <c r="BA62" s="525"/>
      <c r="BB62" s="525"/>
      <c r="BC62" s="525">
        <v>85</v>
      </c>
      <c r="BD62" s="525"/>
      <c r="BE62" s="525"/>
      <c r="BF62" s="525"/>
      <c r="BG62" s="525"/>
      <c r="BH62" s="525"/>
      <c r="BI62" s="525"/>
      <c r="BJ62" s="525"/>
    </row>
    <row r="63" spans="1:62">
      <c r="G63" s="424">
        <v>27</v>
      </c>
      <c r="H63" s="424"/>
      <c r="I63" s="424"/>
      <c r="J63" s="257"/>
      <c r="K63" s="257"/>
      <c r="L63" s="257"/>
      <c r="M63" s="257"/>
      <c r="N63" s="258"/>
      <c r="O63" s="830">
        <v>4</v>
      </c>
      <c r="P63" s="830"/>
      <c r="Q63" s="830"/>
      <c r="R63" s="830"/>
      <c r="S63" s="830"/>
      <c r="T63" s="830"/>
      <c r="U63" s="830">
        <v>11</v>
      </c>
      <c r="V63" s="830"/>
      <c r="W63" s="830"/>
      <c r="X63" s="830"/>
      <c r="Y63" s="830"/>
      <c r="Z63" s="830"/>
      <c r="AA63" s="830">
        <v>55</v>
      </c>
      <c r="AB63" s="830"/>
      <c r="AC63" s="830"/>
      <c r="AD63" s="830"/>
      <c r="AE63" s="830"/>
      <c r="AF63" s="830"/>
      <c r="AG63" s="847" t="s">
        <v>544</v>
      </c>
      <c r="AH63" s="847"/>
      <c r="AI63" s="847"/>
      <c r="AJ63" s="847"/>
      <c r="AK63" s="847"/>
      <c r="AL63" s="847"/>
      <c r="AM63" s="847"/>
      <c r="AN63" s="847" t="s">
        <v>544</v>
      </c>
      <c r="AO63" s="847"/>
      <c r="AP63" s="847"/>
      <c r="AQ63" s="847"/>
      <c r="AR63" s="847"/>
      <c r="AS63" s="847"/>
      <c r="AT63" s="847"/>
      <c r="AU63" s="847" t="s">
        <v>544</v>
      </c>
      <c r="AV63" s="847"/>
      <c r="AW63" s="847"/>
      <c r="AX63" s="847"/>
      <c r="AY63" s="847"/>
      <c r="AZ63" s="847"/>
      <c r="BA63" s="847"/>
      <c r="BB63" s="847"/>
      <c r="BC63" s="847" t="s">
        <v>544</v>
      </c>
      <c r="BD63" s="847"/>
      <c r="BE63" s="847"/>
      <c r="BF63" s="847"/>
      <c r="BG63" s="847"/>
      <c r="BH63" s="847"/>
      <c r="BI63" s="847"/>
      <c r="BJ63" s="847"/>
    </row>
    <row r="64" spans="1:62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20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</row>
    <row r="65" spans="2:21">
      <c r="C65" s="478" t="s">
        <v>8</v>
      </c>
      <c r="D65" s="478"/>
      <c r="E65" s="227" t="s">
        <v>10</v>
      </c>
      <c r="F65" s="557">
        <v>-1</v>
      </c>
      <c r="G65" s="557"/>
      <c r="H65" s="121" t="s">
        <v>804</v>
      </c>
    </row>
    <row r="66" spans="2:21">
      <c r="F66" s="696">
        <v>-2</v>
      </c>
      <c r="G66" s="696"/>
      <c r="H66" s="121" t="s">
        <v>566</v>
      </c>
    </row>
    <row r="67" spans="2:21">
      <c r="F67" s="696">
        <v>-3</v>
      </c>
      <c r="G67" s="696"/>
      <c r="H67" s="121" t="s">
        <v>912</v>
      </c>
      <c r="U67" s="123"/>
    </row>
    <row r="68" spans="2:21">
      <c r="B68" s="524" t="s">
        <v>9</v>
      </c>
      <c r="C68" s="524"/>
      <c r="D68" s="524"/>
      <c r="E68" s="227" t="s">
        <v>10</v>
      </c>
      <c r="F68" s="121" t="s">
        <v>486</v>
      </c>
    </row>
  </sheetData>
  <mergeCells count="204">
    <mergeCell ref="J10:M10"/>
    <mergeCell ref="O10:T10"/>
    <mergeCell ref="U10:Z10"/>
    <mergeCell ref="AA10:AF10"/>
    <mergeCell ref="AG10:AL10"/>
    <mergeCell ref="AS12:AX12"/>
    <mergeCell ref="AY12:BD12"/>
    <mergeCell ref="BE12:BJ12"/>
    <mergeCell ref="AG13:AL13"/>
    <mergeCell ref="AM13:AR13"/>
    <mergeCell ref="AS13:AX13"/>
    <mergeCell ref="AY13:BD13"/>
    <mergeCell ref="AY10:BD10"/>
    <mergeCell ref="BE10:BJ10"/>
    <mergeCell ref="G11:I11"/>
    <mergeCell ref="C10:F10"/>
    <mergeCell ref="AM10:AR10"/>
    <mergeCell ref="B5:BJ5"/>
    <mergeCell ref="B7:N8"/>
    <mergeCell ref="O7:T8"/>
    <mergeCell ref="U7:Z8"/>
    <mergeCell ref="AA7:BJ7"/>
    <mergeCell ref="AA8:AF8"/>
    <mergeCell ref="AG8:AL8"/>
    <mergeCell ref="AM8:AR8"/>
    <mergeCell ref="AS8:AX8"/>
    <mergeCell ref="AY8:BD8"/>
    <mergeCell ref="BE8:BJ8"/>
    <mergeCell ref="AS10:AX10"/>
    <mergeCell ref="O11:T11"/>
    <mergeCell ref="U11:Z11"/>
    <mergeCell ref="AA11:AF11"/>
    <mergeCell ref="AG11:AL11"/>
    <mergeCell ref="AM11:AR11"/>
    <mergeCell ref="AS11:AX11"/>
    <mergeCell ref="AY11:BD11"/>
    <mergeCell ref="BE11:BJ11"/>
    <mergeCell ref="G10:I10"/>
    <mergeCell ref="AY14:BD14"/>
    <mergeCell ref="BE14:BJ14"/>
    <mergeCell ref="G13:I13"/>
    <mergeCell ref="O13:T13"/>
    <mergeCell ref="U13:Z13"/>
    <mergeCell ref="AA13:AF13"/>
    <mergeCell ref="B18:D18"/>
    <mergeCell ref="G14:I14"/>
    <mergeCell ref="G12:I12"/>
    <mergeCell ref="O14:T14"/>
    <mergeCell ref="U14:Z14"/>
    <mergeCell ref="AA14:AF14"/>
    <mergeCell ref="AG14:AL14"/>
    <mergeCell ref="AM14:AR14"/>
    <mergeCell ref="AS14:AX14"/>
    <mergeCell ref="F16:G16"/>
    <mergeCell ref="F17:G17"/>
    <mergeCell ref="C16:D16"/>
    <mergeCell ref="BE13:BJ13"/>
    <mergeCell ref="O12:T12"/>
    <mergeCell ref="U12:Z12"/>
    <mergeCell ref="AA12:AF12"/>
    <mergeCell ref="AG12:AL12"/>
    <mergeCell ref="AM12:AR12"/>
    <mergeCell ref="AU45:BB45"/>
    <mergeCell ref="AU46:BB46"/>
    <mergeCell ref="AU47:BB47"/>
    <mergeCell ref="F51:G51"/>
    <mergeCell ref="AA45:AF45"/>
    <mergeCell ref="B52:D52"/>
    <mergeCell ref="G45:I45"/>
    <mergeCell ref="G46:I46"/>
    <mergeCell ref="C49:D49"/>
    <mergeCell ref="F49:G49"/>
    <mergeCell ref="AG45:AM45"/>
    <mergeCell ref="AU44:BB44"/>
    <mergeCell ref="AU42:BB42"/>
    <mergeCell ref="BC42:BJ42"/>
    <mergeCell ref="U44:Z44"/>
    <mergeCell ref="AA44:AF44"/>
    <mergeCell ref="O44:T44"/>
    <mergeCell ref="B41:N42"/>
    <mergeCell ref="O41:T42"/>
    <mergeCell ref="U41:Z42"/>
    <mergeCell ref="AA41:AF42"/>
    <mergeCell ref="AG41:BJ41"/>
    <mergeCell ref="AG42:AM42"/>
    <mergeCell ref="AN42:AT42"/>
    <mergeCell ref="BC44:BJ44"/>
    <mergeCell ref="AG44:AM44"/>
    <mergeCell ref="AN44:AT44"/>
    <mergeCell ref="C44:F44"/>
    <mergeCell ref="J44:M44"/>
    <mergeCell ref="A1:S2"/>
    <mergeCell ref="B22:BJ22"/>
    <mergeCell ref="C33:D33"/>
    <mergeCell ref="B36:D36"/>
    <mergeCell ref="F50:G50"/>
    <mergeCell ref="G47:I47"/>
    <mergeCell ref="U45:Z45"/>
    <mergeCell ref="AG47:AM47"/>
    <mergeCell ref="AG46:AM46"/>
    <mergeCell ref="O46:T46"/>
    <mergeCell ref="O45:T45"/>
    <mergeCell ref="U46:Z46"/>
    <mergeCell ref="AA46:AF46"/>
    <mergeCell ref="U47:Z47"/>
    <mergeCell ref="AA47:AF47"/>
    <mergeCell ref="O47:T47"/>
    <mergeCell ref="B39:BJ39"/>
    <mergeCell ref="G44:I44"/>
    <mergeCell ref="AN45:AT45"/>
    <mergeCell ref="AN46:AT46"/>
    <mergeCell ref="AN47:AT47"/>
    <mergeCell ref="BC45:BJ45"/>
    <mergeCell ref="BC46:BJ46"/>
    <mergeCell ref="BC47:BJ47"/>
    <mergeCell ref="O63:T63"/>
    <mergeCell ref="U63:Z63"/>
    <mergeCell ref="AA63:AF63"/>
    <mergeCell ref="AG63:AM63"/>
    <mergeCell ref="AN63:AT63"/>
    <mergeCell ref="AU63:BB63"/>
    <mergeCell ref="BC63:BJ63"/>
    <mergeCell ref="B56:BJ56"/>
    <mergeCell ref="B58:N59"/>
    <mergeCell ref="O58:T59"/>
    <mergeCell ref="AA58:AF59"/>
    <mergeCell ref="AG58:BJ58"/>
    <mergeCell ref="AG59:AM59"/>
    <mergeCell ref="AN59:AT59"/>
    <mergeCell ref="AU59:BB59"/>
    <mergeCell ref="BC59:BJ59"/>
    <mergeCell ref="U58:Z58"/>
    <mergeCell ref="U59:Z59"/>
    <mergeCell ref="F66:G66"/>
    <mergeCell ref="F67:G67"/>
    <mergeCell ref="B68:D68"/>
    <mergeCell ref="C65:D65"/>
    <mergeCell ref="F65:G65"/>
    <mergeCell ref="BC61:BJ61"/>
    <mergeCell ref="C61:F61"/>
    <mergeCell ref="G61:I61"/>
    <mergeCell ref="J61:M61"/>
    <mergeCell ref="O61:T61"/>
    <mergeCell ref="U61:Z61"/>
    <mergeCell ref="AA61:AF61"/>
    <mergeCell ref="AG61:AM61"/>
    <mergeCell ref="AN61:AT61"/>
    <mergeCell ref="AU61:BB61"/>
    <mergeCell ref="G62:I62"/>
    <mergeCell ref="O62:T62"/>
    <mergeCell ref="U62:Z62"/>
    <mergeCell ref="AA62:AF62"/>
    <mergeCell ref="AG62:AM62"/>
    <mergeCell ref="AN62:AT62"/>
    <mergeCell ref="AU62:BB62"/>
    <mergeCell ref="BC62:BJ62"/>
    <mergeCell ref="G63:I63"/>
    <mergeCell ref="F33:G33"/>
    <mergeCell ref="F35:G35"/>
    <mergeCell ref="B24:M25"/>
    <mergeCell ref="N24:U25"/>
    <mergeCell ref="V24:AC25"/>
    <mergeCell ref="AD24:BJ24"/>
    <mergeCell ref="AD25:AL25"/>
    <mergeCell ref="AM25:AT25"/>
    <mergeCell ref="AU25:BB25"/>
    <mergeCell ref="BC25:BJ25"/>
    <mergeCell ref="C27:F27"/>
    <mergeCell ref="G27:H27"/>
    <mergeCell ref="I27:L27"/>
    <mergeCell ref="N27:U27"/>
    <mergeCell ref="V27:AC27"/>
    <mergeCell ref="AD27:AL27"/>
    <mergeCell ref="AM27:AT27"/>
    <mergeCell ref="AU27:BB27"/>
    <mergeCell ref="BC27:BJ27"/>
    <mergeCell ref="G28:H28"/>
    <mergeCell ref="N28:U28"/>
    <mergeCell ref="V28:AC28"/>
    <mergeCell ref="AD28:AL28"/>
    <mergeCell ref="AM28:AT28"/>
    <mergeCell ref="AU28:BB28"/>
    <mergeCell ref="BC28:BJ28"/>
    <mergeCell ref="G29:H29"/>
    <mergeCell ref="N29:U29"/>
    <mergeCell ref="V29:AC29"/>
    <mergeCell ref="AD29:AL29"/>
    <mergeCell ref="AM29:AT29"/>
    <mergeCell ref="AU29:BB29"/>
    <mergeCell ref="BC29:BJ29"/>
    <mergeCell ref="G30:H30"/>
    <mergeCell ref="N30:U30"/>
    <mergeCell ref="V30:AC30"/>
    <mergeCell ref="AD30:AL30"/>
    <mergeCell ref="AM30:AT30"/>
    <mergeCell ref="AU30:BB30"/>
    <mergeCell ref="BC30:BJ30"/>
    <mergeCell ref="G31:H31"/>
    <mergeCell ref="N31:U31"/>
    <mergeCell ref="V31:AC31"/>
    <mergeCell ref="AD31:AL31"/>
    <mergeCell ref="AM31:AT31"/>
    <mergeCell ref="AU31:BB31"/>
    <mergeCell ref="BC31:BJ31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153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2:63" ht="11.1" customHeight="1">
      <c r="AS1" s="493">
        <f>'208'!A1+1</f>
        <v>209</v>
      </c>
      <c r="AT1" s="493"/>
      <c r="AU1" s="493"/>
      <c r="AV1" s="493"/>
      <c r="AW1" s="493"/>
      <c r="AX1" s="493"/>
      <c r="AY1" s="493"/>
      <c r="AZ1" s="493"/>
      <c r="BA1" s="493"/>
      <c r="BB1" s="493"/>
      <c r="BC1" s="493"/>
      <c r="BD1" s="493"/>
      <c r="BE1" s="493"/>
      <c r="BF1" s="493"/>
      <c r="BG1" s="493"/>
      <c r="BH1" s="493"/>
      <c r="BI1" s="493"/>
      <c r="BJ1" s="493"/>
      <c r="BK1" s="493"/>
    </row>
    <row r="2" spans="2:63" ht="11.1" customHeight="1">
      <c r="AS2" s="493"/>
      <c r="AT2" s="493"/>
      <c r="AU2" s="493"/>
      <c r="AV2" s="493"/>
      <c r="AW2" s="493"/>
      <c r="AX2" s="493"/>
      <c r="AY2" s="493"/>
      <c r="AZ2" s="493"/>
      <c r="BA2" s="493"/>
      <c r="BB2" s="493"/>
      <c r="BC2" s="493"/>
      <c r="BD2" s="493"/>
      <c r="BE2" s="493"/>
      <c r="BF2" s="493"/>
      <c r="BG2" s="493"/>
      <c r="BH2" s="493"/>
      <c r="BI2" s="493"/>
      <c r="BJ2" s="493"/>
      <c r="BK2" s="493"/>
    </row>
    <row r="3" spans="2:63" ht="13.5" customHeight="1"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</row>
    <row r="4" spans="2:63" ht="13.5" customHeight="1"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</row>
    <row r="5" spans="2:63" ht="18" customHeight="1">
      <c r="C5" s="454" t="s">
        <v>913</v>
      </c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4"/>
    </row>
    <row r="6" spans="2:63" ht="12" customHeight="1"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</row>
    <row r="7" spans="2:63" ht="11.1" customHeight="1">
      <c r="B7" s="588" t="s">
        <v>1</v>
      </c>
      <c r="C7" s="588"/>
      <c r="D7" s="588"/>
      <c r="E7" s="588"/>
      <c r="F7" s="588"/>
      <c r="G7" s="588"/>
      <c r="H7" s="588"/>
      <c r="I7" s="588"/>
      <c r="J7" s="588"/>
      <c r="K7" s="588"/>
      <c r="L7" s="588"/>
      <c r="M7" s="588"/>
      <c r="N7" s="588"/>
      <c r="O7" s="555" t="s">
        <v>782</v>
      </c>
      <c r="P7" s="530"/>
      <c r="Q7" s="530"/>
      <c r="R7" s="530"/>
      <c r="S7" s="530"/>
      <c r="T7" s="530"/>
      <c r="U7" s="530"/>
      <c r="V7" s="530"/>
      <c r="W7" s="555" t="s">
        <v>900</v>
      </c>
      <c r="X7" s="530"/>
      <c r="Y7" s="530"/>
      <c r="Z7" s="530"/>
      <c r="AA7" s="530"/>
      <c r="AB7" s="530"/>
      <c r="AC7" s="530"/>
      <c r="AD7" s="530"/>
      <c r="AE7" s="461" t="s">
        <v>550</v>
      </c>
      <c r="AF7" s="471"/>
      <c r="AG7" s="471"/>
      <c r="AH7" s="471"/>
      <c r="AI7" s="471"/>
      <c r="AJ7" s="471"/>
      <c r="AK7" s="471"/>
      <c r="AL7" s="471"/>
      <c r="AM7" s="471"/>
      <c r="AN7" s="471"/>
      <c r="AO7" s="471"/>
      <c r="AP7" s="471"/>
      <c r="AQ7" s="471"/>
      <c r="AR7" s="471"/>
      <c r="AS7" s="471"/>
      <c r="AT7" s="471"/>
      <c r="AU7" s="471"/>
      <c r="AV7" s="471"/>
      <c r="AW7" s="471"/>
      <c r="AX7" s="471"/>
      <c r="AY7" s="471"/>
      <c r="AZ7" s="471"/>
      <c r="BA7" s="471"/>
      <c r="BB7" s="471"/>
      <c r="BC7" s="471"/>
      <c r="BD7" s="471"/>
      <c r="BE7" s="471"/>
      <c r="BF7" s="471"/>
      <c r="BG7" s="471"/>
      <c r="BH7" s="471"/>
      <c r="BI7" s="471"/>
      <c r="BJ7" s="471"/>
      <c r="BK7" s="123"/>
    </row>
    <row r="8" spans="2:63" ht="11.1" customHeight="1">
      <c r="B8" s="590"/>
      <c r="C8" s="590"/>
      <c r="D8" s="590"/>
      <c r="E8" s="590"/>
      <c r="F8" s="590"/>
      <c r="G8" s="590"/>
      <c r="H8" s="590"/>
      <c r="I8" s="590"/>
      <c r="J8" s="590"/>
      <c r="K8" s="590"/>
      <c r="L8" s="590"/>
      <c r="M8" s="590"/>
      <c r="N8" s="590"/>
      <c r="O8" s="475"/>
      <c r="P8" s="476"/>
      <c r="Q8" s="476"/>
      <c r="R8" s="476"/>
      <c r="S8" s="476"/>
      <c r="T8" s="476"/>
      <c r="U8" s="476"/>
      <c r="V8" s="476"/>
      <c r="W8" s="475"/>
      <c r="X8" s="476"/>
      <c r="Y8" s="476"/>
      <c r="Z8" s="476"/>
      <c r="AA8" s="476"/>
      <c r="AB8" s="476"/>
      <c r="AC8" s="476"/>
      <c r="AD8" s="476"/>
      <c r="AE8" s="803" t="s">
        <v>227</v>
      </c>
      <c r="AF8" s="531"/>
      <c r="AG8" s="531"/>
      <c r="AH8" s="531"/>
      <c r="AI8" s="531"/>
      <c r="AJ8" s="531"/>
      <c r="AK8" s="531"/>
      <c r="AL8" s="540"/>
      <c r="AM8" s="803" t="s">
        <v>549</v>
      </c>
      <c r="AN8" s="531"/>
      <c r="AO8" s="531"/>
      <c r="AP8" s="531"/>
      <c r="AQ8" s="531"/>
      <c r="AR8" s="531"/>
      <c r="AS8" s="531"/>
      <c r="AT8" s="540"/>
      <c r="AU8" s="803" t="s">
        <v>548</v>
      </c>
      <c r="AV8" s="531"/>
      <c r="AW8" s="531"/>
      <c r="AX8" s="531"/>
      <c r="AY8" s="531"/>
      <c r="AZ8" s="531"/>
      <c r="BA8" s="531"/>
      <c r="BB8" s="540"/>
      <c r="BC8" s="803" t="s">
        <v>547</v>
      </c>
      <c r="BD8" s="531"/>
      <c r="BE8" s="531"/>
      <c r="BF8" s="531"/>
      <c r="BG8" s="531"/>
      <c r="BH8" s="531"/>
      <c r="BI8" s="531"/>
      <c r="BJ8" s="531"/>
      <c r="BK8" s="123"/>
    </row>
    <row r="9" spans="2:63" ht="11.1" customHeight="1">
      <c r="O9" s="332"/>
      <c r="P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</row>
    <row r="10" spans="2:63" ht="13.5" customHeight="1">
      <c r="B10" s="64"/>
      <c r="C10" s="463" t="s">
        <v>7</v>
      </c>
      <c r="D10" s="463"/>
      <c r="E10" s="463"/>
      <c r="F10" s="463"/>
      <c r="G10" s="455">
        <v>26</v>
      </c>
      <c r="H10" s="455"/>
      <c r="I10" s="455"/>
      <c r="J10" s="463" t="s">
        <v>1</v>
      </c>
      <c r="K10" s="463"/>
      <c r="L10" s="463"/>
      <c r="M10" s="463"/>
      <c r="N10" s="64"/>
      <c r="O10" s="858">
        <v>4</v>
      </c>
      <c r="P10" s="857"/>
      <c r="Q10" s="857"/>
      <c r="R10" s="857"/>
      <c r="S10" s="857"/>
      <c r="T10" s="857"/>
      <c r="U10" s="857"/>
      <c r="V10" s="857"/>
      <c r="W10" s="857">
        <v>67</v>
      </c>
      <c r="X10" s="857"/>
      <c r="Y10" s="857"/>
      <c r="Z10" s="857"/>
      <c r="AA10" s="857"/>
      <c r="AB10" s="857"/>
      <c r="AC10" s="857"/>
      <c r="AD10" s="857"/>
      <c r="AE10" s="857">
        <v>563</v>
      </c>
      <c r="AF10" s="857"/>
      <c r="AG10" s="857"/>
      <c r="AH10" s="857"/>
      <c r="AI10" s="857"/>
      <c r="AJ10" s="857"/>
      <c r="AK10" s="857"/>
      <c r="AL10" s="857"/>
      <c r="AM10" s="857">
        <v>136</v>
      </c>
      <c r="AN10" s="857"/>
      <c r="AO10" s="857"/>
      <c r="AP10" s="857"/>
      <c r="AQ10" s="857"/>
      <c r="AR10" s="857"/>
      <c r="AS10" s="857"/>
      <c r="AT10" s="857"/>
      <c r="AU10" s="857">
        <v>249</v>
      </c>
      <c r="AV10" s="857"/>
      <c r="AW10" s="857"/>
      <c r="AX10" s="857"/>
      <c r="AY10" s="857"/>
      <c r="AZ10" s="857"/>
      <c r="BA10" s="857"/>
      <c r="BB10" s="857"/>
      <c r="BC10" s="857">
        <v>178</v>
      </c>
      <c r="BD10" s="857"/>
      <c r="BE10" s="857"/>
      <c r="BF10" s="857"/>
      <c r="BG10" s="857"/>
      <c r="BH10" s="857"/>
      <c r="BI10" s="857"/>
      <c r="BJ10" s="857"/>
    </row>
    <row r="11" spans="2:63" ht="13.5" customHeight="1">
      <c r="G11" s="424">
        <v>27</v>
      </c>
      <c r="H11" s="424"/>
      <c r="I11" s="424"/>
      <c r="N11" s="333"/>
      <c r="O11" s="852">
        <v>9</v>
      </c>
      <c r="P11" s="853"/>
      <c r="Q11" s="853"/>
      <c r="R11" s="853"/>
      <c r="S11" s="853"/>
      <c r="T11" s="853"/>
      <c r="U11" s="853"/>
      <c r="V11" s="853"/>
      <c r="W11" s="853">
        <v>156</v>
      </c>
      <c r="X11" s="853"/>
      <c r="Y11" s="853"/>
      <c r="Z11" s="853"/>
      <c r="AA11" s="853"/>
      <c r="AB11" s="853"/>
      <c r="AC11" s="853"/>
      <c r="AD11" s="853"/>
      <c r="AE11" s="853" t="s">
        <v>837</v>
      </c>
      <c r="AF11" s="853"/>
      <c r="AG11" s="853"/>
      <c r="AH11" s="853"/>
      <c r="AI11" s="853"/>
      <c r="AJ11" s="853"/>
      <c r="AK11" s="853"/>
      <c r="AL11" s="853"/>
      <c r="AM11" s="853" t="s">
        <v>544</v>
      </c>
      <c r="AN11" s="853"/>
      <c r="AO11" s="853"/>
      <c r="AP11" s="853"/>
      <c r="AQ11" s="853"/>
      <c r="AR11" s="853"/>
      <c r="AS11" s="853"/>
      <c r="AT11" s="853"/>
      <c r="AU11" s="853" t="s">
        <v>544</v>
      </c>
      <c r="AV11" s="853"/>
      <c r="AW11" s="853"/>
      <c r="AX11" s="853"/>
      <c r="AY11" s="853"/>
      <c r="AZ11" s="853"/>
      <c r="BA11" s="853"/>
      <c r="BB11" s="853"/>
      <c r="BC11" s="853" t="s">
        <v>901</v>
      </c>
      <c r="BD11" s="853"/>
      <c r="BE11" s="853"/>
      <c r="BF11" s="853"/>
      <c r="BG11" s="853"/>
      <c r="BH11" s="853"/>
      <c r="BI11" s="853"/>
      <c r="BJ11" s="853"/>
    </row>
    <row r="12" spans="2:63" ht="11.1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326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</row>
    <row r="13" spans="2:63" ht="11.1" customHeight="1">
      <c r="D13" s="478" t="s">
        <v>8</v>
      </c>
      <c r="E13" s="478"/>
      <c r="F13" s="227" t="s">
        <v>10</v>
      </c>
      <c r="G13" s="557">
        <v>-1</v>
      </c>
      <c r="H13" s="557"/>
      <c r="I13" s="121" t="s">
        <v>805</v>
      </c>
    </row>
    <row r="14" spans="2:63" ht="11.1" customHeight="1">
      <c r="G14" s="696">
        <v>-2</v>
      </c>
      <c r="H14" s="696"/>
      <c r="I14" s="121" t="s">
        <v>566</v>
      </c>
    </row>
    <row r="15" spans="2:63" ht="11.1" customHeight="1">
      <c r="G15" s="696">
        <v>-3</v>
      </c>
      <c r="H15" s="696"/>
      <c r="I15" s="121" t="s">
        <v>922</v>
      </c>
    </row>
    <row r="16" spans="2:63" ht="11.1" customHeight="1">
      <c r="C16" s="524" t="s">
        <v>9</v>
      </c>
      <c r="D16" s="524"/>
      <c r="E16" s="524"/>
      <c r="F16" s="227" t="s">
        <v>10</v>
      </c>
      <c r="G16" s="121" t="s">
        <v>486</v>
      </c>
    </row>
    <row r="17" spans="2:64" ht="13.5" customHeight="1">
      <c r="C17" s="226"/>
      <c r="D17" s="226"/>
      <c r="E17" s="226"/>
      <c r="F17" s="227"/>
      <c r="G17" s="121"/>
    </row>
    <row r="18" spans="2:64" ht="13.5" customHeight="1"/>
    <row r="19" spans="2:64" ht="13.5" customHeight="1">
      <c r="BI19" s="123"/>
      <c r="BL19" s="123"/>
    </row>
    <row r="20" spans="2:64" ht="18" customHeight="1">
      <c r="D20" s="454" t="s">
        <v>866</v>
      </c>
      <c r="E20" s="454"/>
      <c r="F20" s="454"/>
      <c r="G20" s="454"/>
      <c r="H20" s="454"/>
      <c r="I20" s="454"/>
      <c r="J20" s="454"/>
      <c r="K20" s="454"/>
      <c r="L20" s="454"/>
      <c r="M20" s="454"/>
      <c r="N20" s="454"/>
      <c r="O20" s="454"/>
      <c r="P20" s="454"/>
      <c r="Q20" s="454"/>
      <c r="R20" s="454"/>
      <c r="S20" s="454"/>
      <c r="T20" s="454"/>
      <c r="U20" s="454"/>
      <c r="V20" s="454"/>
      <c r="W20" s="454"/>
      <c r="X20" s="454"/>
      <c r="Y20" s="454"/>
      <c r="Z20" s="454"/>
      <c r="AA20" s="454"/>
      <c r="AB20" s="454"/>
      <c r="AC20" s="454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4"/>
      <c r="AR20" s="454"/>
      <c r="AS20" s="454"/>
      <c r="AT20" s="454"/>
      <c r="AU20" s="454"/>
      <c r="AV20" s="454"/>
      <c r="AW20" s="454"/>
      <c r="AX20" s="454"/>
      <c r="AY20" s="454"/>
      <c r="AZ20" s="454"/>
      <c r="BA20" s="454"/>
      <c r="BB20" s="454"/>
      <c r="BC20" s="454"/>
      <c r="BD20" s="454"/>
      <c r="BE20" s="454"/>
      <c r="BF20" s="454"/>
      <c r="BG20" s="334"/>
      <c r="BH20" s="334"/>
      <c r="BI20" s="334"/>
      <c r="BJ20" s="334"/>
      <c r="BK20" s="334"/>
      <c r="BL20" s="334"/>
    </row>
    <row r="21" spans="2:64" ht="12" customHeight="1"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23"/>
      <c r="BH21" s="123"/>
      <c r="BI21" s="123"/>
      <c r="BJ21" s="123"/>
      <c r="BK21" s="123"/>
      <c r="BL21" s="123"/>
    </row>
    <row r="22" spans="2:64" ht="11.1" customHeight="1">
      <c r="B22" s="588" t="s">
        <v>1</v>
      </c>
      <c r="C22" s="588"/>
      <c r="D22" s="588"/>
      <c r="E22" s="588"/>
      <c r="F22" s="588"/>
      <c r="G22" s="588"/>
      <c r="H22" s="588"/>
      <c r="I22" s="588"/>
      <c r="J22" s="588"/>
      <c r="K22" s="588"/>
      <c r="L22" s="588"/>
      <c r="M22" s="588"/>
      <c r="N22" s="859"/>
      <c r="O22" s="555" t="s">
        <v>782</v>
      </c>
      <c r="P22" s="530"/>
      <c r="Q22" s="530"/>
      <c r="R22" s="530"/>
      <c r="S22" s="530"/>
      <c r="T22" s="530"/>
      <c r="U22" s="530"/>
      <c r="V22" s="530"/>
      <c r="W22" s="555" t="s">
        <v>900</v>
      </c>
      <c r="X22" s="530"/>
      <c r="Y22" s="530"/>
      <c r="Z22" s="530"/>
      <c r="AA22" s="530"/>
      <c r="AB22" s="530"/>
      <c r="AC22" s="530"/>
      <c r="AD22" s="530"/>
      <c r="AE22" s="461" t="s">
        <v>550</v>
      </c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1"/>
      <c r="AV22" s="471"/>
      <c r="AW22" s="471"/>
      <c r="AX22" s="471"/>
      <c r="AY22" s="471"/>
      <c r="AZ22" s="471"/>
      <c r="BA22" s="471"/>
      <c r="BB22" s="471"/>
      <c r="BC22" s="471"/>
      <c r="BD22" s="471"/>
      <c r="BE22" s="471"/>
      <c r="BF22" s="471"/>
      <c r="BG22" s="471"/>
      <c r="BH22" s="471"/>
      <c r="BI22" s="471"/>
      <c r="BJ22" s="471"/>
      <c r="BK22" s="123"/>
      <c r="BL22" s="123"/>
    </row>
    <row r="23" spans="2:64" ht="11.1" customHeight="1"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860"/>
      <c r="O23" s="475"/>
      <c r="P23" s="476"/>
      <c r="Q23" s="476"/>
      <c r="R23" s="476"/>
      <c r="S23" s="476"/>
      <c r="T23" s="476"/>
      <c r="U23" s="476"/>
      <c r="V23" s="476"/>
      <c r="W23" s="475"/>
      <c r="X23" s="476"/>
      <c r="Y23" s="476"/>
      <c r="Z23" s="476"/>
      <c r="AA23" s="476"/>
      <c r="AB23" s="476"/>
      <c r="AC23" s="476"/>
      <c r="AD23" s="476"/>
      <c r="AE23" s="460" t="s">
        <v>227</v>
      </c>
      <c r="AF23" s="842"/>
      <c r="AG23" s="842"/>
      <c r="AH23" s="842"/>
      <c r="AI23" s="842"/>
      <c r="AJ23" s="842"/>
      <c r="AK23" s="842"/>
      <c r="AL23" s="458"/>
      <c r="AM23" s="460" t="s">
        <v>549</v>
      </c>
      <c r="AN23" s="842"/>
      <c r="AO23" s="842"/>
      <c r="AP23" s="842"/>
      <c r="AQ23" s="842"/>
      <c r="AR23" s="842"/>
      <c r="AS23" s="842"/>
      <c r="AT23" s="458"/>
      <c r="AU23" s="460" t="s">
        <v>548</v>
      </c>
      <c r="AV23" s="842"/>
      <c r="AW23" s="842"/>
      <c r="AX23" s="842"/>
      <c r="AY23" s="842"/>
      <c r="AZ23" s="842"/>
      <c r="BA23" s="842"/>
      <c r="BB23" s="458"/>
      <c r="BC23" s="460" t="s">
        <v>547</v>
      </c>
      <c r="BD23" s="842"/>
      <c r="BE23" s="842"/>
      <c r="BF23" s="842"/>
      <c r="BG23" s="842"/>
      <c r="BH23" s="842"/>
      <c r="BI23" s="842"/>
      <c r="BJ23" s="842"/>
    </row>
    <row r="24" spans="2:64" ht="11.1" customHeight="1"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18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</row>
    <row r="25" spans="2:64" s="123" customFormat="1" ht="13.5" customHeight="1">
      <c r="B25" s="65"/>
      <c r="C25" s="856" t="s">
        <v>7</v>
      </c>
      <c r="D25" s="856"/>
      <c r="E25" s="856"/>
      <c r="F25" s="856"/>
      <c r="G25" s="529">
        <v>27</v>
      </c>
      <c r="H25" s="529"/>
      <c r="I25" s="529"/>
      <c r="J25" s="856" t="s">
        <v>1</v>
      </c>
      <c r="K25" s="856"/>
      <c r="L25" s="856"/>
      <c r="M25" s="856"/>
      <c r="N25" s="159"/>
      <c r="O25" s="852">
        <v>2</v>
      </c>
      <c r="P25" s="853"/>
      <c r="Q25" s="853">
        <v>2</v>
      </c>
      <c r="R25" s="853"/>
      <c r="S25" s="853"/>
      <c r="T25" s="853"/>
      <c r="U25" s="853"/>
      <c r="V25" s="853"/>
      <c r="W25" s="853" t="s">
        <v>880</v>
      </c>
      <c r="X25" s="853"/>
      <c r="Y25" s="853"/>
      <c r="Z25" s="853"/>
      <c r="AA25" s="853"/>
      <c r="AB25" s="853"/>
      <c r="AC25" s="853" t="s">
        <v>837</v>
      </c>
      <c r="AD25" s="853"/>
      <c r="AE25" s="853" t="s">
        <v>837</v>
      </c>
      <c r="AF25" s="853"/>
      <c r="AG25" s="853"/>
      <c r="AH25" s="853"/>
      <c r="AI25" s="853"/>
      <c r="AJ25" s="853"/>
      <c r="AK25" s="853"/>
      <c r="AL25" s="853"/>
      <c r="AM25" s="853" t="s">
        <v>544</v>
      </c>
      <c r="AN25" s="853"/>
      <c r="AO25" s="853"/>
      <c r="AP25" s="853"/>
      <c r="AQ25" s="853"/>
      <c r="AR25" s="853"/>
      <c r="AS25" s="853"/>
      <c r="AT25" s="853"/>
      <c r="AU25" s="853" t="s">
        <v>544</v>
      </c>
      <c r="AV25" s="853"/>
      <c r="AW25" s="853"/>
      <c r="AX25" s="853"/>
      <c r="AY25" s="853"/>
      <c r="AZ25" s="853"/>
      <c r="BA25" s="853"/>
      <c r="BB25" s="853"/>
      <c r="BC25" s="853" t="s">
        <v>901</v>
      </c>
      <c r="BD25" s="853"/>
      <c r="BE25" s="853"/>
      <c r="BF25" s="853"/>
      <c r="BG25" s="853"/>
      <c r="BH25" s="853"/>
      <c r="BI25" s="853"/>
      <c r="BJ25" s="853"/>
    </row>
    <row r="26" spans="2:64" ht="10.5" customHeight="1">
      <c r="B26" s="67"/>
      <c r="C26" s="854"/>
      <c r="D26" s="854"/>
      <c r="E26" s="854"/>
      <c r="F26" s="854"/>
      <c r="G26" s="855"/>
      <c r="H26" s="855"/>
      <c r="I26" s="855"/>
      <c r="J26" s="854"/>
      <c r="K26" s="854"/>
      <c r="L26" s="854"/>
      <c r="M26" s="854"/>
      <c r="N26" s="68"/>
      <c r="O26" s="119"/>
      <c r="P26" s="119"/>
      <c r="Q26" s="861"/>
      <c r="R26" s="861"/>
      <c r="S26" s="861"/>
      <c r="T26" s="861"/>
      <c r="U26" s="861"/>
      <c r="V26" s="861"/>
      <c r="W26" s="862"/>
      <c r="X26" s="862"/>
      <c r="Y26" s="862"/>
      <c r="Z26" s="862"/>
      <c r="AA26" s="862"/>
      <c r="AB26" s="862"/>
      <c r="AC26" s="851"/>
      <c r="AD26" s="851"/>
      <c r="AE26" s="851"/>
      <c r="AF26" s="851"/>
      <c r="AG26" s="851"/>
      <c r="AH26" s="851"/>
      <c r="AI26" s="851"/>
      <c r="AJ26" s="851"/>
      <c r="AK26" s="851"/>
      <c r="AL26" s="851"/>
      <c r="AM26" s="851"/>
      <c r="AN26" s="851"/>
      <c r="AO26" s="851"/>
      <c r="AP26" s="851"/>
      <c r="AQ26" s="851"/>
      <c r="AR26" s="851"/>
      <c r="AS26" s="851"/>
      <c r="AT26" s="851"/>
      <c r="AU26" s="851"/>
      <c r="AV26" s="851"/>
      <c r="AW26" s="851"/>
      <c r="AX26" s="851"/>
      <c r="AY26" s="851"/>
      <c r="AZ26" s="851"/>
      <c r="BA26" s="851"/>
      <c r="BB26" s="851"/>
      <c r="BC26" s="851"/>
      <c r="BD26" s="851"/>
      <c r="BE26" s="851"/>
      <c r="BF26" s="851"/>
      <c r="BG26" s="119"/>
      <c r="BH26" s="119"/>
      <c r="BI26" s="119"/>
      <c r="BJ26" s="119"/>
    </row>
    <row r="27" spans="2:64" ht="11.1" customHeight="1">
      <c r="E27" s="838" t="s">
        <v>8</v>
      </c>
      <c r="F27" s="838"/>
      <c r="G27" s="227" t="s">
        <v>835</v>
      </c>
      <c r="H27" s="556">
        <v>-1</v>
      </c>
      <c r="I27" s="556"/>
      <c r="J27" s="121" t="s">
        <v>805</v>
      </c>
    </row>
    <row r="28" spans="2:64" ht="11.1" customHeight="1">
      <c r="H28" s="696">
        <v>-2</v>
      </c>
      <c r="I28" s="696"/>
      <c r="J28" s="121" t="s">
        <v>566</v>
      </c>
    </row>
    <row r="29" spans="2:64" ht="11.1" customHeight="1">
      <c r="H29" s="696">
        <v>-3</v>
      </c>
      <c r="I29" s="696"/>
      <c r="J29" s="121" t="s">
        <v>836</v>
      </c>
    </row>
    <row r="30" spans="2:64" ht="11.1" customHeight="1">
      <c r="H30" s="696">
        <v>-4</v>
      </c>
      <c r="I30" s="696"/>
      <c r="J30" s="121" t="s">
        <v>899</v>
      </c>
    </row>
    <row r="31" spans="2:64" ht="11.1" customHeight="1">
      <c r="D31" s="524" t="s">
        <v>9</v>
      </c>
      <c r="E31" s="524"/>
      <c r="F31" s="524"/>
      <c r="G31" s="227" t="s">
        <v>835</v>
      </c>
      <c r="H31" s="121" t="s">
        <v>486</v>
      </c>
    </row>
    <row r="32" spans="2:64" s="123" customFormat="1" ht="13.5" customHeight="1"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</row>
    <row r="33" spans="2:63" s="123" customFormat="1" ht="13.5" customHeight="1">
      <c r="AS33" s="335"/>
      <c r="AT33" s="335"/>
      <c r="AU33" s="335"/>
      <c r="AV33" s="335"/>
      <c r="AW33" s="335"/>
      <c r="AX33" s="335"/>
      <c r="AY33" s="335"/>
      <c r="AZ33" s="335"/>
      <c r="BA33" s="335"/>
      <c r="BB33" s="335"/>
      <c r="BC33" s="335"/>
      <c r="BD33" s="335"/>
      <c r="BE33" s="335"/>
      <c r="BF33" s="335"/>
      <c r="BG33" s="335"/>
      <c r="BH33" s="335"/>
      <c r="BI33" s="335"/>
      <c r="BJ33" s="335"/>
      <c r="BK33" s="335"/>
    </row>
    <row r="34" spans="2:63" s="123" customFormat="1" ht="13.5" customHeight="1">
      <c r="AS34" s="335"/>
      <c r="AT34" s="335"/>
      <c r="AU34" s="335"/>
      <c r="AV34" s="335"/>
      <c r="AW34" s="335"/>
      <c r="AX34" s="335"/>
      <c r="AY34" s="335"/>
      <c r="AZ34" s="335"/>
      <c r="BA34" s="335"/>
      <c r="BB34" s="335"/>
      <c r="BC34" s="335"/>
      <c r="BD34" s="335"/>
      <c r="BE34" s="335"/>
      <c r="BF34" s="335"/>
      <c r="BG34" s="335"/>
      <c r="BH34" s="335"/>
      <c r="BI34" s="335"/>
      <c r="BJ34" s="335"/>
      <c r="BK34" s="335"/>
    </row>
    <row r="35" spans="2:63" ht="18" customHeight="1">
      <c r="B35" s="454" t="s">
        <v>885</v>
      </c>
      <c r="C35" s="454"/>
      <c r="D35" s="454"/>
      <c r="E35" s="454"/>
      <c r="F35" s="454"/>
      <c r="G35" s="454"/>
      <c r="H35" s="454"/>
      <c r="I35" s="454"/>
      <c r="J35" s="454"/>
      <c r="K35" s="454"/>
      <c r="L35" s="454"/>
      <c r="M35" s="454"/>
      <c r="N35" s="454"/>
      <c r="O35" s="454"/>
      <c r="P35" s="454"/>
      <c r="Q35" s="454"/>
      <c r="R35" s="454"/>
      <c r="S35" s="454"/>
      <c r="T35" s="454"/>
      <c r="U35" s="454"/>
      <c r="V35" s="454"/>
      <c r="W35" s="454"/>
      <c r="X35" s="454"/>
      <c r="Y35" s="454"/>
      <c r="Z35" s="454"/>
      <c r="AA35" s="454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4"/>
      <c r="AR35" s="454"/>
      <c r="AS35" s="454"/>
      <c r="AT35" s="454"/>
      <c r="AU35" s="454"/>
      <c r="AV35" s="454"/>
      <c r="AW35" s="454"/>
      <c r="AX35" s="454"/>
      <c r="AY35" s="454"/>
      <c r="AZ35" s="454"/>
      <c r="BA35" s="454"/>
      <c r="BB35" s="454"/>
      <c r="BC35" s="454"/>
      <c r="BD35" s="454"/>
      <c r="BE35" s="454"/>
      <c r="BF35" s="454"/>
      <c r="BG35" s="454"/>
      <c r="BH35" s="454"/>
      <c r="BI35" s="454"/>
      <c r="BJ35" s="454"/>
    </row>
    <row r="36" spans="2:63" s="123" customFormat="1" ht="12" customHeight="1">
      <c r="BJ36" s="66"/>
    </row>
    <row r="37" spans="2:63" s="123" customFormat="1" ht="15" customHeight="1">
      <c r="B37" s="122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122"/>
      <c r="O37" s="310"/>
      <c r="P37" s="310"/>
      <c r="Q37" s="310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</row>
    <row r="38" spans="2:63" s="123" customFormat="1" ht="15" customHeight="1">
      <c r="B38" s="310"/>
      <c r="C38" s="310"/>
      <c r="D38" s="310"/>
      <c r="E38" s="310"/>
      <c r="F38" s="310"/>
      <c r="G38" s="310"/>
      <c r="H38" s="310"/>
      <c r="I38" s="310"/>
      <c r="J38" s="310"/>
      <c r="K38" s="310"/>
      <c r="L38" s="310"/>
      <c r="M38" s="310"/>
      <c r="N38" s="310"/>
      <c r="O38" s="310"/>
      <c r="P38" s="310"/>
      <c r="Q38" s="310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</row>
    <row r="39" spans="2:63" s="123" customFormat="1" ht="15" customHeight="1">
      <c r="B39" s="310"/>
      <c r="C39" s="310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65"/>
      <c r="BB39" s="65"/>
      <c r="BC39" s="65"/>
      <c r="BD39" s="65"/>
      <c r="BE39" s="65"/>
      <c r="BF39" s="65"/>
      <c r="BG39" s="65"/>
      <c r="BH39" s="65"/>
      <c r="BI39" s="65"/>
      <c r="BJ39" s="65"/>
    </row>
    <row r="40" spans="2:63" s="123" customFormat="1"/>
    <row r="41" spans="2:63" s="123" customFormat="1">
      <c r="C41" s="298"/>
      <c r="D41" s="254"/>
      <c r="E41" s="254"/>
      <c r="F41" s="254"/>
      <c r="G41" s="254"/>
      <c r="H41" s="254"/>
      <c r="I41" s="336"/>
      <c r="J41" s="298"/>
      <c r="K41" s="298"/>
      <c r="L41" s="298"/>
      <c r="M41" s="337"/>
      <c r="N41" s="288"/>
      <c r="O41" s="255"/>
      <c r="P41" s="255"/>
      <c r="Q41" s="255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</row>
    <row r="42" spans="2:63" s="123" customFormat="1">
      <c r="J42" s="65"/>
      <c r="K42" s="65"/>
      <c r="L42" s="65"/>
      <c r="M42" s="338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  <c r="BI42" s="213"/>
      <c r="BJ42" s="213"/>
    </row>
    <row r="43" spans="2:63" s="123" customFormat="1">
      <c r="J43" s="65"/>
      <c r="K43" s="65"/>
      <c r="L43" s="65"/>
      <c r="M43" s="338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  <c r="BI43" s="213"/>
      <c r="BJ43" s="213"/>
    </row>
    <row r="44" spans="2:63" s="123" customFormat="1">
      <c r="J44" s="65"/>
      <c r="K44" s="65"/>
      <c r="L44" s="65"/>
      <c r="M44" s="338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13"/>
      <c r="AE44" s="213"/>
      <c r="AF44" s="213"/>
      <c r="AG44" s="213"/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  <c r="BI44" s="213"/>
      <c r="BJ44" s="213"/>
    </row>
    <row r="45" spans="2:63" s="123" customFormat="1"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N45" s="339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39"/>
      <c r="AZ45" s="339"/>
      <c r="BA45" s="339"/>
      <c r="BB45" s="339"/>
      <c r="BC45" s="339"/>
      <c r="BD45" s="339"/>
      <c r="BE45" s="339"/>
      <c r="BF45" s="339"/>
      <c r="BG45" s="339"/>
      <c r="BH45" s="339"/>
      <c r="BI45" s="339"/>
      <c r="BJ45" s="339"/>
    </row>
    <row r="46" spans="2:63" s="123" customFormat="1">
      <c r="C46" s="298"/>
      <c r="D46" s="254"/>
      <c r="E46" s="254"/>
      <c r="F46" s="254"/>
      <c r="G46" s="254"/>
      <c r="H46" s="254"/>
      <c r="I46" s="336"/>
      <c r="J46" s="298"/>
      <c r="K46" s="298"/>
      <c r="L46" s="298"/>
      <c r="M46" s="337"/>
      <c r="N46" s="288"/>
      <c r="O46" s="255"/>
      <c r="P46" s="255"/>
      <c r="Q46" s="255"/>
      <c r="R46" s="288"/>
      <c r="S46" s="288"/>
      <c r="T46" s="288"/>
      <c r="U46" s="288"/>
      <c r="V46" s="288"/>
      <c r="W46" s="288"/>
      <c r="X46" s="288"/>
      <c r="Y46" s="288"/>
      <c r="Z46" s="288"/>
      <c r="AA46" s="288"/>
      <c r="AB46" s="288"/>
      <c r="AC46" s="288"/>
      <c r="AD46" s="288"/>
      <c r="AE46" s="288"/>
      <c r="AF46" s="288"/>
      <c r="AG46" s="288"/>
      <c r="AH46" s="288"/>
      <c r="AI46" s="288"/>
      <c r="AJ46" s="288"/>
      <c r="AK46" s="288"/>
      <c r="AL46" s="288"/>
      <c r="AM46" s="288"/>
      <c r="AN46" s="288"/>
      <c r="AO46" s="288"/>
      <c r="AP46" s="288"/>
      <c r="AQ46" s="288"/>
      <c r="AR46" s="288"/>
      <c r="AS46" s="288"/>
      <c r="AT46" s="288"/>
      <c r="AU46" s="288"/>
      <c r="AV46" s="288"/>
      <c r="AW46" s="288"/>
      <c r="AX46" s="288"/>
      <c r="AY46" s="288"/>
      <c r="AZ46" s="288"/>
      <c r="BA46" s="288"/>
      <c r="BB46" s="288"/>
      <c r="BC46" s="288"/>
      <c r="BD46" s="288"/>
      <c r="BE46" s="288"/>
      <c r="BF46" s="288"/>
      <c r="BG46" s="288"/>
      <c r="BH46" s="288"/>
      <c r="BI46" s="288"/>
      <c r="BJ46" s="288"/>
    </row>
    <row r="47" spans="2:63" s="123" customFormat="1">
      <c r="J47" s="65"/>
      <c r="K47" s="65"/>
      <c r="L47" s="65"/>
      <c r="M47" s="338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  <c r="BI47" s="213"/>
      <c r="BJ47" s="213"/>
    </row>
    <row r="48" spans="2:63" s="123" customFormat="1">
      <c r="J48" s="65"/>
      <c r="K48" s="65"/>
      <c r="L48" s="65"/>
      <c r="M48" s="338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</row>
    <row r="49" spans="3:62" s="123" customFormat="1">
      <c r="J49" s="65"/>
      <c r="K49" s="65"/>
      <c r="L49" s="65"/>
      <c r="M49" s="338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</row>
    <row r="50" spans="3:62" s="123" customFormat="1">
      <c r="C50" s="298"/>
      <c r="D50" s="254"/>
      <c r="E50" s="254"/>
      <c r="F50" s="254"/>
      <c r="G50" s="254"/>
      <c r="H50" s="254"/>
      <c r="I50" s="336"/>
      <c r="J50" s="298"/>
      <c r="K50" s="298"/>
      <c r="L50" s="298"/>
      <c r="M50" s="337"/>
      <c r="N50" s="288"/>
      <c r="O50" s="255"/>
      <c r="P50" s="255"/>
      <c r="Q50" s="255"/>
      <c r="R50" s="288"/>
      <c r="S50" s="288"/>
      <c r="T50" s="288"/>
      <c r="U50" s="288"/>
      <c r="V50" s="288"/>
      <c r="W50" s="288"/>
      <c r="X50" s="288"/>
      <c r="Y50" s="288"/>
      <c r="Z50" s="288"/>
      <c r="AA50" s="288"/>
      <c r="AB50" s="288"/>
      <c r="AC50" s="288"/>
      <c r="AD50" s="288"/>
      <c r="AE50" s="288"/>
      <c r="AF50" s="288"/>
      <c r="AG50" s="288"/>
      <c r="AH50" s="288"/>
      <c r="AI50" s="288"/>
      <c r="AJ50" s="288"/>
      <c r="AK50" s="288"/>
      <c r="AL50" s="288"/>
      <c r="AM50" s="288"/>
      <c r="AN50" s="288"/>
      <c r="AO50" s="288"/>
      <c r="AP50" s="288"/>
      <c r="AQ50" s="288"/>
      <c r="AR50" s="288"/>
      <c r="AS50" s="288"/>
      <c r="AT50" s="288"/>
      <c r="AU50" s="288"/>
      <c r="AV50" s="288"/>
      <c r="AW50" s="288"/>
      <c r="AX50" s="288"/>
      <c r="AY50" s="288"/>
      <c r="AZ50" s="288"/>
      <c r="BA50" s="288"/>
      <c r="BB50" s="288"/>
      <c r="BC50" s="288"/>
      <c r="BD50" s="288"/>
      <c r="BE50" s="288"/>
      <c r="BF50" s="288"/>
      <c r="BG50" s="288"/>
      <c r="BH50" s="288"/>
      <c r="BI50" s="288"/>
      <c r="BJ50" s="288"/>
    </row>
    <row r="51" spans="3:62" s="123" customFormat="1">
      <c r="J51" s="65"/>
      <c r="K51" s="65"/>
      <c r="L51" s="65"/>
      <c r="M51" s="338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  <c r="BI51" s="213"/>
      <c r="BJ51" s="213"/>
    </row>
    <row r="52" spans="3:62" s="123" customFormat="1"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  <c r="BC52" s="339"/>
      <c r="BD52" s="339"/>
      <c r="BE52" s="339"/>
      <c r="BF52" s="339"/>
      <c r="BG52" s="339"/>
      <c r="BH52" s="339"/>
      <c r="BI52" s="339"/>
      <c r="BJ52" s="339"/>
    </row>
    <row r="53" spans="3:62" s="123" customFormat="1">
      <c r="C53" s="298"/>
      <c r="D53" s="254"/>
      <c r="E53" s="254"/>
      <c r="F53" s="254"/>
      <c r="G53" s="254"/>
      <c r="H53" s="254"/>
      <c r="I53" s="336"/>
      <c r="J53" s="298"/>
      <c r="K53" s="298"/>
      <c r="L53" s="298"/>
      <c r="M53" s="337"/>
      <c r="N53" s="288"/>
      <c r="O53" s="255"/>
      <c r="P53" s="255"/>
      <c r="Q53" s="255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</row>
    <row r="54" spans="3:62" s="123" customFormat="1">
      <c r="J54" s="65"/>
      <c r="K54" s="65"/>
      <c r="L54" s="65"/>
      <c r="M54" s="338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</row>
    <row r="55" spans="3:62" s="123" customFormat="1">
      <c r="J55" s="65"/>
      <c r="K55" s="65"/>
      <c r="L55" s="65"/>
      <c r="M55" s="338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  <c r="BI55" s="213"/>
      <c r="BJ55" s="213"/>
    </row>
    <row r="56" spans="3:62" s="123" customFormat="1">
      <c r="D56" s="838" t="s">
        <v>8</v>
      </c>
      <c r="E56" s="838"/>
      <c r="F56" s="227" t="s">
        <v>151</v>
      </c>
      <c r="G56" s="157" t="s">
        <v>881</v>
      </c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39"/>
      <c r="AU56" s="339"/>
      <c r="AV56" s="339"/>
      <c r="AW56" s="339"/>
      <c r="AX56" s="339"/>
      <c r="AY56" s="339"/>
      <c r="AZ56" s="339"/>
      <c r="BA56" s="339"/>
      <c r="BB56" s="339"/>
      <c r="BC56" s="339"/>
      <c r="BD56" s="339"/>
      <c r="BE56" s="339"/>
      <c r="BF56" s="339"/>
      <c r="BG56" s="339"/>
      <c r="BH56" s="339"/>
      <c r="BI56" s="339"/>
      <c r="BJ56" s="339"/>
    </row>
    <row r="57" spans="3:62" s="123" customFormat="1">
      <c r="C57" s="340"/>
      <c r="D57" s="341"/>
      <c r="E57" s="341"/>
      <c r="F57" s="341"/>
      <c r="G57" s="157" t="s">
        <v>894</v>
      </c>
      <c r="H57" s="341"/>
      <c r="I57" s="336"/>
      <c r="J57" s="298"/>
      <c r="K57" s="298"/>
      <c r="L57" s="298"/>
      <c r="M57" s="337"/>
      <c r="N57" s="288"/>
      <c r="O57" s="255"/>
      <c r="P57" s="255"/>
      <c r="Q57" s="255"/>
      <c r="R57" s="288"/>
      <c r="S57" s="288"/>
      <c r="T57" s="288"/>
      <c r="U57" s="288"/>
      <c r="V57" s="288"/>
      <c r="W57" s="288"/>
      <c r="X57" s="288"/>
      <c r="Y57" s="288"/>
      <c r="Z57" s="288"/>
      <c r="AA57" s="288"/>
      <c r="AB57" s="288"/>
      <c r="AC57" s="288"/>
      <c r="AD57" s="288"/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</row>
    <row r="58" spans="3:62" s="123" customFormat="1">
      <c r="C58" s="340"/>
      <c r="D58" s="341"/>
      <c r="E58" s="341"/>
      <c r="F58" s="341"/>
      <c r="G58" s="157"/>
      <c r="H58" s="341"/>
      <c r="I58" s="336"/>
      <c r="J58" s="298"/>
      <c r="K58" s="298"/>
      <c r="L58" s="298"/>
      <c r="M58" s="337"/>
      <c r="N58" s="288"/>
      <c r="O58" s="255"/>
      <c r="P58" s="255"/>
      <c r="Q58" s="255"/>
      <c r="R58" s="288"/>
      <c r="S58" s="288"/>
      <c r="T58" s="288"/>
      <c r="U58" s="288"/>
      <c r="V58" s="288"/>
      <c r="W58" s="288"/>
      <c r="X58" s="288"/>
      <c r="Y58" s="288"/>
      <c r="Z58" s="288"/>
      <c r="AA58" s="288"/>
      <c r="AB58" s="288"/>
      <c r="AC58" s="288"/>
      <c r="AD58" s="288"/>
      <c r="AE58" s="288"/>
      <c r="AF58" s="288"/>
      <c r="AG58" s="288"/>
      <c r="AH58" s="288"/>
      <c r="AI58" s="288"/>
      <c r="AJ58" s="288"/>
      <c r="AK58" s="288"/>
      <c r="AL58" s="288"/>
      <c r="AM58" s="288"/>
      <c r="AN58" s="288"/>
      <c r="AO58" s="288"/>
      <c r="AP58" s="288"/>
      <c r="AQ58" s="288"/>
      <c r="AR58" s="288"/>
      <c r="AS58" s="288"/>
      <c r="AT58" s="288"/>
      <c r="AU58" s="288"/>
      <c r="AV58" s="288"/>
      <c r="AW58" s="288"/>
      <c r="AX58" s="288"/>
      <c r="AY58" s="288"/>
      <c r="AZ58" s="288"/>
      <c r="BA58" s="288"/>
      <c r="BB58" s="288"/>
      <c r="BC58" s="288"/>
      <c r="BD58" s="288"/>
      <c r="BE58" s="288"/>
      <c r="BF58" s="288"/>
      <c r="BG58" s="288"/>
      <c r="BH58" s="288"/>
      <c r="BI58" s="288"/>
      <c r="BJ58" s="288"/>
    </row>
    <row r="59" spans="3:62" s="123" customFormat="1">
      <c r="C59" s="340"/>
      <c r="D59" s="341"/>
      <c r="E59" s="341"/>
      <c r="F59" s="341"/>
      <c r="G59" s="157"/>
      <c r="H59" s="341"/>
      <c r="I59" s="336"/>
      <c r="J59" s="298"/>
      <c r="K59" s="298"/>
      <c r="L59" s="298"/>
      <c r="M59" s="337"/>
      <c r="N59" s="288"/>
      <c r="O59" s="255"/>
      <c r="P59" s="255"/>
      <c r="Q59" s="255"/>
      <c r="R59" s="288"/>
      <c r="S59" s="288"/>
      <c r="T59" s="288"/>
      <c r="U59" s="288"/>
      <c r="V59" s="288"/>
      <c r="W59" s="288"/>
      <c r="X59" s="288"/>
      <c r="Y59" s="288"/>
      <c r="Z59" s="288"/>
      <c r="AA59" s="288"/>
      <c r="AB59" s="288"/>
      <c r="AC59" s="288"/>
      <c r="AD59" s="288"/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</row>
    <row r="84" spans="2:62" s="123" customFormat="1" ht="18" customHeight="1"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  <c r="AG84" s="342"/>
      <c r="AH84" s="342"/>
      <c r="AI84" s="342"/>
      <c r="AJ84" s="342"/>
      <c r="AK84" s="342"/>
      <c r="AL84" s="342"/>
      <c r="AM84" s="342"/>
      <c r="AN84" s="342"/>
      <c r="AO84" s="342"/>
      <c r="AP84" s="342"/>
      <c r="AQ84" s="342"/>
      <c r="AR84" s="342"/>
      <c r="AS84" s="342"/>
      <c r="AT84" s="342"/>
      <c r="AU84" s="342"/>
      <c r="AV84" s="342"/>
      <c r="AW84" s="342"/>
      <c r="AX84" s="342"/>
      <c r="AY84" s="342"/>
      <c r="AZ84" s="342"/>
      <c r="BA84" s="342"/>
      <c r="BB84" s="342"/>
      <c r="BC84" s="342"/>
      <c r="BD84" s="342"/>
      <c r="BE84" s="342"/>
      <c r="BF84" s="342"/>
      <c r="BG84" s="342"/>
      <c r="BH84" s="342"/>
      <c r="BI84" s="342"/>
      <c r="BJ84" s="342"/>
    </row>
    <row r="85" spans="2:62" s="123" customFormat="1" ht="12.95" customHeight="1">
      <c r="BJ85" s="66"/>
    </row>
    <row r="86" spans="2:62" s="123" customFormat="1" ht="15" customHeight="1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343"/>
      <c r="BF86" s="122"/>
      <c r="BG86" s="122"/>
      <c r="BH86" s="122"/>
      <c r="BI86" s="122"/>
      <c r="BJ86" s="122"/>
    </row>
    <row r="87" spans="2:62" s="123" customFormat="1" ht="15" customHeight="1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</row>
    <row r="88" spans="2:62" s="123" customFormat="1" ht="15" customHeight="1">
      <c r="B88" s="122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</row>
    <row r="89" spans="2:62" s="123" customFormat="1"/>
    <row r="90" spans="2:62" s="123" customFormat="1">
      <c r="C90" s="65"/>
      <c r="D90" s="254"/>
      <c r="E90" s="254"/>
      <c r="F90" s="254"/>
      <c r="G90" s="65"/>
      <c r="H90" s="65"/>
      <c r="I90" s="65"/>
      <c r="J90" s="254"/>
      <c r="K90" s="254"/>
      <c r="L90" s="254"/>
      <c r="N90" s="338"/>
      <c r="O90" s="338"/>
      <c r="P90" s="338"/>
      <c r="Q90" s="338"/>
      <c r="R90" s="338"/>
      <c r="S90" s="338"/>
      <c r="T90" s="338"/>
      <c r="U90" s="338"/>
      <c r="V90" s="338"/>
      <c r="W90" s="338"/>
      <c r="X90" s="338"/>
      <c r="Y90" s="338"/>
      <c r="Z90" s="338"/>
      <c r="AA90" s="338"/>
      <c r="AB90" s="338"/>
      <c r="AC90" s="338"/>
      <c r="AD90" s="338"/>
      <c r="AE90" s="338"/>
      <c r="AF90" s="338"/>
      <c r="AG90" s="338"/>
      <c r="AH90" s="338"/>
      <c r="AI90" s="338"/>
      <c r="AJ90" s="338"/>
      <c r="AK90" s="338"/>
      <c r="AL90" s="338"/>
      <c r="AM90" s="338"/>
      <c r="AN90" s="338"/>
      <c r="AO90" s="338"/>
      <c r="AP90" s="338"/>
      <c r="AQ90" s="338"/>
      <c r="AR90" s="338"/>
      <c r="AS90" s="338"/>
      <c r="AT90" s="338"/>
      <c r="AU90" s="338"/>
      <c r="AV90" s="338"/>
      <c r="AW90" s="338"/>
      <c r="AX90" s="338"/>
      <c r="AY90" s="338"/>
      <c r="AZ90" s="338"/>
      <c r="BA90" s="338"/>
      <c r="BB90" s="338"/>
      <c r="BC90" s="338"/>
      <c r="BD90" s="338"/>
      <c r="BE90" s="344"/>
      <c r="BF90" s="344"/>
      <c r="BG90" s="344"/>
      <c r="BH90" s="344"/>
      <c r="BI90" s="344"/>
      <c r="BJ90" s="344"/>
    </row>
    <row r="91" spans="2:62" s="123" customFormat="1">
      <c r="G91" s="65"/>
      <c r="H91" s="65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8"/>
      <c r="AH91" s="338"/>
      <c r="AI91" s="338"/>
      <c r="AJ91" s="338"/>
      <c r="AK91" s="338"/>
      <c r="AL91" s="338"/>
      <c r="AM91" s="338"/>
      <c r="AN91" s="338"/>
      <c r="AO91" s="338"/>
      <c r="AP91" s="338"/>
      <c r="AQ91" s="338"/>
      <c r="AR91" s="338"/>
      <c r="AS91" s="338"/>
      <c r="AT91" s="338"/>
      <c r="AU91" s="338"/>
      <c r="AV91" s="338"/>
      <c r="AW91" s="338"/>
      <c r="AX91" s="338"/>
      <c r="AY91" s="338"/>
      <c r="AZ91" s="338"/>
      <c r="BA91" s="338"/>
      <c r="BB91" s="338"/>
      <c r="BC91" s="338"/>
      <c r="BD91" s="338"/>
      <c r="BE91" s="344"/>
      <c r="BF91" s="344"/>
      <c r="BG91" s="344"/>
      <c r="BH91" s="344"/>
      <c r="BI91" s="344"/>
      <c r="BJ91" s="344"/>
    </row>
    <row r="92" spans="2:62" s="123" customFormat="1">
      <c r="G92" s="65"/>
      <c r="H92" s="65"/>
      <c r="N92" s="338"/>
      <c r="O92" s="338"/>
      <c r="P92" s="338"/>
      <c r="Q92" s="338"/>
      <c r="R92" s="338"/>
      <c r="S92" s="338"/>
      <c r="T92" s="338"/>
      <c r="U92" s="338"/>
      <c r="V92" s="338"/>
      <c r="W92" s="338"/>
      <c r="X92" s="338"/>
      <c r="Y92" s="338"/>
      <c r="Z92" s="338"/>
      <c r="AA92" s="338"/>
      <c r="AB92" s="338"/>
      <c r="AC92" s="338"/>
      <c r="AD92" s="338"/>
      <c r="AE92" s="338"/>
      <c r="AF92" s="338"/>
      <c r="AG92" s="338"/>
      <c r="AH92" s="338"/>
      <c r="AI92" s="338"/>
      <c r="AJ92" s="338"/>
      <c r="AK92" s="338"/>
      <c r="AL92" s="338"/>
      <c r="AM92" s="338"/>
      <c r="AN92" s="338"/>
      <c r="AO92" s="338"/>
      <c r="AP92" s="338"/>
      <c r="AQ92" s="338"/>
      <c r="AR92" s="338"/>
      <c r="AS92" s="338"/>
      <c r="AT92" s="338"/>
      <c r="AU92" s="338"/>
      <c r="AV92" s="338"/>
      <c r="AW92" s="338"/>
      <c r="AX92" s="338"/>
      <c r="AY92" s="338"/>
      <c r="AZ92" s="338"/>
      <c r="BA92" s="338"/>
      <c r="BB92" s="338"/>
      <c r="BC92" s="338"/>
      <c r="BD92" s="338"/>
      <c r="BE92" s="344"/>
      <c r="BF92" s="344"/>
      <c r="BG92" s="344"/>
      <c r="BH92" s="344"/>
      <c r="BI92" s="344"/>
      <c r="BJ92" s="344"/>
    </row>
    <row r="93" spans="2:62" s="123" customFormat="1">
      <c r="G93" s="65"/>
      <c r="H93" s="65"/>
      <c r="N93" s="338"/>
      <c r="O93" s="338"/>
      <c r="P93" s="338"/>
      <c r="Q93" s="338"/>
      <c r="R93" s="338"/>
      <c r="S93" s="338"/>
      <c r="T93" s="338"/>
      <c r="U93" s="338"/>
      <c r="V93" s="338"/>
      <c r="W93" s="338"/>
      <c r="X93" s="338"/>
      <c r="Y93" s="338"/>
      <c r="Z93" s="338"/>
      <c r="AA93" s="338"/>
      <c r="AB93" s="338"/>
      <c r="AC93" s="338"/>
      <c r="AD93" s="338"/>
      <c r="AE93" s="338"/>
      <c r="AF93" s="338"/>
      <c r="AG93" s="338"/>
      <c r="AH93" s="338"/>
      <c r="AI93" s="338"/>
      <c r="AJ93" s="338"/>
      <c r="AK93" s="338"/>
      <c r="AL93" s="338"/>
      <c r="AM93" s="338"/>
      <c r="AN93" s="338"/>
      <c r="AO93" s="338"/>
      <c r="AP93" s="338"/>
      <c r="AQ93" s="338"/>
      <c r="AR93" s="338"/>
      <c r="AS93" s="338"/>
      <c r="AT93" s="338"/>
      <c r="AU93" s="338"/>
      <c r="AV93" s="338"/>
      <c r="AW93" s="338"/>
      <c r="AX93" s="338"/>
      <c r="AY93" s="338"/>
      <c r="AZ93" s="338"/>
      <c r="BA93" s="338"/>
      <c r="BB93" s="338"/>
      <c r="BC93" s="338"/>
      <c r="BD93" s="338"/>
      <c r="BE93" s="344"/>
      <c r="BF93" s="344"/>
      <c r="BG93" s="344"/>
      <c r="BH93" s="344"/>
      <c r="BI93" s="344"/>
      <c r="BJ93" s="344"/>
    </row>
    <row r="94" spans="2:62" s="123" customFormat="1">
      <c r="G94" s="65"/>
      <c r="H94" s="65"/>
      <c r="N94" s="338"/>
      <c r="O94" s="338"/>
      <c r="P94" s="338"/>
      <c r="Q94" s="338"/>
      <c r="R94" s="338"/>
      <c r="S94" s="338"/>
      <c r="T94" s="338"/>
      <c r="U94" s="338"/>
      <c r="V94" s="338"/>
      <c r="W94" s="338"/>
      <c r="X94" s="338"/>
      <c r="Y94" s="338"/>
      <c r="Z94" s="338"/>
      <c r="AA94" s="338"/>
      <c r="AB94" s="338"/>
      <c r="AC94" s="338"/>
      <c r="AD94" s="338"/>
      <c r="AE94" s="338"/>
      <c r="AF94" s="338"/>
      <c r="AG94" s="338"/>
      <c r="AH94" s="338"/>
      <c r="AI94" s="338"/>
      <c r="AJ94" s="338"/>
      <c r="AK94" s="338"/>
      <c r="AL94" s="338"/>
      <c r="AM94" s="338"/>
      <c r="AN94" s="338"/>
      <c r="AO94" s="338"/>
      <c r="AP94" s="338"/>
      <c r="AQ94" s="338"/>
      <c r="AR94" s="338"/>
      <c r="AS94" s="338"/>
      <c r="AT94" s="338"/>
      <c r="AU94" s="338"/>
      <c r="AV94" s="338"/>
      <c r="AW94" s="338"/>
      <c r="AX94" s="338"/>
      <c r="AY94" s="338"/>
      <c r="AZ94" s="338"/>
      <c r="BA94" s="338"/>
      <c r="BB94" s="338"/>
      <c r="BC94" s="338"/>
      <c r="BD94" s="338"/>
      <c r="BE94" s="344"/>
      <c r="BF94" s="344"/>
      <c r="BG94" s="344"/>
      <c r="BH94" s="344"/>
      <c r="BI94" s="344"/>
      <c r="BJ94" s="344"/>
    </row>
    <row r="95" spans="2:62" s="123" customFormat="1">
      <c r="BE95" s="345"/>
      <c r="BF95" s="345"/>
      <c r="BG95" s="345"/>
      <c r="BH95" s="345"/>
      <c r="BI95" s="345"/>
      <c r="BJ95" s="345"/>
    </row>
    <row r="96" spans="2:62" s="123" customFormat="1">
      <c r="G96" s="65"/>
      <c r="H96" s="65"/>
      <c r="N96" s="338"/>
      <c r="O96" s="338"/>
      <c r="P96" s="338"/>
      <c r="Q96" s="338"/>
      <c r="R96" s="338"/>
      <c r="S96" s="338"/>
      <c r="T96" s="338"/>
      <c r="U96" s="338"/>
      <c r="V96" s="338"/>
      <c r="W96" s="338"/>
      <c r="X96" s="338"/>
      <c r="Y96" s="338"/>
      <c r="Z96" s="338"/>
      <c r="AA96" s="338"/>
      <c r="AB96" s="338"/>
      <c r="AC96" s="338"/>
      <c r="AD96" s="338"/>
      <c r="AE96" s="338"/>
      <c r="AF96" s="338"/>
      <c r="AG96" s="338"/>
      <c r="AH96" s="338"/>
      <c r="AI96" s="338"/>
      <c r="AJ96" s="338"/>
      <c r="AK96" s="338"/>
      <c r="AL96" s="338"/>
      <c r="AM96" s="338"/>
      <c r="AN96" s="338"/>
      <c r="AO96" s="338"/>
      <c r="AP96" s="338"/>
      <c r="AQ96" s="338"/>
      <c r="AR96" s="338"/>
      <c r="AS96" s="338"/>
      <c r="AT96" s="338"/>
      <c r="AU96" s="338"/>
      <c r="AV96" s="338"/>
      <c r="AW96" s="338"/>
      <c r="AX96" s="338"/>
      <c r="AY96" s="338"/>
      <c r="AZ96" s="338"/>
      <c r="BA96" s="338"/>
      <c r="BB96" s="338"/>
      <c r="BC96" s="338"/>
      <c r="BD96" s="338"/>
      <c r="BE96" s="344"/>
      <c r="BF96" s="344"/>
      <c r="BG96" s="344"/>
      <c r="BH96" s="344"/>
      <c r="BI96" s="344"/>
      <c r="BJ96" s="344"/>
    </row>
    <row r="97" spans="2:62" s="123" customFormat="1">
      <c r="G97" s="65"/>
      <c r="H97" s="65"/>
      <c r="N97" s="338"/>
      <c r="O97" s="338"/>
      <c r="P97" s="338"/>
      <c r="Q97" s="338"/>
      <c r="R97" s="338"/>
      <c r="S97" s="338"/>
      <c r="T97" s="338"/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38"/>
      <c r="AP97" s="338"/>
      <c r="AQ97" s="338"/>
      <c r="AR97" s="338"/>
      <c r="AS97" s="338"/>
      <c r="AT97" s="338"/>
      <c r="AU97" s="338"/>
      <c r="AV97" s="338"/>
      <c r="AW97" s="338"/>
      <c r="AX97" s="338"/>
      <c r="AY97" s="338"/>
      <c r="AZ97" s="338"/>
      <c r="BA97" s="338"/>
      <c r="BB97" s="338"/>
      <c r="BC97" s="338"/>
      <c r="BD97" s="338"/>
      <c r="BE97" s="344"/>
      <c r="BF97" s="344"/>
      <c r="BG97" s="344"/>
      <c r="BH97" s="344"/>
      <c r="BI97" s="344"/>
      <c r="BJ97" s="344"/>
    </row>
    <row r="98" spans="2:62" s="123" customFormat="1">
      <c r="G98" s="65"/>
      <c r="H98" s="65"/>
      <c r="N98" s="338"/>
      <c r="O98" s="338"/>
      <c r="P98" s="338"/>
      <c r="Q98" s="338"/>
      <c r="R98" s="338"/>
      <c r="S98" s="338"/>
      <c r="T98" s="338"/>
      <c r="U98" s="338"/>
      <c r="V98" s="338"/>
      <c r="W98" s="338"/>
      <c r="X98" s="338"/>
      <c r="Y98" s="338"/>
      <c r="Z98" s="338"/>
      <c r="AA98" s="338"/>
      <c r="AB98" s="338"/>
      <c r="AC98" s="338"/>
      <c r="AD98" s="338"/>
      <c r="AE98" s="338"/>
      <c r="AF98" s="338"/>
      <c r="AG98" s="338"/>
      <c r="AH98" s="338"/>
      <c r="AI98" s="338"/>
      <c r="AJ98" s="338"/>
      <c r="AK98" s="338"/>
      <c r="AL98" s="338"/>
      <c r="AM98" s="338"/>
      <c r="AN98" s="338"/>
      <c r="AO98" s="338"/>
      <c r="AP98" s="338"/>
      <c r="AQ98" s="338"/>
      <c r="AR98" s="338"/>
      <c r="AS98" s="338"/>
      <c r="AT98" s="338"/>
      <c r="AU98" s="338"/>
      <c r="AV98" s="338"/>
      <c r="AW98" s="338"/>
      <c r="AX98" s="338"/>
      <c r="AY98" s="338"/>
      <c r="AZ98" s="338"/>
      <c r="BA98" s="338"/>
      <c r="BB98" s="338"/>
      <c r="BC98" s="338"/>
      <c r="BD98" s="338"/>
      <c r="BE98" s="344"/>
      <c r="BF98" s="344"/>
      <c r="BG98" s="344"/>
      <c r="BH98" s="344"/>
      <c r="BI98" s="344"/>
      <c r="BJ98" s="344"/>
    </row>
    <row r="99" spans="2:62" s="123" customFormat="1">
      <c r="G99" s="65"/>
      <c r="H99" s="65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338"/>
      <c r="BA99" s="338"/>
      <c r="BB99" s="338"/>
      <c r="BC99" s="338"/>
      <c r="BD99" s="338"/>
      <c r="BE99" s="344"/>
      <c r="BF99" s="344"/>
      <c r="BG99" s="344"/>
      <c r="BH99" s="344"/>
      <c r="BI99" s="344"/>
      <c r="BJ99" s="344"/>
    </row>
    <row r="100" spans="2:62" s="123" customFormat="1">
      <c r="G100" s="298"/>
      <c r="H100" s="298"/>
      <c r="N100" s="337"/>
      <c r="O100" s="337"/>
      <c r="P100" s="337"/>
      <c r="Q100" s="337"/>
      <c r="R100" s="337"/>
      <c r="S100" s="337"/>
      <c r="T100" s="337"/>
      <c r="U100" s="337"/>
      <c r="V100" s="337"/>
      <c r="W100" s="337"/>
      <c r="X100" s="337"/>
      <c r="Y100" s="337"/>
      <c r="Z100" s="337"/>
      <c r="AA100" s="337"/>
      <c r="AB100" s="337"/>
      <c r="AC100" s="337"/>
      <c r="AD100" s="337"/>
      <c r="AE100" s="337"/>
      <c r="AF100" s="337"/>
      <c r="AG100" s="337"/>
      <c r="AH100" s="337"/>
      <c r="AI100" s="337"/>
      <c r="AJ100" s="337"/>
      <c r="AK100" s="337"/>
      <c r="AL100" s="337"/>
      <c r="AM100" s="337"/>
      <c r="AN100" s="337"/>
      <c r="AO100" s="337"/>
      <c r="AP100" s="337"/>
      <c r="AQ100" s="337"/>
      <c r="AR100" s="337"/>
      <c r="AS100" s="337"/>
      <c r="AT100" s="337"/>
      <c r="AU100" s="337"/>
      <c r="AV100" s="337"/>
      <c r="AW100" s="337"/>
      <c r="AX100" s="337"/>
      <c r="AY100" s="337"/>
      <c r="AZ100" s="337"/>
      <c r="BA100" s="337"/>
      <c r="BB100" s="337"/>
      <c r="BC100" s="337"/>
      <c r="BD100" s="337"/>
      <c r="BE100" s="346"/>
      <c r="BF100" s="346"/>
      <c r="BG100" s="346"/>
      <c r="BH100" s="346"/>
      <c r="BI100" s="346"/>
      <c r="BJ100" s="346"/>
    </row>
    <row r="101" spans="2:62" s="123" customFormat="1"/>
    <row r="102" spans="2:62" s="123" customFormat="1">
      <c r="C102" s="184"/>
      <c r="D102" s="184"/>
      <c r="E102" s="228"/>
      <c r="F102" s="184"/>
    </row>
    <row r="103" spans="2:62" s="123" customFormat="1">
      <c r="B103" s="184"/>
      <c r="C103" s="184"/>
      <c r="D103" s="184"/>
      <c r="E103" s="228"/>
      <c r="F103" s="184"/>
    </row>
    <row r="104" spans="2:62" s="123" customFormat="1"/>
    <row r="105" spans="2:62" s="123" customFormat="1"/>
    <row r="106" spans="2:62" s="123" customFormat="1"/>
    <row r="107" spans="2:62" s="123" customFormat="1"/>
    <row r="108" spans="2:62" s="123" customFormat="1"/>
    <row r="109" spans="2:62" s="123" customFormat="1"/>
    <row r="110" spans="2:62" s="123" customFormat="1"/>
    <row r="111" spans="2:62" s="123" customFormat="1"/>
    <row r="112" spans="2:62" s="123" customFormat="1"/>
    <row r="113" s="123" customFormat="1"/>
    <row r="114" s="123" customFormat="1"/>
    <row r="115" s="123" customFormat="1"/>
    <row r="116" s="123" customFormat="1"/>
    <row r="117" s="123" customFormat="1"/>
    <row r="118" s="123" customFormat="1"/>
    <row r="119" s="123" customFormat="1"/>
    <row r="120" s="123" customFormat="1"/>
    <row r="121" s="123" customFormat="1"/>
    <row r="122" s="123" customFormat="1"/>
    <row r="123" s="123" customFormat="1"/>
    <row r="124" s="123" customFormat="1"/>
    <row r="125" s="123" customFormat="1"/>
    <row r="126" s="123" customFormat="1"/>
    <row r="127" s="123" customFormat="1"/>
    <row r="128" s="123" customFormat="1"/>
    <row r="129" s="123" customFormat="1"/>
    <row r="130" s="123" customFormat="1"/>
    <row r="131" s="123" customFormat="1"/>
    <row r="132" s="123" customFormat="1"/>
    <row r="133" s="123" customFormat="1"/>
    <row r="134" s="123" customFormat="1"/>
    <row r="135" s="123" customFormat="1"/>
    <row r="136" s="123" customFormat="1"/>
    <row r="137" s="123" customFormat="1"/>
    <row r="138" s="123" customFormat="1"/>
    <row r="139" s="123" customFormat="1"/>
    <row r="140" s="123" customFormat="1"/>
    <row r="141" s="123" customFormat="1"/>
    <row r="142" s="123" customFormat="1"/>
    <row r="143" s="123" customFormat="1"/>
    <row r="144" s="123" customFormat="1"/>
    <row r="145" s="123" customFormat="1"/>
    <row r="146" s="123" customFormat="1"/>
    <row r="147" s="123" customFormat="1"/>
    <row r="148" s="123" customFormat="1"/>
    <row r="149" s="123" customFormat="1"/>
    <row r="150" s="123" customFormat="1"/>
    <row r="151" s="123" customFormat="1"/>
    <row r="152" s="123" customFormat="1"/>
    <row r="153" s="123" customFormat="1"/>
  </sheetData>
  <mergeCells count="66">
    <mergeCell ref="G11:I11"/>
    <mergeCell ref="O11:V11"/>
    <mergeCell ref="B22:N23"/>
    <mergeCell ref="D31:F31"/>
    <mergeCell ref="AC26:AI26"/>
    <mergeCell ref="Q26:V26"/>
    <mergeCell ref="W26:AB26"/>
    <mergeCell ref="E27:F27"/>
    <mergeCell ref="H27:I27"/>
    <mergeCell ref="H28:I28"/>
    <mergeCell ref="H29:I29"/>
    <mergeCell ref="H30:I30"/>
    <mergeCell ref="O22:V23"/>
    <mergeCell ref="W22:AD23"/>
    <mergeCell ref="AE22:BJ22"/>
    <mergeCell ref="AE23:AL23"/>
    <mergeCell ref="B35:BJ35"/>
    <mergeCell ref="D56:E56"/>
    <mergeCell ref="AS1:BK2"/>
    <mergeCell ref="G14:H14"/>
    <mergeCell ref="G15:H15"/>
    <mergeCell ref="C16:E16"/>
    <mergeCell ref="C5:BK5"/>
    <mergeCell ref="C10:F10"/>
    <mergeCell ref="J10:M10"/>
    <mergeCell ref="G10:I10"/>
    <mergeCell ref="B7:N8"/>
    <mergeCell ref="O7:V8"/>
    <mergeCell ref="O10:V10"/>
    <mergeCell ref="D13:E13"/>
    <mergeCell ref="G13:H13"/>
    <mergeCell ref="D20:BF20"/>
    <mergeCell ref="AE7:BJ7"/>
    <mergeCell ref="W7:AD8"/>
    <mergeCell ref="AE8:AL8"/>
    <mergeCell ref="AM8:AT8"/>
    <mergeCell ref="AU8:BB8"/>
    <mergeCell ref="BC8:BJ8"/>
    <mergeCell ref="AM23:AT23"/>
    <mergeCell ref="AU23:BB23"/>
    <mergeCell ref="BC23:BJ23"/>
    <mergeCell ref="BC25:BJ25"/>
    <mergeCell ref="W10:AD10"/>
    <mergeCell ref="W11:AD11"/>
    <mergeCell ref="AE10:AL10"/>
    <mergeCell ref="AE11:AL11"/>
    <mergeCell ref="AM10:AT10"/>
    <mergeCell ref="AU10:BB10"/>
    <mergeCell ref="BC10:BJ10"/>
    <mergeCell ref="AM11:AT11"/>
    <mergeCell ref="AU11:BB11"/>
    <mergeCell ref="BC11:BJ11"/>
    <mergeCell ref="C26:F26"/>
    <mergeCell ref="G26:I26"/>
    <mergeCell ref="J26:M26"/>
    <mergeCell ref="C25:F25"/>
    <mergeCell ref="G25:I25"/>
    <mergeCell ref="J25:M25"/>
    <mergeCell ref="AJ26:AP26"/>
    <mergeCell ref="AQ26:AX26"/>
    <mergeCell ref="AY26:BF26"/>
    <mergeCell ref="O25:V25"/>
    <mergeCell ref="W25:AD25"/>
    <mergeCell ref="AE25:AL25"/>
    <mergeCell ref="AM25:AT25"/>
    <mergeCell ref="AU25:BB25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6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3" ht="11.1" customHeight="1">
      <c r="A1" s="453">
        <f>'209'!AS1+1</f>
        <v>210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3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3" ht="13.5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ht="13.5" customHeight="1"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3" ht="18" customHeight="1">
      <c r="B5" s="454" t="s">
        <v>867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" customHeight="1">
      <c r="BJ6" s="188" t="s">
        <v>915</v>
      </c>
    </row>
    <row r="7" spans="1:63" ht="15" customHeight="1">
      <c r="B7" s="456" t="s">
        <v>602</v>
      </c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457" t="s">
        <v>601</v>
      </c>
      <c r="O7" s="546"/>
      <c r="P7" s="546"/>
      <c r="Q7" s="546"/>
      <c r="R7" s="457" t="s">
        <v>579</v>
      </c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 t="s">
        <v>600</v>
      </c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3" ht="15" customHeight="1">
      <c r="B8" s="777"/>
      <c r="C8" s="761"/>
      <c r="D8" s="761"/>
      <c r="E8" s="761"/>
      <c r="F8" s="761"/>
      <c r="G8" s="761"/>
      <c r="H8" s="761"/>
      <c r="I8" s="761"/>
      <c r="J8" s="761"/>
      <c r="K8" s="761"/>
      <c r="L8" s="761"/>
      <c r="M8" s="761"/>
      <c r="N8" s="761"/>
      <c r="O8" s="761"/>
      <c r="P8" s="761"/>
      <c r="Q8" s="761"/>
      <c r="R8" s="459" t="s">
        <v>599</v>
      </c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 t="s">
        <v>598</v>
      </c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522" t="s">
        <v>227</v>
      </c>
      <c r="AW8" s="522"/>
      <c r="AX8" s="522"/>
      <c r="AY8" s="522"/>
      <c r="AZ8" s="522"/>
      <c r="BA8" s="522" t="s">
        <v>572</v>
      </c>
      <c r="BB8" s="522"/>
      <c r="BC8" s="522"/>
      <c r="BD8" s="522"/>
      <c r="BE8" s="522"/>
      <c r="BF8" s="522" t="s">
        <v>571</v>
      </c>
      <c r="BG8" s="522"/>
      <c r="BH8" s="522"/>
      <c r="BI8" s="522"/>
      <c r="BJ8" s="523"/>
    </row>
    <row r="9" spans="1:63" ht="15" customHeight="1">
      <c r="B9" s="777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  <c r="R9" s="522" t="s">
        <v>227</v>
      </c>
      <c r="S9" s="522"/>
      <c r="T9" s="522"/>
      <c r="U9" s="522"/>
      <c r="V9" s="522"/>
      <c r="W9" s="522" t="s">
        <v>572</v>
      </c>
      <c r="X9" s="522"/>
      <c r="Y9" s="522"/>
      <c r="Z9" s="522"/>
      <c r="AA9" s="522"/>
      <c r="AB9" s="522" t="s">
        <v>571</v>
      </c>
      <c r="AC9" s="522"/>
      <c r="AD9" s="522"/>
      <c r="AE9" s="522"/>
      <c r="AF9" s="522"/>
      <c r="AG9" s="522" t="s">
        <v>227</v>
      </c>
      <c r="AH9" s="522"/>
      <c r="AI9" s="522"/>
      <c r="AJ9" s="522"/>
      <c r="AK9" s="522"/>
      <c r="AL9" s="522" t="s">
        <v>572</v>
      </c>
      <c r="AM9" s="522"/>
      <c r="AN9" s="522"/>
      <c r="AO9" s="522"/>
      <c r="AP9" s="522"/>
      <c r="AQ9" s="522" t="s">
        <v>571</v>
      </c>
      <c r="AR9" s="522"/>
      <c r="AS9" s="522"/>
      <c r="AT9" s="522"/>
      <c r="AU9" s="522"/>
      <c r="AV9" s="522"/>
      <c r="AW9" s="522"/>
      <c r="AX9" s="522"/>
      <c r="AY9" s="522"/>
      <c r="AZ9" s="522"/>
      <c r="BA9" s="522"/>
      <c r="BB9" s="522"/>
      <c r="BC9" s="522"/>
      <c r="BD9" s="522"/>
      <c r="BE9" s="522"/>
      <c r="BF9" s="522"/>
      <c r="BG9" s="522"/>
      <c r="BH9" s="522"/>
      <c r="BI9" s="522"/>
      <c r="BJ9" s="523"/>
    </row>
    <row r="10" spans="1:63">
      <c r="M10" s="117"/>
    </row>
    <row r="11" spans="1:63">
      <c r="C11" s="826" t="s">
        <v>597</v>
      </c>
      <c r="D11" s="787"/>
      <c r="E11" s="787"/>
      <c r="F11" s="787"/>
      <c r="G11" s="787"/>
      <c r="H11" s="787"/>
      <c r="I11" s="347"/>
      <c r="J11" s="826" t="s">
        <v>18</v>
      </c>
      <c r="K11" s="826"/>
      <c r="L11" s="826"/>
      <c r="M11" s="348"/>
      <c r="N11" s="428">
        <v>67</v>
      </c>
      <c r="O11" s="865"/>
      <c r="P11" s="865"/>
      <c r="Q11" s="865"/>
      <c r="R11" s="863">
        <v>1700</v>
      </c>
      <c r="S11" s="863"/>
      <c r="T11" s="863"/>
      <c r="U11" s="863"/>
      <c r="V11" s="863"/>
      <c r="W11" s="863">
        <v>630</v>
      </c>
      <c r="X11" s="863"/>
      <c r="Y11" s="863"/>
      <c r="Z11" s="863"/>
      <c r="AA11" s="863"/>
      <c r="AB11" s="863">
        <v>1070</v>
      </c>
      <c r="AC11" s="863"/>
      <c r="AD11" s="863"/>
      <c r="AE11" s="863"/>
      <c r="AF11" s="863"/>
      <c r="AG11" s="863">
        <f>SUM(AL11:AU11)</f>
        <v>238</v>
      </c>
      <c r="AH11" s="863"/>
      <c r="AI11" s="863"/>
      <c r="AJ11" s="863"/>
      <c r="AK11" s="863"/>
      <c r="AL11" s="863">
        <v>50</v>
      </c>
      <c r="AM11" s="863"/>
      <c r="AN11" s="863"/>
      <c r="AO11" s="863"/>
      <c r="AP11" s="863"/>
      <c r="AQ11" s="863">
        <v>188</v>
      </c>
      <c r="AR11" s="863"/>
      <c r="AS11" s="863"/>
      <c r="AT11" s="863"/>
      <c r="AU11" s="863"/>
      <c r="AV11" s="863">
        <f>SUM(BA11:BJ11)</f>
        <v>33278</v>
      </c>
      <c r="AW11" s="863"/>
      <c r="AX11" s="863"/>
      <c r="AY11" s="863"/>
      <c r="AZ11" s="863"/>
      <c r="BA11" s="428">
        <v>17254</v>
      </c>
      <c r="BB11" s="428"/>
      <c r="BC11" s="428"/>
      <c r="BD11" s="428"/>
      <c r="BE11" s="428"/>
      <c r="BF11" s="428">
        <v>16024</v>
      </c>
      <c r="BG11" s="428"/>
      <c r="BH11" s="428"/>
      <c r="BI11" s="428"/>
      <c r="BJ11" s="428"/>
    </row>
    <row r="12" spans="1:63">
      <c r="J12" s="463" t="s">
        <v>593</v>
      </c>
      <c r="K12" s="463"/>
      <c r="L12" s="463"/>
      <c r="M12" s="349"/>
      <c r="N12" s="466">
        <f>SUM(N11-(N13+N14))</f>
        <v>1</v>
      </c>
      <c r="O12" s="466"/>
      <c r="P12" s="466"/>
      <c r="Q12" s="466"/>
      <c r="R12" s="864">
        <f>SUM(W12:AF12)</f>
        <v>31</v>
      </c>
      <c r="S12" s="864"/>
      <c r="T12" s="864"/>
      <c r="U12" s="864"/>
      <c r="V12" s="864"/>
      <c r="W12" s="864">
        <f>SUM(W11-(W13+W14))</f>
        <v>20</v>
      </c>
      <c r="X12" s="864"/>
      <c r="Y12" s="864"/>
      <c r="Z12" s="864"/>
      <c r="AA12" s="864"/>
      <c r="AB12" s="864">
        <f>SUM(AB11-(AB13+AB14))</f>
        <v>11</v>
      </c>
      <c r="AC12" s="864"/>
      <c r="AD12" s="864"/>
      <c r="AE12" s="864"/>
      <c r="AF12" s="864"/>
      <c r="AG12" s="864">
        <f>SUM(AG11-(AG13+AG14))</f>
        <v>9</v>
      </c>
      <c r="AH12" s="864"/>
      <c r="AI12" s="864"/>
      <c r="AJ12" s="864"/>
      <c r="AK12" s="864"/>
      <c r="AL12" s="864">
        <f>SUM(AL11-(AL13+AL14))</f>
        <v>1</v>
      </c>
      <c r="AM12" s="864"/>
      <c r="AN12" s="864"/>
      <c r="AO12" s="864"/>
      <c r="AP12" s="864"/>
      <c r="AQ12" s="864">
        <f>SUM(AQ11-(AQ13+AQ14))</f>
        <v>8</v>
      </c>
      <c r="AR12" s="864"/>
      <c r="AS12" s="864"/>
      <c r="AT12" s="864"/>
      <c r="AU12" s="864"/>
      <c r="AV12" s="864">
        <f>SUM(BA12:BJ12)</f>
        <v>577</v>
      </c>
      <c r="AW12" s="864"/>
      <c r="AX12" s="864"/>
      <c r="AY12" s="864"/>
      <c r="AZ12" s="864"/>
      <c r="BA12" s="466">
        <f>SUM(BA11-(BA13+BA14))</f>
        <v>283</v>
      </c>
      <c r="BB12" s="466"/>
      <c r="BC12" s="466"/>
      <c r="BD12" s="466"/>
      <c r="BE12" s="466"/>
      <c r="BF12" s="466">
        <f>SUM(BF11-(BF13+BF14))</f>
        <v>294</v>
      </c>
      <c r="BG12" s="466"/>
      <c r="BH12" s="466"/>
      <c r="BI12" s="466"/>
      <c r="BJ12" s="466"/>
    </row>
    <row r="13" spans="1:63">
      <c r="J13" s="463" t="s">
        <v>573</v>
      </c>
      <c r="K13" s="463"/>
      <c r="L13" s="463"/>
      <c r="M13" s="349"/>
      <c r="N13" s="466">
        <v>65</v>
      </c>
      <c r="O13" s="466"/>
      <c r="P13" s="466"/>
      <c r="Q13" s="466"/>
      <c r="R13" s="864">
        <f>SUM(W13:AF13)</f>
        <v>1659</v>
      </c>
      <c r="S13" s="864"/>
      <c r="T13" s="864"/>
      <c r="U13" s="864"/>
      <c r="V13" s="864"/>
      <c r="W13" s="864">
        <v>605</v>
      </c>
      <c r="X13" s="864"/>
      <c r="Y13" s="864"/>
      <c r="Z13" s="864"/>
      <c r="AA13" s="864"/>
      <c r="AB13" s="864">
        <v>1054</v>
      </c>
      <c r="AC13" s="864"/>
      <c r="AD13" s="864"/>
      <c r="AE13" s="864"/>
      <c r="AF13" s="864"/>
      <c r="AG13" s="864">
        <f>SUM(AL13:AU13)</f>
        <v>225</v>
      </c>
      <c r="AH13" s="864"/>
      <c r="AI13" s="864"/>
      <c r="AJ13" s="864"/>
      <c r="AK13" s="864"/>
      <c r="AL13" s="864">
        <v>49</v>
      </c>
      <c r="AM13" s="864"/>
      <c r="AN13" s="864"/>
      <c r="AO13" s="864"/>
      <c r="AP13" s="864"/>
      <c r="AQ13" s="864">
        <v>176</v>
      </c>
      <c r="AR13" s="864"/>
      <c r="AS13" s="864"/>
      <c r="AT13" s="864"/>
      <c r="AU13" s="864"/>
      <c r="AV13" s="864">
        <f>SUM(BA13:BJ13)</f>
        <v>32560</v>
      </c>
      <c r="AW13" s="864"/>
      <c r="AX13" s="864"/>
      <c r="AY13" s="864"/>
      <c r="AZ13" s="864"/>
      <c r="BA13" s="466">
        <v>16901</v>
      </c>
      <c r="BB13" s="466"/>
      <c r="BC13" s="466"/>
      <c r="BD13" s="466"/>
      <c r="BE13" s="466"/>
      <c r="BF13" s="466">
        <v>15659</v>
      </c>
      <c r="BG13" s="466"/>
      <c r="BH13" s="466"/>
      <c r="BI13" s="466"/>
      <c r="BJ13" s="466"/>
    </row>
    <row r="14" spans="1:63">
      <c r="J14" s="463" t="s">
        <v>561</v>
      </c>
      <c r="K14" s="463"/>
      <c r="L14" s="463"/>
      <c r="M14" s="349"/>
      <c r="N14" s="466">
        <v>1</v>
      </c>
      <c r="O14" s="466"/>
      <c r="P14" s="466"/>
      <c r="Q14" s="466"/>
      <c r="R14" s="864">
        <f>SUM(W14:AF14)</f>
        <v>10</v>
      </c>
      <c r="S14" s="864"/>
      <c r="T14" s="864"/>
      <c r="U14" s="864"/>
      <c r="V14" s="864"/>
      <c r="W14" s="864">
        <v>5</v>
      </c>
      <c r="X14" s="864"/>
      <c r="Y14" s="864"/>
      <c r="Z14" s="864"/>
      <c r="AA14" s="864"/>
      <c r="AB14" s="864">
        <v>5</v>
      </c>
      <c r="AC14" s="864"/>
      <c r="AD14" s="864"/>
      <c r="AE14" s="864"/>
      <c r="AF14" s="864"/>
      <c r="AG14" s="864">
        <f>SUM(AL14:AU14)</f>
        <v>4</v>
      </c>
      <c r="AH14" s="864"/>
      <c r="AI14" s="864"/>
      <c r="AJ14" s="864"/>
      <c r="AK14" s="864"/>
      <c r="AL14" s="864">
        <v>0</v>
      </c>
      <c r="AM14" s="864"/>
      <c r="AN14" s="864"/>
      <c r="AO14" s="864"/>
      <c r="AP14" s="864"/>
      <c r="AQ14" s="864">
        <v>4</v>
      </c>
      <c r="AR14" s="864"/>
      <c r="AS14" s="864"/>
      <c r="AT14" s="864"/>
      <c r="AU14" s="864"/>
      <c r="AV14" s="864">
        <f>SUM(BA14:BJ14)</f>
        <v>141</v>
      </c>
      <c r="AW14" s="864"/>
      <c r="AX14" s="864"/>
      <c r="AY14" s="864"/>
      <c r="AZ14" s="864"/>
      <c r="BA14" s="466">
        <v>70</v>
      </c>
      <c r="BB14" s="466"/>
      <c r="BC14" s="466"/>
      <c r="BD14" s="466"/>
      <c r="BE14" s="466"/>
      <c r="BF14" s="466">
        <v>71</v>
      </c>
      <c r="BG14" s="466"/>
      <c r="BH14" s="466"/>
      <c r="BI14" s="466"/>
      <c r="BJ14" s="466"/>
    </row>
    <row r="15" spans="1:63">
      <c r="M15" s="118"/>
      <c r="N15" s="186"/>
      <c r="O15" s="186"/>
      <c r="P15" s="186"/>
      <c r="Q15" s="186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0"/>
      <c r="AG15" s="350"/>
      <c r="AH15" s="350"/>
      <c r="AI15" s="350"/>
      <c r="AJ15" s="350"/>
      <c r="AK15" s="350"/>
      <c r="AL15" s="350"/>
      <c r="AM15" s="350"/>
      <c r="AN15" s="350"/>
      <c r="AO15" s="350"/>
      <c r="AP15" s="350"/>
      <c r="AQ15" s="350"/>
      <c r="AR15" s="350"/>
      <c r="AS15" s="350"/>
      <c r="AT15" s="350"/>
      <c r="AU15" s="350"/>
      <c r="AV15" s="350"/>
      <c r="AW15" s="350"/>
      <c r="AX15" s="350"/>
      <c r="AY15" s="350"/>
      <c r="AZ15" s="350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</row>
    <row r="16" spans="1:63">
      <c r="C16" s="826" t="s">
        <v>596</v>
      </c>
      <c r="D16" s="787"/>
      <c r="E16" s="787"/>
      <c r="F16" s="787"/>
      <c r="G16" s="787"/>
      <c r="H16" s="787"/>
      <c r="I16" s="347"/>
      <c r="J16" s="826" t="s">
        <v>18</v>
      </c>
      <c r="K16" s="826"/>
      <c r="L16" s="826"/>
      <c r="M16" s="348"/>
      <c r="N16" s="428">
        <v>40</v>
      </c>
      <c r="O16" s="865"/>
      <c r="P16" s="865"/>
      <c r="Q16" s="865"/>
      <c r="R16" s="863">
        <f>SUM(W16:AF16)</f>
        <v>962</v>
      </c>
      <c r="S16" s="863"/>
      <c r="T16" s="863"/>
      <c r="U16" s="863"/>
      <c r="V16" s="863"/>
      <c r="W16" s="863">
        <v>549</v>
      </c>
      <c r="X16" s="863"/>
      <c r="Y16" s="863"/>
      <c r="Z16" s="863"/>
      <c r="AA16" s="863"/>
      <c r="AB16" s="863">
        <v>413</v>
      </c>
      <c r="AC16" s="863"/>
      <c r="AD16" s="863"/>
      <c r="AE16" s="863"/>
      <c r="AF16" s="863"/>
      <c r="AG16" s="863">
        <f>SUM(AL16:AU16)</f>
        <v>401</v>
      </c>
      <c r="AH16" s="863"/>
      <c r="AI16" s="863"/>
      <c r="AJ16" s="863"/>
      <c r="AK16" s="863"/>
      <c r="AL16" s="863">
        <v>224</v>
      </c>
      <c r="AM16" s="863"/>
      <c r="AN16" s="863"/>
      <c r="AO16" s="863"/>
      <c r="AP16" s="863"/>
      <c r="AQ16" s="863">
        <v>177</v>
      </c>
      <c r="AR16" s="863"/>
      <c r="AS16" s="863"/>
      <c r="AT16" s="863"/>
      <c r="AU16" s="863"/>
      <c r="AV16" s="863">
        <f>SUM(BA16:BJ16)</f>
        <v>16258</v>
      </c>
      <c r="AW16" s="863"/>
      <c r="AX16" s="863"/>
      <c r="AY16" s="863"/>
      <c r="AZ16" s="863"/>
      <c r="BA16" s="428">
        <v>8578</v>
      </c>
      <c r="BB16" s="428"/>
      <c r="BC16" s="428"/>
      <c r="BD16" s="428"/>
      <c r="BE16" s="428"/>
      <c r="BF16" s="428">
        <v>7680</v>
      </c>
      <c r="BG16" s="428"/>
      <c r="BH16" s="428"/>
      <c r="BI16" s="428"/>
      <c r="BJ16" s="428"/>
    </row>
    <row r="17" spans="3:62">
      <c r="J17" s="463" t="s">
        <v>593</v>
      </c>
      <c r="K17" s="463"/>
      <c r="L17" s="463"/>
      <c r="M17" s="349"/>
      <c r="N17" s="466">
        <v>0</v>
      </c>
      <c r="O17" s="466"/>
      <c r="P17" s="466"/>
      <c r="Q17" s="466"/>
      <c r="R17" s="864">
        <f>SUM(W17:AF17)</f>
        <v>0</v>
      </c>
      <c r="S17" s="864"/>
      <c r="T17" s="864"/>
      <c r="U17" s="864"/>
      <c r="V17" s="864"/>
      <c r="W17" s="864">
        <v>0</v>
      </c>
      <c r="X17" s="864"/>
      <c r="Y17" s="864"/>
      <c r="Z17" s="864"/>
      <c r="AA17" s="864"/>
      <c r="AB17" s="864">
        <v>0</v>
      </c>
      <c r="AC17" s="864"/>
      <c r="AD17" s="864"/>
      <c r="AE17" s="864"/>
      <c r="AF17" s="864"/>
      <c r="AG17" s="864">
        <f>SUM(AL17:AU17)</f>
        <v>0</v>
      </c>
      <c r="AH17" s="864"/>
      <c r="AI17" s="864"/>
      <c r="AJ17" s="864"/>
      <c r="AK17" s="864"/>
      <c r="AL17" s="864">
        <v>0</v>
      </c>
      <c r="AM17" s="864"/>
      <c r="AN17" s="864"/>
      <c r="AO17" s="864"/>
      <c r="AP17" s="864"/>
      <c r="AQ17" s="864">
        <v>0</v>
      </c>
      <c r="AR17" s="864"/>
      <c r="AS17" s="864"/>
      <c r="AT17" s="864"/>
      <c r="AU17" s="864"/>
      <c r="AV17" s="864">
        <f>SUM(BA17:BJ17)</f>
        <v>0</v>
      </c>
      <c r="AW17" s="864"/>
      <c r="AX17" s="864"/>
      <c r="AY17" s="864"/>
      <c r="AZ17" s="864"/>
      <c r="BA17" s="466">
        <v>0</v>
      </c>
      <c r="BB17" s="466"/>
      <c r="BC17" s="466"/>
      <c r="BD17" s="466"/>
      <c r="BE17" s="466"/>
      <c r="BF17" s="466">
        <v>0</v>
      </c>
      <c r="BG17" s="466"/>
      <c r="BH17" s="466"/>
      <c r="BI17" s="466"/>
      <c r="BJ17" s="466"/>
    </row>
    <row r="18" spans="3:62">
      <c r="J18" s="463" t="s">
        <v>573</v>
      </c>
      <c r="K18" s="463"/>
      <c r="L18" s="463"/>
      <c r="M18" s="349"/>
      <c r="N18" s="466">
        <v>35</v>
      </c>
      <c r="O18" s="466"/>
      <c r="P18" s="466"/>
      <c r="Q18" s="466"/>
      <c r="R18" s="864">
        <f>SUM(W18:AF18)</f>
        <v>872</v>
      </c>
      <c r="S18" s="864"/>
      <c r="T18" s="864"/>
      <c r="U18" s="864"/>
      <c r="V18" s="864"/>
      <c r="W18" s="864">
        <v>490</v>
      </c>
      <c r="X18" s="864"/>
      <c r="Y18" s="864"/>
      <c r="Z18" s="864"/>
      <c r="AA18" s="864"/>
      <c r="AB18" s="864">
        <v>382</v>
      </c>
      <c r="AC18" s="864"/>
      <c r="AD18" s="864"/>
      <c r="AE18" s="864"/>
      <c r="AF18" s="864"/>
      <c r="AG18" s="864">
        <f>SUM(AL18:AU18)</f>
        <v>259</v>
      </c>
      <c r="AH18" s="864"/>
      <c r="AI18" s="864"/>
      <c r="AJ18" s="864"/>
      <c r="AK18" s="864"/>
      <c r="AL18" s="864">
        <v>123</v>
      </c>
      <c r="AM18" s="864"/>
      <c r="AN18" s="864"/>
      <c r="AO18" s="864"/>
      <c r="AP18" s="864"/>
      <c r="AQ18" s="864">
        <v>136</v>
      </c>
      <c r="AR18" s="864"/>
      <c r="AS18" s="864"/>
      <c r="AT18" s="864"/>
      <c r="AU18" s="864"/>
      <c r="AV18" s="864">
        <f>SUM(BA18:BJ18)</f>
        <v>14574</v>
      </c>
      <c r="AW18" s="864"/>
      <c r="AX18" s="864"/>
      <c r="AY18" s="864"/>
      <c r="AZ18" s="864"/>
      <c r="BA18" s="466">
        <v>7689</v>
      </c>
      <c r="BB18" s="466"/>
      <c r="BC18" s="466"/>
      <c r="BD18" s="466"/>
      <c r="BE18" s="466"/>
      <c r="BF18" s="466">
        <v>6885</v>
      </c>
      <c r="BG18" s="466"/>
      <c r="BH18" s="466"/>
      <c r="BI18" s="466"/>
      <c r="BJ18" s="466"/>
    </row>
    <row r="19" spans="3:62">
      <c r="J19" s="463" t="s">
        <v>561</v>
      </c>
      <c r="K19" s="463"/>
      <c r="L19" s="463"/>
      <c r="M19" s="349"/>
      <c r="N19" s="466">
        <v>5</v>
      </c>
      <c r="O19" s="466"/>
      <c r="P19" s="466"/>
      <c r="Q19" s="466"/>
      <c r="R19" s="864">
        <f>SUM(W19:AF19)</f>
        <v>90</v>
      </c>
      <c r="S19" s="864"/>
      <c r="T19" s="864"/>
      <c r="U19" s="864"/>
      <c r="V19" s="864"/>
      <c r="W19" s="864">
        <v>59</v>
      </c>
      <c r="X19" s="864"/>
      <c r="Y19" s="864"/>
      <c r="Z19" s="864"/>
      <c r="AA19" s="864"/>
      <c r="AB19" s="864">
        <v>31</v>
      </c>
      <c r="AC19" s="864"/>
      <c r="AD19" s="864"/>
      <c r="AE19" s="864"/>
      <c r="AF19" s="864"/>
      <c r="AG19" s="864">
        <f>SUM(AL19:AU19)</f>
        <v>142</v>
      </c>
      <c r="AH19" s="864"/>
      <c r="AI19" s="864"/>
      <c r="AJ19" s="864"/>
      <c r="AK19" s="864"/>
      <c r="AL19" s="864">
        <v>101</v>
      </c>
      <c r="AM19" s="864"/>
      <c r="AN19" s="864"/>
      <c r="AO19" s="864"/>
      <c r="AP19" s="864"/>
      <c r="AQ19" s="864">
        <v>41</v>
      </c>
      <c r="AR19" s="864"/>
      <c r="AS19" s="864"/>
      <c r="AT19" s="864"/>
      <c r="AU19" s="864"/>
      <c r="AV19" s="864">
        <f>SUM(BA19:BJ19)</f>
        <v>1684</v>
      </c>
      <c r="AW19" s="864"/>
      <c r="AX19" s="864"/>
      <c r="AY19" s="864"/>
      <c r="AZ19" s="864"/>
      <c r="BA19" s="466">
        <v>889</v>
      </c>
      <c r="BB19" s="466"/>
      <c r="BC19" s="466"/>
      <c r="BD19" s="466"/>
      <c r="BE19" s="466"/>
      <c r="BF19" s="466">
        <v>795</v>
      </c>
      <c r="BG19" s="466"/>
      <c r="BH19" s="466"/>
      <c r="BI19" s="466"/>
      <c r="BJ19" s="466"/>
    </row>
    <row r="20" spans="3:62">
      <c r="M20" s="118"/>
      <c r="N20" s="186"/>
      <c r="O20" s="186"/>
      <c r="P20" s="186"/>
      <c r="Q20" s="186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186"/>
      <c r="BB20" s="186"/>
      <c r="BC20" s="186"/>
      <c r="BD20" s="186"/>
      <c r="BE20" s="186"/>
      <c r="BF20" s="186"/>
      <c r="BG20" s="186"/>
      <c r="BH20" s="186"/>
      <c r="BI20" s="186"/>
      <c r="BJ20" s="186"/>
    </row>
    <row r="21" spans="3:62">
      <c r="C21" s="826" t="s">
        <v>595</v>
      </c>
      <c r="D21" s="787"/>
      <c r="E21" s="787"/>
      <c r="F21" s="787"/>
      <c r="G21" s="787"/>
      <c r="H21" s="787"/>
      <c r="I21" s="347"/>
      <c r="J21" s="826" t="s">
        <v>18</v>
      </c>
      <c r="K21" s="826"/>
      <c r="L21" s="826"/>
      <c r="M21" s="348"/>
      <c r="N21" s="428">
        <v>14</v>
      </c>
      <c r="O21" s="865"/>
      <c r="P21" s="865"/>
      <c r="Q21" s="865"/>
      <c r="R21" s="863">
        <f>SUM(W21:AF21)</f>
        <v>545</v>
      </c>
      <c r="S21" s="863"/>
      <c r="T21" s="863"/>
      <c r="U21" s="863"/>
      <c r="V21" s="863"/>
      <c r="W21" s="863">
        <v>356</v>
      </c>
      <c r="X21" s="863"/>
      <c r="Y21" s="863"/>
      <c r="Z21" s="863"/>
      <c r="AA21" s="863"/>
      <c r="AB21" s="863">
        <v>189</v>
      </c>
      <c r="AC21" s="863"/>
      <c r="AD21" s="863"/>
      <c r="AE21" s="863"/>
      <c r="AF21" s="863"/>
      <c r="AG21" s="863">
        <f>SUM(AL21:AU21)</f>
        <v>318</v>
      </c>
      <c r="AH21" s="863"/>
      <c r="AI21" s="863"/>
      <c r="AJ21" s="863"/>
      <c r="AK21" s="863"/>
      <c r="AL21" s="863">
        <v>181</v>
      </c>
      <c r="AM21" s="863"/>
      <c r="AN21" s="863"/>
      <c r="AO21" s="863"/>
      <c r="AP21" s="863"/>
      <c r="AQ21" s="863">
        <v>137</v>
      </c>
      <c r="AR21" s="863"/>
      <c r="AS21" s="863"/>
      <c r="AT21" s="863"/>
      <c r="AU21" s="863"/>
      <c r="AV21" s="863">
        <f>SUM(BA21:BJ21)</f>
        <v>8948</v>
      </c>
      <c r="AW21" s="863"/>
      <c r="AX21" s="863"/>
      <c r="AY21" s="863"/>
      <c r="AZ21" s="863"/>
      <c r="BA21" s="428">
        <f>SUM(BA22:BE23)</f>
        <v>5002</v>
      </c>
      <c r="BB21" s="428"/>
      <c r="BC21" s="428"/>
      <c r="BD21" s="428"/>
      <c r="BE21" s="428"/>
      <c r="BF21" s="428">
        <f>SUM(BF22:BJ23)</f>
        <v>3946</v>
      </c>
      <c r="BG21" s="428"/>
      <c r="BH21" s="428"/>
      <c r="BI21" s="428"/>
      <c r="BJ21" s="428"/>
    </row>
    <row r="22" spans="3:62">
      <c r="J22" s="463" t="s">
        <v>573</v>
      </c>
      <c r="K22" s="463"/>
      <c r="L22" s="463"/>
      <c r="M22" s="349"/>
      <c r="N22" s="466">
        <v>9</v>
      </c>
      <c r="O22" s="466"/>
      <c r="P22" s="466"/>
      <c r="Q22" s="466"/>
      <c r="R22" s="864">
        <f>SUM(W22:AF22)</f>
        <v>411</v>
      </c>
      <c r="S22" s="864"/>
      <c r="T22" s="864"/>
      <c r="U22" s="864"/>
      <c r="V22" s="864"/>
      <c r="W22" s="864">
        <v>252</v>
      </c>
      <c r="X22" s="864"/>
      <c r="Y22" s="864"/>
      <c r="Z22" s="864"/>
      <c r="AA22" s="864"/>
      <c r="AB22" s="864">
        <v>159</v>
      </c>
      <c r="AC22" s="864"/>
      <c r="AD22" s="864"/>
      <c r="AE22" s="864"/>
      <c r="AF22" s="864"/>
      <c r="AG22" s="864">
        <f>SUM(AL22:AU22)</f>
        <v>116</v>
      </c>
      <c r="AH22" s="864"/>
      <c r="AI22" s="864"/>
      <c r="AJ22" s="864"/>
      <c r="AK22" s="864"/>
      <c r="AL22" s="864">
        <v>54</v>
      </c>
      <c r="AM22" s="864"/>
      <c r="AN22" s="864"/>
      <c r="AO22" s="864"/>
      <c r="AP22" s="864"/>
      <c r="AQ22" s="864">
        <v>62</v>
      </c>
      <c r="AR22" s="864"/>
      <c r="AS22" s="864"/>
      <c r="AT22" s="864"/>
      <c r="AU22" s="864"/>
      <c r="AV22" s="864">
        <f>SUM(BA22:BJ22)</f>
        <v>6154</v>
      </c>
      <c r="AW22" s="864"/>
      <c r="AX22" s="864"/>
      <c r="AY22" s="864"/>
      <c r="AZ22" s="864"/>
      <c r="BA22" s="466">
        <v>3002</v>
      </c>
      <c r="BB22" s="466"/>
      <c r="BC22" s="466"/>
      <c r="BD22" s="466"/>
      <c r="BE22" s="466"/>
      <c r="BF22" s="466">
        <v>3152</v>
      </c>
      <c r="BG22" s="466"/>
      <c r="BH22" s="466"/>
      <c r="BI22" s="466"/>
      <c r="BJ22" s="466"/>
    </row>
    <row r="23" spans="3:62">
      <c r="J23" s="463" t="s">
        <v>561</v>
      </c>
      <c r="K23" s="463"/>
      <c r="L23" s="463"/>
      <c r="M23" s="349"/>
      <c r="N23" s="466">
        <v>5</v>
      </c>
      <c r="O23" s="466"/>
      <c r="P23" s="466"/>
      <c r="Q23" s="466"/>
      <c r="R23" s="864">
        <f>SUM(W23:AF23)</f>
        <v>134</v>
      </c>
      <c r="S23" s="864"/>
      <c r="T23" s="864"/>
      <c r="U23" s="864"/>
      <c r="V23" s="864"/>
      <c r="W23" s="864">
        <v>104</v>
      </c>
      <c r="X23" s="864"/>
      <c r="Y23" s="864"/>
      <c r="Z23" s="864"/>
      <c r="AA23" s="864"/>
      <c r="AB23" s="864">
        <v>30</v>
      </c>
      <c r="AC23" s="864"/>
      <c r="AD23" s="864"/>
      <c r="AE23" s="864"/>
      <c r="AF23" s="864"/>
      <c r="AG23" s="864">
        <f>SUM(AL23:AU23)</f>
        <v>202</v>
      </c>
      <c r="AH23" s="864"/>
      <c r="AI23" s="864"/>
      <c r="AJ23" s="864"/>
      <c r="AK23" s="864"/>
      <c r="AL23" s="864">
        <v>127</v>
      </c>
      <c r="AM23" s="864"/>
      <c r="AN23" s="864"/>
      <c r="AO23" s="864"/>
      <c r="AP23" s="864"/>
      <c r="AQ23" s="864">
        <v>75</v>
      </c>
      <c r="AR23" s="864"/>
      <c r="AS23" s="864"/>
      <c r="AT23" s="864"/>
      <c r="AU23" s="864"/>
      <c r="AV23" s="864">
        <f>SUM(BA23:BJ23)</f>
        <v>2794</v>
      </c>
      <c r="AW23" s="864"/>
      <c r="AX23" s="864"/>
      <c r="AY23" s="864"/>
      <c r="AZ23" s="864"/>
      <c r="BA23" s="466">
        <v>2000</v>
      </c>
      <c r="BB23" s="466"/>
      <c r="BC23" s="466"/>
      <c r="BD23" s="466"/>
      <c r="BE23" s="466"/>
      <c r="BF23" s="466">
        <v>794</v>
      </c>
      <c r="BG23" s="466"/>
      <c r="BH23" s="466"/>
      <c r="BI23" s="466"/>
      <c r="BJ23" s="466"/>
    </row>
    <row r="24" spans="3:62">
      <c r="M24" s="118"/>
      <c r="N24" s="351"/>
      <c r="O24" s="351"/>
      <c r="P24" s="351"/>
      <c r="Q24" s="351"/>
      <c r="R24" s="352"/>
      <c r="S24" s="352"/>
      <c r="T24" s="352"/>
      <c r="U24" s="352"/>
      <c r="V24" s="352"/>
      <c r="W24" s="352"/>
      <c r="X24" s="352"/>
      <c r="Y24" s="352"/>
      <c r="Z24" s="352"/>
      <c r="AA24" s="352"/>
      <c r="AB24" s="352"/>
      <c r="AC24" s="352"/>
      <c r="AD24" s="352"/>
      <c r="AE24" s="352"/>
      <c r="AF24" s="352"/>
      <c r="AG24" s="352"/>
      <c r="AH24" s="352"/>
      <c r="AI24" s="352"/>
      <c r="AJ24" s="352"/>
      <c r="AK24" s="352"/>
      <c r="AL24" s="352"/>
      <c r="AM24" s="352"/>
      <c r="AN24" s="352"/>
      <c r="AO24" s="352"/>
      <c r="AP24" s="352"/>
      <c r="AQ24" s="352"/>
      <c r="AR24" s="352"/>
      <c r="AS24" s="352"/>
      <c r="AT24" s="352"/>
      <c r="AU24" s="352"/>
      <c r="AV24" s="352"/>
      <c r="AW24" s="352"/>
      <c r="AX24" s="352"/>
      <c r="AY24" s="352"/>
      <c r="AZ24" s="352"/>
      <c r="BA24" s="351"/>
      <c r="BB24" s="351"/>
      <c r="BC24" s="351"/>
      <c r="BD24" s="351"/>
      <c r="BE24" s="351"/>
      <c r="BF24" s="351"/>
      <c r="BG24" s="351"/>
      <c r="BH24" s="351"/>
      <c r="BI24" s="351"/>
      <c r="BJ24" s="351"/>
    </row>
    <row r="25" spans="3:62">
      <c r="C25" s="866" t="s">
        <v>594</v>
      </c>
      <c r="D25" s="867"/>
      <c r="E25" s="867"/>
      <c r="F25" s="867"/>
      <c r="G25" s="867"/>
      <c r="H25" s="867"/>
      <c r="I25" s="347"/>
      <c r="J25" s="826" t="s">
        <v>593</v>
      </c>
      <c r="K25" s="826"/>
      <c r="L25" s="826"/>
      <c r="M25" s="348"/>
      <c r="N25" s="428">
        <v>1</v>
      </c>
      <c r="O25" s="865"/>
      <c r="P25" s="865"/>
      <c r="Q25" s="865"/>
      <c r="R25" s="863">
        <f>SUM(W25:AF25)</f>
        <v>54</v>
      </c>
      <c r="S25" s="863"/>
      <c r="T25" s="863"/>
      <c r="U25" s="863"/>
      <c r="V25" s="863"/>
      <c r="W25" s="863">
        <v>32</v>
      </c>
      <c r="X25" s="863"/>
      <c r="Y25" s="863"/>
      <c r="Z25" s="863"/>
      <c r="AA25" s="863"/>
      <c r="AB25" s="863">
        <v>22</v>
      </c>
      <c r="AC25" s="863"/>
      <c r="AD25" s="863"/>
      <c r="AE25" s="863"/>
      <c r="AF25" s="863"/>
      <c r="AG25" s="863">
        <f>SUM(AL25:AU25)</f>
        <v>38</v>
      </c>
      <c r="AH25" s="863"/>
      <c r="AI25" s="863"/>
      <c r="AJ25" s="863"/>
      <c r="AK25" s="863"/>
      <c r="AL25" s="863">
        <v>26</v>
      </c>
      <c r="AM25" s="863"/>
      <c r="AN25" s="863"/>
      <c r="AO25" s="863"/>
      <c r="AP25" s="863"/>
      <c r="AQ25" s="863">
        <v>12</v>
      </c>
      <c r="AR25" s="863"/>
      <c r="AS25" s="863"/>
      <c r="AT25" s="863"/>
      <c r="AU25" s="863"/>
      <c r="AV25" s="863">
        <f>SUM(BA25:BJ25)</f>
        <v>708</v>
      </c>
      <c r="AW25" s="863"/>
      <c r="AX25" s="863"/>
      <c r="AY25" s="863"/>
      <c r="AZ25" s="863"/>
      <c r="BA25" s="428">
        <v>283</v>
      </c>
      <c r="BB25" s="428"/>
      <c r="BC25" s="428"/>
      <c r="BD25" s="428"/>
      <c r="BE25" s="428"/>
      <c r="BF25" s="428">
        <v>425</v>
      </c>
      <c r="BG25" s="428"/>
      <c r="BH25" s="428"/>
      <c r="BI25" s="428"/>
      <c r="BJ25" s="428"/>
    </row>
    <row r="26" spans="3:62">
      <c r="M26" s="118"/>
      <c r="N26" s="186"/>
      <c r="O26" s="186"/>
      <c r="P26" s="186"/>
      <c r="Q26" s="186"/>
      <c r="R26" s="350"/>
      <c r="S26" s="350"/>
      <c r="T26" s="350"/>
      <c r="U26" s="350"/>
      <c r="V26" s="350"/>
      <c r="W26" s="350"/>
      <c r="X26" s="350"/>
      <c r="Y26" s="350"/>
      <c r="Z26" s="350"/>
      <c r="AA26" s="350"/>
      <c r="AB26" s="350"/>
      <c r="AC26" s="350"/>
      <c r="AD26" s="350"/>
      <c r="AE26" s="350"/>
      <c r="AF26" s="350"/>
      <c r="AG26" s="350"/>
      <c r="AH26" s="350"/>
      <c r="AI26" s="350"/>
      <c r="AJ26" s="350"/>
      <c r="AK26" s="350"/>
      <c r="AL26" s="350"/>
      <c r="AM26" s="350"/>
      <c r="AN26" s="350"/>
      <c r="AO26" s="350"/>
      <c r="AP26" s="350"/>
      <c r="AQ26" s="350"/>
      <c r="AR26" s="350"/>
      <c r="AS26" s="350"/>
      <c r="AT26" s="350"/>
      <c r="AU26" s="350"/>
      <c r="AV26" s="350"/>
      <c r="AW26" s="350"/>
      <c r="AX26" s="350"/>
      <c r="AY26" s="350"/>
      <c r="AZ26" s="350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</row>
    <row r="27" spans="3:62">
      <c r="C27" s="866" t="s">
        <v>592</v>
      </c>
      <c r="D27" s="867"/>
      <c r="E27" s="867"/>
      <c r="F27" s="867"/>
      <c r="G27" s="867"/>
      <c r="H27" s="867"/>
      <c r="I27" s="347"/>
      <c r="J27" s="826" t="s">
        <v>18</v>
      </c>
      <c r="K27" s="826"/>
      <c r="L27" s="826"/>
      <c r="M27" s="348"/>
      <c r="N27" s="428">
        <v>4</v>
      </c>
      <c r="O27" s="865"/>
      <c r="P27" s="865"/>
      <c r="Q27" s="865"/>
      <c r="R27" s="863">
        <f>SUM(R28:V29)</f>
        <v>247</v>
      </c>
      <c r="S27" s="863"/>
      <c r="T27" s="863"/>
      <c r="U27" s="863"/>
      <c r="V27" s="863"/>
      <c r="W27" s="863">
        <f>SUM(W28:AA29)</f>
        <v>114</v>
      </c>
      <c r="X27" s="863"/>
      <c r="Y27" s="863"/>
      <c r="Z27" s="863"/>
      <c r="AA27" s="863"/>
      <c r="AB27" s="863">
        <f>SUM(AB28:AF29)</f>
        <v>133</v>
      </c>
      <c r="AC27" s="863"/>
      <c r="AD27" s="863"/>
      <c r="AE27" s="863"/>
      <c r="AF27" s="863"/>
      <c r="AG27" s="863">
        <f>SUM(AG28:AK29)</f>
        <v>21</v>
      </c>
      <c r="AH27" s="863"/>
      <c r="AI27" s="863"/>
      <c r="AJ27" s="863"/>
      <c r="AK27" s="863"/>
      <c r="AL27" s="868" t="s">
        <v>587</v>
      </c>
      <c r="AM27" s="868"/>
      <c r="AN27" s="868"/>
      <c r="AO27" s="868"/>
      <c r="AP27" s="868"/>
      <c r="AQ27" s="868" t="s">
        <v>587</v>
      </c>
      <c r="AR27" s="868"/>
      <c r="AS27" s="868"/>
      <c r="AT27" s="868"/>
      <c r="AU27" s="868"/>
      <c r="AV27" s="863">
        <f>SUM(BA27:BJ27)</f>
        <v>586</v>
      </c>
      <c r="AW27" s="863"/>
      <c r="AX27" s="863"/>
      <c r="AY27" s="863"/>
      <c r="AZ27" s="863"/>
      <c r="BA27" s="428">
        <f>SUM(BA28:BE29)</f>
        <v>394</v>
      </c>
      <c r="BB27" s="428"/>
      <c r="BC27" s="428"/>
      <c r="BD27" s="428"/>
      <c r="BE27" s="428"/>
      <c r="BF27" s="428">
        <f>SUM(BF28:BJ29)</f>
        <v>192</v>
      </c>
      <c r="BG27" s="428"/>
      <c r="BH27" s="428"/>
      <c r="BI27" s="428"/>
      <c r="BJ27" s="428"/>
    </row>
    <row r="28" spans="3:62">
      <c r="J28" s="463" t="s">
        <v>573</v>
      </c>
      <c r="K28" s="463"/>
      <c r="L28" s="463"/>
      <c r="M28" s="349"/>
      <c r="N28" s="466">
        <v>3</v>
      </c>
      <c r="O28" s="466"/>
      <c r="P28" s="466"/>
      <c r="Q28" s="466"/>
      <c r="R28" s="864">
        <f>SUM(W28:AF28)</f>
        <v>209</v>
      </c>
      <c r="S28" s="864"/>
      <c r="T28" s="864"/>
      <c r="U28" s="864"/>
      <c r="V28" s="864"/>
      <c r="W28" s="864">
        <v>93</v>
      </c>
      <c r="X28" s="864"/>
      <c r="Y28" s="864"/>
      <c r="Z28" s="864"/>
      <c r="AA28" s="864"/>
      <c r="AB28" s="864">
        <v>116</v>
      </c>
      <c r="AC28" s="864"/>
      <c r="AD28" s="864"/>
      <c r="AE28" s="864"/>
      <c r="AF28" s="864"/>
      <c r="AG28" s="864">
        <v>18</v>
      </c>
      <c r="AH28" s="864"/>
      <c r="AI28" s="864"/>
      <c r="AJ28" s="864"/>
      <c r="AK28" s="864"/>
      <c r="AL28" s="869" t="s">
        <v>587</v>
      </c>
      <c r="AM28" s="869"/>
      <c r="AN28" s="869"/>
      <c r="AO28" s="869"/>
      <c r="AP28" s="869"/>
      <c r="AQ28" s="869" t="s">
        <v>587</v>
      </c>
      <c r="AR28" s="869"/>
      <c r="AS28" s="869"/>
      <c r="AT28" s="869"/>
      <c r="AU28" s="869"/>
      <c r="AV28" s="864">
        <f>SUM(BA28:BJ28)</f>
        <v>489</v>
      </c>
      <c r="AW28" s="864"/>
      <c r="AX28" s="864"/>
      <c r="AY28" s="864"/>
      <c r="AZ28" s="864"/>
      <c r="BA28" s="466">
        <v>324</v>
      </c>
      <c r="BB28" s="466"/>
      <c r="BC28" s="466"/>
      <c r="BD28" s="466"/>
      <c r="BE28" s="466"/>
      <c r="BF28" s="466">
        <v>165</v>
      </c>
      <c r="BG28" s="466"/>
      <c r="BH28" s="466"/>
      <c r="BI28" s="466"/>
      <c r="BJ28" s="466"/>
    </row>
    <row r="29" spans="3:62">
      <c r="J29" s="463" t="s">
        <v>561</v>
      </c>
      <c r="K29" s="463"/>
      <c r="L29" s="463"/>
      <c r="M29" s="349"/>
      <c r="N29" s="466">
        <v>1</v>
      </c>
      <c r="O29" s="466"/>
      <c r="P29" s="466"/>
      <c r="Q29" s="466"/>
      <c r="R29" s="864">
        <f>SUM(W29:AF29)</f>
        <v>38</v>
      </c>
      <c r="S29" s="864"/>
      <c r="T29" s="864"/>
      <c r="U29" s="864"/>
      <c r="V29" s="864"/>
      <c r="W29" s="864">
        <v>21</v>
      </c>
      <c r="X29" s="864"/>
      <c r="Y29" s="864"/>
      <c r="Z29" s="864"/>
      <c r="AA29" s="864"/>
      <c r="AB29" s="864">
        <v>17</v>
      </c>
      <c r="AC29" s="864"/>
      <c r="AD29" s="864"/>
      <c r="AE29" s="864"/>
      <c r="AF29" s="864"/>
      <c r="AG29" s="864">
        <v>3</v>
      </c>
      <c r="AH29" s="864"/>
      <c r="AI29" s="864"/>
      <c r="AJ29" s="864"/>
      <c r="AK29" s="864"/>
      <c r="AL29" s="869" t="s">
        <v>587</v>
      </c>
      <c r="AM29" s="869"/>
      <c r="AN29" s="869"/>
      <c r="AO29" s="869"/>
      <c r="AP29" s="869"/>
      <c r="AQ29" s="869" t="s">
        <v>587</v>
      </c>
      <c r="AR29" s="869"/>
      <c r="AS29" s="869"/>
      <c r="AT29" s="869"/>
      <c r="AU29" s="869"/>
      <c r="AV29" s="864">
        <f>SUM(BA29:BJ29)</f>
        <v>97</v>
      </c>
      <c r="AW29" s="864"/>
      <c r="AX29" s="864"/>
      <c r="AY29" s="864"/>
      <c r="AZ29" s="864"/>
      <c r="BA29" s="466">
        <v>70</v>
      </c>
      <c r="BB29" s="466"/>
      <c r="BC29" s="466"/>
      <c r="BD29" s="466"/>
      <c r="BE29" s="466"/>
      <c r="BF29" s="466">
        <v>27</v>
      </c>
      <c r="BG29" s="466"/>
      <c r="BH29" s="466"/>
      <c r="BI29" s="466"/>
      <c r="BJ29" s="466"/>
    </row>
    <row r="30" spans="3:62">
      <c r="M30" s="118"/>
      <c r="N30" s="186"/>
      <c r="O30" s="186"/>
      <c r="P30" s="186"/>
      <c r="Q30" s="186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350"/>
      <c r="AY30" s="350"/>
      <c r="AZ30" s="350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</row>
    <row r="31" spans="3:62">
      <c r="C31" s="826" t="s">
        <v>591</v>
      </c>
      <c r="D31" s="787"/>
      <c r="E31" s="787"/>
      <c r="F31" s="787"/>
      <c r="G31" s="787"/>
      <c r="H31" s="787"/>
      <c r="I31" s="347"/>
      <c r="J31" s="826"/>
      <c r="K31" s="826"/>
      <c r="L31" s="826"/>
      <c r="M31" s="348"/>
      <c r="N31" s="428">
        <v>0</v>
      </c>
      <c r="O31" s="865"/>
      <c r="P31" s="865"/>
      <c r="Q31" s="865"/>
      <c r="R31" s="863">
        <v>0</v>
      </c>
      <c r="S31" s="863"/>
      <c r="T31" s="863"/>
      <c r="U31" s="863"/>
      <c r="V31" s="863"/>
      <c r="W31" s="863">
        <v>0</v>
      </c>
      <c r="X31" s="863"/>
      <c r="Y31" s="863"/>
      <c r="Z31" s="863"/>
      <c r="AA31" s="863"/>
      <c r="AB31" s="863">
        <v>0</v>
      </c>
      <c r="AC31" s="863"/>
      <c r="AD31" s="863"/>
      <c r="AE31" s="863"/>
      <c r="AF31" s="863"/>
      <c r="AG31" s="863">
        <v>0</v>
      </c>
      <c r="AH31" s="863"/>
      <c r="AI31" s="863"/>
      <c r="AJ31" s="863"/>
      <c r="AK31" s="863"/>
      <c r="AL31" s="863">
        <v>0</v>
      </c>
      <c r="AM31" s="863"/>
      <c r="AN31" s="863"/>
      <c r="AO31" s="863"/>
      <c r="AP31" s="863"/>
      <c r="AQ31" s="863">
        <v>0</v>
      </c>
      <c r="AR31" s="863"/>
      <c r="AS31" s="863"/>
      <c r="AT31" s="863"/>
      <c r="AU31" s="863"/>
      <c r="AV31" s="863">
        <v>0</v>
      </c>
      <c r="AW31" s="863"/>
      <c r="AX31" s="863"/>
      <c r="AY31" s="863"/>
      <c r="AZ31" s="863"/>
      <c r="BA31" s="428">
        <v>0</v>
      </c>
      <c r="BB31" s="428"/>
      <c r="BC31" s="428"/>
      <c r="BD31" s="428"/>
      <c r="BE31" s="428"/>
      <c r="BF31" s="428">
        <v>0</v>
      </c>
      <c r="BG31" s="428"/>
      <c r="BH31" s="428"/>
      <c r="BI31" s="428"/>
      <c r="BJ31" s="428"/>
    </row>
    <row r="32" spans="3:62">
      <c r="M32" s="118"/>
      <c r="N32" s="186"/>
      <c r="O32" s="186"/>
      <c r="P32" s="186"/>
      <c r="Q32" s="186"/>
      <c r="R32" s="350"/>
      <c r="S32" s="350"/>
      <c r="T32" s="350"/>
      <c r="U32" s="350"/>
      <c r="V32" s="350"/>
      <c r="W32" s="350"/>
      <c r="X32" s="350"/>
      <c r="Y32" s="350"/>
      <c r="Z32" s="350"/>
      <c r="AA32" s="350"/>
      <c r="AB32" s="350"/>
      <c r="AC32" s="350"/>
      <c r="AD32" s="350"/>
      <c r="AE32" s="350"/>
      <c r="AF32" s="350"/>
      <c r="AG32" s="350"/>
      <c r="AH32" s="350"/>
      <c r="AI32" s="350"/>
      <c r="AJ32" s="350"/>
      <c r="AK32" s="350"/>
      <c r="AL32" s="350"/>
      <c r="AM32" s="350"/>
      <c r="AN32" s="350"/>
      <c r="AO32" s="350"/>
      <c r="AP32" s="350"/>
      <c r="AQ32" s="350"/>
      <c r="AR32" s="350"/>
      <c r="AS32" s="350"/>
      <c r="AT32" s="350"/>
      <c r="AU32" s="350"/>
      <c r="AV32" s="350"/>
      <c r="AW32" s="350"/>
      <c r="AX32" s="350"/>
      <c r="AY32" s="350"/>
      <c r="AZ32" s="350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</row>
    <row r="33" spans="2:62">
      <c r="C33" s="826" t="s">
        <v>590</v>
      </c>
      <c r="D33" s="787"/>
      <c r="E33" s="787"/>
      <c r="F33" s="787"/>
      <c r="G33" s="787"/>
      <c r="H33" s="787"/>
      <c r="I33" s="347"/>
      <c r="J33" s="826" t="s">
        <v>561</v>
      </c>
      <c r="K33" s="826"/>
      <c r="L33" s="826"/>
      <c r="M33" s="348"/>
      <c r="N33" s="428">
        <v>2</v>
      </c>
      <c r="O33" s="865"/>
      <c r="P33" s="865"/>
      <c r="Q33" s="865"/>
      <c r="R33" s="863">
        <f>SUM(W33:AF33)</f>
        <v>219</v>
      </c>
      <c r="S33" s="863"/>
      <c r="T33" s="863"/>
      <c r="U33" s="863"/>
      <c r="V33" s="863"/>
      <c r="W33" s="863">
        <v>144</v>
      </c>
      <c r="X33" s="863"/>
      <c r="Y33" s="863"/>
      <c r="Z33" s="863"/>
      <c r="AA33" s="863"/>
      <c r="AB33" s="863">
        <v>75</v>
      </c>
      <c r="AC33" s="863"/>
      <c r="AD33" s="863"/>
      <c r="AE33" s="863"/>
      <c r="AF33" s="863"/>
      <c r="AG33" s="863">
        <v>616</v>
      </c>
      <c r="AH33" s="863"/>
      <c r="AI33" s="863"/>
      <c r="AJ33" s="863"/>
      <c r="AK33" s="863"/>
      <c r="AL33" s="868" t="s">
        <v>587</v>
      </c>
      <c r="AM33" s="868"/>
      <c r="AN33" s="868"/>
      <c r="AO33" s="868"/>
      <c r="AP33" s="868"/>
      <c r="AQ33" s="868" t="s">
        <v>587</v>
      </c>
      <c r="AR33" s="868"/>
      <c r="AS33" s="868"/>
      <c r="AT33" s="868"/>
      <c r="AU33" s="868"/>
      <c r="AV33" s="863">
        <f>SUM(BA33:BJ33)</f>
        <v>5254</v>
      </c>
      <c r="AW33" s="863"/>
      <c r="AX33" s="863"/>
      <c r="AY33" s="863"/>
      <c r="AZ33" s="863"/>
      <c r="BA33" s="428">
        <v>2455</v>
      </c>
      <c r="BB33" s="428"/>
      <c r="BC33" s="428"/>
      <c r="BD33" s="428"/>
      <c r="BE33" s="428"/>
      <c r="BF33" s="428">
        <v>2799</v>
      </c>
      <c r="BG33" s="428"/>
      <c r="BH33" s="428"/>
      <c r="BI33" s="428"/>
      <c r="BJ33" s="428"/>
    </row>
    <row r="34" spans="2:62">
      <c r="M34" s="118"/>
      <c r="N34" s="186"/>
      <c r="O34" s="186"/>
      <c r="P34" s="186"/>
      <c r="Q34" s="186"/>
      <c r="R34" s="350"/>
      <c r="S34" s="350"/>
      <c r="T34" s="350"/>
      <c r="U34" s="350"/>
      <c r="V34" s="350"/>
      <c r="W34" s="350"/>
      <c r="X34" s="350"/>
      <c r="Y34" s="350"/>
      <c r="Z34" s="350"/>
      <c r="AA34" s="350"/>
      <c r="AB34" s="350"/>
      <c r="AC34" s="350"/>
      <c r="AD34" s="350"/>
      <c r="AE34" s="350"/>
      <c r="AF34" s="350"/>
      <c r="AG34" s="350"/>
      <c r="AH34" s="350"/>
      <c r="AI34" s="350"/>
      <c r="AJ34" s="350"/>
      <c r="AK34" s="350"/>
      <c r="AL34" s="350"/>
      <c r="AM34" s="350"/>
      <c r="AN34" s="350"/>
      <c r="AO34" s="350"/>
      <c r="AP34" s="350"/>
      <c r="AQ34" s="350"/>
      <c r="AR34" s="350"/>
      <c r="AS34" s="350"/>
      <c r="AT34" s="350"/>
      <c r="AU34" s="350"/>
      <c r="AV34" s="350"/>
      <c r="AW34" s="350"/>
      <c r="AX34" s="350"/>
      <c r="AY34" s="350"/>
      <c r="AZ34" s="350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</row>
    <row r="35" spans="2:62">
      <c r="C35" s="826" t="s">
        <v>589</v>
      </c>
      <c r="D35" s="787"/>
      <c r="E35" s="787"/>
      <c r="F35" s="787"/>
      <c r="G35" s="787"/>
      <c r="H35" s="787"/>
      <c r="I35" s="347"/>
      <c r="J35" s="826" t="s">
        <v>18</v>
      </c>
      <c r="K35" s="826"/>
      <c r="L35" s="826"/>
      <c r="M35" s="348"/>
      <c r="N35" s="428">
        <v>45</v>
      </c>
      <c r="O35" s="865"/>
      <c r="P35" s="865"/>
      <c r="Q35" s="865"/>
      <c r="R35" s="863">
        <f>SUM(R36:V37)</f>
        <v>581</v>
      </c>
      <c r="S35" s="863"/>
      <c r="T35" s="863"/>
      <c r="U35" s="863"/>
      <c r="V35" s="863"/>
      <c r="W35" s="863">
        <f>SUM(W36:AA37)</f>
        <v>36</v>
      </c>
      <c r="X35" s="863"/>
      <c r="Y35" s="863"/>
      <c r="Z35" s="863"/>
      <c r="AA35" s="863"/>
      <c r="AB35" s="863">
        <f>SUM(AB36:AF37)</f>
        <v>545</v>
      </c>
      <c r="AC35" s="863"/>
      <c r="AD35" s="863"/>
      <c r="AE35" s="863"/>
      <c r="AF35" s="863"/>
      <c r="AG35" s="863">
        <f>SUM(AL35:AU35)</f>
        <v>59</v>
      </c>
      <c r="AH35" s="863"/>
      <c r="AI35" s="863"/>
      <c r="AJ35" s="863"/>
      <c r="AK35" s="863"/>
      <c r="AL35" s="863">
        <v>20</v>
      </c>
      <c r="AM35" s="863"/>
      <c r="AN35" s="863"/>
      <c r="AO35" s="863"/>
      <c r="AP35" s="863"/>
      <c r="AQ35" s="863">
        <v>39</v>
      </c>
      <c r="AR35" s="863"/>
      <c r="AS35" s="863"/>
      <c r="AT35" s="863"/>
      <c r="AU35" s="863"/>
      <c r="AV35" s="863">
        <f>SUM(BA35:BJ35)</f>
        <v>10453</v>
      </c>
      <c r="AW35" s="863"/>
      <c r="AX35" s="863"/>
      <c r="AY35" s="863"/>
      <c r="AZ35" s="863"/>
      <c r="BA35" s="428">
        <f>SUM(BA36:BE37)</f>
        <v>5309</v>
      </c>
      <c r="BB35" s="428"/>
      <c r="BC35" s="428"/>
      <c r="BD35" s="428"/>
      <c r="BE35" s="428"/>
      <c r="BF35" s="428">
        <f>SUM(BF36:BJ37)</f>
        <v>5144</v>
      </c>
      <c r="BG35" s="428"/>
      <c r="BH35" s="428"/>
      <c r="BI35" s="428"/>
      <c r="BJ35" s="428"/>
    </row>
    <row r="36" spans="2:62">
      <c r="J36" s="463" t="s">
        <v>573</v>
      </c>
      <c r="K36" s="463"/>
      <c r="L36" s="463"/>
      <c r="M36" s="349"/>
      <c r="N36" s="466">
        <v>3</v>
      </c>
      <c r="O36" s="466"/>
      <c r="P36" s="466"/>
      <c r="Q36" s="466"/>
      <c r="R36" s="864">
        <f>SUM(W36:AF36)</f>
        <v>25</v>
      </c>
      <c r="S36" s="864"/>
      <c r="T36" s="864"/>
      <c r="U36" s="864"/>
      <c r="V36" s="864"/>
      <c r="W36" s="864">
        <v>0</v>
      </c>
      <c r="X36" s="864"/>
      <c r="Y36" s="864"/>
      <c r="Z36" s="864"/>
      <c r="AA36" s="864"/>
      <c r="AB36" s="864">
        <v>25</v>
      </c>
      <c r="AC36" s="864"/>
      <c r="AD36" s="864"/>
      <c r="AE36" s="864"/>
      <c r="AF36" s="864"/>
      <c r="AG36" s="864">
        <f>SUM(AL36:AU36)</f>
        <v>0</v>
      </c>
      <c r="AH36" s="864"/>
      <c r="AI36" s="864"/>
      <c r="AJ36" s="864"/>
      <c r="AK36" s="864"/>
      <c r="AL36" s="864">
        <v>0</v>
      </c>
      <c r="AM36" s="864"/>
      <c r="AN36" s="864"/>
      <c r="AO36" s="864"/>
      <c r="AP36" s="864"/>
      <c r="AQ36" s="864">
        <v>0</v>
      </c>
      <c r="AR36" s="864"/>
      <c r="AS36" s="864"/>
      <c r="AT36" s="864"/>
      <c r="AU36" s="864"/>
      <c r="AV36" s="864">
        <f>SUM(BA36:BJ36)</f>
        <v>404</v>
      </c>
      <c r="AW36" s="864"/>
      <c r="AX36" s="864"/>
      <c r="AY36" s="864"/>
      <c r="AZ36" s="864"/>
      <c r="BA36" s="466">
        <v>198</v>
      </c>
      <c r="BB36" s="466"/>
      <c r="BC36" s="466"/>
      <c r="BD36" s="466"/>
      <c r="BE36" s="466"/>
      <c r="BF36" s="466">
        <v>206</v>
      </c>
      <c r="BG36" s="466"/>
      <c r="BH36" s="466"/>
      <c r="BI36" s="466"/>
      <c r="BJ36" s="466"/>
    </row>
    <row r="37" spans="2:62">
      <c r="J37" s="463" t="s">
        <v>561</v>
      </c>
      <c r="K37" s="463"/>
      <c r="L37" s="463"/>
      <c r="M37" s="349"/>
      <c r="N37" s="466">
        <v>42</v>
      </c>
      <c r="O37" s="466"/>
      <c r="P37" s="466"/>
      <c r="Q37" s="466"/>
      <c r="R37" s="864">
        <f>SUM(W37:AF37)</f>
        <v>556</v>
      </c>
      <c r="S37" s="864"/>
      <c r="T37" s="864"/>
      <c r="U37" s="864"/>
      <c r="V37" s="864"/>
      <c r="W37" s="864">
        <v>36</v>
      </c>
      <c r="X37" s="864"/>
      <c r="Y37" s="864"/>
      <c r="Z37" s="864"/>
      <c r="AA37" s="864"/>
      <c r="AB37" s="864">
        <v>520</v>
      </c>
      <c r="AC37" s="864"/>
      <c r="AD37" s="864"/>
      <c r="AE37" s="864"/>
      <c r="AF37" s="864"/>
      <c r="AG37" s="864">
        <f>SUM(AL37:AU37)</f>
        <v>59</v>
      </c>
      <c r="AH37" s="864"/>
      <c r="AI37" s="864"/>
      <c r="AJ37" s="864"/>
      <c r="AK37" s="864"/>
      <c r="AL37" s="864">
        <v>20</v>
      </c>
      <c r="AM37" s="864"/>
      <c r="AN37" s="864"/>
      <c r="AO37" s="864"/>
      <c r="AP37" s="864"/>
      <c r="AQ37" s="864">
        <v>39</v>
      </c>
      <c r="AR37" s="864"/>
      <c r="AS37" s="864"/>
      <c r="AT37" s="864"/>
      <c r="AU37" s="864"/>
      <c r="AV37" s="864">
        <f>SUM(BA37:BJ37)</f>
        <v>10049</v>
      </c>
      <c r="AW37" s="864"/>
      <c r="AX37" s="864"/>
      <c r="AY37" s="864"/>
      <c r="AZ37" s="864"/>
      <c r="BA37" s="466">
        <v>5111</v>
      </c>
      <c r="BB37" s="466"/>
      <c r="BC37" s="466"/>
      <c r="BD37" s="466"/>
      <c r="BE37" s="466"/>
      <c r="BF37" s="466">
        <v>4938</v>
      </c>
      <c r="BG37" s="466"/>
      <c r="BH37" s="466"/>
      <c r="BI37" s="466"/>
      <c r="BJ37" s="466"/>
    </row>
    <row r="38" spans="2:62">
      <c r="M38" s="118"/>
      <c r="N38" s="186"/>
      <c r="O38" s="186"/>
      <c r="P38" s="186"/>
      <c r="Q38" s="186"/>
      <c r="R38" s="350"/>
      <c r="S38" s="350"/>
      <c r="T38" s="350"/>
      <c r="U38" s="350"/>
      <c r="V38" s="350"/>
      <c r="W38" s="350"/>
      <c r="X38" s="350"/>
      <c r="Y38" s="350"/>
      <c r="Z38" s="350"/>
      <c r="AA38" s="350"/>
      <c r="AB38" s="350"/>
      <c r="AC38" s="350"/>
      <c r="AD38" s="350"/>
      <c r="AE38" s="350"/>
      <c r="AF38" s="350"/>
      <c r="AG38" s="350"/>
      <c r="AH38" s="350"/>
      <c r="AI38" s="350"/>
      <c r="AJ38" s="350"/>
      <c r="AK38" s="350"/>
      <c r="AL38" s="350"/>
      <c r="AM38" s="350"/>
      <c r="AN38" s="350"/>
      <c r="AO38" s="350"/>
      <c r="AP38" s="350"/>
      <c r="AQ38" s="350"/>
      <c r="AR38" s="350"/>
      <c r="AS38" s="350"/>
      <c r="AT38" s="350"/>
      <c r="AU38" s="350"/>
      <c r="AV38" s="350"/>
      <c r="AW38" s="350"/>
      <c r="AX38" s="350"/>
      <c r="AY38" s="350"/>
      <c r="AZ38" s="350"/>
      <c r="BA38" s="186"/>
      <c r="BB38" s="186"/>
      <c r="BC38" s="186"/>
      <c r="BD38" s="186"/>
      <c r="BE38" s="186"/>
      <c r="BF38" s="186"/>
      <c r="BG38" s="186"/>
      <c r="BH38" s="186"/>
      <c r="BI38" s="186"/>
      <c r="BJ38" s="186"/>
    </row>
    <row r="39" spans="2:62">
      <c r="C39" s="826" t="s">
        <v>588</v>
      </c>
      <c r="D39" s="787"/>
      <c r="E39" s="787"/>
      <c r="F39" s="787"/>
      <c r="G39" s="787"/>
      <c r="H39" s="787"/>
      <c r="I39" s="347"/>
      <c r="J39" s="826" t="s">
        <v>561</v>
      </c>
      <c r="K39" s="826"/>
      <c r="L39" s="826"/>
      <c r="M39" s="348"/>
      <c r="N39" s="428">
        <v>3</v>
      </c>
      <c r="O39" s="865"/>
      <c r="P39" s="865"/>
      <c r="Q39" s="865"/>
      <c r="R39" s="863">
        <f>SUM(W39:AF39)</f>
        <v>33</v>
      </c>
      <c r="S39" s="863"/>
      <c r="T39" s="863"/>
      <c r="U39" s="863"/>
      <c r="V39" s="863"/>
      <c r="W39" s="863">
        <v>32</v>
      </c>
      <c r="X39" s="863"/>
      <c r="Y39" s="863"/>
      <c r="Z39" s="863"/>
      <c r="AA39" s="863"/>
      <c r="AB39" s="863">
        <v>1</v>
      </c>
      <c r="AC39" s="863"/>
      <c r="AD39" s="863"/>
      <c r="AE39" s="863"/>
      <c r="AF39" s="863"/>
      <c r="AG39" s="863">
        <v>78</v>
      </c>
      <c r="AH39" s="863"/>
      <c r="AI39" s="863"/>
      <c r="AJ39" s="863"/>
      <c r="AK39" s="863"/>
      <c r="AL39" s="868" t="s">
        <v>587</v>
      </c>
      <c r="AM39" s="868"/>
      <c r="AN39" s="868"/>
      <c r="AO39" s="868"/>
      <c r="AP39" s="868"/>
      <c r="AQ39" s="868" t="s">
        <v>587</v>
      </c>
      <c r="AR39" s="868"/>
      <c r="AS39" s="868"/>
      <c r="AT39" s="868"/>
      <c r="AU39" s="868"/>
      <c r="AV39" s="863">
        <f>SUM(BA39:BJ39)</f>
        <v>703</v>
      </c>
      <c r="AW39" s="863"/>
      <c r="AX39" s="863"/>
      <c r="AY39" s="863"/>
      <c r="AZ39" s="863"/>
      <c r="BA39" s="428">
        <v>534</v>
      </c>
      <c r="BB39" s="428"/>
      <c r="BC39" s="428"/>
      <c r="BD39" s="428"/>
      <c r="BE39" s="428"/>
      <c r="BF39" s="428">
        <v>169</v>
      </c>
      <c r="BG39" s="428"/>
      <c r="BH39" s="428"/>
      <c r="BI39" s="428"/>
      <c r="BJ39" s="428"/>
    </row>
    <row r="40" spans="2:62">
      <c r="M40" s="118"/>
      <c r="N40" s="186"/>
      <c r="O40" s="186"/>
      <c r="P40" s="186"/>
      <c r="Q40" s="186"/>
      <c r="R40" s="350"/>
      <c r="S40" s="350"/>
      <c r="T40" s="350"/>
      <c r="U40" s="350"/>
      <c r="V40" s="350"/>
      <c r="W40" s="350"/>
      <c r="X40" s="350"/>
      <c r="Y40" s="350"/>
      <c r="Z40" s="350"/>
      <c r="AA40" s="350"/>
      <c r="AB40" s="350"/>
      <c r="AC40" s="350"/>
      <c r="AD40" s="350"/>
      <c r="AE40" s="350"/>
      <c r="AF40" s="350"/>
      <c r="AG40" s="350"/>
      <c r="AH40" s="350"/>
      <c r="AI40" s="350"/>
      <c r="AJ40" s="350"/>
      <c r="AK40" s="350"/>
      <c r="AL40" s="350"/>
      <c r="AM40" s="350"/>
      <c r="AN40" s="350"/>
      <c r="AO40" s="350"/>
      <c r="AP40" s="350"/>
      <c r="AQ40" s="350"/>
      <c r="AR40" s="350"/>
      <c r="AS40" s="350"/>
      <c r="AT40" s="350"/>
      <c r="AU40" s="350"/>
      <c r="AV40" s="350"/>
      <c r="AW40" s="350"/>
      <c r="AX40" s="350"/>
      <c r="AY40" s="350"/>
      <c r="AZ40" s="350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</row>
    <row r="41" spans="2:62">
      <c r="C41" s="826" t="s">
        <v>586</v>
      </c>
      <c r="D41" s="787"/>
      <c r="E41" s="787"/>
      <c r="F41" s="787"/>
      <c r="G41" s="787"/>
      <c r="H41" s="787"/>
      <c r="I41" s="347"/>
      <c r="J41" s="826" t="s">
        <v>561</v>
      </c>
      <c r="K41" s="826"/>
      <c r="L41" s="826"/>
      <c r="M41" s="348"/>
      <c r="N41" s="428">
        <v>1</v>
      </c>
      <c r="O41" s="865"/>
      <c r="P41" s="865"/>
      <c r="Q41" s="865"/>
      <c r="R41" s="868" t="s">
        <v>567</v>
      </c>
      <c r="S41" s="868"/>
      <c r="T41" s="868"/>
      <c r="U41" s="868"/>
      <c r="V41" s="868"/>
      <c r="W41" s="868" t="s">
        <v>567</v>
      </c>
      <c r="X41" s="868"/>
      <c r="Y41" s="868"/>
      <c r="Z41" s="868"/>
      <c r="AA41" s="868"/>
      <c r="AB41" s="868" t="s">
        <v>567</v>
      </c>
      <c r="AC41" s="868"/>
      <c r="AD41" s="868"/>
      <c r="AE41" s="868"/>
      <c r="AF41" s="868"/>
      <c r="AG41" s="868" t="s">
        <v>567</v>
      </c>
      <c r="AH41" s="868"/>
      <c r="AI41" s="868"/>
      <c r="AJ41" s="868"/>
      <c r="AK41" s="868"/>
      <c r="AL41" s="868" t="s">
        <v>567</v>
      </c>
      <c r="AM41" s="868"/>
      <c r="AN41" s="868"/>
      <c r="AO41" s="868"/>
      <c r="AP41" s="868"/>
      <c r="AQ41" s="868" t="s">
        <v>567</v>
      </c>
      <c r="AR41" s="868"/>
      <c r="AS41" s="868"/>
      <c r="AT41" s="868"/>
      <c r="AU41" s="868"/>
      <c r="AV41" s="868" t="s">
        <v>567</v>
      </c>
      <c r="AW41" s="868"/>
      <c r="AX41" s="868"/>
      <c r="AY41" s="868"/>
      <c r="AZ41" s="868"/>
      <c r="BA41" s="847" t="s">
        <v>567</v>
      </c>
      <c r="BB41" s="847"/>
      <c r="BC41" s="847"/>
      <c r="BD41" s="847"/>
      <c r="BE41" s="847"/>
      <c r="BF41" s="847" t="s">
        <v>567</v>
      </c>
      <c r="BG41" s="847"/>
      <c r="BH41" s="847"/>
      <c r="BI41" s="847"/>
      <c r="BJ41" s="847"/>
    </row>
    <row r="42" spans="2:62"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20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</row>
    <row r="43" spans="2:62">
      <c r="C43" s="478" t="s">
        <v>8</v>
      </c>
      <c r="D43" s="478"/>
      <c r="E43" s="227" t="s">
        <v>10</v>
      </c>
      <c r="F43" s="557">
        <v>-1</v>
      </c>
      <c r="G43" s="557"/>
      <c r="H43" s="286" t="s">
        <v>585</v>
      </c>
    </row>
    <row r="44" spans="2:62">
      <c r="F44" s="556">
        <v>-2</v>
      </c>
      <c r="G44" s="556"/>
      <c r="H44" s="184" t="s">
        <v>584</v>
      </c>
    </row>
    <row r="45" spans="2:62">
      <c r="F45" s="556">
        <v>-3</v>
      </c>
      <c r="G45" s="556"/>
      <c r="H45" s="184" t="s">
        <v>583</v>
      </c>
    </row>
    <row r="46" spans="2:62">
      <c r="B46" s="524" t="s">
        <v>9</v>
      </c>
      <c r="C46" s="524"/>
      <c r="D46" s="524"/>
      <c r="E46" s="227" t="s">
        <v>10</v>
      </c>
      <c r="F46" s="121" t="s">
        <v>914</v>
      </c>
    </row>
  </sheetData>
  <mergeCells count="274">
    <mergeCell ref="C43:D43"/>
    <mergeCell ref="F43:G43"/>
    <mergeCell ref="F44:G44"/>
    <mergeCell ref="F45:G45"/>
    <mergeCell ref="B46:D46"/>
    <mergeCell ref="AV39:AZ39"/>
    <mergeCell ref="BA39:BE39"/>
    <mergeCell ref="BF39:BJ39"/>
    <mergeCell ref="C41:H41"/>
    <mergeCell ref="J41:L41"/>
    <mergeCell ref="N41:Q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C39:H39"/>
    <mergeCell ref="J39:L39"/>
    <mergeCell ref="N39:Q39"/>
    <mergeCell ref="R39:V39"/>
    <mergeCell ref="W39:AA39"/>
    <mergeCell ref="AB39:AF39"/>
    <mergeCell ref="AG39:AK39"/>
    <mergeCell ref="AL39:AP39"/>
    <mergeCell ref="AQ39:AU39"/>
    <mergeCell ref="BA36:BE36"/>
    <mergeCell ref="BF36:BJ36"/>
    <mergeCell ref="J37:L37"/>
    <mergeCell ref="N37:Q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J36:L36"/>
    <mergeCell ref="N36:Q36"/>
    <mergeCell ref="R36:V36"/>
    <mergeCell ref="W36:AA36"/>
    <mergeCell ref="AB36:AF36"/>
    <mergeCell ref="AG36:AK36"/>
    <mergeCell ref="AL36:AP36"/>
    <mergeCell ref="AQ36:AU36"/>
    <mergeCell ref="AV36:AZ36"/>
    <mergeCell ref="AV35:AZ35"/>
    <mergeCell ref="BA35:BE35"/>
    <mergeCell ref="BF35:BJ35"/>
    <mergeCell ref="C33:H33"/>
    <mergeCell ref="J33:L33"/>
    <mergeCell ref="N33:Q33"/>
    <mergeCell ref="R33:V33"/>
    <mergeCell ref="W33:AA33"/>
    <mergeCell ref="AB33:AF33"/>
    <mergeCell ref="AG33:AK33"/>
    <mergeCell ref="AL33:AP33"/>
    <mergeCell ref="AQ33:AU33"/>
    <mergeCell ref="C35:H35"/>
    <mergeCell ref="J35:L35"/>
    <mergeCell ref="N35:Q35"/>
    <mergeCell ref="R35:V35"/>
    <mergeCell ref="W35:AA35"/>
    <mergeCell ref="AB35:AF35"/>
    <mergeCell ref="AG35:AK35"/>
    <mergeCell ref="AL35:AP35"/>
    <mergeCell ref="AQ35:AU35"/>
    <mergeCell ref="J29:L29"/>
    <mergeCell ref="N29:Q29"/>
    <mergeCell ref="R29:V29"/>
    <mergeCell ref="W29:AA29"/>
    <mergeCell ref="AB29:AF29"/>
    <mergeCell ref="AG29:AK29"/>
    <mergeCell ref="AL29:AP29"/>
    <mergeCell ref="AQ29:AU29"/>
    <mergeCell ref="AV29:AZ29"/>
    <mergeCell ref="C31:H31"/>
    <mergeCell ref="J31:L31"/>
    <mergeCell ref="N31:Q31"/>
    <mergeCell ref="R31:V31"/>
    <mergeCell ref="W31:AA31"/>
    <mergeCell ref="AB31:AF31"/>
    <mergeCell ref="AG31:AK31"/>
    <mergeCell ref="AL31:AP31"/>
    <mergeCell ref="AQ31:AU31"/>
    <mergeCell ref="J28:L28"/>
    <mergeCell ref="N28:Q28"/>
    <mergeCell ref="R28:V28"/>
    <mergeCell ref="W28:AA28"/>
    <mergeCell ref="AB28:AF28"/>
    <mergeCell ref="AG28:AK28"/>
    <mergeCell ref="AL28:AP28"/>
    <mergeCell ref="AQ28:AU28"/>
    <mergeCell ref="AV28:AZ28"/>
    <mergeCell ref="C27:H27"/>
    <mergeCell ref="J27:L27"/>
    <mergeCell ref="N27:Q27"/>
    <mergeCell ref="R27:V27"/>
    <mergeCell ref="W27:AA27"/>
    <mergeCell ref="AB27:AF27"/>
    <mergeCell ref="AG27:AK27"/>
    <mergeCell ref="AL27:AP27"/>
    <mergeCell ref="AQ27:AU27"/>
    <mergeCell ref="C25:H25"/>
    <mergeCell ref="J25:L25"/>
    <mergeCell ref="N25:Q25"/>
    <mergeCell ref="R25:V25"/>
    <mergeCell ref="W25:AA25"/>
    <mergeCell ref="AB25:AF25"/>
    <mergeCell ref="AG25:AK25"/>
    <mergeCell ref="AL25:AP25"/>
    <mergeCell ref="AQ25:AU25"/>
    <mergeCell ref="AL22:AP22"/>
    <mergeCell ref="AQ22:AU22"/>
    <mergeCell ref="AV22:AZ22"/>
    <mergeCell ref="BA22:BE22"/>
    <mergeCell ref="BF22:BJ22"/>
    <mergeCell ref="J23:L23"/>
    <mergeCell ref="N23:Q23"/>
    <mergeCell ref="R23:V23"/>
    <mergeCell ref="W23:AA23"/>
    <mergeCell ref="AB23:AF23"/>
    <mergeCell ref="AG23:AK23"/>
    <mergeCell ref="AL23:AP23"/>
    <mergeCell ref="AQ23:AU23"/>
    <mergeCell ref="AV23:AZ23"/>
    <mergeCell ref="BA23:BE23"/>
    <mergeCell ref="BF23:BJ23"/>
    <mergeCell ref="J22:L22"/>
    <mergeCell ref="N22:Q22"/>
    <mergeCell ref="R22:V22"/>
    <mergeCell ref="W22:AA22"/>
    <mergeCell ref="AB22:AF22"/>
    <mergeCell ref="AG22:AK22"/>
    <mergeCell ref="BA19:BE19"/>
    <mergeCell ref="BF19:BJ19"/>
    <mergeCell ref="C21:H21"/>
    <mergeCell ref="J21:L21"/>
    <mergeCell ref="N21:Q21"/>
    <mergeCell ref="R21:V21"/>
    <mergeCell ref="W21:AA21"/>
    <mergeCell ref="AB21:AF21"/>
    <mergeCell ref="AG21:AK21"/>
    <mergeCell ref="AL21:AP21"/>
    <mergeCell ref="AQ21:AU21"/>
    <mergeCell ref="AV21:AZ21"/>
    <mergeCell ref="BA21:BE21"/>
    <mergeCell ref="BF21:BJ21"/>
    <mergeCell ref="J19:L19"/>
    <mergeCell ref="N19:Q19"/>
    <mergeCell ref="R19:V19"/>
    <mergeCell ref="W19:AA19"/>
    <mergeCell ref="AB19:AF19"/>
    <mergeCell ref="AG19:AK19"/>
    <mergeCell ref="AL19:AP19"/>
    <mergeCell ref="AQ19:AU19"/>
    <mergeCell ref="AV19:AZ19"/>
    <mergeCell ref="BF17:BJ17"/>
    <mergeCell ref="J18:L18"/>
    <mergeCell ref="N18:Q18"/>
    <mergeCell ref="R18:V18"/>
    <mergeCell ref="W18:AA18"/>
    <mergeCell ref="AB18:AF18"/>
    <mergeCell ref="AG18:AK18"/>
    <mergeCell ref="AL18:AP18"/>
    <mergeCell ref="AQ18:AU18"/>
    <mergeCell ref="AV18:AZ18"/>
    <mergeCell ref="BA18:BE18"/>
    <mergeCell ref="BF18:BJ18"/>
    <mergeCell ref="N17:Q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J17:L17"/>
    <mergeCell ref="AL14:AP14"/>
    <mergeCell ref="AQ14:AU14"/>
    <mergeCell ref="AV14:AZ14"/>
    <mergeCell ref="BA14:BE14"/>
    <mergeCell ref="BF14:BJ14"/>
    <mergeCell ref="C16:H16"/>
    <mergeCell ref="J16:L16"/>
    <mergeCell ref="N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J14:L14"/>
    <mergeCell ref="N14:Q14"/>
    <mergeCell ref="R14:V14"/>
    <mergeCell ref="AL12:AP12"/>
    <mergeCell ref="AQ12:AU12"/>
    <mergeCell ref="AV12:AZ12"/>
    <mergeCell ref="BA12:BE12"/>
    <mergeCell ref="BF12:BJ12"/>
    <mergeCell ref="J13:L13"/>
    <mergeCell ref="N13:Q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R12:V12"/>
    <mergeCell ref="W12:AA12"/>
    <mergeCell ref="AB12:AF12"/>
    <mergeCell ref="AG12:AK12"/>
    <mergeCell ref="AB9:AF9"/>
    <mergeCell ref="AG9:AK9"/>
    <mergeCell ref="AL9:AP9"/>
    <mergeCell ref="AQ9:AU9"/>
    <mergeCell ref="C11:H11"/>
    <mergeCell ref="J11:L11"/>
    <mergeCell ref="N11:Q11"/>
    <mergeCell ref="R11:V11"/>
    <mergeCell ref="W11:AA11"/>
    <mergeCell ref="AB11:AF11"/>
    <mergeCell ref="AV25:AZ25"/>
    <mergeCell ref="BA25:BE25"/>
    <mergeCell ref="BF25:BJ25"/>
    <mergeCell ref="AV27:AZ27"/>
    <mergeCell ref="BA27:BE27"/>
    <mergeCell ref="BF27:BJ27"/>
    <mergeCell ref="BA28:BE28"/>
    <mergeCell ref="BF28:BJ28"/>
    <mergeCell ref="AV33:AZ33"/>
    <mergeCell ref="BA29:BE29"/>
    <mergeCell ref="BF29:BJ29"/>
    <mergeCell ref="AV31:AZ31"/>
    <mergeCell ref="BA31:BE31"/>
    <mergeCell ref="BF31:BJ31"/>
    <mergeCell ref="BA33:BE33"/>
    <mergeCell ref="BF33:BJ33"/>
    <mergeCell ref="BA11:BE11"/>
    <mergeCell ref="BF11:BJ11"/>
    <mergeCell ref="J12:L12"/>
    <mergeCell ref="N12:Q12"/>
    <mergeCell ref="AG11:AK11"/>
    <mergeCell ref="W14:AA14"/>
    <mergeCell ref="AB14:AF14"/>
    <mergeCell ref="AG14:AK14"/>
    <mergeCell ref="A1:S2"/>
    <mergeCell ref="AV11:AZ11"/>
    <mergeCell ref="AL11:AP11"/>
    <mergeCell ref="AQ11:AU11"/>
    <mergeCell ref="B5:BJ5"/>
    <mergeCell ref="B7:M9"/>
    <mergeCell ref="N7:Q9"/>
    <mergeCell ref="R7:AU7"/>
    <mergeCell ref="AV7:BJ7"/>
    <mergeCell ref="R8:AF8"/>
    <mergeCell ref="AG8:AU8"/>
    <mergeCell ref="AV8:AZ9"/>
    <mergeCell ref="BA8:BE9"/>
    <mergeCell ref="BF8:BJ9"/>
    <mergeCell ref="R9:V9"/>
    <mergeCell ref="W9:AA9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2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1:63" ht="11.1" customHeight="1">
      <c r="AS1" s="493">
        <f>'210'!A1+1</f>
        <v>211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3" ht="11.1" customHeight="1"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3" ht="13.5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3" ht="18" customHeight="1">
      <c r="B5" s="454" t="s">
        <v>868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.95" customHeight="1">
      <c r="BJ6" s="188" t="s">
        <v>582</v>
      </c>
    </row>
    <row r="7" spans="1:63" ht="15" customHeight="1">
      <c r="B7" s="456" t="s">
        <v>387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 t="s">
        <v>581</v>
      </c>
      <c r="O7" s="457"/>
      <c r="P7" s="457"/>
      <c r="Q7" s="457"/>
      <c r="R7" s="457"/>
      <c r="S7" s="457"/>
      <c r="T7" s="457"/>
      <c r="U7" s="457"/>
      <c r="V7" s="457" t="s">
        <v>580</v>
      </c>
      <c r="W7" s="457"/>
      <c r="X7" s="457"/>
      <c r="Y7" s="457"/>
      <c r="Z7" s="457" t="s">
        <v>579</v>
      </c>
      <c r="AA7" s="457"/>
      <c r="AB7" s="457"/>
      <c r="AC7" s="457"/>
      <c r="AD7" s="457" t="s">
        <v>578</v>
      </c>
      <c r="AE7" s="457"/>
      <c r="AF7" s="457"/>
      <c r="AG7" s="457"/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 t="s">
        <v>577</v>
      </c>
      <c r="AT7" s="457"/>
      <c r="AU7" s="457"/>
      <c r="AV7" s="457"/>
      <c r="AW7" s="457" t="s">
        <v>576</v>
      </c>
      <c r="AX7" s="457"/>
      <c r="AY7" s="457"/>
      <c r="AZ7" s="457"/>
      <c r="BA7" s="457" t="s">
        <v>575</v>
      </c>
      <c r="BB7" s="457"/>
      <c r="BC7" s="457"/>
      <c r="BD7" s="457"/>
      <c r="BE7" s="760" t="s">
        <v>574</v>
      </c>
      <c r="BF7" s="457"/>
      <c r="BG7" s="457"/>
      <c r="BH7" s="457"/>
      <c r="BI7" s="457"/>
      <c r="BJ7" s="461"/>
    </row>
    <row r="8" spans="1:63" ht="1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 t="s">
        <v>573</v>
      </c>
      <c r="O8" s="459"/>
      <c r="P8" s="459"/>
      <c r="Q8" s="459"/>
      <c r="R8" s="459" t="s">
        <v>561</v>
      </c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522" t="s">
        <v>227</v>
      </c>
      <c r="AE8" s="522"/>
      <c r="AF8" s="522"/>
      <c r="AG8" s="522"/>
      <c r="AH8" s="522"/>
      <c r="AI8" s="522" t="s">
        <v>572</v>
      </c>
      <c r="AJ8" s="522"/>
      <c r="AK8" s="522"/>
      <c r="AL8" s="522"/>
      <c r="AM8" s="522"/>
      <c r="AN8" s="522" t="s">
        <v>571</v>
      </c>
      <c r="AO8" s="522"/>
      <c r="AP8" s="522"/>
      <c r="AQ8" s="522"/>
      <c r="AR8" s="522"/>
      <c r="AS8" s="459"/>
      <c r="AT8" s="459"/>
      <c r="AU8" s="459"/>
      <c r="AV8" s="459"/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60"/>
    </row>
    <row r="9" spans="1:63" ht="15" customHeight="1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522"/>
      <c r="AE9" s="522"/>
      <c r="AF9" s="522"/>
      <c r="AG9" s="522"/>
      <c r="AH9" s="522"/>
      <c r="AI9" s="522"/>
      <c r="AJ9" s="522"/>
      <c r="AK9" s="522"/>
      <c r="AL9" s="522"/>
      <c r="AM9" s="522"/>
      <c r="AN9" s="522"/>
      <c r="AO9" s="522"/>
      <c r="AP9" s="522"/>
      <c r="AQ9" s="522"/>
      <c r="AR9" s="522"/>
      <c r="AS9" s="459"/>
      <c r="AT9" s="459"/>
      <c r="AU9" s="459"/>
      <c r="AV9" s="459"/>
      <c r="AW9" s="459"/>
      <c r="AX9" s="459"/>
      <c r="AY9" s="459"/>
      <c r="AZ9" s="459"/>
      <c r="BA9" s="459"/>
      <c r="BB9" s="459"/>
      <c r="BC9" s="459"/>
      <c r="BD9" s="459"/>
      <c r="BE9" s="459"/>
      <c r="BF9" s="459"/>
      <c r="BG9" s="459"/>
      <c r="BH9" s="459"/>
      <c r="BI9" s="459"/>
      <c r="BJ9" s="460"/>
    </row>
    <row r="10" spans="1:63">
      <c r="M10" s="117"/>
    </row>
    <row r="11" spans="1:63">
      <c r="C11" s="463" t="s">
        <v>7</v>
      </c>
      <c r="D11" s="787"/>
      <c r="E11" s="787"/>
      <c r="F11" s="787"/>
      <c r="G11" s="455">
        <v>17</v>
      </c>
      <c r="H11" s="455"/>
      <c r="I11" s="463" t="s">
        <v>387</v>
      </c>
      <c r="J11" s="787"/>
      <c r="K11" s="787"/>
      <c r="L11" s="787"/>
      <c r="M11" s="118"/>
      <c r="N11" s="871">
        <v>5</v>
      </c>
      <c r="O11" s="872"/>
      <c r="P11" s="872"/>
      <c r="Q11" s="872"/>
      <c r="R11" s="722">
        <v>42</v>
      </c>
      <c r="S11" s="722"/>
      <c r="T11" s="722"/>
      <c r="U11" s="722"/>
      <c r="V11" s="722">
        <v>401</v>
      </c>
      <c r="W11" s="722"/>
      <c r="X11" s="722"/>
      <c r="Y11" s="722"/>
      <c r="Z11" s="722">
        <v>615</v>
      </c>
      <c r="AA11" s="722"/>
      <c r="AB11" s="722"/>
      <c r="AC11" s="722"/>
      <c r="AD11" s="722">
        <v>11547</v>
      </c>
      <c r="AE11" s="722"/>
      <c r="AF11" s="722"/>
      <c r="AG11" s="722"/>
      <c r="AH11" s="722"/>
      <c r="AI11" s="722">
        <v>5908</v>
      </c>
      <c r="AJ11" s="722"/>
      <c r="AK11" s="722"/>
      <c r="AL11" s="722"/>
      <c r="AM11" s="722"/>
      <c r="AN11" s="722">
        <v>5639</v>
      </c>
      <c r="AO11" s="722"/>
      <c r="AP11" s="722"/>
      <c r="AQ11" s="722"/>
      <c r="AR11" s="722"/>
      <c r="AS11" s="722">
        <v>3425</v>
      </c>
      <c r="AT11" s="722"/>
      <c r="AU11" s="722"/>
      <c r="AV11" s="722"/>
      <c r="AW11" s="722">
        <v>4066</v>
      </c>
      <c r="AX11" s="722"/>
      <c r="AY11" s="722"/>
      <c r="AZ11" s="722"/>
      <c r="BA11" s="722">
        <v>4056</v>
      </c>
      <c r="BB11" s="722"/>
      <c r="BC11" s="722"/>
      <c r="BD11" s="722"/>
      <c r="BE11" s="870">
        <v>18.8</v>
      </c>
      <c r="BF11" s="870"/>
      <c r="BG11" s="870"/>
      <c r="BH11" s="870"/>
      <c r="BI11" s="870"/>
      <c r="BJ11" s="870"/>
    </row>
    <row r="12" spans="1:63">
      <c r="G12" s="455">
        <v>18</v>
      </c>
      <c r="H12" s="455"/>
      <c r="M12" s="118"/>
      <c r="N12" s="871">
        <v>5</v>
      </c>
      <c r="O12" s="872"/>
      <c r="P12" s="872"/>
      <c r="Q12" s="872"/>
      <c r="R12" s="722">
        <v>42</v>
      </c>
      <c r="S12" s="722"/>
      <c r="T12" s="722"/>
      <c r="U12" s="722"/>
      <c r="V12" s="722">
        <v>398</v>
      </c>
      <c r="W12" s="722"/>
      <c r="X12" s="722"/>
      <c r="Y12" s="722"/>
      <c r="Z12" s="722">
        <v>602</v>
      </c>
      <c r="AA12" s="722"/>
      <c r="AB12" s="722"/>
      <c r="AC12" s="722"/>
      <c r="AD12" s="722">
        <v>11501</v>
      </c>
      <c r="AE12" s="722"/>
      <c r="AF12" s="722"/>
      <c r="AG12" s="722"/>
      <c r="AH12" s="722"/>
      <c r="AI12" s="722">
        <v>5901</v>
      </c>
      <c r="AJ12" s="722"/>
      <c r="AK12" s="722"/>
      <c r="AL12" s="722"/>
      <c r="AM12" s="722"/>
      <c r="AN12" s="722">
        <v>5600</v>
      </c>
      <c r="AO12" s="722"/>
      <c r="AP12" s="722"/>
      <c r="AQ12" s="722"/>
      <c r="AR12" s="722"/>
      <c r="AS12" s="722">
        <v>3345</v>
      </c>
      <c r="AT12" s="722"/>
      <c r="AU12" s="722"/>
      <c r="AV12" s="722"/>
      <c r="AW12" s="722">
        <v>4069</v>
      </c>
      <c r="AX12" s="722"/>
      <c r="AY12" s="722"/>
      <c r="AZ12" s="722"/>
      <c r="BA12" s="722">
        <v>4087</v>
      </c>
      <c r="BB12" s="722"/>
      <c r="BC12" s="722"/>
      <c r="BD12" s="722"/>
      <c r="BE12" s="870">
        <v>19.100000000000001</v>
      </c>
      <c r="BF12" s="870"/>
      <c r="BG12" s="870"/>
      <c r="BH12" s="870"/>
      <c r="BI12" s="870"/>
      <c r="BJ12" s="870"/>
    </row>
    <row r="13" spans="1:63">
      <c r="G13" s="455">
        <v>19</v>
      </c>
      <c r="H13" s="455"/>
      <c r="M13" s="118"/>
      <c r="N13" s="871">
        <v>5</v>
      </c>
      <c r="O13" s="872"/>
      <c r="P13" s="872"/>
      <c r="Q13" s="872"/>
      <c r="R13" s="722">
        <v>42</v>
      </c>
      <c r="S13" s="722"/>
      <c r="T13" s="722"/>
      <c r="U13" s="722"/>
      <c r="V13" s="722">
        <v>392</v>
      </c>
      <c r="W13" s="722"/>
      <c r="X13" s="722"/>
      <c r="Y13" s="722"/>
      <c r="Z13" s="722">
        <v>594</v>
      </c>
      <c r="AA13" s="722"/>
      <c r="AB13" s="722"/>
      <c r="AC13" s="722"/>
      <c r="AD13" s="722">
        <v>11244</v>
      </c>
      <c r="AE13" s="722"/>
      <c r="AF13" s="722"/>
      <c r="AG13" s="722"/>
      <c r="AH13" s="722"/>
      <c r="AI13" s="722">
        <v>5843</v>
      </c>
      <c r="AJ13" s="722"/>
      <c r="AK13" s="722"/>
      <c r="AL13" s="722"/>
      <c r="AM13" s="722"/>
      <c r="AN13" s="722">
        <v>5401</v>
      </c>
      <c r="AO13" s="722"/>
      <c r="AP13" s="722"/>
      <c r="AQ13" s="722"/>
      <c r="AR13" s="722"/>
      <c r="AS13" s="722">
        <v>3367</v>
      </c>
      <c r="AT13" s="722"/>
      <c r="AU13" s="722"/>
      <c r="AV13" s="722"/>
      <c r="AW13" s="722">
        <v>3802</v>
      </c>
      <c r="AX13" s="722"/>
      <c r="AY13" s="722"/>
      <c r="AZ13" s="722"/>
      <c r="BA13" s="722">
        <v>4075</v>
      </c>
      <c r="BB13" s="722"/>
      <c r="BC13" s="722"/>
      <c r="BD13" s="722"/>
      <c r="BE13" s="870">
        <v>18.899999999999999</v>
      </c>
      <c r="BF13" s="870"/>
      <c r="BG13" s="870"/>
      <c r="BH13" s="870"/>
      <c r="BI13" s="870"/>
      <c r="BJ13" s="870"/>
    </row>
    <row r="14" spans="1:63">
      <c r="G14" s="455">
        <v>20</v>
      </c>
      <c r="H14" s="455"/>
      <c r="M14" s="118"/>
      <c r="N14" s="871">
        <v>5</v>
      </c>
      <c r="O14" s="872"/>
      <c r="P14" s="872"/>
      <c r="Q14" s="872"/>
      <c r="R14" s="722">
        <v>42</v>
      </c>
      <c r="S14" s="722"/>
      <c r="T14" s="722"/>
      <c r="U14" s="722"/>
      <c r="V14" s="722">
        <v>390</v>
      </c>
      <c r="W14" s="722"/>
      <c r="X14" s="722"/>
      <c r="Y14" s="722"/>
      <c r="Z14" s="722">
        <v>601</v>
      </c>
      <c r="AA14" s="722"/>
      <c r="AB14" s="722"/>
      <c r="AC14" s="722"/>
      <c r="AD14" s="722">
        <v>11079</v>
      </c>
      <c r="AE14" s="722"/>
      <c r="AF14" s="722"/>
      <c r="AG14" s="722"/>
      <c r="AH14" s="722"/>
      <c r="AI14" s="722">
        <v>5762</v>
      </c>
      <c r="AJ14" s="722"/>
      <c r="AK14" s="722"/>
      <c r="AL14" s="722"/>
      <c r="AM14" s="722"/>
      <c r="AN14" s="722">
        <v>5317</v>
      </c>
      <c r="AO14" s="722"/>
      <c r="AP14" s="722"/>
      <c r="AQ14" s="722"/>
      <c r="AR14" s="722"/>
      <c r="AS14" s="722">
        <v>3362</v>
      </c>
      <c r="AT14" s="722"/>
      <c r="AU14" s="722"/>
      <c r="AV14" s="722"/>
      <c r="AW14" s="722">
        <v>3884</v>
      </c>
      <c r="AX14" s="722"/>
      <c r="AY14" s="722"/>
      <c r="AZ14" s="722"/>
      <c r="BA14" s="722">
        <v>3833</v>
      </c>
      <c r="BB14" s="722"/>
      <c r="BC14" s="722"/>
      <c r="BD14" s="722"/>
      <c r="BE14" s="870">
        <v>18.399999999999999</v>
      </c>
      <c r="BF14" s="870"/>
      <c r="BG14" s="870"/>
      <c r="BH14" s="870"/>
      <c r="BI14" s="870"/>
      <c r="BJ14" s="870"/>
    </row>
    <row r="15" spans="1:63">
      <c r="G15" s="455">
        <v>21</v>
      </c>
      <c r="H15" s="455"/>
      <c r="M15" s="118"/>
      <c r="N15" s="722">
        <v>5</v>
      </c>
      <c r="O15" s="722"/>
      <c r="P15" s="722"/>
      <c r="Q15" s="722"/>
      <c r="R15" s="722">
        <v>42</v>
      </c>
      <c r="S15" s="722"/>
      <c r="T15" s="722"/>
      <c r="U15" s="722"/>
      <c r="V15" s="722">
        <v>381</v>
      </c>
      <c r="W15" s="722"/>
      <c r="X15" s="722"/>
      <c r="Y15" s="722"/>
      <c r="Z15" s="722">
        <v>590</v>
      </c>
      <c r="AA15" s="722"/>
      <c r="AB15" s="722"/>
      <c r="AC15" s="722"/>
      <c r="AD15" s="722">
        <v>10754</v>
      </c>
      <c r="AE15" s="722"/>
      <c r="AF15" s="722"/>
      <c r="AG15" s="722"/>
      <c r="AH15" s="722"/>
      <c r="AI15" s="722">
        <v>5584</v>
      </c>
      <c r="AJ15" s="722"/>
      <c r="AK15" s="722"/>
      <c r="AL15" s="722"/>
      <c r="AM15" s="722"/>
      <c r="AN15" s="722">
        <v>5170</v>
      </c>
      <c r="AO15" s="722"/>
      <c r="AP15" s="722"/>
      <c r="AQ15" s="722"/>
      <c r="AR15" s="722"/>
      <c r="AS15" s="722">
        <v>3170</v>
      </c>
      <c r="AT15" s="722"/>
      <c r="AU15" s="722"/>
      <c r="AV15" s="722"/>
      <c r="AW15" s="722">
        <v>3723</v>
      </c>
      <c r="AX15" s="722"/>
      <c r="AY15" s="722"/>
      <c r="AZ15" s="722"/>
      <c r="BA15" s="722">
        <v>3861</v>
      </c>
      <c r="BB15" s="722"/>
      <c r="BC15" s="722"/>
      <c r="BD15" s="722"/>
      <c r="BE15" s="870">
        <v>18.2</v>
      </c>
      <c r="BF15" s="870"/>
      <c r="BG15" s="870"/>
      <c r="BH15" s="870"/>
      <c r="BI15" s="870"/>
      <c r="BJ15" s="870"/>
    </row>
    <row r="16" spans="1:63">
      <c r="M16" s="118"/>
      <c r="BE16" s="353"/>
      <c r="BF16" s="353"/>
      <c r="BG16" s="353"/>
      <c r="BH16" s="353"/>
      <c r="BI16" s="353"/>
      <c r="BJ16" s="353"/>
    </row>
    <row r="17" spans="2:62">
      <c r="G17" s="455">
        <v>22</v>
      </c>
      <c r="H17" s="455"/>
      <c r="M17" s="118"/>
      <c r="N17" s="722">
        <v>5</v>
      </c>
      <c r="O17" s="722"/>
      <c r="P17" s="722"/>
      <c r="Q17" s="722"/>
      <c r="R17" s="722">
        <v>42</v>
      </c>
      <c r="S17" s="722"/>
      <c r="T17" s="722"/>
      <c r="U17" s="722"/>
      <c r="V17" s="722">
        <v>374</v>
      </c>
      <c r="W17" s="722"/>
      <c r="X17" s="722"/>
      <c r="Y17" s="722"/>
      <c r="Z17" s="722">
        <v>586</v>
      </c>
      <c r="AA17" s="722"/>
      <c r="AB17" s="722"/>
      <c r="AC17" s="722"/>
      <c r="AD17" s="722">
        <v>10672</v>
      </c>
      <c r="AE17" s="722"/>
      <c r="AF17" s="722"/>
      <c r="AG17" s="722"/>
      <c r="AH17" s="722"/>
      <c r="AI17" s="722">
        <v>5426</v>
      </c>
      <c r="AJ17" s="722"/>
      <c r="AK17" s="722"/>
      <c r="AL17" s="722"/>
      <c r="AM17" s="722"/>
      <c r="AN17" s="722">
        <v>5246</v>
      </c>
      <c r="AO17" s="722"/>
      <c r="AP17" s="722"/>
      <c r="AQ17" s="722"/>
      <c r="AR17" s="722"/>
      <c r="AS17" s="722">
        <v>3411</v>
      </c>
      <c r="AT17" s="722"/>
      <c r="AU17" s="722"/>
      <c r="AV17" s="722"/>
      <c r="AW17" s="722">
        <v>3543</v>
      </c>
      <c r="AX17" s="722"/>
      <c r="AY17" s="722"/>
      <c r="AZ17" s="722"/>
      <c r="BA17" s="722">
        <v>3718</v>
      </c>
      <c r="BB17" s="722"/>
      <c r="BC17" s="722"/>
      <c r="BD17" s="722"/>
      <c r="BE17" s="870">
        <v>18.2</v>
      </c>
      <c r="BF17" s="870"/>
      <c r="BG17" s="870"/>
      <c r="BH17" s="870"/>
      <c r="BI17" s="870"/>
      <c r="BJ17" s="870"/>
    </row>
    <row r="18" spans="2:62">
      <c r="G18" s="455">
        <v>23</v>
      </c>
      <c r="H18" s="455"/>
      <c r="M18" s="118"/>
      <c r="N18" s="722">
        <v>5</v>
      </c>
      <c r="O18" s="722"/>
      <c r="P18" s="722"/>
      <c r="Q18" s="722"/>
      <c r="R18" s="722">
        <v>42</v>
      </c>
      <c r="S18" s="722"/>
      <c r="T18" s="722"/>
      <c r="U18" s="722"/>
      <c r="V18" s="722">
        <v>372</v>
      </c>
      <c r="W18" s="722"/>
      <c r="X18" s="722"/>
      <c r="Y18" s="722"/>
      <c r="Z18" s="722">
        <v>576</v>
      </c>
      <c r="AA18" s="722"/>
      <c r="AB18" s="722"/>
      <c r="AC18" s="722"/>
      <c r="AD18" s="722">
        <v>10645</v>
      </c>
      <c r="AE18" s="722"/>
      <c r="AF18" s="722"/>
      <c r="AG18" s="722"/>
      <c r="AH18" s="722"/>
      <c r="AI18" s="722">
        <v>5434</v>
      </c>
      <c r="AJ18" s="722"/>
      <c r="AK18" s="722"/>
      <c r="AL18" s="722"/>
      <c r="AM18" s="722"/>
      <c r="AN18" s="722">
        <v>5211</v>
      </c>
      <c r="AO18" s="722"/>
      <c r="AP18" s="722"/>
      <c r="AQ18" s="722"/>
      <c r="AR18" s="722"/>
      <c r="AS18" s="722">
        <v>3426</v>
      </c>
      <c r="AT18" s="722"/>
      <c r="AU18" s="722"/>
      <c r="AV18" s="722"/>
      <c r="AW18" s="722">
        <v>3713</v>
      </c>
      <c r="AX18" s="722"/>
      <c r="AY18" s="722"/>
      <c r="AZ18" s="722"/>
      <c r="BA18" s="722">
        <v>3506</v>
      </c>
      <c r="BB18" s="722"/>
      <c r="BC18" s="722"/>
      <c r="BD18" s="722"/>
      <c r="BE18" s="870">
        <v>18.5</v>
      </c>
      <c r="BF18" s="870"/>
      <c r="BG18" s="870"/>
      <c r="BH18" s="870"/>
      <c r="BI18" s="870"/>
      <c r="BJ18" s="870"/>
    </row>
    <row r="19" spans="2:62">
      <c r="G19" s="455">
        <v>24</v>
      </c>
      <c r="H19" s="455"/>
      <c r="M19" s="118"/>
      <c r="N19" s="722">
        <v>5</v>
      </c>
      <c r="O19" s="722"/>
      <c r="P19" s="722"/>
      <c r="Q19" s="722"/>
      <c r="R19" s="722">
        <v>42</v>
      </c>
      <c r="S19" s="722"/>
      <c r="T19" s="722"/>
      <c r="U19" s="722"/>
      <c r="V19" s="722">
        <v>377</v>
      </c>
      <c r="W19" s="722"/>
      <c r="X19" s="722"/>
      <c r="Y19" s="722"/>
      <c r="Z19" s="722">
        <v>579</v>
      </c>
      <c r="AA19" s="722"/>
      <c r="AB19" s="722"/>
      <c r="AC19" s="722"/>
      <c r="AD19" s="722">
        <v>10839</v>
      </c>
      <c r="AE19" s="722"/>
      <c r="AF19" s="722"/>
      <c r="AG19" s="722"/>
      <c r="AH19" s="722"/>
      <c r="AI19" s="722">
        <v>5479</v>
      </c>
      <c r="AJ19" s="722"/>
      <c r="AK19" s="722"/>
      <c r="AL19" s="722"/>
      <c r="AM19" s="722"/>
      <c r="AN19" s="722">
        <v>5360</v>
      </c>
      <c r="AO19" s="722"/>
      <c r="AP19" s="722"/>
      <c r="AQ19" s="722"/>
      <c r="AR19" s="722"/>
      <c r="AS19" s="722">
        <v>3410</v>
      </c>
      <c r="AT19" s="722"/>
      <c r="AU19" s="722"/>
      <c r="AV19" s="722"/>
      <c r="AW19" s="722">
        <v>3701</v>
      </c>
      <c r="AX19" s="722"/>
      <c r="AY19" s="722"/>
      <c r="AZ19" s="722"/>
      <c r="BA19" s="722">
        <v>3728</v>
      </c>
      <c r="BB19" s="722"/>
      <c r="BC19" s="722"/>
      <c r="BD19" s="722"/>
      <c r="BE19" s="870">
        <f>AD19/Z19</f>
        <v>18.720207253886009</v>
      </c>
      <c r="BF19" s="870"/>
      <c r="BG19" s="870"/>
      <c r="BH19" s="870"/>
      <c r="BI19" s="870"/>
      <c r="BJ19" s="870"/>
    </row>
    <row r="20" spans="2:62">
      <c r="G20" s="455">
        <v>25</v>
      </c>
      <c r="H20" s="455"/>
      <c r="M20" s="118"/>
      <c r="N20" s="722">
        <v>5</v>
      </c>
      <c r="O20" s="722"/>
      <c r="P20" s="722"/>
      <c r="Q20" s="722"/>
      <c r="R20" s="722">
        <v>42</v>
      </c>
      <c r="S20" s="722"/>
      <c r="T20" s="722"/>
      <c r="U20" s="722"/>
      <c r="V20" s="722">
        <v>366</v>
      </c>
      <c r="W20" s="722"/>
      <c r="X20" s="722"/>
      <c r="Y20" s="722"/>
      <c r="Z20" s="722">
        <v>577</v>
      </c>
      <c r="AA20" s="722"/>
      <c r="AB20" s="722"/>
      <c r="AC20" s="722"/>
      <c r="AD20" s="722">
        <v>10601</v>
      </c>
      <c r="AE20" s="722"/>
      <c r="AF20" s="722"/>
      <c r="AG20" s="722"/>
      <c r="AH20" s="722"/>
      <c r="AI20" s="722">
        <v>5437</v>
      </c>
      <c r="AJ20" s="722"/>
      <c r="AK20" s="722"/>
      <c r="AL20" s="722"/>
      <c r="AM20" s="722"/>
      <c r="AN20" s="722">
        <v>5164</v>
      </c>
      <c r="AO20" s="722"/>
      <c r="AP20" s="722"/>
      <c r="AQ20" s="722"/>
      <c r="AR20" s="722"/>
      <c r="AS20" s="722">
        <v>3259</v>
      </c>
      <c r="AT20" s="722"/>
      <c r="AU20" s="722"/>
      <c r="AV20" s="722"/>
      <c r="AW20" s="722">
        <v>3654</v>
      </c>
      <c r="AX20" s="722"/>
      <c r="AY20" s="722"/>
      <c r="AZ20" s="722"/>
      <c r="BA20" s="722">
        <v>3688</v>
      </c>
      <c r="BB20" s="722"/>
      <c r="BC20" s="722"/>
      <c r="BD20" s="722"/>
      <c r="BE20" s="870">
        <f>AD20/Z20</f>
        <v>18.372616984402079</v>
      </c>
      <c r="BF20" s="870"/>
      <c r="BG20" s="870"/>
      <c r="BH20" s="870"/>
      <c r="BI20" s="870"/>
      <c r="BJ20" s="870"/>
    </row>
    <row r="21" spans="2:62">
      <c r="G21" s="424">
        <v>26</v>
      </c>
      <c r="H21" s="424"/>
      <c r="M21" s="118"/>
      <c r="N21" s="726">
        <v>3</v>
      </c>
      <c r="O21" s="726"/>
      <c r="P21" s="726"/>
      <c r="Q21" s="726"/>
      <c r="R21" s="726">
        <v>42</v>
      </c>
      <c r="S21" s="726"/>
      <c r="T21" s="726"/>
      <c r="U21" s="726"/>
      <c r="V21" s="726">
        <v>366</v>
      </c>
      <c r="W21" s="726"/>
      <c r="X21" s="726"/>
      <c r="Y21" s="726"/>
      <c r="Z21" s="726">
        <v>581</v>
      </c>
      <c r="AA21" s="726"/>
      <c r="AB21" s="726"/>
      <c r="AC21" s="726"/>
      <c r="AD21" s="726">
        <f>SUM(AS21:BD21)</f>
        <v>10453</v>
      </c>
      <c r="AE21" s="726"/>
      <c r="AF21" s="726"/>
      <c r="AG21" s="726"/>
      <c r="AH21" s="726"/>
      <c r="AI21" s="726">
        <v>5309</v>
      </c>
      <c r="AJ21" s="726"/>
      <c r="AK21" s="726"/>
      <c r="AL21" s="726"/>
      <c r="AM21" s="726"/>
      <c r="AN21" s="726">
        <v>5144</v>
      </c>
      <c r="AO21" s="726"/>
      <c r="AP21" s="726"/>
      <c r="AQ21" s="726"/>
      <c r="AR21" s="726"/>
      <c r="AS21" s="726">
        <v>3262</v>
      </c>
      <c r="AT21" s="726"/>
      <c r="AU21" s="726"/>
      <c r="AV21" s="726"/>
      <c r="AW21" s="726">
        <v>3529</v>
      </c>
      <c r="AX21" s="726"/>
      <c r="AY21" s="726"/>
      <c r="AZ21" s="726"/>
      <c r="BA21" s="726">
        <v>3662</v>
      </c>
      <c r="BB21" s="726"/>
      <c r="BC21" s="726"/>
      <c r="BD21" s="726"/>
      <c r="BE21" s="873">
        <v>18</v>
      </c>
      <c r="BF21" s="873"/>
      <c r="BG21" s="873"/>
      <c r="BH21" s="873"/>
      <c r="BI21" s="873"/>
      <c r="BJ21" s="873"/>
    </row>
    <row r="22" spans="2:62"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20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</row>
    <row r="23" spans="2:62">
      <c r="C23" s="478" t="s">
        <v>8</v>
      </c>
      <c r="D23" s="478"/>
      <c r="E23" s="227" t="s">
        <v>10</v>
      </c>
      <c r="F23" s="121" t="s">
        <v>570</v>
      </c>
    </row>
    <row r="24" spans="2:62">
      <c r="B24" s="524" t="s">
        <v>9</v>
      </c>
      <c r="C24" s="524"/>
      <c r="D24" s="524"/>
      <c r="E24" s="227" t="s">
        <v>10</v>
      </c>
      <c r="F24" s="121" t="s">
        <v>569</v>
      </c>
    </row>
    <row r="25" spans="2:62">
      <c r="B25" s="226"/>
      <c r="C25" s="226"/>
      <c r="D25" s="226"/>
      <c r="E25" s="227"/>
      <c r="F25" s="121"/>
    </row>
    <row r="26" spans="2:62">
      <c r="B26" s="226"/>
      <c r="C26" s="226"/>
      <c r="D26" s="226"/>
      <c r="E26" s="227"/>
      <c r="F26" s="121"/>
    </row>
    <row r="27" spans="2:62">
      <c r="B27" s="226"/>
      <c r="C27" s="226"/>
      <c r="D27" s="226"/>
      <c r="E27" s="227"/>
      <c r="F27" s="121"/>
    </row>
    <row r="28" spans="2:62" ht="18" customHeight="1">
      <c r="B28" s="454" t="s">
        <v>869</v>
      </c>
      <c r="C28" s="454"/>
      <c r="D28" s="454"/>
      <c r="E28" s="454"/>
      <c r="F28" s="454"/>
      <c r="G28" s="454"/>
      <c r="H28" s="454"/>
      <c r="I28" s="454"/>
      <c r="J28" s="454"/>
      <c r="K28" s="454"/>
      <c r="L28" s="454"/>
      <c r="M28" s="454"/>
      <c r="N28" s="454"/>
      <c r="O28" s="454"/>
      <c r="P28" s="454"/>
      <c r="Q28" s="454"/>
      <c r="R28" s="454"/>
      <c r="S28" s="454"/>
      <c r="T28" s="454"/>
      <c r="U28" s="454"/>
      <c r="V28" s="454"/>
      <c r="W28" s="454"/>
      <c r="X28" s="454"/>
      <c r="Y28" s="454"/>
      <c r="Z28" s="454"/>
      <c r="AA28" s="454"/>
      <c r="AB28" s="454"/>
      <c r="AC28" s="454"/>
      <c r="AD28" s="454"/>
      <c r="AE28" s="454"/>
      <c r="AF28" s="454"/>
      <c r="AG28" s="454"/>
      <c r="AH28" s="454"/>
      <c r="AI28" s="454"/>
      <c r="AJ28" s="454"/>
      <c r="AK28" s="454"/>
      <c r="AL28" s="454"/>
      <c r="AM28" s="454"/>
      <c r="AN28" s="454"/>
      <c r="AO28" s="454"/>
      <c r="AP28" s="454"/>
      <c r="AQ28" s="454"/>
      <c r="AR28" s="454"/>
      <c r="AS28" s="454"/>
      <c r="AT28" s="454"/>
      <c r="AU28" s="454"/>
      <c r="AV28" s="454"/>
      <c r="AW28" s="454"/>
      <c r="AX28" s="454"/>
      <c r="AY28" s="454"/>
      <c r="AZ28" s="454"/>
      <c r="BA28" s="454"/>
      <c r="BB28" s="454"/>
      <c r="BC28" s="454"/>
      <c r="BD28" s="454"/>
      <c r="BE28" s="454"/>
      <c r="BF28" s="454"/>
      <c r="BG28" s="454"/>
      <c r="BH28" s="454"/>
      <c r="BI28" s="454"/>
      <c r="BJ28" s="454"/>
    </row>
    <row r="29" spans="2:62" ht="12.95" customHeight="1">
      <c r="BJ29" s="188" t="s">
        <v>582</v>
      </c>
    </row>
    <row r="30" spans="2:62" ht="15" customHeight="1">
      <c r="B30" s="456" t="s">
        <v>387</v>
      </c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 t="s">
        <v>601</v>
      </c>
      <c r="P30" s="457"/>
      <c r="Q30" s="457"/>
      <c r="R30" s="457"/>
      <c r="S30" s="457"/>
      <c r="T30" s="457"/>
      <c r="U30" s="457" t="s">
        <v>580</v>
      </c>
      <c r="V30" s="457"/>
      <c r="W30" s="457"/>
      <c r="X30" s="457"/>
      <c r="Y30" s="457"/>
      <c r="Z30" s="457"/>
      <c r="AA30" s="457" t="s">
        <v>579</v>
      </c>
      <c r="AB30" s="457"/>
      <c r="AC30" s="457"/>
      <c r="AD30" s="457"/>
      <c r="AE30" s="457"/>
      <c r="AF30" s="457"/>
      <c r="AG30" s="457"/>
      <c r="AH30" s="457"/>
      <c r="AI30" s="457"/>
      <c r="AJ30" s="457"/>
      <c r="AK30" s="457"/>
      <c r="AL30" s="457"/>
      <c r="AM30" s="457"/>
      <c r="AN30" s="457"/>
      <c r="AO30" s="457"/>
      <c r="AP30" s="457"/>
      <c r="AQ30" s="457"/>
      <c r="AR30" s="457"/>
      <c r="AS30" s="457" t="s">
        <v>419</v>
      </c>
      <c r="AT30" s="457"/>
      <c r="AU30" s="457"/>
      <c r="AV30" s="457"/>
      <c r="AW30" s="457"/>
      <c r="AX30" s="457"/>
      <c r="AY30" s="457"/>
      <c r="AZ30" s="457"/>
      <c r="BA30" s="457"/>
      <c r="BB30" s="457"/>
      <c r="BC30" s="457"/>
      <c r="BD30" s="457"/>
      <c r="BE30" s="457"/>
      <c r="BF30" s="457"/>
      <c r="BG30" s="457"/>
      <c r="BH30" s="457"/>
      <c r="BI30" s="457"/>
      <c r="BJ30" s="461"/>
    </row>
    <row r="31" spans="2:62" ht="15" customHeight="1">
      <c r="B31" s="458"/>
      <c r="C31" s="459"/>
      <c r="D31" s="459"/>
      <c r="E31" s="459"/>
      <c r="F31" s="459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  <c r="X31" s="459"/>
      <c r="Y31" s="459"/>
      <c r="Z31" s="459"/>
      <c r="AA31" s="522" t="s">
        <v>227</v>
      </c>
      <c r="AB31" s="522"/>
      <c r="AC31" s="522"/>
      <c r="AD31" s="522"/>
      <c r="AE31" s="522"/>
      <c r="AF31" s="522"/>
      <c r="AG31" s="522" t="s">
        <v>572</v>
      </c>
      <c r="AH31" s="522"/>
      <c r="AI31" s="522"/>
      <c r="AJ31" s="522"/>
      <c r="AK31" s="522"/>
      <c r="AL31" s="522"/>
      <c r="AM31" s="522" t="s">
        <v>571</v>
      </c>
      <c r="AN31" s="522"/>
      <c r="AO31" s="522"/>
      <c r="AP31" s="522"/>
      <c r="AQ31" s="522"/>
      <c r="AR31" s="522"/>
      <c r="AS31" s="522" t="s">
        <v>227</v>
      </c>
      <c r="AT31" s="522"/>
      <c r="AU31" s="522"/>
      <c r="AV31" s="522"/>
      <c r="AW31" s="522"/>
      <c r="AX31" s="522"/>
      <c r="AY31" s="522" t="s">
        <v>572</v>
      </c>
      <c r="AZ31" s="522"/>
      <c r="BA31" s="522"/>
      <c r="BB31" s="522"/>
      <c r="BC31" s="522"/>
      <c r="BD31" s="522"/>
      <c r="BE31" s="522" t="s">
        <v>571</v>
      </c>
      <c r="BF31" s="522"/>
      <c r="BG31" s="522"/>
      <c r="BH31" s="522"/>
      <c r="BI31" s="522"/>
      <c r="BJ31" s="523"/>
    </row>
    <row r="32" spans="2:62" ht="8.1" customHeight="1">
      <c r="N32" s="117"/>
    </row>
    <row r="33" spans="2:62">
      <c r="C33" s="463" t="s">
        <v>7</v>
      </c>
      <c r="D33" s="463"/>
      <c r="E33" s="463"/>
      <c r="F33" s="463"/>
      <c r="G33" s="455">
        <v>18</v>
      </c>
      <c r="H33" s="455"/>
      <c r="I33" s="455"/>
      <c r="J33" s="455" t="s">
        <v>391</v>
      </c>
      <c r="K33" s="455"/>
      <c r="L33" s="455"/>
      <c r="M33" s="455"/>
      <c r="N33" s="118"/>
      <c r="O33" s="875">
        <v>69</v>
      </c>
      <c r="P33" s="874"/>
      <c r="Q33" s="874"/>
      <c r="R33" s="874"/>
      <c r="S33" s="874"/>
      <c r="T33" s="874"/>
      <c r="U33" s="874">
        <v>1084</v>
      </c>
      <c r="V33" s="874"/>
      <c r="W33" s="874"/>
      <c r="X33" s="874"/>
      <c r="Y33" s="874"/>
      <c r="Z33" s="874"/>
      <c r="AA33" s="874">
        <v>1596</v>
      </c>
      <c r="AB33" s="874"/>
      <c r="AC33" s="874"/>
      <c r="AD33" s="874"/>
      <c r="AE33" s="874"/>
      <c r="AF33" s="874"/>
      <c r="AG33" s="874">
        <v>524</v>
      </c>
      <c r="AH33" s="874"/>
      <c r="AI33" s="874"/>
      <c r="AJ33" s="874"/>
      <c r="AK33" s="874"/>
      <c r="AL33" s="874"/>
      <c r="AM33" s="874">
        <v>1072</v>
      </c>
      <c r="AN33" s="874"/>
      <c r="AO33" s="874"/>
      <c r="AP33" s="874"/>
      <c r="AQ33" s="874"/>
      <c r="AR33" s="874"/>
      <c r="AS33" s="874">
        <v>34025</v>
      </c>
      <c r="AT33" s="874"/>
      <c r="AU33" s="874"/>
      <c r="AV33" s="874"/>
      <c r="AW33" s="874"/>
      <c r="AX33" s="874"/>
      <c r="AY33" s="874">
        <v>17656</v>
      </c>
      <c r="AZ33" s="874"/>
      <c r="BA33" s="874"/>
      <c r="BB33" s="874"/>
      <c r="BC33" s="874"/>
      <c r="BD33" s="874"/>
      <c r="BE33" s="874">
        <v>16369</v>
      </c>
      <c r="BF33" s="874"/>
      <c r="BG33" s="874"/>
      <c r="BH33" s="874"/>
      <c r="BI33" s="874"/>
      <c r="BJ33" s="874"/>
    </row>
    <row r="34" spans="2:62">
      <c r="G34" s="455">
        <v>19</v>
      </c>
      <c r="H34" s="455"/>
      <c r="I34" s="455"/>
      <c r="N34" s="118"/>
      <c r="O34" s="875">
        <v>69</v>
      </c>
      <c r="P34" s="874"/>
      <c r="Q34" s="874"/>
      <c r="R34" s="874"/>
      <c r="S34" s="874"/>
      <c r="T34" s="874"/>
      <c r="U34" s="874">
        <v>1078</v>
      </c>
      <c r="V34" s="874"/>
      <c r="W34" s="874"/>
      <c r="X34" s="874"/>
      <c r="Y34" s="874"/>
      <c r="Z34" s="874"/>
      <c r="AA34" s="874">
        <v>1606</v>
      </c>
      <c r="AB34" s="874"/>
      <c r="AC34" s="874"/>
      <c r="AD34" s="874"/>
      <c r="AE34" s="874"/>
      <c r="AF34" s="874"/>
      <c r="AG34" s="874">
        <v>534</v>
      </c>
      <c r="AH34" s="874"/>
      <c r="AI34" s="874"/>
      <c r="AJ34" s="874"/>
      <c r="AK34" s="874"/>
      <c r="AL34" s="874"/>
      <c r="AM34" s="874">
        <v>1072</v>
      </c>
      <c r="AN34" s="874"/>
      <c r="AO34" s="874"/>
      <c r="AP34" s="874"/>
      <c r="AQ34" s="874"/>
      <c r="AR34" s="874"/>
      <c r="AS34" s="874">
        <v>34197</v>
      </c>
      <c r="AT34" s="874"/>
      <c r="AU34" s="874"/>
      <c r="AV34" s="874"/>
      <c r="AW34" s="874"/>
      <c r="AX34" s="874"/>
      <c r="AY34" s="874">
        <v>17698</v>
      </c>
      <c r="AZ34" s="874"/>
      <c r="BA34" s="874"/>
      <c r="BB34" s="874"/>
      <c r="BC34" s="874"/>
      <c r="BD34" s="874"/>
      <c r="BE34" s="874">
        <v>16499</v>
      </c>
      <c r="BF34" s="874"/>
      <c r="BG34" s="874"/>
      <c r="BH34" s="874"/>
      <c r="BI34" s="874"/>
      <c r="BJ34" s="874"/>
    </row>
    <row r="35" spans="2:62">
      <c r="G35" s="455">
        <v>20</v>
      </c>
      <c r="H35" s="455"/>
      <c r="I35" s="455"/>
      <c r="N35" s="118"/>
      <c r="O35" s="875">
        <v>69</v>
      </c>
      <c r="P35" s="874"/>
      <c r="Q35" s="874"/>
      <c r="R35" s="874"/>
      <c r="S35" s="874"/>
      <c r="T35" s="874"/>
      <c r="U35" s="874">
        <v>1091</v>
      </c>
      <c r="V35" s="874"/>
      <c r="W35" s="874"/>
      <c r="X35" s="874"/>
      <c r="Y35" s="874"/>
      <c r="Z35" s="874"/>
      <c r="AA35" s="874">
        <v>1591</v>
      </c>
      <c r="AB35" s="874"/>
      <c r="AC35" s="874"/>
      <c r="AD35" s="874"/>
      <c r="AE35" s="874"/>
      <c r="AF35" s="874"/>
      <c r="AG35" s="874">
        <v>527</v>
      </c>
      <c r="AH35" s="874"/>
      <c r="AI35" s="874"/>
      <c r="AJ35" s="874"/>
      <c r="AK35" s="874"/>
      <c r="AL35" s="874"/>
      <c r="AM35" s="874">
        <v>1064</v>
      </c>
      <c r="AN35" s="874"/>
      <c r="AO35" s="874"/>
      <c r="AP35" s="874"/>
      <c r="AQ35" s="874"/>
      <c r="AR35" s="874"/>
      <c r="AS35" s="874">
        <v>34493</v>
      </c>
      <c r="AT35" s="874"/>
      <c r="AU35" s="874"/>
      <c r="AV35" s="874"/>
      <c r="AW35" s="874"/>
      <c r="AX35" s="874"/>
      <c r="AY35" s="874">
        <v>17804</v>
      </c>
      <c r="AZ35" s="874"/>
      <c r="BA35" s="874"/>
      <c r="BB35" s="874"/>
      <c r="BC35" s="874"/>
      <c r="BD35" s="874"/>
      <c r="BE35" s="874">
        <v>16689</v>
      </c>
      <c r="BF35" s="874"/>
      <c r="BG35" s="874"/>
      <c r="BH35" s="874"/>
      <c r="BI35" s="874"/>
      <c r="BJ35" s="874"/>
    </row>
    <row r="36" spans="2:62">
      <c r="G36" s="455">
        <v>21</v>
      </c>
      <c r="H36" s="455"/>
      <c r="I36" s="455"/>
      <c r="N36" s="118"/>
      <c r="O36" s="875">
        <v>69</v>
      </c>
      <c r="P36" s="874"/>
      <c r="Q36" s="874"/>
      <c r="R36" s="874"/>
      <c r="S36" s="874"/>
      <c r="T36" s="874"/>
      <c r="U36" s="874">
        <v>1089</v>
      </c>
      <c r="V36" s="874"/>
      <c r="W36" s="874"/>
      <c r="X36" s="874"/>
      <c r="Y36" s="874"/>
      <c r="Z36" s="874"/>
      <c r="AA36" s="874">
        <v>1604</v>
      </c>
      <c r="AB36" s="874"/>
      <c r="AC36" s="874"/>
      <c r="AD36" s="874"/>
      <c r="AE36" s="874"/>
      <c r="AF36" s="874"/>
      <c r="AG36" s="874">
        <v>553</v>
      </c>
      <c r="AH36" s="874"/>
      <c r="AI36" s="874"/>
      <c r="AJ36" s="874"/>
      <c r="AK36" s="874"/>
      <c r="AL36" s="874"/>
      <c r="AM36" s="874">
        <v>1051</v>
      </c>
      <c r="AN36" s="874"/>
      <c r="AO36" s="874"/>
      <c r="AP36" s="874"/>
      <c r="AQ36" s="874"/>
      <c r="AR36" s="874"/>
      <c r="AS36" s="874">
        <v>34397</v>
      </c>
      <c r="AT36" s="874"/>
      <c r="AU36" s="874"/>
      <c r="AV36" s="874"/>
      <c r="AW36" s="874"/>
      <c r="AX36" s="874"/>
      <c r="AY36" s="874">
        <v>17776</v>
      </c>
      <c r="AZ36" s="874"/>
      <c r="BA36" s="874"/>
      <c r="BB36" s="874"/>
      <c r="BC36" s="874"/>
      <c r="BD36" s="874"/>
      <c r="BE36" s="874">
        <v>16621</v>
      </c>
      <c r="BF36" s="874"/>
      <c r="BG36" s="874"/>
      <c r="BH36" s="874"/>
      <c r="BI36" s="874"/>
      <c r="BJ36" s="874"/>
    </row>
    <row r="37" spans="2:62">
      <c r="G37" s="455">
        <v>22</v>
      </c>
      <c r="H37" s="455"/>
      <c r="I37" s="455"/>
      <c r="N37" s="118"/>
      <c r="O37" s="874">
        <v>65</v>
      </c>
      <c r="P37" s="874"/>
      <c r="Q37" s="874"/>
      <c r="R37" s="874"/>
      <c r="S37" s="874"/>
      <c r="T37" s="874"/>
      <c r="U37" s="874">
        <v>1082</v>
      </c>
      <c r="V37" s="874"/>
      <c r="W37" s="874"/>
      <c r="X37" s="874"/>
      <c r="Y37" s="874"/>
      <c r="Z37" s="874"/>
      <c r="AA37" s="874">
        <v>1582</v>
      </c>
      <c r="AB37" s="874"/>
      <c r="AC37" s="874"/>
      <c r="AD37" s="874"/>
      <c r="AE37" s="874"/>
      <c r="AF37" s="874"/>
      <c r="AG37" s="874">
        <v>550</v>
      </c>
      <c r="AH37" s="874"/>
      <c r="AI37" s="874"/>
      <c r="AJ37" s="874"/>
      <c r="AK37" s="874"/>
      <c r="AL37" s="874"/>
      <c r="AM37" s="874">
        <v>1032</v>
      </c>
      <c r="AN37" s="874"/>
      <c r="AO37" s="874"/>
      <c r="AP37" s="874"/>
      <c r="AQ37" s="874"/>
      <c r="AR37" s="874"/>
      <c r="AS37" s="874">
        <v>34325</v>
      </c>
      <c r="AT37" s="874"/>
      <c r="AU37" s="874"/>
      <c r="AV37" s="874"/>
      <c r="AW37" s="874"/>
      <c r="AX37" s="874"/>
      <c r="AY37" s="874">
        <v>17759</v>
      </c>
      <c r="AZ37" s="874"/>
      <c r="BA37" s="874"/>
      <c r="BB37" s="874"/>
      <c r="BC37" s="874"/>
      <c r="BD37" s="874"/>
      <c r="BE37" s="874">
        <v>16566</v>
      </c>
      <c r="BF37" s="874"/>
      <c r="BG37" s="874"/>
      <c r="BH37" s="874"/>
      <c r="BI37" s="874"/>
      <c r="BJ37" s="874"/>
    </row>
    <row r="38" spans="2:62" ht="8.1" customHeight="1">
      <c r="N38" s="118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</row>
    <row r="39" spans="2:62">
      <c r="G39" s="455">
        <v>23</v>
      </c>
      <c r="H39" s="455"/>
      <c r="I39" s="455"/>
      <c r="N39" s="118"/>
      <c r="O39" s="874">
        <v>65</v>
      </c>
      <c r="P39" s="874"/>
      <c r="Q39" s="874"/>
      <c r="R39" s="874"/>
      <c r="S39" s="874"/>
      <c r="T39" s="874"/>
      <c r="U39" s="874">
        <v>1081</v>
      </c>
      <c r="V39" s="874"/>
      <c r="W39" s="874"/>
      <c r="X39" s="874"/>
      <c r="Y39" s="874"/>
      <c r="Z39" s="874"/>
      <c r="AA39" s="874">
        <v>1588</v>
      </c>
      <c r="AB39" s="874"/>
      <c r="AC39" s="874"/>
      <c r="AD39" s="874"/>
      <c r="AE39" s="874"/>
      <c r="AF39" s="874"/>
      <c r="AG39" s="874">
        <v>585</v>
      </c>
      <c r="AH39" s="874"/>
      <c r="AI39" s="874"/>
      <c r="AJ39" s="874"/>
      <c r="AK39" s="874"/>
      <c r="AL39" s="874"/>
      <c r="AM39" s="874">
        <v>1003</v>
      </c>
      <c r="AN39" s="874"/>
      <c r="AO39" s="874"/>
      <c r="AP39" s="874"/>
      <c r="AQ39" s="874"/>
      <c r="AR39" s="874"/>
      <c r="AS39" s="874">
        <v>33825</v>
      </c>
      <c r="AT39" s="874"/>
      <c r="AU39" s="874"/>
      <c r="AV39" s="874"/>
      <c r="AW39" s="874"/>
      <c r="AX39" s="874"/>
      <c r="AY39" s="874">
        <v>17493</v>
      </c>
      <c r="AZ39" s="874"/>
      <c r="BA39" s="874"/>
      <c r="BB39" s="874"/>
      <c r="BC39" s="874"/>
      <c r="BD39" s="874"/>
      <c r="BE39" s="874">
        <v>16332</v>
      </c>
      <c r="BF39" s="874"/>
      <c r="BG39" s="874"/>
      <c r="BH39" s="874"/>
      <c r="BI39" s="874"/>
      <c r="BJ39" s="874"/>
    </row>
    <row r="40" spans="2:62">
      <c r="G40" s="455">
        <v>24</v>
      </c>
      <c r="H40" s="455"/>
      <c r="I40" s="455"/>
      <c r="N40" s="118"/>
      <c r="O40" s="874">
        <v>65</v>
      </c>
      <c r="P40" s="874"/>
      <c r="Q40" s="874"/>
      <c r="R40" s="874"/>
      <c r="S40" s="874"/>
      <c r="T40" s="874"/>
      <c r="U40" s="874">
        <v>1089</v>
      </c>
      <c r="V40" s="874"/>
      <c r="W40" s="874"/>
      <c r="X40" s="874"/>
      <c r="Y40" s="874"/>
      <c r="Z40" s="874"/>
      <c r="AA40" s="874">
        <v>1599</v>
      </c>
      <c r="AB40" s="874"/>
      <c r="AC40" s="874"/>
      <c r="AD40" s="874"/>
      <c r="AE40" s="874"/>
      <c r="AF40" s="874"/>
      <c r="AG40" s="874">
        <v>568</v>
      </c>
      <c r="AH40" s="874"/>
      <c r="AI40" s="874"/>
      <c r="AJ40" s="874"/>
      <c r="AK40" s="874"/>
      <c r="AL40" s="874"/>
      <c r="AM40" s="874">
        <v>1031</v>
      </c>
      <c r="AN40" s="874"/>
      <c r="AO40" s="874"/>
      <c r="AP40" s="874"/>
      <c r="AQ40" s="874"/>
      <c r="AR40" s="874"/>
      <c r="AS40" s="874">
        <v>33155</v>
      </c>
      <c r="AT40" s="874"/>
      <c r="AU40" s="874"/>
      <c r="AV40" s="874"/>
      <c r="AW40" s="874"/>
      <c r="AX40" s="874"/>
      <c r="AY40" s="874">
        <v>17111</v>
      </c>
      <c r="AZ40" s="874"/>
      <c r="BA40" s="874"/>
      <c r="BB40" s="874"/>
      <c r="BC40" s="874"/>
      <c r="BD40" s="874"/>
      <c r="BE40" s="874">
        <v>16044</v>
      </c>
      <c r="BF40" s="874"/>
      <c r="BG40" s="874"/>
      <c r="BH40" s="874"/>
      <c r="BI40" s="874"/>
      <c r="BJ40" s="874"/>
    </row>
    <row r="41" spans="2:62">
      <c r="G41" s="455">
        <v>25</v>
      </c>
      <c r="H41" s="455"/>
      <c r="I41" s="455"/>
      <c r="N41" s="118"/>
      <c r="O41" s="874">
        <v>65</v>
      </c>
      <c r="P41" s="874"/>
      <c r="Q41" s="874"/>
      <c r="R41" s="874"/>
      <c r="S41" s="874"/>
      <c r="T41" s="874"/>
      <c r="U41" s="874">
        <v>1079</v>
      </c>
      <c r="V41" s="874"/>
      <c r="W41" s="874"/>
      <c r="X41" s="874"/>
      <c r="Y41" s="874"/>
      <c r="Z41" s="874"/>
      <c r="AA41" s="450">
        <v>1590</v>
      </c>
      <c r="AB41" s="450"/>
      <c r="AC41" s="450"/>
      <c r="AD41" s="450"/>
      <c r="AE41" s="450"/>
      <c r="AF41" s="450"/>
      <c r="AG41" s="874">
        <v>569</v>
      </c>
      <c r="AH41" s="874"/>
      <c r="AI41" s="874"/>
      <c r="AJ41" s="874"/>
      <c r="AK41" s="874"/>
      <c r="AL41" s="874"/>
      <c r="AM41" s="874">
        <v>1021</v>
      </c>
      <c r="AN41" s="874"/>
      <c r="AO41" s="874"/>
      <c r="AP41" s="874"/>
      <c r="AQ41" s="874"/>
      <c r="AR41" s="874"/>
      <c r="AS41" s="450">
        <v>32840</v>
      </c>
      <c r="AT41" s="450"/>
      <c r="AU41" s="450"/>
      <c r="AV41" s="450"/>
      <c r="AW41" s="450"/>
      <c r="AX41" s="450"/>
      <c r="AY41" s="874">
        <v>17005</v>
      </c>
      <c r="AZ41" s="874"/>
      <c r="BA41" s="874"/>
      <c r="BB41" s="874"/>
      <c r="BC41" s="874"/>
      <c r="BD41" s="874"/>
      <c r="BE41" s="874">
        <v>15835</v>
      </c>
      <c r="BF41" s="874"/>
      <c r="BG41" s="874"/>
      <c r="BH41" s="874"/>
      <c r="BI41" s="874"/>
      <c r="BJ41" s="874"/>
    </row>
    <row r="42" spans="2:62">
      <c r="G42" s="455">
        <v>26</v>
      </c>
      <c r="H42" s="455"/>
      <c r="I42" s="455"/>
      <c r="N42" s="118"/>
      <c r="O42" s="874">
        <v>65</v>
      </c>
      <c r="P42" s="874"/>
      <c r="Q42" s="874"/>
      <c r="R42" s="874"/>
      <c r="S42" s="874"/>
      <c r="T42" s="874"/>
      <c r="U42" s="874">
        <v>1077</v>
      </c>
      <c r="V42" s="874"/>
      <c r="W42" s="874"/>
      <c r="X42" s="874"/>
      <c r="Y42" s="874"/>
      <c r="Z42" s="874"/>
      <c r="AA42" s="450">
        <v>1601</v>
      </c>
      <c r="AB42" s="450"/>
      <c r="AC42" s="450"/>
      <c r="AD42" s="450"/>
      <c r="AE42" s="450"/>
      <c r="AF42" s="450"/>
      <c r="AG42" s="450">
        <v>575</v>
      </c>
      <c r="AH42" s="450"/>
      <c r="AI42" s="450"/>
      <c r="AJ42" s="450"/>
      <c r="AK42" s="450"/>
      <c r="AL42" s="450"/>
      <c r="AM42" s="450">
        <v>1026</v>
      </c>
      <c r="AN42" s="450"/>
      <c r="AO42" s="450"/>
      <c r="AP42" s="450"/>
      <c r="AQ42" s="450"/>
      <c r="AR42" s="450"/>
      <c r="AS42" s="450">
        <v>32560</v>
      </c>
      <c r="AT42" s="450"/>
      <c r="AU42" s="450"/>
      <c r="AV42" s="450"/>
      <c r="AW42" s="450"/>
      <c r="AX42" s="450"/>
      <c r="AY42" s="874">
        <v>16901</v>
      </c>
      <c r="AZ42" s="874"/>
      <c r="BA42" s="874"/>
      <c r="BB42" s="874"/>
      <c r="BC42" s="874"/>
      <c r="BD42" s="874"/>
      <c r="BE42" s="874">
        <v>15659</v>
      </c>
      <c r="BF42" s="874"/>
      <c r="BG42" s="874"/>
      <c r="BH42" s="874"/>
      <c r="BI42" s="874"/>
      <c r="BJ42" s="874"/>
    </row>
    <row r="43" spans="2:62">
      <c r="G43" s="424">
        <v>27</v>
      </c>
      <c r="H43" s="424"/>
      <c r="I43" s="424"/>
      <c r="J43" s="257"/>
      <c r="K43" s="257"/>
      <c r="L43" s="257"/>
      <c r="M43" s="257"/>
      <c r="N43" s="258"/>
      <c r="O43" s="876">
        <v>65</v>
      </c>
      <c r="P43" s="876"/>
      <c r="Q43" s="876"/>
      <c r="R43" s="876"/>
      <c r="S43" s="876"/>
      <c r="T43" s="876"/>
      <c r="U43" s="876">
        <v>1076</v>
      </c>
      <c r="V43" s="876"/>
      <c r="W43" s="876"/>
      <c r="X43" s="876"/>
      <c r="Y43" s="876"/>
      <c r="Z43" s="876"/>
      <c r="AA43" s="430">
        <f>SUM(AG43:AR43)</f>
        <v>1613</v>
      </c>
      <c r="AB43" s="430"/>
      <c r="AC43" s="430"/>
      <c r="AD43" s="430"/>
      <c r="AE43" s="430"/>
      <c r="AF43" s="430"/>
      <c r="AG43" s="877">
        <v>584</v>
      </c>
      <c r="AH43" s="877"/>
      <c r="AI43" s="877"/>
      <c r="AJ43" s="877"/>
      <c r="AK43" s="877"/>
      <c r="AL43" s="877"/>
      <c r="AM43" s="877">
        <v>1029</v>
      </c>
      <c r="AN43" s="877"/>
      <c r="AO43" s="877"/>
      <c r="AP43" s="877"/>
      <c r="AQ43" s="877"/>
      <c r="AR43" s="877"/>
      <c r="AS43" s="436">
        <v>32637</v>
      </c>
      <c r="AT43" s="436"/>
      <c r="AU43" s="436"/>
      <c r="AV43" s="436"/>
      <c r="AW43" s="436"/>
      <c r="AX43" s="436"/>
      <c r="AY43" s="876">
        <v>16944</v>
      </c>
      <c r="AZ43" s="876"/>
      <c r="BA43" s="876"/>
      <c r="BB43" s="876"/>
      <c r="BC43" s="876"/>
      <c r="BD43" s="876"/>
      <c r="BE43" s="876">
        <v>15693</v>
      </c>
      <c r="BF43" s="876"/>
      <c r="BG43" s="876"/>
      <c r="BH43" s="876"/>
      <c r="BI43" s="876"/>
      <c r="BJ43" s="876"/>
    </row>
    <row r="44" spans="2:62" ht="8.1" customHeight="1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20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</row>
    <row r="45" spans="2:62" ht="15" customHeight="1">
      <c r="B45" s="456" t="s">
        <v>387</v>
      </c>
      <c r="C45" s="457"/>
      <c r="D45" s="457"/>
      <c r="E45" s="457"/>
      <c r="F45" s="457"/>
      <c r="G45" s="457"/>
      <c r="H45" s="457"/>
      <c r="I45" s="457"/>
      <c r="J45" s="457"/>
      <c r="K45" s="457"/>
      <c r="L45" s="457"/>
      <c r="M45" s="457"/>
      <c r="N45" s="457"/>
      <c r="O45" s="457" t="s">
        <v>419</v>
      </c>
      <c r="P45" s="457"/>
      <c r="Q45" s="457"/>
      <c r="R45" s="457"/>
      <c r="S45" s="457"/>
      <c r="T45" s="457"/>
      <c r="U45" s="457"/>
      <c r="V45" s="457"/>
      <c r="W45" s="457"/>
      <c r="X45" s="457"/>
      <c r="Y45" s="457"/>
      <c r="Z45" s="457"/>
      <c r="AA45" s="457"/>
      <c r="AB45" s="457"/>
      <c r="AC45" s="457"/>
      <c r="AD45" s="457"/>
      <c r="AE45" s="457"/>
      <c r="AF45" s="457"/>
      <c r="AG45" s="457"/>
      <c r="AH45" s="457"/>
      <c r="AI45" s="457"/>
      <c r="AJ45" s="457"/>
      <c r="AK45" s="457"/>
      <c r="AL45" s="457"/>
      <c r="AM45" s="457"/>
      <c r="AN45" s="457"/>
      <c r="AO45" s="457"/>
      <c r="AP45" s="457"/>
      <c r="AQ45" s="457"/>
      <c r="AR45" s="457"/>
      <c r="AS45" s="457"/>
      <c r="AT45" s="457"/>
      <c r="AU45" s="457"/>
      <c r="AV45" s="457"/>
      <c r="AW45" s="457"/>
      <c r="AX45" s="457"/>
      <c r="AY45" s="457"/>
      <c r="AZ45" s="457"/>
      <c r="BA45" s="457"/>
      <c r="BB45" s="457"/>
      <c r="BC45" s="457"/>
      <c r="BD45" s="457"/>
      <c r="BE45" s="760" t="s">
        <v>613</v>
      </c>
      <c r="BF45" s="457"/>
      <c r="BG45" s="457"/>
      <c r="BH45" s="457"/>
      <c r="BI45" s="457"/>
      <c r="BJ45" s="461"/>
    </row>
    <row r="46" spans="2:62" ht="15" customHeight="1">
      <c r="B46" s="458"/>
      <c r="C46" s="459"/>
      <c r="D46" s="459"/>
      <c r="E46" s="459"/>
      <c r="F46" s="459"/>
      <c r="G46" s="459"/>
      <c r="H46" s="459"/>
      <c r="I46" s="459"/>
      <c r="J46" s="459"/>
      <c r="K46" s="459"/>
      <c r="L46" s="459"/>
      <c r="M46" s="459"/>
      <c r="N46" s="459"/>
      <c r="O46" s="459" t="s">
        <v>606</v>
      </c>
      <c r="P46" s="459"/>
      <c r="Q46" s="459"/>
      <c r="R46" s="459"/>
      <c r="S46" s="459"/>
      <c r="T46" s="459"/>
      <c r="U46" s="459"/>
      <c r="V46" s="459" t="s">
        <v>605</v>
      </c>
      <c r="W46" s="459"/>
      <c r="X46" s="459"/>
      <c r="Y46" s="459"/>
      <c r="Z46" s="459"/>
      <c r="AA46" s="459"/>
      <c r="AB46" s="459"/>
      <c r="AC46" s="459" t="s">
        <v>604</v>
      </c>
      <c r="AD46" s="459"/>
      <c r="AE46" s="459"/>
      <c r="AF46" s="459"/>
      <c r="AG46" s="459"/>
      <c r="AH46" s="459"/>
      <c r="AI46" s="459"/>
      <c r="AJ46" s="459" t="s">
        <v>612</v>
      </c>
      <c r="AK46" s="459"/>
      <c r="AL46" s="459"/>
      <c r="AM46" s="459"/>
      <c r="AN46" s="459"/>
      <c r="AO46" s="459"/>
      <c r="AP46" s="459"/>
      <c r="AQ46" s="459" t="s">
        <v>611</v>
      </c>
      <c r="AR46" s="459"/>
      <c r="AS46" s="459"/>
      <c r="AT46" s="459"/>
      <c r="AU46" s="459"/>
      <c r="AV46" s="459"/>
      <c r="AW46" s="459"/>
      <c r="AX46" s="459" t="s">
        <v>610</v>
      </c>
      <c r="AY46" s="459"/>
      <c r="AZ46" s="459"/>
      <c r="BA46" s="459"/>
      <c r="BB46" s="459"/>
      <c r="BC46" s="459"/>
      <c r="BD46" s="459"/>
      <c r="BE46" s="459"/>
      <c r="BF46" s="459"/>
      <c r="BG46" s="459"/>
      <c r="BH46" s="459"/>
      <c r="BI46" s="459"/>
      <c r="BJ46" s="460"/>
    </row>
    <row r="47" spans="2:62" ht="8.1" customHeight="1">
      <c r="N47" s="117"/>
    </row>
    <row r="48" spans="2:62">
      <c r="C48" s="463" t="s">
        <v>7</v>
      </c>
      <c r="D48" s="463"/>
      <c r="E48" s="463"/>
      <c r="F48" s="463"/>
      <c r="G48" s="455">
        <v>18</v>
      </c>
      <c r="H48" s="455"/>
      <c r="I48" s="455"/>
      <c r="J48" s="455" t="s">
        <v>391</v>
      </c>
      <c r="K48" s="455"/>
      <c r="L48" s="455"/>
      <c r="M48" s="455"/>
      <c r="N48" s="118"/>
      <c r="O48" s="875">
        <v>5741</v>
      </c>
      <c r="P48" s="874"/>
      <c r="Q48" s="874"/>
      <c r="R48" s="874"/>
      <c r="S48" s="874"/>
      <c r="T48" s="874"/>
      <c r="U48" s="874"/>
      <c r="V48" s="874">
        <v>5743</v>
      </c>
      <c r="W48" s="874"/>
      <c r="X48" s="874"/>
      <c r="Y48" s="874"/>
      <c r="Z48" s="874"/>
      <c r="AA48" s="874"/>
      <c r="AB48" s="874"/>
      <c r="AC48" s="874">
        <v>5647</v>
      </c>
      <c r="AD48" s="874"/>
      <c r="AE48" s="874"/>
      <c r="AF48" s="874"/>
      <c r="AG48" s="874"/>
      <c r="AH48" s="874"/>
      <c r="AI48" s="874"/>
      <c r="AJ48" s="874">
        <v>5653</v>
      </c>
      <c r="AK48" s="874"/>
      <c r="AL48" s="874"/>
      <c r="AM48" s="874"/>
      <c r="AN48" s="874"/>
      <c r="AO48" s="874"/>
      <c r="AP48" s="874"/>
      <c r="AQ48" s="874">
        <v>5504</v>
      </c>
      <c r="AR48" s="874"/>
      <c r="AS48" s="874"/>
      <c r="AT48" s="874"/>
      <c r="AU48" s="874"/>
      <c r="AV48" s="874"/>
      <c r="AW48" s="874"/>
      <c r="AX48" s="874">
        <v>5737</v>
      </c>
      <c r="AY48" s="874"/>
      <c r="AZ48" s="874"/>
      <c r="BA48" s="874"/>
      <c r="BB48" s="874"/>
      <c r="BC48" s="874"/>
      <c r="BD48" s="874"/>
      <c r="BE48" s="878">
        <v>21.31892230576441</v>
      </c>
      <c r="BF48" s="878"/>
      <c r="BG48" s="878"/>
      <c r="BH48" s="878"/>
      <c r="BI48" s="878"/>
      <c r="BJ48" s="878"/>
    </row>
    <row r="49" spans="2:62">
      <c r="G49" s="455">
        <v>19</v>
      </c>
      <c r="H49" s="455"/>
      <c r="I49" s="455"/>
      <c r="N49" s="118"/>
      <c r="O49" s="875">
        <v>5735</v>
      </c>
      <c r="P49" s="874"/>
      <c r="Q49" s="874"/>
      <c r="R49" s="874"/>
      <c r="S49" s="874"/>
      <c r="T49" s="874"/>
      <c r="U49" s="874"/>
      <c r="V49" s="874">
        <v>5778</v>
      </c>
      <c r="W49" s="874"/>
      <c r="X49" s="874"/>
      <c r="Y49" s="874"/>
      <c r="Z49" s="874"/>
      <c r="AA49" s="874"/>
      <c r="AB49" s="874"/>
      <c r="AC49" s="874">
        <v>5800</v>
      </c>
      <c r="AD49" s="874"/>
      <c r="AE49" s="874"/>
      <c r="AF49" s="874"/>
      <c r="AG49" s="874"/>
      <c r="AH49" s="874"/>
      <c r="AI49" s="874"/>
      <c r="AJ49" s="874">
        <v>5672</v>
      </c>
      <c r="AK49" s="874"/>
      <c r="AL49" s="874"/>
      <c r="AM49" s="874"/>
      <c r="AN49" s="874"/>
      <c r="AO49" s="874"/>
      <c r="AP49" s="874"/>
      <c r="AQ49" s="874">
        <v>5684</v>
      </c>
      <c r="AR49" s="874"/>
      <c r="AS49" s="874"/>
      <c r="AT49" s="874"/>
      <c r="AU49" s="874"/>
      <c r="AV49" s="874"/>
      <c r="AW49" s="874"/>
      <c r="AX49" s="874">
        <v>5528</v>
      </c>
      <c r="AY49" s="874"/>
      <c r="AZ49" s="874"/>
      <c r="BA49" s="874"/>
      <c r="BB49" s="874"/>
      <c r="BC49" s="874"/>
      <c r="BD49" s="874"/>
      <c r="BE49" s="878">
        <v>21.293275217932752</v>
      </c>
      <c r="BF49" s="878"/>
      <c r="BG49" s="878"/>
      <c r="BH49" s="878"/>
      <c r="BI49" s="878"/>
      <c r="BJ49" s="878"/>
    </row>
    <row r="50" spans="2:62">
      <c r="G50" s="455">
        <v>20</v>
      </c>
      <c r="H50" s="455"/>
      <c r="I50" s="455"/>
      <c r="N50" s="118"/>
      <c r="O50" s="875">
        <v>5708</v>
      </c>
      <c r="P50" s="874"/>
      <c r="Q50" s="874"/>
      <c r="R50" s="874"/>
      <c r="S50" s="874"/>
      <c r="T50" s="874"/>
      <c r="U50" s="874"/>
      <c r="V50" s="874">
        <v>5762</v>
      </c>
      <c r="W50" s="874"/>
      <c r="X50" s="874"/>
      <c r="Y50" s="874"/>
      <c r="Z50" s="874"/>
      <c r="AA50" s="874"/>
      <c r="AB50" s="874"/>
      <c r="AC50" s="874">
        <v>5802</v>
      </c>
      <c r="AD50" s="874"/>
      <c r="AE50" s="874"/>
      <c r="AF50" s="874"/>
      <c r="AG50" s="874"/>
      <c r="AH50" s="874"/>
      <c r="AI50" s="874"/>
      <c r="AJ50" s="874">
        <v>5800</v>
      </c>
      <c r="AK50" s="874"/>
      <c r="AL50" s="874"/>
      <c r="AM50" s="874"/>
      <c r="AN50" s="874"/>
      <c r="AO50" s="874"/>
      <c r="AP50" s="874"/>
      <c r="AQ50" s="874">
        <v>5686</v>
      </c>
      <c r="AR50" s="874"/>
      <c r="AS50" s="874"/>
      <c r="AT50" s="874"/>
      <c r="AU50" s="874"/>
      <c r="AV50" s="874"/>
      <c r="AW50" s="874"/>
      <c r="AX50" s="874">
        <v>5735</v>
      </c>
      <c r="AY50" s="874"/>
      <c r="AZ50" s="874"/>
      <c r="BA50" s="874"/>
      <c r="BB50" s="874"/>
      <c r="BC50" s="874"/>
      <c r="BD50" s="874"/>
      <c r="BE50" s="878">
        <v>21.680075424261471</v>
      </c>
      <c r="BF50" s="878"/>
      <c r="BG50" s="878"/>
      <c r="BH50" s="878"/>
      <c r="BI50" s="878"/>
      <c r="BJ50" s="878"/>
    </row>
    <row r="51" spans="2:62">
      <c r="G51" s="455">
        <v>21</v>
      </c>
      <c r="H51" s="455"/>
      <c r="I51" s="455"/>
      <c r="N51" s="118"/>
      <c r="O51" s="875">
        <v>5533</v>
      </c>
      <c r="P51" s="874"/>
      <c r="Q51" s="874"/>
      <c r="R51" s="874"/>
      <c r="S51" s="874"/>
      <c r="T51" s="874"/>
      <c r="U51" s="874"/>
      <c r="V51" s="874">
        <v>5716</v>
      </c>
      <c r="W51" s="874"/>
      <c r="X51" s="874"/>
      <c r="Y51" s="874"/>
      <c r="Z51" s="874"/>
      <c r="AA51" s="874"/>
      <c r="AB51" s="874"/>
      <c r="AC51" s="874">
        <v>5775</v>
      </c>
      <c r="AD51" s="874"/>
      <c r="AE51" s="874"/>
      <c r="AF51" s="874"/>
      <c r="AG51" s="874"/>
      <c r="AH51" s="874"/>
      <c r="AI51" s="874"/>
      <c r="AJ51" s="874">
        <v>5821</v>
      </c>
      <c r="AK51" s="874"/>
      <c r="AL51" s="874"/>
      <c r="AM51" s="874"/>
      <c r="AN51" s="874"/>
      <c r="AO51" s="874"/>
      <c r="AP51" s="874"/>
      <c r="AQ51" s="874">
        <v>5823</v>
      </c>
      <c r="AR51" s="874"/>
      <c r="AS51" s="874"/>
      <c r="AT51" s="874"/>
      <c r="AU51" s="874"/>
      <c r="AV51" s="874"/>
      <c r="AW51" s="874"/>
      <c r="AX51" s="874">
        <v>5729</v>
      </c>
      <c r="AY51" s="874"/>
      <c r="AZ51" s="874"/>
      <c r="BA51" s="874"/>
      <c r="BB51" s="874"/>
      <c r="BC51" s="874"/>
      <c r="BD51" s="874"/>
      <c r="BE51" s="878">
        <v>21.444513715710723</v>
      </c>
      <c r="BF51" s="878"/>
      <c r="BG51" s="878"/>
      <c r="BH51" s="878"/>
      <c r="BI51" s="878"/>
      <c r="BJ51" s="878"/>
    </row>
    <row r="52" spans="2:62">
      <c r="G52" s="455">
        <v>22</v>
      </c>
      <c r="H52" s="455"/>
      <c r="I52" s="455"/>
      <c r="N52" s="118"/>
      <c r="O52" s="874">
        <v>5564</v>
      </c>
      <c r="P52" s="874"/>
      <c r="Q52" s="874"/>
      <c r="R52" s="874"/>
      <c r="S52" s="874"/>
      <c r="T52" s="874"/>
      <c r="U52" s="874"/>
      <c r="V52" s="874">
        <v>5549</v>
      </c>
      <c r="W52" s="874"/>
      <c r="X52" s="874"/>
      <c r="Y52" s="874"/>
      <c r="Z52" s="874"/>
      <c r="AA52" s="874"/>
      <c r="AB52" s="874"/>
      <c r="AC52" s="874">
        <v>5738</v>
      </c>
      <c r="AD52" s="874"/>
      <c r="AE52" s="874"/>
      <c r="AF52" s="874"/>
      <c r="AG52" s="874"/>
      <c r="AH52" s="874"/>
      <c r="AI52" s="874"/>
      <c r="AJ52" s="874">
        <v>5795</v>
      </c>
      <c r="AK52" s="874"/>
      <c r="AL52" s="874"/>
      <c r="AM52" s="874"/>
      <c r="AN52" s="874"/>
      <c r="AO52" s="874"/>
      <c r="AP52" s="874"/>
      <c r="AQ52" s="874">
        <v>5835</v>
      </c>
      <c r="AR52" s="874"/>
      <c r="AS52" s="874"/>
      <c r="AT52" s="874"/>
      <c r="AU52" s="874"/>
      <c r="AV52" s="874"/>
      <c r="AW52" s="874"/>
      <c r="AX52" s="874">
        <v>5844</v>
      </c>
      <c r="AY52" s="874"/>
      <c r="AZ52" s="874"/>
      <c r="BA52" s="874"/>
      <c r="BB52" s="874"/>
      <c r="BC52" s="874"/>
      <c r="BD52" s="874"/>
      <c r="BE52" s="878">
        <v>21.697218710493047</v>
      </c>
      <c r="BF52" s="878"/>
      <c r="BG52" s="878"/>
      <c r="BH52" s="878"/>
      <c r="BI52" s="878"/>
      <c r="BJ52" s="878"/>
    </row>
    <row r="53" spans="2:62" ht="8.1" customHeight="1">
      <c r="N53" s="118"/>
      <c r="O53" s="247"/>
      <c r="P53" s="247"/>
      <c r="Q53" s="247"/>
      <c r="R53" s="247"/>
      <c r="S53" s="247"/>
      <c r="T53" s="247"/>
      <c r="U53" s="247"/>
      <c r="V53" s="247"/>
      <c r="W53" s="247"/>
      <c r="X53" s="247"/>
      <c r="Y53" s="247"/>
      <c r="Z53" s="247"/>
      <c r="AA53" s="247"/>
      <c r="AB53" s="247"/>
      <c r="AC53" s="247"/>
      <c r="AD53" s="247"/>
      <c r="AE53" s="247"/>
      <c r="AF53" s="247"/>
      <c r="AG53" s="247"/>
      <c r="AH53" s="247"/>
      <c r="AI53" s="247"/>
      <c r="AJ53" s="247"/>
      <c r="AK53" s="247"/>
      <c r="AL53" s="247"/>
      <c r="AM53" s="247"/>
      <c r="AN53" s="247"/>
      <c r="AO53" s="247"/>
      <c r="AP53" s="247"/>
      <c r="AQ53" s="247"/>
      <c r="AR53" s="247"/>
      <c r="AS53" s="247"/>
      <c r="AT53" s="247"/>
      <c r="AU53" s="247"/>
      <c r="AV53" s="247"/>
      <c r="AW53" s="247"/>
      <c r="AX53" s="247"/>
      <c r="AY53" s="247"/>
      <c r="AZ53" s="247"/>
      <c r="BA53" s="247"/>
      <c r="BB53" s="247"/>
      <c r="BC53" s="247"/>
      <c r="BD53" s="247"/>
      <c r="BE53" s="248"/>
      <c r="BF53" s="248"/>
      <c r="BG53" s="248"/>
      <c r="BH53" s="248"/>
      <c r="BI53" s="248"/>
      <c r="BJ53" s="248"/>
    </row>
    <row r="54" spans="2:62">
      <c r="G54" s="455">
        <v>23</v>
      </c>
      <c r="H54" s="455"/>
      <c r="I54" s="455"/>
      <c r="N54" s="118"/>
      <c r="O54" s="875">
        <v>5345</v>
      </c>
      <c r="P54" s="874"/>
      <c r="Q54" s="874"/>
      <c r="R54" s="874"/>
      <c r="S54" s="874"/>
      <c r="T54" s="874"/>
      <c r="U54" s="874"/>
      <c r="V54" s="874">
        <v>5545</v>
      </c>
      <c r="W54" s="874"/>
      <c r="X54" s="874"/>
      <c r="Y54" s="874"/>
      <c r="Z54" s="874"/>
      <c r="AA54" s="874"/>
      <c r="AB54" s="874"/>
      <c r="AC54" s="874">
        <v>5544</v>
      </c>
      <c r="AD54" s="874"/>
      <c r="AE54" s="874"/>
      <c r="AF54" s="874"/>
      <c r="AG54" s="874"/>
      <c r="AH54" s="874"/>
      <c r="AI54" s="874"/>
      <c r="AJ54" s="874">
        <v>5758</v>
      </c>
      <c r="AK54" s="874"/>
      <c r="AL54" s="874"/>
      <c r="AM54" s="874"/>
      <c r="AN54" s="874"/>
      <c r="AO54" s="874"/>
      <c r="AP54" s="874"/>
      <c r="AQ54" s="874">
        <v>5777</v>
      </c>
      <c r="AR54" s="874"/>
      <c r="AS54" s="874"/>
      <c r="AT54" s="874"/>
      <c r="AU54" s="874"/>
      <c r="AV54" s="874"/>
      <c r="AW54" s="874"/>
      <c r="AX54" s="874">
        <v>5856</v>
      </c>
      <c r="AY54" s="874"/>
      <c r="AZ54" s="874"/>
      <c r="BA54" s="874"/>
      <c r="BB54" s="874"/>
      <c r="BC54" s="874"/>
      <c r="BD54" s="874"/>
      <c r="BE54" s="878">
        <v>21.697218710493047</v>
      </c>
      <c r="BF54" s="878"/>
      <c r="BG54" s="878"/>
      <c r="BH54" s="878"/>
      <c r="BI54" s="878"/>
      <c r="BJ54" s="878"/>
    </row>
    <row r="55" spans="2:62">
      <c r="G55" s="455">
        <v>24</v>
      </c>
      <c r="H55" s="455"/>
      <c r="I55" s="455"/>
      <c r="N55" s="118"/>
      <c r="O55" s="875">
        <v>5144</v>
      </c>
      <c r="P55" s="874"/>
      <c r="Q55" s="874"/>
      <c r="R55" s="874"/>
      <c r="S55" s="874"/>
      <c r="T55" s="874"/>
      <c r="U55" s="874"/>
      <c r="V55" s="874">
        <v>5359</v>
      </c>
      <c r="W55" s="874"/>
      <c r="X55" s="874"/>
      <c r="Y55" s="874"/>
      <c r="Z55" s="874"/>
      <c r="AA55" s="874"/>
      <c r="AB55" s="874"/>
      <c r="AC55" s="874">
        <v>5522</v>
      </c>
      <c r="AD55" s="874"/>
      <c r="AE55" s="874"/>
      <c r="AF55" s="874"/>
      <c r="AG55" s="874"/>
      <c r="AH55" s="874"/>
      <c r="AI55" s="874"/>
      <c r="AJ55" s="874">
        <v>5559</v>
      </c>
      <c r="AK55" s="874"/>
      <c r="AL55" s="874"/>
      <c r="AM55" s="874"/>
      <c r="AN55" s="874"/>
      <c r="AO55" s="874"/>
      <c r="AP55" s="874"/>
      <c r="AQ55" s="874">
        <v>5771</v>
      </c>
      <c r="AR55" s="874"/>
      <c r="AS55" s="874"/>
      <c r="AT55" s="874"/>
      <c r="AU55" s="874"/>
      <c r="AV55" s="874"/>
      <c r="AW55" s="874"/>
      <c r="AX55" s="874">
        <v>5800</v>
      </c>
      <c r="AY55" s="874"/>
      <c r="AZ55" s="874"/>
      <c r="BA55" s="874"/>
      <c r="BB55" s="874"/>
      <c r="BC55" s="874"/>
      <c r="BD55" s="874"/>
      <c r="BE55" s="878">
        <v>21.3</v>
      </c>
      <c r="BF55" s="878"/>
      <c r="BG55" s="878"/>
      <c r="BH55" s="878"/>
      <c r="BI55" s="878"/>
      <c r="BJ55" s="878"/>
    </row>
    <row r="56" spans="2:62">
      <c r="G56" s="455">
        <v>25</v>
      </c>
      <c r="H56" s="455"/>
      <c r="I56" s="455"/>
      <c r="N56" s="118"/>
      <c r="O56" s="875">
        <v>5437</v>
      </c>
      <c r="P56" s="874"/>
      <c r="Q56" s="874"/>
      <c r="R56" s="874"/>
      <c r="S56" s="874"/>
      <c r="T56" s="874"/>
      <c r="U56" s="874"/>
      <c r="V56" s="874">
        <v>5155</v>
      </c>
      <c r="W56" s="874"/>
      <c r="X56" s="874"/>
      <c r="Y56" s="874"/>
      <c r="Z56" s="874"/>
      <c r="AA56" s="874"/>
      <c r="AB56" s="874"/>
      <c r="AC56" s="874">
        <v>5327</v>
      </c>
      <c r="AD56" s="874"/>
      <c r="AE56" s="874"/>
      <c r="AF56" s="874"/>
      <c r="AG56" s="874"/>
      <c r="AH56" s="874"/>
      <c r="AI56" s="874"/>
      <c r="AJ56" s="874">
        <v>5548</v>
      </c>
      <c r="AK56" s="874"/>
      <c r="AL56" s="874"/>
      <c r="AM56" s="874"/>
      <c r="AN56" s="874"/>
      <c r="AO56" s="874"/>
      <c r="AP56" s="874"/>
      <c r="AQ56" s="874">
        <v>5593</v>
      </c>
      <c r="AR56" s="874"/>
      <c r="AS56" s="874"/>
      <c r="AT56" s="874"/>
      <c r="AU56" s="874"/>
      <c r="AV56" s="874"/>
      <c r="AW56" s="874"/>
      <c r="AX56" s="874">
        <v>5780</v>
      </c>
      <c r="AY56" s="874"/>
      <c r="AZ56" s="874"/>
      <c r="BA56" s="874"/>
      <c r="BB56" s="874"/>
      <c r="BC56" s="874"/>
      <c r="BD56" s="874"/>
      <c r="BE56" s="878">
        <v>20.734834271419636</v>
      </c>
      <c r="BF56" s="878"/>
      <c r="BG56" s="878"/>
      <c r="BH56" s="878"/>
      <c r="BI56" s="878"/>
      <c r="BJ56" s="878"/>
    </row>
    <row r="57" spans="2:62">
      <c r="G57" s="455">
        <v>26</v>
      </c>
      <c r="H57" s="455"/>
      <c r="I57" s="455"/>
      <c r="N57" s="118"/>
      <c r="O57" s="875">
        <v>5497</v>
      </c>
      <c r="P57" s="874"/>
      <c r="Q57" s="874"/>
      <c r="R57" s="874"/>
      <c r="S57" s="874"/>
      <c r="T57" s="874"/>
      <c r="U57" s="874"/>
      <c r="V57" s="874">
        <v>5410</v>
      </c>
      <c r="W57" s="874"/>
      <c r="X57" s="874"/>
      <c r="Y57" s="874"/>
      <c r="Z57" s="874"/>
      <c r="AA57" s="874"/>
      <c r="AB57" s="874"/>
      <c r="AC57" s="874">
        <v>5165</v>
      </c>
      <c r="AD57" s="874"/>
      <c r="AE57" s="874"/>
      <c r="AF57" s="874"/>
      <c r="AG57" s="874"/>
      <c r="AH57" s="874"/>
      <c r="AI57" s="874"/>
      <c r="AJ57" s="874">
        <v>5338</v>
      </c>
      <c r="AK57" s="874"/>
      <c r="AL57" s="874"/>
      <c r="AM57" s="874"/>
      <c r="AN57" s="874"/>
      <c r="AO57" s="874"/>
      <c r="AP57" s="874"/>
      <c r="AQ57" s="874">
        <v>5553</v>
      </c>
      <c r="AR57" s="874"/>
      <c r="AS57" s="874"/>
      <c r="AT57" s="874"/>
      <c r="AU57" s="874"/>
      <c r="AV57" s="874"/>
      <c r="AW57" s="874"/>
      <c r="AX57" s="874">
        <v>5597</v>
      </c>
      <c r="AY57" s="874"/>
      <c r="AZ57" s="874"/>
      <c r="BA57" s="874"/>
      <c r="BB57" s="874"/>
      <c r="BC57" s="874"/>
      <c r="BD57" s="874"/>
      <c r="BE57" s="878">
        <f>AS42/AA42</f>
        <v>20.337289194253593</v>
      </c>
      <c r="BF57" s="878"/>
      <c r="BG57" s="878"/>
      <c r="BH57" s="878"/>
      <c r="BI57" s="878"/>
      <c r="BJ57" s="878"/>
    </row>
    <row r="58" spans="2:62">
      <c r="G58" s="424">
        <v>27</v>
      </c>
      <c r="H58" s="424"/>
      <c r="I58" s="424"/>
      <c r="J58" s="257"/>
      <c r="K58" s="257"/>
      <c r="L58" s="257"/>
      <c r="M58" s="257"/>
      <c r="N58" s="258"/>
      <c r="O58" s="876">
        <v>5609</v>
      </c>
      <c r="P58" s="876"/>
      <c r="Q58" s="876"/>
      <c r="R58" s="876"/>
      <c r="S58" s="876"/>
      <c r="T58" s="876"/>
      <c r="U58" s="876"/>
      <c r="V58" s="876">
        <v>5488</v>
      </c>
      <c r="W58" s="876"/>
      <c r="X58" s="876"/>
      <c r="Y58" s="876"/>
      <c r="Z58" s="876"/>
      <c r="AA58" s="876"/>
      <c r="AB58" s="876"/>
      <c r="AC58" s="876">
        <v>5419</v>
      </c>
      <c r="AD58" s="876"/>
      <c r="AE58" s="876"/>
      <c r="AF58" s="876"/>
      <c r="AG58" s="876"/>
      <c r="AH58" s="876"/>
      <c r="AI58" s="876"/>
      <c r="AJ58" s="876">
        <v>5175</v>
      </c>
      <c r="AK58" s="876"/>
      <c r="AL58" s="876"/>
      <c r="AM58" s="876"/>
      <c r="AN58" s="876"/>
      <c r="AO58" s="876"/>
      <c r="AP58" s="876"/>
      <c r="AQ58" s="876">
        <v>5361</v>
      </c>
      <c r="AR58" s="876"/>
      <c r="AS58" s="876"/>
      <c r="AT58" s="876"/>
      <c r="AU58" s="876"/>
      <c r="AV58" s="876"/>
      <c r="AW58" s="876"/>
      <c r="AX58" s="876">
        <v>5585</v>
      </c>
      <c r="AY58" s="876"/>
      <c r="AZ58" s="876"/>
      <c r="BA58" s="876"/>
      <c r="BB58" s="876"/>
      <c r="BC58" s="876"/>
      <c r="BD58" s="876"/>
      <c r="BE58" s="879">
        <f>AS43/AA43</f>
        <v>20.233725976441413</v>
      </c>
      <c r="BF58" s="879"/>
      <c r="BG58" s="879"/>
      <c r="BH58" s="879"/>
      <c r="BI58" s="879"/>
      <c r="BJ58" s="879"/>
    </row>
    <row r="59" spans="2:62" ht="8.1" customHeight="1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20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19"/>
      <c r="BI59" s="119"/>
      <c r="BJ59" s="119"/>
    </row>
    <row r="60" spans="2:62">
      <c r="C60" s="478" t="s">
        <v>8</v>
      </c>
      <c r="D60" s="478"/>
      <c r="E60" s="227" t="s">
        <v>10</v>
      </c>
      <c r="F60" s="556">
        <v>-1</v>
      </c>
      <c r="G60" s="556"/>
      <c r="H60" s="121" t="s">
        <v>603</v>
      </c>
    </row>
    <row r="61" spans="2:62" ht="12" customHeight="1">
      <c r="F61" s="556">
        <v>-2</v>
      </c>
      <c r="G61" s="556"/>
      <c r="H61" s="184" t="s">
        <v>609</v>
      </c>
    </row>
    <row r="62" spans="2:62">
      <c r="B62" s="524" t="s">
        <v>9</v>
      </c>
      <c r="C62" s="524"/>
      <c r="D62" s="524"/>
      <c r="E62" s="227" t="s">
        <v>10</v>
      </c>
      <c r="F62" s="64" t="s">
        <v>799</v>
      </c>
    </row>
  </sheetData>
  <mergeCells count="339">
    <mergeCell ref="AX56:BD56"/>
    <mergeCell ref="G57:I57"/>
    <mergeCell ref="O57:U57"/>
    <mergeCell ref="V57:AB57"/>
    <mergeCell ref="AC57:AI57"/>
    <mergeCell ref="AJ57:AP57"/>
    <mergeCell ref="AQ57:AW57"/>
    <mergeCell ref="AX57:BD57"/>
    <mergeCell ref="AJ58:AP58"/>
    <mergeCell ref="AQ58:AW58"/>
    <mergeCell ref="AX58:BD58"/>
    <mergeCell ref="AJ51:AP51"/>
    <mergeCell ref="AQ51:AW51"/>
    <mergeCell ref="AX51:BD51"/>
    <mergeCell ref="G52:I52"/>
    <mergeCell ref="O52:U52"/>
    <mergeCell ref="V52:AB52"/>
    <mergeCell ref="AC52:AI52"/>
    <mergeCell ref="AJ52:AP52"/>
    <mergeCell ref="AQ52:AW52"/>
    <mergeCell ref="AX52:BD52"/>
    <mergeCell ref="G49:I49"/>
    <mergeCell ref="O49:U49"/>
    <mergeCell ref="V49:AB49"/>
    <mergeCell ref="AC49:AI49"/>
    <mergeCell ref="AJ49:AP49"/>
    <mergeCell ref="AQ49:AW49"/>
    <mergeCell ref="AX49:BD49"/>
    <mergeCell ref="G50:I50"/>
    <mergeCell ref="O50:U50"/>
    <mergeCell ref="V50:AB50"/>
    <mergeCell ref="AC50:AI50"/>
    <mergeCell ref="AJ50:AP50"/>
    <mergeCell ref="AQ50:AW50"/>
    <mergeCell ref="AX50:BD50"/>
    <mergeCell ref="G41:I41"/>
    <mergeCell ref="O41:T41"/>
    <mergeCell ref="G42:I42"/>
    <mergeCell ref="O42:T42"/>
    <mergeCell ref="AJ46:AP46"/>
    <mergeCell ref="AQ46:AW46"/>
    <mergeCell ref="AX46:BD46"/>
    <mergeCell ref="AS43:AX43"/>
    <mergeCell ref="AY43:BD43"/>
    <mergeCell ref="G43:I43"/>
    <mergeCell ref="O43:T43"/>
    <mergeCell ref="G34:I34"/>
    <mergeCell ref="O34:T34"/>
    <mergeCell ref="U34:Z34"/>
    <mergeCell ref="AA34:AF34"/>
    <mergeCell ref="AG34:AL34"/>
    <mergeCell ref="AM34:AR34"/>
    <mergeCell ref="AS34:AX34"/>
    <mergeCell ref="AY34:BD34"/>
    <mergeCell ref="BE34:BJ34"/>
    <mergeCell ref="AG31:AL31"/>
    <mergeCell ref="AM31:AR31"/>
    <mergeCell ref="AS31:AX31"/>
    <mergeCell ref="AY31:BD31"/>
    <mergeCell ref="BE31:BJ31"/>
    <mergeCell ref="C33:F33"/>
    <mergeCell ref="G33:I33"/>
    <mergeCell ref="J33:M33"/>
    <mergeCell ref="O33:T33"/>
    <mergeCell ref="BE33:BJ33"/>
    <mergeCell ref="BE58:BJ58"/>
    <mergeCell ref="G58:I58"/>
    <mergeCell ref="O58:U58"/>
    <mergeCell ref="V58:AB58"/>
    <mergeCell ref="AC58:AI58"/>
    <mergeCell ref="C60:D60"/>
    <mergeCell ref="F60:G60"/>
    <mergeCell ref="F61:G61"/>
    <mergeCell ref="B62:D62"/>
    <mergeCell ref="BE56:BJ56"/>
    <mergeCell ref="BE57:BJ57"/>
    <mergeCell ref="G56:I56"/>
    <mergeCell ref="O56:U56"/>
    <mergeCell ref="V56:AB56"/>
    <mergeCell ref="AC56:AI56"/>
    <mergeCell ref="BE55:BJ55"/>
    <mergeCell ref="G54:I54"/>
    <mergeCell ref="O54:U54"/>
    <mergeCell ref="V54:AB54"/>
    <mergeCell ref="AC54:AI54"/>
    <mergeCell ref="AJ54:AP54"/>
    <mergeCell ref="AQ54:AW54"/>
    <mergeCell ref="AX54:BD54"/>
    <mergeCell ref="BE54:BJ54"/>
    <mergeCell ref="G55:I55"/>
    <mergeCell ref="O55:U55"/>
    <mergeCell ref="V55:AB55"/>
    <mergeCell ref="AC55:AI55"/>
    <mergeCell ref="AJ55:AP55"/>
    <mergeCell ref="AQ55:AW55"/>
    <mergeCell ref="AX55:BD55"/>
    <mergeCell ref="AJ56:AP56"/>
    <mergeCell ref="AQ56:AW56"/>
    <mergeCell ref="BE51:BJ51"/>
    <mergeCell ref="BE52:BJ52"/>
    <mergeCell ref="G51:I51"/>
    <mergeCell ref="O51:U51"/>
    <mergeCell ref="V51:AB51"/>
    <mergeCell ref="AC51:AI51"/>
    <mergeCell ref="BE49:BJ49"/>
    <mergeCell ref="BE50:BJ50"/>
    <mergeCell ref="B45:N46"/>
    <mergeCell ref="O45:BD45"/>
    <mergeCell ref="BE45:BJ46"/>
    <mergeCell ref="O46:U46"/>
    <mergeCell ref="V46:AB46"/>
    <mergeCell ref="AC46:AI46"/>
    <mergeCell ref="C48:F48"/>
    <mergeCell ref="G48:I48"/>
    <mergeCell ref="J48:M48"/>
    <mergeCell ref="O48:U48"/>
    <mergeCell ref="V48:AB48"/>
    <mergeCell ref="AC48:AI48"/>
    <mergeCell ref="AJ48:AP48"/>
    <mergeCell ref="AQ48:AW48"/>
    <mergeCell ref="AX48:BD48"/>
    <mergeCell ref="BE48:BJ48"/>
    <mergeCell ref="BE43:BJ43"/>
    <mergeCell ref="AM41:AR41"/>
    <mergeCell ref="U41:Z41"/>
    <mergeCell ref="AA41:AF41"/>
    <mergeCell ref="AG41:AL41"/>
    <mergeCell ref="AG43:AL43"/>
    <mergeCell ref="U42:Z42"/>
    <mergeCell ref="AA42:AF42"/>
    <mergeCell ref="AG42:AL42"/>
    <mergeCell ref="AM42:AR42"/>
    <mergeCell ref="AS42:AX42"/>
    <mergeCell ref="AY42:BD42"/>
    <mergeCell ref="BE42:BJ42"/>
    <mergeCell ref="AM43:AR43"/>
    <mergeCell ref="AS41:AX41"/>
    <mergeCell ref="AY41:BD41"/>
    <mergeCell ref="BE41:BJ41"/>
    <mergeCell ref="G35:I35"/>
    <mergeCell ref="O35:T35"/>
    <mergeCell ref="U43:Z43"/>
    <mergeCell ref="AA43:AF43"/>
    <mergeCell ref="G36:I36"/>
    <mergeCell ref="O36:T36"/>
    <mergeCell ref="U36:Z36"/>
    <mergeCell ref="AA36:AF36"/>
    <mergeCell ref="AG36:AL36"/>
    <mergeCell ref="G37:I37"/>
    <mergeCell ref="O37:T37"/>
    <mergeCell ref="G39:I39"/>
    <mergeCell ref="O39:T39"/>
    <mergeCell ref="U35:Z35"/>
    <mergeCell ref="AA35:AF35"/>
    <mergeCell ref="AG35:AL35"/>
    <mergeCell ref="U40:Z40"/>
    <mergeCell ref="AA40:AF40"/>
    <mergeCell ref="AG40:AL40"/>
    <mergeCell ref="U39:Z39"/>
    <mergeCell ref="AA39:AF39"/>
    <mergeCell ref="AG39:AL39"/>
    <mergeCell ref="G40:I40"/>
    <mergeCell ref="O40:T40"/>
    <mergeCell ref="BE39:BJ39"/>
    <mergeCell ref="BE35:BJ35"/>
    <mergeCell ref="AM39:AR39"/>
    <mergeCell ref="AS39:AX39"/>
    <mergeCell ref="AY39:BD39"/>
    <mergeCell ref="AY40:BD40"/>
    <mergeCell ref="BE40:BJ40"/>
    <mergeCell ref="AM40:AR40"/>
    <mergeCell ref="AS40:AX40"/>
    <mergeCell ref="AM36:AR36"/>
    <mergeCell ref="AS36:AX36"/>
    <mergeCell ref="AY36:BD36"/>
    <mergeCell ref="BE36:BJ36"/>
    <mergeCell ref="AS1:BK2"/>
    <mergeCell ref="AM35:AR35"/>
    <mergeCell ref="AS35:AX35"/>
    <mergeCell ref="U37:Z37"/>
    <mergeCell ref="AA37:AF37"/>
    <mergeCell ref="AG37:AL37"/>
    <mergeCell ref="AY37:BD37"/>
    <mergeCell ref="BE37:BJ37"/>
    <mergeCell ref="AM37:AR37"/>
    <mergeCell ref="AS37:AX37"/>
    <mergeCell ref="AY35:BD35"/>
    <mergeCell ref="U33:Z33"/>
    <mergeCell ref="AA33:AF33"/>
    <mergeCell ref="AG33:AL33"/>
    <mergeCell ref="AM33:AR33"/>
    <mergeCell ref="AS33:AX33"/>
    <mergeCell ref="AY33:BD33"/>
    <mergeCell ref="B28:BJ28"/>
    <mergeCell ref="B30:N31"/>
    <mergeCell ref="O30:T31"/>
    <mergeCell ref="U30:Z31"/>
    <mergeCell ref="AA30:AR30"/>
    <mergeCell ref="AS30:BJ30"/>
    <mergeCell ref="AA31:AF31"/>
    <mergeCell ref="BE21:BJ21"/>
    <mergeCell ref="BE18:BJ18"/>
    <mergeCell ref="BE17:BJ17"/>
    <mergeCell ref="BE19:BJ19"/>
    <mergeCell ref="BE20:BJ20"/>
    <mergeCell ref="AN11:AR11"/>
    <mergeCell ref="AS11:AV11"/>
    <mergeCell ref="AW11:AZ11"/>
    <mergeCell ref="BA11:BD11"/>
    <mergeCell ref="BE11:BJ11"/>
    <mergeCell ref="AW12:AZ12"/>
    <mergeCell ref="BA12:BD12"/>
    <mergeCell ref="BE12:BJ12"/>
    <mergeCell ref="AW13:AZ13"/>
    <mergeCell ref="BA13:BD13"/>
    <mergeCell ref="BE13:BJ13"/>
    <mergeCell ref="AW14:AZ14"/>
    <mergeCell ref="BA14:BD14"/>
    <mergeCell ref="BE14:BJ14"/>
    <mergeCell ref="AW18:AZ18"/>
    <mergeCell ref="BA18:BD18"/>
    <mergeCell ref="AW19:AZ19"/>
    <mergeCell ref="BA19:BD19"/>
    <mergeCell ref="B5:BJ5"/>
    <mergeCell ref="B7:M9"/>
    <mergeCell ref="N7:U7"/>
    <mergeCell ref="V7:Y9"/>
    <mergeCell ref="Z7:AC9"/>
    <mergeCell ref="AD7:AR7"/>
    <mergeCell ref="AS7:AV9"/>
    <mergeCell ref="AW7:AZ9"/>
    <mergeCell ref="BA7:BD9"/>
    <mergeCell ref="BE7:BJ9"/>
    <mergeCell ref="N8:Q9"/>
    <mergeCell ref="R8:U9"/>
    <mergeCell ref="AD8:AH9"/>
    <mergeCell ref="AI8:AM9"/>
    <mergeCell ref="AN8:AR9"/>
    <mergeCell ref="C11:F11"/>
    <mergeCell ref="G11:H11"/>
    <mergeCell ref="I11:L11"/>
    <mergeCell ref="N11:Q11"/>
    <mergeCell ref="R11:U11"/>
    <mergeCell ref="V11:Y11"/>
    <mergeCell ref="Z11:AC11"/>
    <mergeCell ref="AD11:AH11"/>
    <mergeCell ref="AI11:AM11"/>
    <mergeCell ref="G12:H12"/>
    <mergeCell ref="N12:Q12"/>
    <mergeCell ref="R12:U12"/>
    <mergeCell ref="V12:Y12"/>
    <mergeCell ref="Z12:AC12"/>
    <mergeCell ref="AD12:AH12"/>
    <mergeCell ref="AI12:AM12"/>
    <mergeCell ref="AN12:AR12"/>
    <mergeCell ref="AS12:AV12"/>
    <mergeCell ref="G14:H14"/>
    <mergeCell ref="N14:Q14"/>
    <mergeCell ref="R14:U14"/>
    <mergeCell ref="V14:Y14"/>
    <mergeCell ref="Z14:AC14"/>
    <mergeCell ref="AD14:AH14"/>
    <mergeCell ref="AI14:AM14"/>
    <mergeCell ref="AN14:AR14"/>
    <mergeCell ref="AS14:AV14"/>
    <mergeCell ref="G13:H13"/>
    <mergeCell ref="N13:Q13"/>
    <mergeCell ref="R13:U13"/>
    <mergeCell ref="V13:Y13"/>
    <mergeCell ref="Z13:AC13"/>
    <mergeCell ref="AD13:AH13"/>
    <mergeCell ref="AI13:AM13"/>
    <mergeCell ref="AN13:AR13"/>
    <mergeCell ref="AS13:AV13"/>
    <mergeCell ref="AI15:AM15"/>
    <mergeCell ref="AN15:AR15"/>
    <mergeCell ref="AS15:AV15"/>
    <mergeCell ref="AW15:AZ15"/>
    <mergeCell ref="BA15:BD15"/>
    <mergeCell ref="BE15:BJ15"/>
    <mergeCell ref="G17:H17"/>
    <mergeCell ref="N17:Q17"/>
    <mergeCell ref="R17:U17"/>
    <mergeCell ref="V17:Y17"/>
    <mergeCell ref="Z17:AC17"/>
    <mergeCell ref="AD17:AH17"/>
    <mergeCell ref="AI17:AM17"/>
    <mergeCell ref="AN17:AR17"/>
    <mergeCell ref="AS17:AV17"/>
    <mergeCell ref="AW17:AZ17"/>
    <mergeCell ref="BA17:BD17"/>
    <mergeCell ref="G15:H15"/>
    <mergeCell ref="N15:Q15"/>
    <mergeCell ref="R15:U15"/>
    <mergeCell ref="V15:Y15"/>
    <mergeCell ref="Z15:AC15"/>
    <mergeCell ref="AD15:AH15"/>
    <mergeCell ref="G19:H19"/>
    <mergeCell ref="N19:Q19"/>
    <mergeCell ref="R19:U19"/>
    <mergeCell ref="V19:Y19"/>
    <mergeCell ref="Z19:AC19"/>
    <mergeCell ref="AD19:AH19"/>
    <mergeCell ref="AI19:AM19"/>
    <mergeCell ref="AN19:AR19"/>
    <mergeCell ref="AS19:AV19"/>
    <mergeCell ref="G18:H18"/>
    <mergeCell ref="N18:Q18"/>
    <mergeCell ref="R18:U18"/>
    <mergeCell ref="V18:Y18"/>
    <mergeCell ref="Z18:AC18"/>
    <mergeCell ref="AD18:AH18"/>
    <mergeCell ref="AI18:AM18"/>
    <mergeCell ref="AN18:AR18"/>
    <mergeCell ref="AS18:AV18"/>
    <mergeCell ref="C23:D23"/>
    <mergeCell ref="B24:D24"/>
    <mergeCell ref="AW20:AZ20"/>
    <mergeCell ref="BA20:BD20"/>
    <mergeCell ref="G21:H21"/>
    <mergeCell ref="N21:Q21"/>
    <mergeCell ref="R21:U21"/>
    <mergeCell ref="V21:Y21"/>
    <mergeCell ref="Z21:AC21"/>
    <mergeCell ref="AD21:AH21"/>
    <mergeCell ref="AI21:AM21"/>
    <mergeCell ref="AN21:AR21"/>
    <mergeCell ref="AS21:AV21"/>
    <mergeCell ref="AW21:AZ21"/>
    <mergeCell ref="BA21:BD21"/>
    <mergeCell ref="G20:H20"/>
    <mergeCell ref="N20:Q20"/>
    <mergeCell ref="R20:U20"/>
    <mergeCell ref="V20:Y20"/>
    <mergeCell ref="Z20:AC20"/>
    <mergeCell ref="AD20:AH20"/>
    <mergeCell ref="AI20:AM20"/>
    <mergeCell ref="AN20:AR20"/>
    <mergeCell ref="AS20:AV20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  <ignoredErrors>
    <ignoredError sqref="AA43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60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63" width="1.625" style="116" customWidth="1"/>
    <col min="64" max="16384" width="9" style="116"/>
  </cols>
  <sheetData>
    <row r="1" spans="1:63" ht="11.1" customHeight="1">
      <c r="A1" s="453">
        <f>'211'!AS1+1</f>
        <v>212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</row>
    <row r="2" spans="1:63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3" ht="13.5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ht="13.5" customHeight="1"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3" ht="18" customHeight="1">
      <c r="B5" s="454" t="s">
        <v>870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.95" customHeight="1">
      <c r="BJ6" s="188" t="s">
        <v>582</v>
      </c>
    </row>
    <row r="7" spans="1:63" ht="15" customHeight="1">
      <c r="B7" s="456" t="s">
        <v>387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 t="s">
        <v>601</v>
      </c>
      <c r="P7" s="457"/>
      <c r="Q7" s="457"/>
      <c r="R7" s="457"/>
      <c r="S7" s="457"/>
      <c r="T7" s="457"/>
      <c r="U7" s="457"/>
      <c r="V7" s="457"/>
      <c r="W7" s="457"/>
      <c r="X7" s="457" t="s">
        <v>580</v>
      </c>
      <c r="Y7" s="457"/>
      <c r="Z7" s="457"/>
      <c r="AA7" s="457"/>
      <c r="AB7" s="457"/>
      <c r="AC7" s="457"/>
      <c r="AD7" s="457"/>
      <c r="AE7" s="457"/>
      <c r="AF7" s="457"/>
      <c r="AG7" s="457" t="s">
        <v>579</v>
      </c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3" ht="1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522" t="s">
        <v>227</v>
      </c>
      <c r="AH8" s="522"/>
      <c r="AI8" s="522"/>
      <c r="AJ8" s="522"/>
      <c r="AK8" s="522"/>
      <c r="AL8" s="522"/>
      <c r="AM8" s="522"/>
      <c r="AN8" s="522"/>
      <c r="AO8" s="522"/>
      <c r="AP8" s="522"/>
      <c r="AQ8" s="522" t="s">
        <v>572</v>
      </c>
      <c r="AR8" s="522"/>
      <c r="AS8" s="522"/>
      <c r="AT8" s="522"/>
      <c r="AU8" s="522"/>
      <c r="AV8" s="522"/>
      <c r="AW8" s="522"/>
      <c r="AX8" s="522"/>
      <c r="AY8" s="522"/>
      <c r="AZ8" s="522"/>
      <c r="BA8" s="522" t="s">
        <v>571</v>
      </c>
      <c r="BB8" s="522"/>
      <c r="BC8" s="522"/>
      <c r="BD8" s="522"/>
      <c r="BE8" s="522"/>
      <c r="BF8" s="522"/>
      <c r="BG8" s="522"/>
      <c r="BH8" s="522"/>
      <c r="BI8" s="522"/>
      <c r="BJ8" s="523"/>
    </row>
    <row r="9" spans="1:63" ht="8.1" customHeight="1">
      <c r="N9" s="117"/>
    </row>
    <row r="10" spans="1:63">
      <c r="C10" s="463" t="s">
        <v>7</v>
      </c>
      <c r="D10" s="463"/>
      <c r="E10" s="463"/>
      <c r="F10" s="463"/>
      <c r="G10" s="455">
        <v>18</v>
      </c>
      <c r="H10" s="455"/>
      <c r="I10" s="455"/>
      <c r="J10" s="455" t="s">
        <v>391</v>
      </c>
      <c r="K10" s="455"/>
      <c r="L10" s="455"/>
      <c r="M10" s="455"/>
      <c r="N10" s="118"/>
      <c r="O10" s="881">
        <v>34</v>
      </c>
      <c r="P10" s="721"/>
      <c r="Q10" s="721"/>
      <c r="R10" s="721"/>
      <c r="S10" s="721"/>
      <c r="T10" s="721"/>
      <c r="U10" s="721"/>
      <c r="V10" s="721"/>
      <c r="W10" s="721"/>
      <c r="X10" s="721">
        <v>398</v>
      </c>
      <c r="Y10" s="721"/>
      <c r="Z10" s="721"/>
      <c r="AA10" s="721"/>
      <c r="AB10" s="721"/>
      <c r="AC10" s="721"/>
      <c r="AD10" s="721"/>
      <c r="AE10" s="721"/>
      <c r="AF10" s="721"/>
      <c r="AG10" s="721">
        <v>759</v>
      </c>
      <c r="AH10" s="721"/>
      <c r="AI10" s="721"/>
      <c r="AJ10" s="721"/>
      <c r="AK10" s="721"/>
      <c r="AL10" s="721"/>
      <c r="AM10" s="721"/>
      <c r="AN10" s="721"/>
      <c r="AO10" s="721"/>
      <c r="AP10" s="721"/>
      <c r="AQ10" s="721">
        <v>432</v>
      </c>
      <c r="AR10" s="721"/>
      <c r="AS10" s="721"/>
      <c r="AT10" s="721"/>
      <c r="AU10" s="721"/>
      <c r="AV10" s="721"/>
      <c r="AW10" s="721"/>
      <c r="AX10" s="721"/>
      <c r="AY10" s="721"/>
      <c r="AZ10" s="721"/>
      <c r="BA10" s="721">
        <v>327</v>
      </c>
      <c r="BB10" s="721"/>
      <c r="BC10" s="721"/>
      <c r="BD10" s="721"/>
      <c r="BE10" s="721"/>
      <c r="BF10" s="721"/>
      <c r="BG10" s="721"/>
      <c r="BH10" s="721"/>
      <c r="BI10" s="721"/>
      <c r="BJ10" s="721"/>
    </row>
    <row r="11" spans="1:63">
      <c r="G11" s="455">
        <v>19</v>
      </c>
      <c r="H11" s="455"/>
      <c r="I11" s="455"/>
      <c r="N11" s="118"/>
      <c r="O11" s="881">
        <v>34</v>
      </c>
      <c r="P11" s="721"/>
      <c r="Q11" s="721"/>
      <c r="R11" s="721"/>
      <c r="S11" s="721"/>
      <c r="T11" s="721"/>
      <c r="U11" s="721"/>
      <c r="V11" s="721"/>
      <c r="W11" s="721"/>
      <c r="X11" s="721">
        <v>406</v>
      </c>
      <c r="Y11" s="721"/>
      <c r="Z11" s="721"/>
      <c r="AA11" s="721"/>
      <c r="AB11" s="721"/>
      <c r="AC11" s="721"/>
      <c r="AD11" s="721"/>
      <c r="AE11" s="721"/>
      <c r="AF11" s="721"/>
      <c r="AG11" s="721">
        <v>777</v>
      </c>
      <c r="AH11" s="721"/>
      <c r="AI11" s="721"/>
      <c r="AJ11" s="721"/>
      <c r="AK11" s="721"/>
      <c r="AL11" s="721"/>
      <c r="AM11" s="721"/>
      <c r="AN11" s="721"/>
      <c r="AO11" s="721"/>
      <c r="AP11" s="721"/>
      <c r="AQ11" s="721">
        <v>448</v>
      </c>
      <c r="AR11" s="721"/>
      <c r="AS11" s="721"/>
      <c r="AT11" s="721"/>
      <c r="AU11" s="721"/>
      <c r="AV11" s="721"/>
      <c r="AW11" s="721"/>
      <c r="AX11" s="721"/>
      <c r="AY11" s="721"/>
      <c r="AZ11" s="721"/>
      <c r="BA11" s="721">
        <v>329</v>
      </c>
      <c r="BB11" s="721"/>
      <c r="BC11" s="721"/>
      <c r="BD11" s="721"/>
      <c r="BE11" s="721"/>
      <c r="BF11" s="721"/>
      <c r="BG11" s="721"/>
      <c r="BH11" s="721"/>
      <c r="BI11" s="721"/>
      <c r="BJ11" s="721"/>
    </row>
    <row r="12" spans="1:63">
      <c r="G12" s="455">
        <v>20</v>
      </c>
      <c r="H12" s="455"/>
      <c r="I12" s="455"/>
      <c r="N12" s="118"/>
      <c r="O12" s="881">
        <v>34</v>
      </c>
      <c r="P12" s="721"/>
      <c r="Q12" s="721"/>
      <c r="R12" s="721"/>
      <c r="S12" s="721"/>
      <c r="T12" s="721"/>
      <c r="U12" s="721"/>
      <c r="V12" s="721"/>
      <c r="W12" s="721"/>
      <c r="X12" s="721">
        <v>409</v>
      </c>
      <c r="Y12" s="721"/>
      <c r="Z12" s="721"/>
      <c r="AA12" s="721"/>
      <c r="AB12" s="721"/>
      <c r="AC12" s="721"/>
      <c r="AD12" s="721"/>
      <c r="AE12" s="721"/>
      <c r="AF12" s="721"/>
      <c r="AG12" s="721">
        <v>771</v>
      </c>
      <c r="AH12" s="721"/>
      <c r="AI12" s="721"/>
      <c r="AJ12" s="721"/>
      <c r="AK12" s="721"/>
      <c r="AL12" s="721"/>
      <c r="AM12" s="721"/>
      <c r="AN12" s="721"/>
      <c r="AO12" s="721"/>
      <c r="AP12" s="721"/>
      <c r="AQ12" s="721">
        <v>444</v>
      </c>
      <c r="AR12" s="721"/>
      <c r="AS12" s="721"/>
      <c r="AT12" s="721"/>
      <c r="AU12" s="721"/>
      <c r="AV12" s="721"/>
      <c r="AW12" s="721"/>
      <c r="AX12" s="721"/>
      <c r="AY12" s="721"/>
      <c r="AZ12" s="721"/>
      <c r="BA12" s="721">
        <v>327</v>
      </c>
      <c r="BB12" s="721"/>
      <c r="BC12" s="721"/>
      <c r="BD12" s="721"/>
      <c r="BE12" s="721"/>
      <c r="BF12" s="721"/>
      <c r="BG12" s="721"/>
      <c r="BH12" s="721"/>
      <c r="BI12" s="721"/>
      <c r="BJ12" s="721"/>
    </row>
    <row r="13" spans="1:63">
      <c r="G13" s="455">
        <v>21</v>
      </c>
      <c r="H13" s="455"/>
      <c r="I13" s="455"/>
      <c r="N13" s="118"/>
      <c r="O13" s="881">
        <v>34</v>
      </c>
      <c r="P13" s="721"/>
      <c r="Q13" s="721"/>
      <c r="R13" s="721"/>
      <c r="S13" s="721"/>
      <c r="T13" s="721"/>
      <c r="U13" s="721"/>
      <c r="V13" s="721"/>
      <c r="W13" s="721"/>
      <c r="X13" s="721">
        <v>416</v>
      </c>
      <c r="Y13" s="721"/>
      <c r="Z13" s="721"/>
      <c r="AA13" s="721"/>
      <c r="AB13" s="721"/>
      <c r="AC13" s="721"/>
      <c r="AD13" s="721"/>
      <c r="AE13" s="721"/>
      <c r="AF13" s="721"/>
      <c r="AG13" s="721">
        <v>780</v>
      </c>
      <c r="AH13" s="721"/>
      <c r="AI13" s="721"/>
      <c r="AJ13" s="721"/>
      <c r="AK13" s="721"/>
      <c r="AL13" s="721"/>
      <c r="AM13" s="721"/>
      <c r="AN13" s="721"/>
      <c r="AO13" s="721"/>
      <c r="AP13" s="721"/>
      <c r="AQ13" s="721">
        <v>447</v>
      </c>
      <c r="AR13" s="721"/>
      <c r="AS13" s="721"/>
      <c r="AT13" s="721"/>
      <c r="AU13" s="721"/>
      <c r="AV13" s="721"/>
      <c r="AW13" s="721"/>
      <c r="AX13" s="721"/>
      <c r="AY13" s="721"/>
      <c r="AZ13" s="721"/>
      <c r="BA13" s="721">
        <v>333</v>
      </c>
      <c r="BB13" s="721"/>
      <c r="BC13" s="721"/>
      <c r="BD13" s="721"/>
      <c r="BE13" s="721"/>
      <c r="BF13" s="721"/>
      <c r="BG13" s="721"/>
      <c r="BH13" s="721"/>
      <c r="BI13" s="721"/>
      <c r="BJ13" s="721"/>
    </row>
    <row r="14" spans="1:63">
      <c r="G14" s="455">
        <v>22</v>
      </c>
      <c r="H14" s="455"/>
      <c r="I14" s="455"/>
      <c r="N14" s="118"/>
      <c r="O14" s="721">
        <v>34</v>
      </c>
      <c r="P14" s="882"/>
      <c r="Q14" s="882"/>
      <c r="R14" s="882"/>
      <c r="S14" s="882"/>
      <c r="T14" s="882"/>
      <c r="U14" s="882"/>
      <c r="V14" s="882"/>
      <c r="W14" s="882"/>
      <c r="X14" s="721">
        <v>412</v>
      </c>
      <c r="Y14" s="722"/>
      <c r="Z14" s="722"/>
      <c r="AA14" s="722"/>
      <c r="AB14" s="722"/>
      <c r="AC14" s="722"/>
      <c r="AD14" s="722"/>
      <c r="AE14" s="722"/>
      <c r="AF14" s="722"/>
      <c r="AG14" s="721">
        <v>781</v>
      </c>
      <c r="AH14" s="722"/>
      <c r="AI14" s="722"/>
      <c r="AJ14" s="722"/>
      <c r="AK14" s="722"/>
      <c r="AL14" s="722"/>
      <c r="AM14" s="722"/>
      <c r="AN14" s="722"/>
      <c r="AO14" s="722"/>
      <c r="AP14" s="722"/>
      <c r="AQ14" s="721">
        <v>449</v>
      </c>
      <c r="AR14" s="722"/>
      <c r="AS14" s="722"/>
      <c r="AT14" s="722"/>
      <c r="AU14" s="722"/>
      <c r="AV14" s="722"/>
      <c r="AW14" s="722"/>
      <c r="AX14" s="722"/>
      <c r="AY14" s="722"/>
      <c r="AZ14" s="722"/>
      <c r="BA14" s="721">
        <v>332</v>
      </c>
      <c r="BB14" s="722"/>
      <c r="BC14" s="722"/>
      <c r="BD14" s="722"/>
      <c r="BE14" s="722"/>
      <c r="BF14" s="722"/>
      <c r="BG14" s="722"/>
      <c r="BH14" s="722"/>
      <c r="BI14" s="722"/>
      <c r="BJ14" s="722"/>
    </row>
    <row r="15" spans="1:63" ht="8.1" customHeight="1">
      <c r="N15" s="118"/>
      <c r="O15" s="721"/>
      <c r="P15" s="882"/>
      <c r="Q15" s="882"/>
      <c r="R15" s="882"/>
      <c r="S15" s="882"/>
      <c r="T15" s="882"/>
      <c r="U15" s="882"/>
      <c r="V15" s="882"/>
      <c r="W15" s="882"/>
      <c r="X15" s="721"/>
      <c r="Y15" s="722"/>
      <c r="Z15" s="722"/>
      <c r="AA15" s="722"/>
      <c r="AB15" s="722"/>
      <c r="AC15" s="722"/>
      <c r="AD15" s="722"/>
      <c r="AE15" s="722"/>
      <c r="AF15" s="722"/>
      <c r="AG15" s="721"/>
      <c r="AH15" s="722"/>
      <c r="AI15" s="722"/>
      <c r="AJ15" s="722"/>
      <c r="AK15" s="722"/>
      <c r="AL15" s="722"/>
      <c r="AM15" s="722"/>
      <c r="AN15" s="722"/>
      <c r="AO15" s="722"/>
      <c r="AP15" s="722"/>
      <c r="AQ15" s="721"/>
      <c r="AR15" s="722"/>
      <c r="AS15" s="722"/>
      <c r="AT15" s="722"/>
      <c r="AU15" s="722"/>
      <c r="AV15" s="722"/>
      <c r="AW15" s="722"/>
      <c r="AX15" s="722"/>
      <c r="AY15" s="722"/>
      <c r="AZ15" s="722"/>
      <c r="BA15" s="721"/>
      <c r="BB15" s="722"/>
      <c r="BC15" s="722"/>
      <c r="BD15" s="722"/>
      <c r="BE15" s="722"/>
      <c r="BF15" s="722"/>
      <c r="BG15" s="722"/>
      <c r="BH15" s="722"/>
      <c r="BI15" s="722"/>
      <c r="BJ15" s="722"/>
    </row>
    <row r="16" spans="1:63">
      <c r="G16" s="455">
        <v>23</v>
      </c>
      <c r="H16" s="455"/>
      <c r="I16" s="455"/>
      <c r="N16" s="118"/>
      <c r="O16" s="881">
        <v>34</v>
      </c>
      <c r="P16" s="721"/>
      <c r="Q16" s="721"/>
      <c r="R16" s="721"/>
      <c r="S16" s="721"/>
      <c r="T16" s="721"/>
      <c r="U16" s="721"/>
      <c r="V16" s="721"/>
      <c r="W16" s="721"/>
      <c r="X16" s="721">
        <v>420</v>
      </c>
      <c r="Y16" s="721"/>
      <c r="Z16" s="721"/>
      <c r="AA16" s="721"/>
      <c r="AB16" s="721"/>
      <c r="AC16" s="721"/>
      <c r="AD16" s="721"/>
      <c r="AE16" s="721"/>
      <c r="AF16" s="721"/>
      <c r="AG16" s="721">
        <v>800</v>
      </c>
      <c r="AH16" s="721"/>
      <c r="AI16" s="721"/>
      <c r="AJ16" s="721"/>
      <c r="AK16" s="721"/>
      <c r="AL16" s="721"/>
      <c r="AM16" s="721"/>
      <c r="AN16" s="721"/>
      <c r="AO16" s="721"/>
      <c r="AP16" s="721"/>
      <c r="AQ16" s="721">
        <v>464</v>
      </c>
      <c r="AR16" s="721"/>
      <c r="AS16" s="721"/>
      <c r="AT16" s="721"/>
      <c r="AU16" s="721"/>
      <c r="AV16" s="721"/>
      <c r="AW16" s="721"/>
      <c r="AX16" s="721"/>
      <c r="AY16" s="721"/>
      <c r="AZ16" s="721"/>
      <c r="BA16" s="721">
        <v>336</v>
      </c>
      <c r="BB16" s="721"/>
      <c r="BC16" s="721"/>
      <c r="BD16" s="721"/>
      <c r="BE16" s="721"/>
      <c r="BF16" s="721"/>
      <c r="BG16" s="721"/>
      <c r="BH16" s="721"/>
      <c r="BI16" s="721"/>
      <c r="BJ16" s="721"/>
    </row>
    <row r="17" spans="2:62">
      <c r="G17" s="455">
        <v>24</v>
      </c>
      <c r="H17" s="455"/>
      <c r="I17" s="455"/>
      <c r="N17" s="118"/>
      <c r="O17" s="881">
        <v>34</v>
      </c>
      <c r="P17" s="721"/>
      <c r="Q17" s="721"/>
      <c r="R17" s="721"/>
      <c r="S17" s="721"/>
      <c r="T17" s="721"/>
      <c r="U17" s="721"/>
      <c r="V17" s="721"/>
      <c r="W17" s="721"/>
      <c r="X17" s="721">
        <v>424</v>
      </c>
      <c r="Y17" s="721"/>
      <c r="Z17" s="721"/>
      <c r="AA17" s="721"/>
      <c r="AB17" s="721"/>
      <c r="AC17" s="721"/>
      <c r="AD17" s="721"/>
      <c r="AE17" s="721"/>
      <c r="AF17" s="721"/>
      <c r="AG17" s="721">
        <v>819</v>
      </c>
      <c r="AH17" s="721"/>
      <c r="AI17" s="721"/>
      <c r="AJ17" s="721"/>
      <c r="AK17" s="721"/>
      <c r="AL17" s="721"/>
      <c r="AM17" s="721"/>
      <c r="AN17" s="721"/>
      <c r="AO17" s="721"/>
      <c r="AP17" s="721"/>
      <c r="AQ17" s="721">
        <v>470</v>
      </c>
      <c r="AR17" s="721"/>
      <c r="AS17" s="721"/>
      <c r="AT17" s="721"/>
      <c r="AU17" s="721"/>
      <c r="AV17" s="721"/>
      <c r="AW17" s="721"/>
      <c r="AX17" s="721"/>
      <c r="AY17" s="721"/>
      <c r="AZ17" s="721"/>
      <c r="BA17" s="721">
        <v>349</v>
      </c>
      <c r="BB17" s="721"/>
      <c r="BC17" s="721"/>
      <c r="BD17" s="721"/>
      <c r="BE17" s="721"/>
      <c r="BF17" s="721"/>
      <c r="BG17" s="721"/>
      <c r="BH17" s="721"/>
      <c r="BI17" s="721"/>
      <c r="BJ17" s="721"/>
    </row>
    <row r="18" spans="2:62">
      <c r="G18" s="455">
        <v>25</v>
      </c>
      <c r="H18" s="455"/>
      <c r="I18" s="455"/>
      <c r="N18" s="118"/>
      <c r="O18" s="881">
        <v>34</v>
      </c>
      <c r="P18" s="721"/>
      <c r="Q18" s="721"/>
      <c r="R18" s="721"/>
      <c r="S18" s="721"/>
      <c r="T18" s="721"/>
      <c r="U18" s="721"/>
      <c r="V18" s="721"/>
      <c r="W18" s="721"/>
      <c r="X18" s="721">
        <v>432</v>
      </c>
      <c r="Y18" s="721"/>
      <c r="Z18" s="721"/>
      <c r="AA18" s="721"/>
      <c r="AB18" s="721"/>
      <c r="AC18" s="721"/>
      <c r="AD18" s="721"/>
      <c r="AE18" s="721"/>
      <c r="AF18" s="721"/>
      <c r="AG18" s="721">
        <v>833</v>
      </c>
      <c r="AH18" s="721"/>
      <c r="AI18" s="721"/>
      <c r="AJ18" s="721"/>
      <c r="AK18" s="721"/>
      <c r="AL18" s="721"/>
      <c r="AM18" s="721"/>
      <c r="AN18" s="721"/>
      <c r="AO18" s="721"/>
      <c r="AP18" s="721"/>
      <c r="AQ18" s="721">
        <v>470</v>
      </c>
      <c r="AR18" s="721"/>
      <c r="AS18" s="721"/>
      <c r="AT18" s="721"/>
      <c r="AU18" s="721"/>
      <c r="AV18" s="721"/>
      <c r="AW18" s="721"/>
      <c r="AX18" s="721"/>
      <c r="AY18" s="721"/>
      <c r="AZ18" s="721"/>
      <c r="BA18" s="721">
        <v>363</v>
      </c>
      <c r="BB18" s="721"/>
      <c r="BC18" s="721"/>
      <c r="BD18" s="721"/>
      <c r="BE18" s="721"/>
      <c r="BF18" s="721"/>
      <c r="BG18" s="721"/>
      <c r="BH18" s="721"/>
      <c r="BI18" s="721"/>
      <c r="BJ18" s="721"/>
    </row>
    <row r="19" spans="2:62">
      <c r="G19" s="455">
        <v>26</v>
      </c>
      <c r="H19" s="455"/>
      <c r="I19" s="455"/>
      <c r="N19" s="118"/>
      <c r="O19" s="881">
        <v>34</v>
      </c>
      <c r="P19" s="721"/>
      <c r="Q19" s="721"/>
      <c r="R19" s="721"/>
      <c r="S19" s="721"/>
      <c r="T19" s="721"/>
      <c r="U19" s="721"/>
      <c r="V19" s="721"/>
      <c r="W19" s="721"/>
      <c r="X19" s="721">
        <v>434</v>
      </c>
      <c r="Y19" s="721"/>
      <c r="Z19" s="721"/>
      <c r="AA19" s="721"/>
      <c r="AB19" s="721"/>
      <c r="AC19" s="721"/>
      <c r="AD19" s="721"/>
      <c r="AE19" s="721"/>
      <c r="AF19" s="721"/>
      <c r="AG19" s="721">
        <v>838</v>
      </c>
      <c r="AH19" s="721"/>
      <c r="AI19" s="721"/>
      <c r="AJ19" s="721"/>
      <c r="AK19" s="721"/>
      <c r="AL19" s="721"/>
      <c r="AM19" s="721"/>
      <c r="AN19" s="721"/>
      <c r="AO19" s="721"/>
      <c r="AP19" s="721"/>
      <c r="AQ19" s="721">
        <v>476</v>
      </c>
      <c r="AR19" s="721"/>
      <c r="AS19" s="721"/>
      <c r="AT19" s="721"/>
      <c r="AU19" s="721"/>
      <c r="AV19" s="721"/>
      <c r="AW19" s="721"/>
      <c r="AX19" s="721"/>
      <c r="AY19" s="721"/>
      <c r="AZ19" s="721"/>
      <c r="BA19" s="721">
        <v>362</v>
      </c>
      <c r="BB19" s="721"/>
      <c r="BC19" s="721"/>
      <c r="BD19" s="721"/>
      <c r="BE19" s="721"/>
      <c r="BF19" s="721"/>
      <c r="BG19" s="721"/>
      <c r="BH19" s="721"/>
      <c r="BI19" s="721"/>
      <c r="BJ19" s="721"/>
    </row>
    <row r="20" spans="2:62">
      <c r="G20" s="424">
        <v>27</v>
      </c>
      <c r="H20" s="424"/>
      <c r="I20" s="424"/>
      <c r="J20" s="257"/>
      <c r="K20" s="257"/>
      <c r="L20" s="257"/>
      <c r="M20" s="257"/>
      <c r="N20" s="258"/>
      <c r="O20" s="725">
        <v>34</v>
      </c>
      <c r="P20" s="726"/>
      <c r="Q20" s="726"/>
      <c r="R20" s="726"/>
      <c r="S20" s="726"/>
      <c r="T20" s="726"/>
      <c r="U20" s="726"/>
      <c r="V20" s="726"/>
      <c r="W20" s="726"/>
      <c r="X20" s="725">
        <v>436</v>
      </c>
      <c r="Y20" s="726"/>
      <c r="Z20" s="726"/>
      <c r="AA20" s="726"/>
      <c r="AB20" s="726"/>
      <c r="AC20" s="726"/>
      <c r="AD20" s="726"/>
      <c r="AE20" s="726"/>
      <c r="AF20" s="726"/>
      <c r="AG20" s="725">
        <f>SUM(AQ20:BJ20)</f>
        <v>836</v>
      </c>
      <c r="AH20" s="726"/>
      <c r="AI20" s="726"/>
      <c r="AJ20" s="726"/>
      <c r="AK20" s="726"/>
      <c r="AL20" s="726"/>
      <c r="AM20" s="726"/>
      <c r="AN20" s="726"/>
      <c r="AO20" s="726"/>
      <c r="AP20" s="726"/>
      <c r="AQ20" s="725">
        <v>468</v>
      </c>
      <c r="AR20" s="726"/>
      <c r="AS20" s="726"/>
      <c r="AT20" s="726"/>
      <c r="AU20" s="726"/>
      <c r="AV20" s="726"/>
      <c r="AW20" s="726"/>
      <c r="AX20" s="726"/>
      <c r="AY20" s="726"/>
      <c r="AZ20" s="726"/>
      <c r="BA20" s="725">
        <v>368</v>
      </c>
      <c r="BB20" s="726"/>
      <c r="BC20" s="726"/>
      <c r="BD20" s="726"/>
      <c r="BE20" s="726"/>
      <c r="BF20" s="726"/>
      <c r="BG20" s="726"/>
      <c r="BH20" s="726"/>
      <c r="BI20" s="726"/>
      <c r="BJ20" s="726"/>
    </row>
    <row r="21" spans="2:62" ht="8.1" customHeight="1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20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</row>
    <row r="22" spans="2:62" ht="15" customHeight="1">
      <c r="B22" s="456" t="s">
        <v>387</v>
      </c>
      <c r="C22" s="457"/>
      <c r="D22" s="457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 t="s">
        <v>608</v>
      </c>
      <c r="P22" s="457"/>
      <c r="Q22" s="457"/>
      <c r="R22" s="457"/>
      <c r="S22" s="457"/>
      <c r="T22" s="457"/>
      <c r="U22" s="457"/>
      <c r="V22" s="457"/>
      <c r="W22" s="457"/>
      <c r="X22" s="457"/>
      <c r="Y22" s="457"/>
      <c r="Z22" s="457"/>
      <c r="AA22" s="457"/>
      <c r="AB22" s="457"/>
      <c r="AC22" s="457"/>
      <c r="AD22" s="457"/>
      <c r="AE22" s="457"/>
      <c r="AF22" s="457"/>
      <c r="AG22" s="457"/>
      <c r="AH22" s="457"/>
      <c r="AI22" s="457"/>
      <c r="AJ22" s="457"/>
      <c r="AK22" s="457"/>
      <c r="AL22" s="457"/>
      <c r="AM22" s="457"/>
      <c r="AN22" s="457"/>
      <c r="AO22" s="457"/>
      <c r="AP22" s="457"/>
      <c r="AQ22" s="457"/>
      <c r="AR22" s="457"/>
      <c r="AS22" s="457"/>
      <c r="AT22" s="457"/>
      <c r="AU22" s="457"/>
      <c r="AV22" s="457"/>
      <c r="AW22" s="457"/>
      <c r="AX22" s="457"/>
      <c r="AY22" s="457"/>
      <c r="AZ22" s="457"/>
      <c r="BA22" s="457"/>
      <c r="BB22" s="457"/>
      <c r="BC22" s="457"/>
      <c r="BD22" s="457"/>
      <c r="BE22" s="760" t="s">
        <v>607</v>
      </c>
      <c r="BF22" s="457"/>
      <c r="BG22" s="457"/>
      <c r="BH22" s="457"/>
      <c r="BI22" s="457"/>
      <c r="BJ22" s="461"/>
    </row>
    <row r="23" spans="2:62" ht="15" customHeight="1">
      <c r="B23" s="458"/>
      <c r="C23" s="459"/>
      <c r="D23" s="459"/>
      <c r="E23" s="459"/>
      <c r="F23" s="459"/>
      <c r="G23" s="459"/>
      <c r="H23" s="459"/>
      <c r="I23" s="459"/>
      <c r="J23" s="459"/>
      <c r="K23" s="459"/>
      <c r="L23" s="459"/>
      <c r="M23" s="459"/>
      <c r="N23" s="459"/>
      <c r="O23" s="459" t="s">
        <v>227</v>
      </c>
      <c r="P23" s="459"/>
      <c r="Q23" s="459"/>
      <c r="R23" s="459"/>
      <c r="S23" s="459"/>
      <c r="T23" s="459"/>
      <c r="U23" s="459"/>
      <c r="V23" s="459" t="s">
        <v>572</v>
      </c>
      <c r="W23" s="459"/>
      <c r="X23" s="459"/>
      <c r="Y23" s="459"/>
      <c r="Z23" s="459"/>
      <c r="AA23" s="459"/>
      <c r="AB23" s="459"/>
      <c r="AC23" s="459" t="s">
        <v>571</v>
      </c>
      <c r="AD23" s="459"/>
      <c r="AE23" s="459"/>
      <c r="AF23" s="459"/>
      <c r="AG23" s="459"/>
      <c r="AH23" s="459"/>
      <c r="AI23" s="459"/>
      <c r="AJ23" s="459" t="s">
        <v>606</v>
      </c>
      <c r="AK23" s="459"/>
      <c r="AL23" s="459"/>
      <c r="AM23" s="459"/>
      <c r="AN23" s="459"/>
      <c r="AO23" s="459"/>
      <c r="AP23" s="459"/>
      <c r="AQ23" s="459" t="s">
        <v>605</v>
      </c>
      <c r="AR23" s="459"/>
      <c r="AS23" s="459"/>
      <c r="AT23" s="459"/>
      <c r="AU23" s="459"/>
      <c r="AV23" s="459"/>
      <c r="AW23" s="459"/>
      <c r="AX23" s="459" t="s">
        <v>604</v>
      </c>
      <c r="AY23" s="459"/>
      <c r="AZ23" s="459"/>
      <c r="BA23" s="459"/>
      <c r="BB23" s="459"/>
      <c r="BC23" s="459"/>
      <c r="BD23" s="459"/>
      <c r="BE23" s="459"/>
      <c r="BF23" s="459"/>
      <c r="BG23" s="459"/>
      <c r="BH23" s="459"/>
      <c r="BI23" s="459"/>
      <c r="BJ23" s="460"/>
    </row>
    <row r="24" spans="2:62" ht="8.1" customHeight="1">
      <c r="N24" s="117"/>
    </row>
    <row r="25" spans="2:62">
      <c r="C25" s="463" t="s">
        <v>7</v>
      </c>
      <c r="D25" s="463"/>
      <c r="E25" s="463"/>
      <c r="F25" s="463"/>
      <c r="G25" s="455">
        <v>18</v>
      </c>
      <c r="H25" s="455"/>
      <c r="I25" s="455"/>
      <c r="J25" s="455" t="s">
        <v>391</v>
      </c>
      <c r="K25" s="455"/>
      <c r="L25" s="455"/>
      <c r="M25" s="455"/>
      <c r="N25" s="118"/>
      <c r="O25" s="874">
        <v>13262</v>
      </c>
      <c r="P25" s="874"/>
      <c r="Q25" s="874"/>
      <c r="R25" s="874"/>
      <c r="S25" s="874"/>
      <c r="T25" s="874"/>
      <c r="U25" s="874"/>
      <c r="V25" s="874">
        <v>6970</v>
      </c>
      <c r="W25" s="874"/>
      <c r="X25" s="874"/>
      <c r="Y25" s="874"/>
      <c r="Z25" s="874"/>
      <c r="AA25" s="874"/>
      <c r="AB25" s="874"/>
      <c r="AC25" s="874">
        <v>6292</v>
      </c>
      <c r="AD25" s="874"/>
      <c r="AE25" s="874"/>
      <c r="AF25" s="874"/>
      <c r="AG25" s="874"/>
      <c r="AH25" s="874"/>
      <c r="AI25" s="874"/>
      <c r="AJ25" s="874">
        <v>4408</v>
      </c>
      <c r="AK25" s="874"/>
      <c r="AL25" s="874"/>
      <c r="AM25" s="874"/>
      <c r="AN25" s="874"/>
      <c r="AO25" s="874"/>
      <c r="AP25" s="874"/>
      <c r="AQ25" s="874">
        <v>4534</v>
      </c>
      <c r="AR25" s="874"/>
      <c r="AS25" s="874"/>
      <c r="AT25" s="874"/>
      <c r="AU25" s="874"/>
      <c r="AV25" s="874"/>
      <c r="AW25" s="874"/>
      <c r="AX25" s="874">
        <v>4320</v>
      </c>
      <c r="AY25" s="874"/>
      <c r="AZ25" s="874"/>
      <c r="BA25" s="874"/>
      <c r="BB25" s="874"/>
      <c r="BC25" s="874"/>
      <c r="BD25" s="874"/>
      <c r="BE25" s="883">
        <v>17.472990777338602</v>
      </c>
      <c r="BF25" s="883"/>
      <c r="BG25" s="883"/>
      <c r="BH25" s="883"/>
      <c r="BI25" s="883"/>
      <c r="BJ25" s="883"/>
    </row>
    <row r="26" spans="2:62">
      <c r="G26" s="455">
        <v>19</v>
      </c>
      <c r="H26" s="455"/>
      <c r="I26" s="455"/>
      <c r="N26" s="118"/>
      <c r="O26" s="874">
        <v>13744</v>
      </c>
      <c r="P26" s="874"/>
      <c r="Q26" s="874"/>
      <c r="R26" s="874"/>
      <c r="S26" s="874"/>
      <c r="T26" s="874"/>
      <c r="U26" s="874"/>
      <c r="V26" s="874">
        <v>7253</v>
      </c>
      <c r="W26" s="874"/>
      <c r="X26" s="874"/>
      <c r="Y26" s="874"/>
      <c r="Z26" s="874"/>
      <c r="AA26" s="874"/>
      <c r="AB26" s="874"/>
      <c r="AC26" s="874">
        <v>6491</v>
      </c>
      <c r="AD26" s="874"/>
      <c r="AE26" s="874"/>
      <c r="AF26" s="874"/>
      <c r="AG26" s="874"/>
      <c r="AH26" s="874"/>
      <c r="AI26" s="874"/>
      <c r="AJ26" s="874">
        <v>4748</v>
      </c>
      <c r="AK26" s="874"/>
      <c r="AL26" s="874"/>
      <c r="AM26" s="874"/>
      <c r="AN26" s="874"/>
      <c r="AO26" s="874"/>
      <c r="AP26" s="874"/>
      <c r="AQ26" s="874">
        <v>4422</v>
      </c>
      <c r="AR26" s="874"/>
      <c r="AS26" s="874"/>
      <c r="AT26" s="874"/>
      <c r="AU26" s="874"/>
      <c r="AV26" s="874"/>
      <c r="AW26" s="874"/>
      <c r="AX26" s="874">
        <v>4574</v>
      </c>
      <c r="AY26" s="874"/>
      <c r="AZ26" s="874"/>
      <c r="BA26" s="874"/>
      <c r="BB26" s="874"/>
      <c r="BC26" s="874"/>
      <c r="BD26" s="874"/>
      <c r="BE26" s="883">
        <v>17.688545688545688</v>
      </c>
      <c r="BF26" s="883"/>
      <c r="BG26" s="883"/>
      <c r="BH26" s="883"/>
      <c r="BI26" s="883"/>
      <c r="BJ26" s="883"/>
    </row>
    <row r="27" spans="2:62">
      <c r="G27" s="455">
        <v>20</v>
      </c>
      <c r="H27" s="455"/>
      <c r="I27" s="455"/>
      <c r="N27" s="118"/>
      <c r="O27" s="874">
        <v>13727</v>
      </c>
      <c r="P27" s="874"/>
      <c r="Q27" s="874"/>
      <c r="R27" s="874"/>
      <c r="S27" s="874"/>
      <c r="T27" s="874"/>
      <c r="U27" s="874"/>
      <c r="V27" s="874">
        <v>7375</v>
      </c>
      <c r="W27" s="874"/>
      <c r="X27" s="874"/>
      <c r="Y27" s="874"/>
      <c r="Z27" s="874"/>
      <c r="AA27" s="874"/>
      <c r="AB27" s="874"/>
      <c r="AC27" s="874">
        <v>6352</v>
      </c>
      <c r="AD27" s="874"/>
      <c r="AE27" s="874"/>
      <c r="AF27" s="874"/>
      <c r="AG27" s="874"/>
      <c r="AH27" s="874"/>
      <c r="AI27" s="874"/>
      <c r="AJ27" s="874">
        <v>4487</v>
      </c>
      <c r="AK27" s="874"/>
      <c r="AL27" s="874"/>
      <c r="AM27" s="874"/>
      <c r="AN27" s="874"/>
      <c r="AO27" s="874"/>
      <c r="AP27" s="874"/>
      <c r="AQ27" s="874">
        <v>4768</v>
      </c>
      <c r="AR27" s="874"/>
      <c r="AS27" s="874"/>
      <c r="AT27" s="874"/>
      <c r="AU27" s="874"/>
      <c r="AV27" s="874"/>
      <c r="AW27" s="874"/>
      <c r="AX27" s="874">
        <v>4472</v>
      </c>
      <c r="AY27" s="874"/>
      <c r="AZ27" s="874"/>
      <c r="BA27" s="874"/>
      <c r="BB27" s="874"/>
      <c r="BC27" s="874"/>
      <c r="BD27" s="874"/>
      <c r="BE27" s="883">
        <v>17.804150453955902</v>
      </c>
      <c r="BF27" s="883"/>
      <c r="BG27" s="883"/>
      <c r="BH27" s="883"/>
      <c r="BI27" s="883"/>
      <c r="BJ27" s="883"/>
    </row>
    <row r="28" spans="2:62">
      <c r="G28" s="455">
        <v>21</v>
      </c>
      <c r="H28" s="455"/>
      <c r="I28" s="455"/>
      <c r="N28" s="118"/>
      <c r="O28" s="874">
        <v>14000</v>
      </c>
      <c r="P28" s="874"/>
      <c r="Q28" s="874"/>
      <c r="R28" s="874"/>
      <c r="S28" s="874"/>
      <c r="T28" s="874"/>
      <c r="U28" s="874"/>
      <c r="V28" s="874">
        <v>7478</v>
      </c>
      <c r="W28" s="874"/>
      <c r="X28" s="874"/>
      <c r="Y28" s="874"/>
      <c r="Z28" s="874"/>
      <c r="AA28" s="874"/>
      <c r="AB28" s="874"/>
      <c r="AC28" s="874">
        <v>6522</v>
      </c>
      <c r="AD28" s="874"/>
      <c r="AE28" s="874"/>
      <c r="AF28" s="874"/>
      <c r="AG28" s="874"/>
      <c r="AH28" s="874"/>
      <c r="AI28" s="874"/>
      <c r="AJ28" s="874">
        <v>4686</v>
      </c>
      <c r="AK28" s="874"/>
      <c r="AL28" s="874"/>
      <c r="AM28" s="874"/>
      <c r="AN28" s="874"/>
      <c r="AO28" s="874"/>
      <c r="AP28" s="874"/>
      <c r="AQ28" s="874">
        <v>4507</v>
      </c>
      <c r="AR28" s="874"/>
      <c r="AS28" s="874"/>
      <c r="AT28" s="874"/>
      <c r="AU28" s="874"/>
      <c r="AV28" s="874"/>
      <c r="AW28" s="874"/>
      <c r="AX28" s="874">
        <v>4807</v>
      </c>
      <c r="AY28" s="874"/>
      <c r="AZ28" s="874"/>
      <c r="BA28" s="874"/>
      <c r="BB28" s="874"/>
      <c r="BC28" s="874"/>
      <c r="BD28" s="874"/>
      <c r="BE28" s="883">
        <v>17.948717948717949</v>
      </c>
      <c r="BF28" s="883"/>
      <c r="BG28" s="883"/>
      <c r="BH28" s="883"/>
      <c r="BI28" s="883"/>
      <c r="BJ28" s="883"/>
    </row>
    <row r="29" spans="2:62">
      <c r="G29" s="455">
        <v>22</v>
      </c>
      <c r="H29" s="455"/>
      <c r="I29" s="455"/>
      <c r="N29" s="118"/>
      <c r="O29" s="874">
        <v>13788</v>
      </c>
      <c r="P29" s="874"/>
      <c r="Q29" s="874"/>
      <c r="R29" s="874"/>
      <c r="S29" s="874"/>
      <c r="T29" s="874"/>
      <c r="U29" s="874"/>
      <c r="V29" s="874">
        <v>7371</v>
      </c>
      <c r="W29" s="874"/>
      <c r="X29" s="874"/>
      <c r="Y29" s="874"/>
      <c r="Z29" s="874"/>
      <c r="AA29" s="874"/>
      <c r="AB29" s="874"/>
      <c r="AC29" s="874">
        <v>6417</v>
      </c>
      <c r="AD29" s="874"/>
      <c r="AE29" s="874"/>
      <c r="AF29" s="874"/>
      <c r="AG29" s="874"/>
      <c r="AH29" s="874"/>
      <c r="AI29" s="874"/>
      <c r="AJ29" s="874">
        <v>4556</v>
      </c>
      <c r="AK29" s="874"/>
      <c r="AL29" s="874"/>
      <c r="AM29" s="874"/>
      <c r="AN29" s="874"/>
      <c r="AO29" s="874"/>
      <c r="AP29" s="874"/>
      <c r="AQ29" s="874">
        <v>4704</v>
      </c>
      <c r="AR29" s="874"/>
      <c r="AS29" s="874"/>
      <c r="AT29" s="874"/>
      <c r="AU29" s="874"/>
      <c r="AV29" s="874"/>
      <c r="AW29" s="874"/>
      <c r="AX29" s="874">
        <v>4528</v>
      </c>
      <c r="AY29" s="874"/>
      <c r="AZ29" s="874"/>
      <c r="BA29" s="874"/>
      <c r="BB29" s="874"/>
      <c r="BC29" s="874"/>
      <c r="BD29" s="874"/>
      <c r="BE29" s="883">
        <v>17.65428937259923</v>
      </c>
      <c r="BF29" s="883"/>
      <c r="BG29" s="883"/>
      <c r="BH29" s="883"/>
      <c r="BI29" s="883"/>
      <c r="BJ29" s="883"/>
    </row>
    <row r="30" spans="2:62" ht="8.1" customHeight="1">
      <c r="N30" s="118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7"/>
      <c r="AO30" s="247"/>
      <c r="AP30" s="247"/>
      <c r="AQ30" s="247"/>
      <c r="AR30" s="247"/>
      <c r="AS30" s="247"/>
      <c r="AT30" s="247"/>
      <c r="AU30" s="247"/>
      <c r="AV30" s="247"/>
      <c r="AW30" s="247"/>
      <c r="AX30" s="247"/>
      <c r="AY30" s="247"/>
      <c r="AZ30" s="247"/>
      <c r="BA30" s="247"/>
      <c r="BB30" s="247"/>
      <c r="BC30" s="247"/>
      <c r="BD30" s="247"/>
      <c r="BE30" s="249"/>
      <c r="BF30" s="249"/>
      <c r="BG30" s="249"/>
      <c r="BH30" s="249"/>
      <c r="BI30" s="249"/>
      <c r="BJ30" s="249"/>
    </row>
    <row r="31" spans="2:62">
      <c r="G31" s="455">
        <v>23</v>
      </c>
      <c r="H31" s="455"/>
      <c r="I31" s="455"/>
      <c r="N31" s="118"/>
      <c r="O31" s="874">
        <v>14086</v>
      </c>
      <c r="P31" s="874"/>
      <c r="Q31" s="874"/>
      <c r="R31" s="874"/>
      <c r="S31" s="874"/>
      <c r="T31" s="874"/>
      <c r="U31" s="874"/>
      <c r="V31" s="874">
        <v>7412</v>
      </c>
      <c r="W31" s="874"/>
      <c r="X31" s="874"/>
      <c r="Y31" s="874"/>
      <c r="Z31" s="874"/>
      <c r="AA31" s="874"/>
      <c r="AB31" s="874"/>
      <c r="AC31" s="874">
        <v>6674</v>
      </c>
      <c r="AD31" s="874"/>
      <c r="AE31" s="874"/>
      <c r="AF31" s="874"/>
      <c r="AG31" s="874"/>
      <c r="AH31" s="874"/>
      <c r="AI31" s="874"/>
      <c r="AJ31" s="874">
        <v>4790</v>
      </c>
      <c r="AK31" s="874"/>
      <c r="AL31" s="874"/>
      <c r="AM31" s="874"/>
      <c r="AN31" s="874"/>
      <c r="AO31" s="874"/>
      <c r="AP31" s="874"/>
      <c r="AQ31" s="874">
        <v>4575</v>
      </c>
      <c r="AR31" s="874"/>
      <c r="AS31" s="874"/>
      <c r="AT31" s="874"/>
      <c r="AU31" s="874"/>
      <c r="AV31" s="874"/>
      <c r="AW31" s="874"/>
      <c r="AX31" s="874">
        <v>4721</v>
      </c>
      <c r="AY31" s="874"/>
      <c r="AZ31" s="874"/>
      <c r="BA31" s="874"/>
      <c r="BB31" s="874"/>
      <c r="BC31" s="874"/>
      <c r="BD31" s="874"/>
      <c r="BE31" s="883">
        <v>17.65428937259923</v>
      </c>
      <c r="BF31" s="883"/>
      <c r="BG31" s="883"/>
      <c r="BH31" s="883"/>
      <c r="BI31" s="883"/>
      <c r="BJ31" s="883"/>
    </row>
    <row r="32" spans="2:62">
      <c r="G32" s="455">
        <v>24</v>
      </c>
      <c r="H32" s="455"/>
      <c r="I32" s="455"/>
      <c r="N32" s="118"/>
      <c r="O32" s="874">
        <v>14047</v>
      </c>
      <c r="P32" s="874"/>
      <c r="Q32" s="874"/>
      <c r="R32" s="874"/>
      <c r="S32" s="874"/>
      <c r="T32" s="874"/>
      <c r="U32" s="874"/>
      <c r="V32" s="874">
        <v>7452</v>
      </c>
      <c r="W32" s="874"/>
      <c r="X32" s="874"/>
      <c r="Y32" s="874"/>
      <c r="Z32" s="874"/>
      <c r="AA32" s="874"/>
      <c r="AB32" s="874"/>
      <c r="AC32" s="874">
        <v>6595</v>
      </c>
      <c r="AD32" s="874"/>
      <c r="AE32" s="874"/>
      <c r="AF32" s="874"/>
      <c r="AG32" s="874"/>
      <c r="AH32" s="874"/>
      <c r="AI32" s="874"/>
      <c r="AJ32" s="874">
        <v>4647</v>
      </c>
      <c r="AK32" s="874"/>
      <c r="AL32" s="874"/>
      <c r="AM32" s="874"/>
      <c r="AN32" s="874"/>
      <c r="AO32" s="874"/>
      <c r="AP32" s="874"/>
      <c r="AQ32" s="874">
        <v>4816</v>
      </c>
      <c r="AR32" s="874"/>
      <c r="AS32" s="874"/>
      <c r="AT32" s="874"/>
      <c r="AU32" s="874"/>
      <c r="AV32" s="874"/>
      <c r="AW32" s="874"/>
      <c r="AX32" s="874">
        <v>4584</v>
      </c>
      <c r="AY32" s="874"/>
      <c r="AZ32" s="874"/>
      <c r="BA32" s="874"/>
      <c r="BB32" s="874"/>
      <c r="BC32" s="874"/>
      <c r="BD32" s="874"/>
      <c r="BE32" s="883">
        <v>17.600000000000001</v>
      </c>
      <c r="BF32" s="883"/>
      <c r="BG32" s="883"/>
      <c r="BH32" s="883"/>
      <c r="BI32" s="883"/>
      <c r="BJ32" s="883"/>
    </row>
    <row r="33" spans="2:62">
      <c r="G33" s="455">
        <v>25</v>
      </c>
      <c r="H33" s="455"/>
      <c r="I33" s="455"/>
      <c r="N33" s="118"/>
      <c r="O33" s="874">
        <v>14279</v>
      </c>
      <c r="P33" s="874"/>
      <c r="Q33" s="874"/>
      <c r="R33" s="874"/>
      <c r="S33" s="874"/>
      <c r="T33" s="874"/>
      <c r="U33" s="874"/>
      <c r="V33" s="874">
        <v>7498</v>
      </c>
      <c r="W33" s="874"/>
      <c r="X33" s="874"/>
      <c r="Y33" s="874"/>
      <c r="Z33" s="874"/>
      <c r="AA33" s="874"/>
      <c r="AB33" s="874"/>
      <c r="AC33" s="874">
        <v>6781</v>
      </c>
      <c r="AD33" s="874"/>
      <c r="AE33" s="874"/>
      <c r="AF33" s="874"/>
      <c r="AG33" s="874"/>
      <c r="AH33" s="874"/>
      <c r="AI33" s="874"/>
      <c r="AJ33" s="874">
        <v>4767</v>
      </c>
      <c r="AK33" s="874"/>
      <c r="AL33" s="874"/>
      <c r="AM33" s="874"/>
      <c r="AN33" s="874"/>
      <c r="AO33" s="874"/>
      <c r="AP33" s="874"/>
      <c r="AQ33" s="874">
        <v>4657</v>
      </c>
      <c r="AR33" s="874"/>
      <c r="AS33" s="874"/>
      <c r="AT33" s="874"/>
      <c r="AU33" s="874"/>
      <c r="AV33" s="874"/>
      <c r="AW33" s="874"/>
      <c r="AX33" s="874">
        <v>4855</v>
      </c>
      <c r="AY33" s="874"/>
      <c r="AZ33" s="874"/>
      <c r="BA33" s="874"/>
      <c r="BB33" s="874"/>
      <c r="BC33" s="874"/>
      <c r="BD33" s="874"/>
      <c r="BE33" s="883">
        <v>17.151404151404151</v>
      </c>
      <c r="BF33" s="883"/>
      <c r="BG33" s="883"/>
      <c r="BH33" s="883"/>
      <c r="BI33" s="883"/>
      <c r="BJ33" s="883"/>
    </row>
    <row r="34" spans="2:62">
      <c r="G34" s="455">
        <v>26</v>
      </c>
      <c r="H34" s="455"/>
      <c r="I34" s="455"/>
      <c r="N34" s="118"/>
      <c r="O34" s="874">
        <v>14215</v>
      </c>
      <c r="P34" s="874"/>
      <c r="Q34" s="874"/>
      <c r="R34" s="874"/>
      <c r="S34" s="874"/>
      <c r="T34" s="874"/>
      <c r="U34" s="874"/>
      <c r="V34" s="874">
        <v>7527</v>
      </c>
      <c r="W34" s="874"/>
      <c r="X34" s="874"/>
      <c r="Y34" s="874"/>
      <c r="Z34" s="874"/>
      <c r="AA34" s="874"/>
      <c r="AB34" s="874"/>
      <c r="AC34" s="874">
        <v>6688</v>
      </c>
      <c r="AD34" s="874"/>
      <c r="AE34" s="874"/>
      <c r="AF34" s="874"/>
      <c r="AG34" s="874"/>
      <c r="AH34" s="874"/>
      <c r="AI34" s="874"/>
      <c r="AJ34" s="874">
        <v>4764</v>
      </c>
      <c r="AK34" s="874"/>
      <c r="AL34" s="874"/>
      <c r="AM34" s="874"/>
      <c r="AN34" s="874"/>
      <c r="AO34" s="874"/>
      <c r="AP34" s="874"/>
      <c r="AQ34" s="874">
        <v>4765</v>
      </c>
      <c r="AR34" s="874"/>
      <c r="AS34" s="874"/>
      <c r="AT34" s="874"/>
      <c r="AU34" s="874"/>
      <c r="AV34" s="874"/>
      <c r="AW34" s="874"/>
      <c r="AX34" s="874">
        <v>4686</v>
      </c>
      <c r="AY34" s="874"/>
      <c r="AZ34" s="874"/>
      <c r="BA34" s="874"/>
      <c r="BB34" s="874"/>
      <c r="BC34" s="874"/>
      <c r="BD34" s="874"/>
      <c r="BE34" s="883">
        <v>17.141656662665067</v>
      </c>
      <c r="BF34" s="883"/>
      <c r="BG34" s="883"/>
      <c r="BH34" s="883"/>
      <c r="BI34" s="883"/>
      <c r="BJ34" s="883"/>
    </row>
    <row r="35" spans="2:62">
      <c r="G35" s="424">
        <v>27</v>
      </c>
      <c r="H35" s="424"/>
      <c r="I35" s="424"/>
      <c r="J35" s="257"/>
      <c r="K35" s="257"/>
      <c r="L35" s="257"/>
      <c r="M35" s="257"/>
      <c r="N35" s="258"/>
      <c r="O35" s="436">
        <f>SUM(V35,AC35)</f>
        <v>14178</v>
      </c>
      <c r="P35" s="436"/>
      <c r="Q35" s="436"/>
      <c r="R35" s="436"/>
      <c r="S35" s="436"/>
      <c r="T35" s="436"/>
      <c r="U35" s="436"/>
      <c r="V35" s="876">
        <v>7439</v>
      </c>
      <c r="W35" s="876"/>
      <c r="X35" s="876"/>
      <c r="Y35" s="876"/>
      <c r="Z35" s="876"/>
      <c r="AA35" s="876"/>
      <c r="AB35" s="876"/>
      <c r="AC35" s="876">
        <v>6739</v>
      </c>
      <c r="AD35" s="876"/>
      <c r="AE35" s="876"/>
      <c r="AF35" s="876"/>
      <c r="AG35" s="876"/>
      <c r="AH35" s="876"/>
      <c r="AI35" s="876"/>
      <c r="AJ35" s="876">
        <v>4617</v>
      </c>
      <c r="AK35" s="876"/>
      <c r="AL35" s="876"/>
      <c r="AM35" s="876"/>
      <c r="AN35" s="876"/>
      <c r="AO35" s="876"/>
      <c r="AP35" s="876"/>
      <c r="AQ35" s="876">
        <v>4770</v>
      </c>
      <c r="AR35" s="876"/>
      <c r="AS35" s="876"/>
      <c r="AT35" s="876"/>
      <c r="AU35" s="876"/>
      <c r="AV35" s="876"/>
      <c r="AW35" s="876"/>
      <c r="AX35" s="876">
        <v>4791</v>
      </c>
      <c r="AY35" s="876"/>
      <c r="AZ35" s="876"/>
      <c r="BA35" s="876"/>
      <c r="BB35" s="876"/>
      <c r="BC35" s="876"/>
      <c r="BD35" s="876"/>
      <c r="BE35" s="880">
        <f>O35/AG20</f>
        <v>16.959330143540669</v>
      </c>
      <c r="BF35" s="880"/>
      <c r="BG35" s="880"/>
      <c r="BH35" s="880"/>
      <c r="BI35" s="880"/>
      <c r="BJ35" s="880"/>
    </row>
    <row r="36" spans="2:62" ht="8.1" customHeight="1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20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</row>
    <row r="37" spans="2:62">
      <c r="C37" s="478" t="s">
        <v>8</v>
      </c>
      <c r="D37" s="478"/>
      <c r="E37" s="227" t="s">
        <v>10</v>
      </c>
      <c r="F37" s="121" t="s">
        <v>603</v>
      </c>
    </row>
    <row r="38" spans="2:62">
      <c r="B38" s="524" t="s">
        <v>9</v>
      </c>
      <c r="C38" s="524"/>
      <c r="D38" s="524"/>
      <c r="E38" s="227" t="s">
        <v>10</v>
      </c>
      <c r="F38" s="64" t="s">
        <v>799</v>
      </c>
    </row>
    <row r="39" spans="2:62">
      <c r="B39" s="226"/>
      <c r="C39" s="226"/>
      <c r="D39" s="226"/>
      <c r="E39" s="227"/>
      <c r="F39" s="64"/>
    </row>
    <row r="40" spans="2:62">
      <c r="B40" s="226"/>
      <c r="C40" s="226"/>
      <c r="D40" s="226"/>
      <c r="E40" s="227"/>
      <c r="F40" s="64"/>
    </row>
    <row r="41" spans="2:62" s="123" customFormat="1">
      <c r="C41" s="340"/>
      <c r="D41" s="341"/>
      <c r="E41" s="341"/>
      <c r="F41" s="341"/>
      <c r="G41" s="341"/>
      <c r="H41" s="341"/>
      <c r="I41" s="336"/>
      <c r="J41" s="298"/>
      <c r="K41" s="298"/>
      <c r="L41" s="298"/>
      <c r="M41" s="337"/>
      <c r="N41" s="288"/>
      <c r="O41" s="255"/>
      <c r="P41" s="255"/>
      <c r="Q41" s="255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</row>
    <row r="42" spans="2:62" ht="18" customHeight="1">
      <c r="B42" s="454" t="s">
        <v>886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</row>
    <row r="43" spans="2:62" ht="13.5" customHeight="1">
      <c r="B43" s="230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</row>
    <row r="44" spans="2:62" s="123" customFormat="1">
      <c r="N44" s="339"/>
      <c r="O44" s="339"/>
      <c r="P44" s="339"/>
      <c r="Q44" s="339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39"/>
      <c r="AG44" s="339"/>
      <c r="AH44" s="339"/>
      <c r="AI44" s="339"/>
      <c r="AJ44" s="339"/>
      <c r="AK44" s="339"/>
      <c r="AL44" s="339"/>
      <c r="AM44" s="339"/>
      <c r="AN44" s="339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</row>
    <row r="45" spans="2:62" s="123" customFormat="1">
      <c r="C45" s="298"/>
      <c r="D45" s="254"/>
      <c r="E45" s="254"/>
      <c r="F45" s="254"/>
      <c r="G45" s="254"/>
      <c r="H45" s="254"/>
      <c r="I45" s="336"/>
      <c r="J45" s="298"/>
      <c r="K45" s="298"/>
      <c r="L45" s="298"/>
      <c r="M45" s="337"/>
      <c r="N45" s="288"/>
      <c r="O45" s="255"/>
      <c r="P45" s="255"/>
      <c r="Q45" s="255"/>
      <c r="R45" s="288"/>
      <c r="S45" s="288"/>
      <c r="T45" s="288"/>
      <c r="U45" s="288"/>
      <c r="V45" s="288"/>
      <c r="W45" s="288"/>
      <c r="X45" s="288"/>
      <c r="Y45" s="288"/>
      <c r="Z45" s="288"/>
      <c r="AA45" s="288"/>
      <c r="AB45" s="288"/>
      <c r="AC45" s="288"/>
      <c r="AD45" s="288"/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</row>
    <row r="46" spans="2:62" s="123" customFormat="1"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N46" s="339"/>
      <c r="AO46" s="339"/>
      <c r="AP46" s="339"/>
      <c r="AQ46" s="339"/>
      <c r="AR46" s="339"/>
      <c r="AS46" s="339"/>
      <c r="AT46" s="339"/>
      <c r="AU46" s="339"/>
      <c r="AV46" s="339"/>
      <c r="AW46" s="339"/>
      <c r="AX46" s="339"/>
      <c r="AY46" s="339"/>
      <c r="AZ46" s="339"/>
      <c r="BA46" s="339"/>
      <c r="BB46" s="339"/>
      <c r="BC46" s="339"/>
      <c r="BD46" s="339"/>
      <c r="BE46" s="339"/>
      <c r="BF46" s="339"/>
      <c r="BG46" s="339"/>
      <c r="BH46" s="339"/>
      <c r="BI46" s="339"/>
      <c r="BJ46" s="339"/>
    </row>
    <row r="47" spans="2:62" s="123" customFormat="1">
      <c r="C47" s="298"/>
      <c r="D47" s="254"/>
      <c r="E47" s="254"/>
      <c r="F47" s="254"/>
      <c r="G47" s="254"/>
      <c r="H47" s="254"/>
      <c r="I47" s="336"/>
      <c r="J47" s="298"/>
      <c r="K47" s="298"/>
      <c r="L47" s="298"/>
      <c r="M47" s="337"/>
      <c r="N47" s="288"/>
      <c r="O47" s="255"/>
      <c r="P47" s="255"/>
      <c r="Q47" s="255"/>
      <c r="R47" s="288"/>
      <c r="S47" s="288"/>
      <c r="T47" s="288"/>
      <c r="U47" s="288"/>
      <c r="V47" s="288"/>
      <c r="W47" s="288"/>
      <c r="X47" s="288"/>
      <c r="Y47" s="288"/>
      <c r="Z47" s="288"/>
      <c r="AA47" s="288"/>
      <c r="AB47" s="288"/>
      <c r="AC47" s="288"/>
      <c r="AD47" s="288"/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</row>
    <row r="48" spans="2:62" s="123" customFormat="1">
      <c r="J48" s="65"/>
      <c r="K48" s="65"/>
      <c r="L48" s="65"/>
      <c r="M48" s="338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</row>
    <row r="49" spans="2:62" s="123" customFormat="1">
      <c r="J49" s="65"/>
      <c r="K49" s="65"/>
      <c r="L49" s="65"/>
      <c r="M49" s="338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</row>
    <row r="50" spans="2:62" s="123" customFormat="1">
      <c r="N50" s="339"/>
      <c r="O50" s="339"/>
      <c r="P50" s="339"/>
      <c r="Q50" s="339"/>
      <c r="R50" s="339"/>
      <c r="S50" s="339"/>
      <c r="T50" s="339"/>
      <c r="U50" s="339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  <c r="BE50" s="339"/>
      <c r="BF50" s="339"/>
      <c r="BG50" s="339"/>
      <c r="BH50" s="339"/>
      <c r="BI50" s="339"/>
      <c r="BJ50" s="339"/>
    </row>
    <row r="51" spans="2:62" s="123" customFormat="1">
      <c r="C51" s="298"/>
      <c r="D51" s="254"/>
      <c r="E51" s="254"/>
      <c r="F51" s="254"/>
      <c r="G51" s="254"/>
      <c r="H51" s="254"/>
      <c r="I51" s="336"/>
      <c r="J51" s="298"/>
      <c r="K51" s="298"/>
      <c r="L51" s="298"/>
      <c r="M51" s="337"/>
      <c r="N51" s="288"/>
      <c r="O51" s="255"/>
      <c r="P51" s="255"/>
      <c r="Q51" s="255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</row>
    <row r="52" spans="2:62" s="123" customFormat="1"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  <c r="BC52" s="339"/>
      <c r="BD52" s="339"/>
      <c r="BE52" s="339"/>
      <c r="BF52" s="339"/>
      <c r="BG52" s="339"/>
      <c r="BH52" s="339"/>
      <c r="BI52" s="339"/>
      <c r="BJ52" s="339"/>
    </row>
    <row r="53" spans="2:62" s="123" customFormat="1">
      <c r="C53" s="298"/>
      <c r="D53" s="254"/>
      <c r="E53" s="254"/>
      <c r="F53" s="254"/>
      <c r="G53" s="254"/>
      <c r="H53" s="254"/>
      <c r="I53" s="336"/>
      <c r="J53" s="298"/>
      <c r="K53" s="298"/>
      <c r="L53" s="298"/>
      <c r="M53" s="337"/>
      <c r="N53" s="288"/>
      <c r="O53" s="255"/>
      <c r="P53" s="255"/>
      <c r="Q53" s="255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</row>
    <row r="54" spans="2:62" s="123" customFormat="1"/>
    <row r="55" spans="2:62" s="123" customFormat="1">
      <c r="C55" s="184"/>
      <c r="D55" s="184"/>
      <c r="E55" s="228"/>
      <c r="F55" s="138"/>
      <c r="G55" s="138"/>
      <c r="H55" s="184"/>
    </row>
    <row r="56" spans="2:62" s="123" customFormat="1">
      <c r="C56" s="184"/>
      <c r="D56" s="184"/>
      <c r="E56" s="228"/>
      <c r="F56" s="138"/>
      <c r="G56" s="138"/>
      <c r="H56" s="184"/>
    </row>
    <row r="57" spans="2:62" s="123" customFormat="1">
      <c r="F57" s="138"/>
      <c r="G57" s="138"/>
      <c r="H57" s="184"/>
    </row>
    <row r="58" spans="2:62" s="123" customFormat="1">
      <c r="F58" s="138"/>
      <c r="G58" s="138"/>
      <c r="H58" s="184"/>
    </row>
    <row r="59" spans="2:62" s="123" customFormat="1">
      <c r="B59" s="184"/>
      <c r="C59" s="184"/>
      <c r="D59" s="184"/>
      <c r="E59" s="228"/>
      <c r="F59" s="184"/>
    </row>
    <row r="60" spans="2:62" s="123" customFormat="1"/>
  </sheetData>
  <mergeCells count="170">
    <mergeCell ref="A1:S2"/>
    <mergeCell ref="C10:F10"/>
    <mergeCell ref="G10:I10"/>
    <mergeCell ref="J10:M10"/>
    <mergeCell ref="O10:W10"/>
    <mergeCell ref="X10:AF10"/>
    <mergeCell ref="B5:BJ5"/>
    <mergeCell ref="B7:N8"/>
    <mergeCell ref="O7:W8"/>
    <mergeCell ref="X7:AF8"/>
    <mergeCell ref="AG7:BJ7"/>
    <mergeCell ref="AG8:AP8"/>
    <mergeCell ref="AQ8:AZ8"/>
    <mergeCell ref="BA8:BJ8"/>
    <mergeCell ref="AG10:AP10"/>
    <mergeCell ref="AQ10:AZ10"/>
    <mergeCell ref="BA10:BJ10"/>
    <mergeCell ref="BE28:BJ28"/>
    <mergeCell ref="BE29:BJ29"/>
    <mergeCell ref="G28:I28"/>
    <mergeCell ref="O28:U28"/>
    <mergeCell ref="V28:AB28"/>
    <mergeCell ref="AC28:AI28"/>
    <mergeCell ref="BE26:BJ26"/>
    <mergeCell ref="BE27:BJ27"/>
    <mergeCell ref="B22:N23"/>
    <mergeCell ref="O22:BD22"/>
    <mergeCell ref="BE22:BJ23"/>
    <mergeCell ref="O23:U23"/>
    <mergeCell ref="V23:AB23"/>
    <mergeCell ref="AC23:AI23"/>
    <mergeCell ref="AJ23:AP23"/>
    <mergeCell ref="AQ23:AW23"/>
    <mergeCell ref="AX23:BD23"/>
    <mergeCell ref="C25:F25"/>
    <mergeCell ref="G25:I25"/>
    <mergeCell ref="AQ25:AW25"/>
    <mergeCell ref="AX25:BD25"/>
    <mergeCell ref="BE25:BJ25"/>
    <mergeCell ref="G26:I26"/>
    <mergeCell ref="O26:U26"/>
    <mergeCell ref="BE33:BJ33"/>
    <mergeCell ref="BE34:BJ34"/>
    <mergeCell ref="G33:I33"/>
    <mergeCell ref="O33:U33"/>
    <mergeCell ref="V33:AB33"/>
    <mergeCell ref="AC33:AI33"/>
    <mergeCell ref="BE32:BJ32"/>
    <mergeCell ref="G31:I31"/>
    <mergeCell ref="O31:U31"/>
    <mergeCell ref="V31:AB31"/>
    <mergeCell ref="AC31:AI31"/>
    <mergeCell ref="BE31:BJ31"/>
    <mergeCell ref="G32:I32"/>
    <mergeCell ref="O32:U32"/>
    <mergeCell ref="V32:AB32"/>
    <mergeCell ref="AC32:AI32"/>
    <mergeCell ref="AJ32:AP32"/>
    <mergeCell ref="AQ32:AW32"/>
    <mergeCell ref="AX32:BD32"/>
    <mergeCell ref="AJ33:AP33"/>
    <mergeCell ref="AQ33:AW33"/>
    <mergeCell ref="AX33:BD33"/>
    <mergeCell ref="G34:I34"/>
    <mergeCell ref="G11:I11"/>
    <mergeCell ref="O11:W11"/>
    <mergeCell ref="X11:AF11"/>
    <mergeCell ref="AG11:AP11"/>
    <mergeCell ref="AQ11:AZ11"/>
    <mergeCell ref="BA11:BJ11"/>
    <mergeCell ref="AQ12:AZ12"/>
    <mergeCell ref="BA12:BJ12"/>
    <mergeCell ref="G12:I12"/>
    <mergeCell ref="O12:W12"/>
    <mergeCell ref="X12:AF12"/>
    <mergeCell ref="AG12:AP12"/>
    <mergeCell ref="G13:I13"/>
    <mergeCell ref="O13:W13"/>
    <mergeCell ref="X13:AF13"/>
    <mergeCell ref="AG13:AP13"/>
    <mergeCell ref="AQ13:AZ13"/>
    <mergeCell ref="BA13:BJ13"/>
    <mergeCell ref="G14:I14"/>
    <mergeCell ref="O14:W14"/>
    <mergeCell ref="X14:AF14"/>
    <mergeCell ref="AG14:AP14"/>
    <mergeCell ref="AQ14:AZ14"/>
    <mergeCell ref="BA14:BJ14"/>
    <mergeCell ref="BA15:BJ15"/>
    <mergeCell ref="G16:I16"/>
    <mergeCell ref="O16:W16"/>
    <mergeCell ref="X16:AF16"/>
    <mergeCell ref="AG16:AP16"/>
    <mergeCell ref="AQ16:AZ16"/>
    <mergeCell ref="BA16:BJ16"/>
    <mergeCell ref="G17:I17"/>
    <mergeCell ref="O17:W17"/>
    <mergeCell ref="X17:AF17"/>
    <mergeCell ref="AG17:AP17"/>
    <mergeCell ref="AQ17:AZ17"/>
    <mergeCell ref="BA17:BJ17"/>
    <mergeCell ref="O15:W15"/>
    <mergeCell ref="X15:AF15"/>
    <mergeCell ref="AG15:AP15"/>
    <mergeCell ref="AQ15:AZ15"/>
    <mergeCell ref="AQ18:AZ18"/>
    <mergeCell ref="BA18:BJ18"/>
    <mergeCell ref="G19:I19"/>
    <mergeCell ref="O19:W19"/>
    <mergeCell ref="X19:AF19"/>
    <mergeCell ref="AG19:AP19"/>
    <mergeCell ref="AQ19:AZ19"/>
    <mergeCell ref="BA19:BJ19"/>
    <mergeCell ref="G20:I20"/>
    <mergeCell ref="O20:W20"/>
    <mergeCell ref="X20:AF20"/>
    <mergeCell ref="AG20:AP20"/>
    <mergeCell ref="AQ20:AZ20"/>
    <mergeCell ref="BA20:BJ20"/>
    <mergeCell ref="G18:I18"/>
    <mergeCell ref="O18:W18"/>
    <mergeCell ref="X18:AF18"/>
    <mergeCell ref="AG18:AP18"/>
    <mergeCell ref="V26:AB26"/>
    <mergeCell ref="AC26:AI26"/>
    <mergeCell ref="AJ26:AP26"/>
    <mergeCell ref="AQ26:AW26"/>
    <mergeCell ref="AX26:BD26"/>
    <mergeCell ref="J25:M25"/>
    <mergeCell ref="O25:U25"/>
    <mergeCell ref="V25:AB25"/>
    <mergeCell ref="AC25:AI25"/>
    <mergeCell ref="AJ25:AP25"/>
    <mergeCell ref="G27:I27"/>
    <mergeCell ref="O27:U27"/>
    <mergeCell ref="V27:AB27"/>
    <mergeCell ref="AC27:AI27"/>
    <mergeCell ref="AJ27:AP27"/>
    <mergeCell ref="AQ27:AW27"/>
    <mergeCell ref="AX27:BD27"/>
    <mergeCell ref="AJ28:AP28"/>
    <mergeCell ref="AQ28:AW28"/>
    <mergeCell ref="AX28:BD28"/>
    <mergeCell ref="G29:I29"/>
    <mergeCell ref="O29:U29"/>
    <mergeCell ref="V29:AB29"/>
    <mergeCell ref="AC29:AI29"/>
    <mergeCell ref="AJ29:AP29"/>
    <mergeCell ref="AQ29:AW29"/>
    <mergeCell ref="AX29:BD29"/>
    <mergeCell ref="AJ31:AP31"/>
    <mergeCell ref="AQ31:AW31"/>
    <mergeCell ref="AX31:BD31"/>
    <mergeCell ref="B42:BJ42"/>
    <mergeCell ref="C37:D37"/>
    <mergeCell ref="B38:D38"/>
    <mergeCell ref="O34:U34"/>
    <mergeCell ref="V34:AB34"/>
    <mergeCell ref="AC34:AI34"/>
    <mergeCell ref="AJ34:AP34"/>
    <mergeCell ref="AQ34:AW34"/>
    <mergeCell ref="AX34:BD34"/>
    <mergeCell ref="G35:I35"/>
    <mergeCell ref="O35:U35"/>
    <mergeCell ref="V35:AB35"/>
    <mergeCell ref="AC35:AI35"/>
    <mergeCell ref="AJ35:AP35"/>
    <mergeCell ref="AQ35:AW35"/>
    <mergeCell ref="AX35:BD35"/>
    <mergeCell ref="BE35:BJ35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9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64" width="7.25" style="116" customWidth="1"/>
    <col min="65" max="112" width="1.625" style="116" customWidth="1"/>
    <col min="113" max="16384" width="9" style="116"/>
  </cols>
  <sheetData>
    <row r="1" spans="1:63" ht="11.1" customHeight="1">
      <c r="AS1" s="493">
        <v>213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3" ht="11.1" customHeight="1"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3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3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3" ht="18" customHeight="1">
      <c r="B5" s="454" t="s">
        <v>871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" customHeight="1">
      <c r="B6" s="455" t="s">
        <v>672</v>
      </c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  <c r="U6" s="455"/>
      <c r="V6" s="455"/>
      <c r="W6" s="455"/>
      <c r="X6" s="455"/>
      <c r="Y6" s="455"/>
      <c r="Z6" s="455"/>
      <c r="AA6" s="455"/>
      <c r="AB6" s="455"/>
      <c r="AC6" s="455"/>
      <c r="AD6" s="455"/>
      <c r="AE6" s="455"/>
      <c r="AF6" s="455"/>
      <c r="AG6" s="455"/>
      <c r="AH6" s="455"/>
      <c r="AI6" s="455"/>
      <c r="AJ6" s="455"/>
      <c r="AK6" s="455"/>
      <c r="AL6" s="455"/>
      <c r="AM6" s="455"/>
      <c r="AN6" s="455"/>
      <c r="AO6" s="455"/>
      <c r="AP6" s="455"/>
      <c r="AQ6" s="455"/>
      <c r="AR6" s="455"/>
      <c r="AS6" s="455"/>
      <c r="AT6" s="455"/>
      <c r="AU6" s="455"/>
      <c r="AV6" s="455"/>
      <c r="AW6" s="455"/>
      <c r="AX6" s="455"/>
      <c r="AY6" s="455"/>
      <c r="AZ6" s="455"/>
      <c r="BA6" s="455"/>
      <c r="BB6" s="455"/>
      <c r="BC6" s="455"/>
      <c r="BD6" s="455"/>
      <c r="BE6" s="455"/>
      <c r="BF6" s="455"/>
      <c r="BG6" s="455"/>
      <c r="BH6" s="455"/>
      <c r="BI6" s="455"/>
      <c r="BJ6" s="455"/>
    </row>
    <row r="7" spans="1:63" ht="12.75" customHeight="1">
      <c r="BJ7" s="188" t="s">
        <v>890</v>
      </c>
    </row>
    <row r="8" spans="1:63" ht="13.5" customHeight="1">
      <c r="B8" s="456" t="s">
        <v>671</v>
      </c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457" t="s">
        <v>580</v>
      </c>
      <c r="O8" s="546"/>
      <c r="P8" s="546"/>
      <c r="Q8" s="546"/>
      <c r="R8" s="546"/>
      <c r="S8" s="546"/>
      <c r="T8" s="546"/>
      <c r="U8" s="457" t="s">
        <v>579</v>
      </c>
      <c r="V8" s="457"/>
      <c r="W8" s="457"/>
      <c r="X8" s="457"/>
      <c r="Y8" s="457"/>
      <c r="Z8" s="457"/>
      <c r="AA8" s="457"/>
      <c r="AB8" s="457"/>
      <c r="AC8" s="457"/>
      <c r="AD8" s="457"/>
      <c r="AE8" s="457"/>
      <c r="AF8" s="457"/>
      <c r="AG8" s="457"/>
      <c r="AH8" s="457"/>
      <c r="AI8" s="457"/>
      <c r="AJ8" s="457"/>
      <c r="AK8" s="457"/>
      <c r="AL8" s="457"/>
      <c r="AM8" s="457" t="s">
        <v>419</v>
      </c>
      <c r="AN8" s="457"/>
      <c r="AO8" s="457"/>
      <c r="AP8" s="457"/>
      <c r="AQ8" s="457"/>
      <c r="AR8" s="457"/>
      <c r="AS8" s="457"/>
      <c r="AT8" s="457"/>
      <c r="AU8" s="457"/>
      <c r="AV8" s="457"/>
      <c r="AW8" s="457"/>
      <c r="AX8" s="457"/>
      <c r="AY8" s="457"/>
      <c r="AZ8" s="457"/>
      <c r="BA8" s="457"/>
      <c r="BB8" s="457"/>
      <c r="BC8" s="457"/>
      <c r="BD8" s="457"/>
      <c r="BE8" s="457" t="s">
        <v>670</v>
      </c>
      <c r="BF8" s="457"/>
      <c r="BG8" s="457"/>
      <c r="BH8" s="457"/>
      <c r="BI8" s="457"/>
      <c r="BJ8" s="461"/>
    </row>
    <row r="9" spans="1:63" ht="13.5" customHeight="1">
      <c r="B9" s="777"/>
      <c r="C9" s="761"/>
      <c r="D9" s="761"/>
      <c r="E9" s="761"/>
      <c r="F9" s="761"/>
      <c r="G9" s="761"/>
      <c r="H9" s="761"/>
      <c r="I9" s="761"/>
      <c r="J9" s="761"/>
      <c r="K9" s="761"/>
      <c r="L9" s="761"/>
      <c r="M9" s="761"/>
      <c r="N9" s="761"/>
      <c r="O9" s="761"/>
      <c r="P9" s="761"/>
      <c r="Q9" s="761"/>
      <c r="R9" s="761"/>
      <c r="S9" s="761"/>
      <c r="T9" s="761"/>
      <c r="U9" s="522" t="s">
        <v>227</v>
      </c>
      <c r="V9" s="522"/>
      <c r="W9" s="522"/>
      <c r="X9" s="522"/>
      <c r="Y9" s="522"/>
      <c r="Z9" s="522"/>
      <c r="AA9" s="522" t="s">
        <v>572</v>
      </c>
      <c r="AB9" s="522"/>
      <c r="AC9" s="522"/>
      <c r="AD9" s="522"/>
      <c r="AE9" s="522"/>
      <c r="AF9" s="522"/>
      <c r="AG9" s="522" t="s">
        <v>571</v>
      </c>
      <c r="AH9" s="522"/>
      <c r="AI9" s="522"/>
      <c r="AJ9" s="522"/>
      <c r="AK9" s="522"/>
      <c r="AL9" s="522"/>
      <c r="AM9" s="522" t="s">
        <v>227</v>
      </c>
      <c r="AN9" s="522"/>
      <c r="AO9" s="522"/>
      <c r="AP9" s="522"/>
      <c r="AQ9" s="522"/>
      <c r="AR9" s="522"/>
      <c r="AS9" s="522" t="s">
        <v>572</v>
      </c>
      <c r="AT9" s="522"/>
      <c r="AU9" s="522"/>
      <c r="AV9" s="522"/>
      <c r="AW9" s="522"/>
      <c r="AX9" s="522"/>
      <c r="AY9" s="522" t="s">
        <v>571</v>
      </c>
      <c r="AZ9" s="522"/>
      <c r="BA9" s="522"/>
      <c r="BB9" s="522"/>
      <c r="BC9" s="522"/>
      <c r="BD9" s="522"/>
      <c r="BE9" s="459"/>
      <c r="BF9" s="459"/>
      <c r="BG9" s="459"/>
      <c r="BH9" s="459"/>
      <c r="BI9" s="459"/>
      <c r="BJ9" s="460"/>
    </row>
    <row r="10" spans="1:63" ht="12" customHeight="1">
      <c r="M10" s="117"/>
      <c r="N10" s="185"/>
      <c r="BI10" s="886" t="s">
        <v>669</v>
      </c>
      <c r="BJ10" s="887"/>
    </row>
    <row r="11" spans="1:63" ht="12" customHeight="1">
      <c r="C11" s="826" t="s">
        <v>18</v>
      </c>
      <c r="D11" s="787"/>
      <c r="E11" s="787"/>
      <c r="F11" s="787"/>
      <c r="G11" s="787"/>
      <c r="H11" s="787"/>
      <c r="I11" s="787"/>
      <c r="J11" s="787"/>
      <c r="K11" s="787"/>
      <c r="L11" s="787"/>
      <c r="M11" s="354"/>
      <c r="N11" s="725">
        <v>1030</v>
      </c>
      <c r="O11" s="725"/>
      <c r="P11" s="725"/>
      <c r="Q11" s="725"/>
      <c r="R11" s="888" t="s">
        <v>838</v>
      </c>
      <c r="S11" s="888"/>
      <c r="T11" s="888"/>
      <c r="U11" s="726">
        <v>1613</v>
      </c>
      <c r="V11" s="726"/>
      <c r="W11" s="726"/>
      <c r="X11" s="726"/>
      <c r="Y11" s="726"/>
      <c r="Z11" s="726"/>
      <c r="AA11" s="726">
        <v>584</v>
      </c>
      <c r="AB11" s="726"/>
      <c r="AC11" s="726"/>
      <c r="AD11" s="726"/>
      <c r="AE11" s="726"/>
      <c r="AF11" s="726"/>
      <c r="AG11" s="726">
        <v>1029</v>
      </c>
      <c r="AH11" s="726"/>
      <c r="AI11" s="726"/>
      <c r="AJ11" s="726"/>
      <c r="AK11" s="726"/>
      <c r="AL11" s="726"/>
      <c r="AM11" s="726">
        <v>32637</v>
      </c>
      <c r="AN11" s="726"/>
      <c r="AO11" s="726"/>
      <c r="AP11" s="726"/>
      <c r="AQ11" s="726"/>
      <c r="AR11" s="726"/>
      <c r="AS11" s="726">
        <v>16944</v>
      </c>
      <c r="AT11" s="726"/>
      <c r="AU11" s="726"/>
      <c r="AV11" s="726"/>
      <c r="AW11" s="726"/>
      <c r="AX11" s="726"/>
      <c r="AY11" s="726">
        <v>15693</v>
      </c>
      <c r="AZ11" s="726"/>
      <c r="BA11" s="726"/>
      <c r="BB11" s="726"/>
      <c r="BC11" s="726"/>
      <c r="BD11" s="726"/>
      <c r="BE11" s="725">
        <v>793280</v>
      </c>
      <c r="BF11" s="725"/>
      <c r="BG11" s="725"/>
      <c r="BH11" s="725"/>
      <c r="BI11" s="725"/>
      <c r="BJ11" s="725"/>
    </row>
    <row r="12" spans="1:63" ht="8.1" customHeight="1">
      <c r="M12" s="118"/>
      <c r="N12" s="253"/>
      <c r="O12" s="253"/>
      <c r="P12" s="253"/>
      <c r="Q12" s="253"/>
      <c r="R12" s="253"/>
      <c r="S12" s="253"/>
      <c r="T12" s="253"/>
      <c r="BE12" s="253"/>
      <c r="BF12" s="253"/>
      <c r="BG12" s="253"/>
      <c r="BH12" s="253"/>
      <c r="BI12" s="253"/>
      <c r="BJ12" s="253"/>
    </row>
    <row r="13" spans="1:63" ht="12" customHeight="1">
      <c r="C13" s="463" t="s">
        <v>668</v>
      </c>
      <c r="D13" s="463"/>
      <c r="E13" s="463"/>
      <c r="F13" s="463"/>
      <c r="G13" s="463"/>
      <c r="H13" s="463"/>
      <c r="I13" s="463"/>
      <c r="J13" s="463"/>
      <c r="K13" s="463"/>
      <c r="L13" s="463"/>
      <c r="M13" s="354"/>
      <c r="N13" s="721">
        <v>6</v>
      </c>
      <c r="O13" s="721"/>
      <c r="P13" s="721"/>
      <c r="Q13" s="721"/>
      <c r="R13" s="884">
        <v>-7</v>
      </c>
      <c r="S13" s="884"/>
      <c r="T13" s="884"/>
      <c r="U13" s="464">
        <v>23</v>
      </c>
      <c r="V13" s="464"/>
      <c r="W13" s="464"/>
      <c r="X13" s="464"/>
      <c r="Y13" s="464"/>
      <c r="Z13" s="464"/>
      <c r="AA13" s="464">
        <v>6</v>
      </c>
      <c r="AB13" s="464"/>
      <c r="AC13" s="464"/>
      <c r="AD13" s="464"/>
      <c r="AE13" s="464"/>
      <c r="AF13" s="464"/>
      <c r="AG13" s="464">
        <v>17</v>
      </c>
      <c r="AH13" s="464"/>
      <c r="AI13" s="464"/>
      <c r="AJ13" s="464"/>
      <c r="AK13" s="464"/>
      <c r="AL13" s="464"/>
      <c r="AM13" s="722">
        <v>156</v>
      </c>
      <c r="AN13" s="722"/>
      <c r="AO13" s="722"/>
      <c r="AP13" s="722"/>
      <c r="AQ13" s="722"/>
      <c r="AR13" s="722"/>
      <c r="AS13" s="721">
        <v>76</v>
      </c>
      <c r="AT13" s="721"/>
      <c r="AU13" s="721"/>
      <c r="AV13" s="721"/>
      <c r="AW13" s="721"/>
      <c r="AX13" s="721"/>
      <c r="AY13" s="721">
        <v>80</v>
      </c>
      <c r="AZ13" s="721"/>
      <c r="BA13" s="721"/>
      <c r="BB13" s="721"/>
      <c r="BC13" s="721"/>
      <c r="BD13" s="721"/>
      <c r="BE13" s="721">
        <v>15902</v>
      </c>
      <c r="BF13" s="721"/>
      <c r="BG13" s="721"/>
      <c r="BH13" s="721"/>
      <c r="BI13" s="721"/>
      <c r="BJ13" s="721"/>
    </row>
    <row r="14" spans="1:63" ht="12" customHeight="1">
      <c r="C14" s="463" t="s">
        <v>667</v>
      </c>
      <c r="D14" s="463"/>
      <c r="E14" s="463"/>
      <c r="F14" s="463"/>
      <c r="G14" s="463"/>
      <c r="H14" s="463"/>
      <c r="I14" s="463"/>
      <c r="J14" s="463"/>
      <c r="K14" s="463"/>
      <c r="L14" s="463"/>
      <c r="M14" s="354"/>
      <c r="N14" s="721">
        <v>10</v>
      </c>
      <c r="O14" s="721"/>
      <c r="P14" s="721"/>
      <c r="Q14" s="721"/>
      <c r="R14" s="884"/>
      <c r="S14" s="884"/>
      <c r="T14" s="884"/>
      <c r="U14" s="464">
        <v>16</v>
      </c>
      <c r="V14" s="464"/>
      <c r="W14" s="464"/>
      <c r="X14" s="464"/>
      <c r="Y14" s="464"/>
      <c r="Z14" s="464"/>
      <c r="AA14" s="464">
        <v>7</v>
      </c>
      <c r="AB14" s="464"/>
      <c r="AC14" s="464"/>
      <c r="AD14" s="464"/>
      <c r="AE14" s="464"/>
      <c r="AF14" s="464"/>
      <c r="AG14" s="464">
        <v>9</v>
      </c>
      <c r="AH14" s="464"/>
      <c r="AI14" s="464"/>
      <c r="AJ14" s="464"/>
      <c r="AK14" s="464"/>
      <c r="AL14" s="464"/>
      <c r="AM14" s="722">
        <v>258</v>
      </c>
      <c r="AN14" s="722"/>
      <c r="AO14" s="722"/>
      <c r="AP14" s="722"/>
      <c r="AQ14" s="722"/>
      <c r="AR14" s="722"/>
      <c r="AS14" s="721">
        <v>131</v>
      </c>
      <c r="AT14" s="721"/>
      <c r="AU14" s="721"/>
      <c r="AV14" s="721"/>
      <c r="AW14" s="721"/>
      <c r="AX14" s="721"/>
      <c r="AY14" s="721">
        <v>127</v>
      </c>
      <c r="AZ14" s="721"/>
      <c r="BA14" s="721"/>
      <c r="BB14" s="721"/>
      <c r="BC14" s="721"/>
      <c r="BD14" s="721"/>
      <c r="BE14" s="721">
        <v>14123</v>
      </c>
      <c r="BF14" s="721"/>
      <c r="BG14" s="721"/>
      <c r="BH14" s="721"/>
      <c r="BI14" s="721"/>
      <c r="BJ14" s="721"/>
    </row>
    <row r="15" spans="1:63" ht="12" customHeight="1">
      <c r="C15" s="463" t="s">
        <v>666</v>
      </c>
      <c r="D15" s="463"/>
      <c r="E15" s="463"/>
      <c r="F15" s="463"/>
      <c r="G15" s="463"/>
      <c r="H15" s="463"/>
      <c r="I15" s="463"/>
      <c r="J15" s="463"/>
      <c r="K15" s="463"/>
      <c r="L15" s="463"/>
      <c r="M15" s="354"/>
      <c r="N15" s="721">
        <v>17</v>
      </c>
      <c r="O15" s="721"/>
      <c r="P15" s="721"/>
      <c r="Q15" s="721"/>
      <c r="R15" s="884"/>
      <c r="S15" s="884"/>
      <c r="T15" s="884"/>
      <c r="U15" s="464">
        <v>23</v>
      </c>
      <c r="V15" s="464"/>
      <c r="W15" s="464"/>
      <c r="X15" s="464"/>
      <c r="Y15" s="464"/>
      <c r="Z15" s="464"/>
      <c r="AA15" s="464">
        <v>9</v>
      </c>
      <c r="AB15" s="464"/>
      <c r="AC15" s="464"/>
      <c r="AD15" s="464"/>
      <c r="AE15" s="464"/>
      <c r="AF15" s="464"/>
      <c r="AG15" s="464">
        <v>14</v>
      </c>
      <c r="AH15" s="464"/>
      <c r="AI15" s="464"/>
      <c r="AJ15" s="464"/>
      <c r="AK15" s="464"/>
      <c r="AL15" s="464"/>
      <c r="AM15" s="722">
        <v>482</v>
      </c>
      <c r="AN15" s="722"/>
      <c r="AO15" s="722"/>
      <c r="AP15" s="722"/>
      <c r="AQ15" s="722"/>
      <c r="AR15" s="722"/>
      <c r="AS15" s="721">
        <v>250</v>
      </c>
      <c r="AT15" s="721"/>
      <c r="AU15" s="721"/>
      <c r="AV15" s="721"/>
      <c r="AW15" s="721"/>
      <c r="AX15" s="721"/>
      <c r="AY15" s="721">
        <v>232</v>
      </c>
      <c r="AZ15" s="721"/>
      <c r="BA15" s="721"/>
      <c r="BB15" s="721"/>
      <c r="BC15" s="721"/>
      <c r="BD15" s="721"/>
      <c r="BE15" s="721">
        <v>11459</v>
      </c>
      <c r="BF15" s="721"/>
      <c r="BG15" s="721"/>
      <c r="BH15" s="721"/>
      <c r="BI15" s="721"/>
      <c r="BJ15" s="721"/>
    </row>
    <row r="16" spans="1:63" ht="12" customHeight="1">
      <c r="C16" s="463" t="s">
        <v>665</v>
      </c>
      <c r="D16" s="463"/>
      <c r="E16" s="463"/>
      <c r="F16" s="463"/>
      <c r="G16" s="463"/>
      <c r="H16" s="463"/>
      <c r="I16" s="463"/>
      <c r="J16" s="463"/>
      <c r="K16" s="463"/>
      <c r="L16" s="463"/>
      <c r="M16" s="354"/>
      <c r="N16" s="721">
        <v>10</v>
      </c>
      <c r="O16" s="721"/>
      <c r="P16" s="721"/>
      <c r="Q16" s="721"/>
      <c r="R16" s="884">
        <v>-5</v>
      </c>
      <c r="S16" s="884"/>
      <c r="T16" s="884"/>
      <c r="U16" s="464">
        <v>22</v>
      </c>
      <c r="V16" s="464"/>
      <c r="W16" s="464"/>
      <c r="X16" s="464"/>
      <c r="Y16" s="464"/>
      <c r="Z16" s="464"/>
      <c r="AA16" s="464">
        <v>8</v>
      </c>
      <c r="AB16" s="464"/>
      <c r="AC16" s="464"/>
      <c r="AD16" s="464"/>
      <c r="AE16" s="464"/>
      <c r="AF16" s="464"/>
      <c r="AG16" s="464">
        <v>14</v>
      </c>
      <c r="AH16" s="464"/>
      <c r="AI16" s="464"/>
      <c r="AJ16" s="464"/>
      <c r="AK16" s="464"/>
      <c r="AL16" s="464"/>
      <c r="AM16" s="722">
        <v>293</v>
      </c>
      <c r="AN16" s="722"/>
      <c r="AO16" s="722"/>
      <c r="AP16" s="722"/>
      <c r="AQ16" s="722"/>
      <c r="AR16" s="722"/>
      <c r="AS16" s="721">
        <v>169</v>
      </c>
      <c r="AT16" s="721"/>
      <c r="AU16" s="721"/>
      <c r="AV16" s="721"/>
      <c r="AW16" s="721"/>
      <c r="AX16" s="721"/>
      <c r="AY16" s="721">
        <v>124</v>
      </c>
      <c r="AZ16" s="721"/>
      <c r="BA16" s="721"/>
      <c r="BB16" s="721"/>
      <c r="BC16" s="721"/>
      <c r="BD16" s="721"/>
      <c r="BE16" s="721">
        <v>7552</v>
      </c>
      <c r="BF16" s="721"/>
      <c r="BG16" s="721"/>
      <c r="BH16" s="721"/>
      <c r="BI16" s="721"/>
      <c r="BJ16" s="721"/>
    </row>
    <row r="17" spans="3:62" ht="12" customHeight="1">
      <c r="C17" s="463" t="s">
        <v>664</v>
      </c>
      <c r="D17" s="463"/>
      <c r="E17" s="463"/>
      <c r="F17" s="463"/>
      <c r="G17" s="463"/>
      <c r="H17" s="463"/>
      <c r="I17" s="463"/>
      <c r="J17" s="463"/>
      <c r="K17" s="463"/>
      <c r="L17" s="463"/>
      <c r="M17" s="354"/>
      <c r="N17" s="721">
        <v>11</v>
      </c>
      <c r="O17" s="721"/>
      <c r="P17" s="721"/>
      <c r="Q17" s="721"/>
      <c r="R17" s="884"/>
      <c r="S17" s="884"/>
      <c r="T17" s="884"/>
      <c r="U17" s="464">
        <v>18</v>
      </c>
      <c r="V17" s="464"/>
      <c r="W17" s="464"/>
      <c r="X17" s="464"/>
      <c r="Y17" s="464"/>
      <c r="Z17" s="464"/>
      <c r="AA17" s="464">
        <v>7</v>
      </c>
      <c r="AB17" s="464"/>
      <c r="AC17" s="464"/>
      <c r="AD17" s="464"/>
      <c r="AE17" s="464"/>
      <c r="AF17" s="464"/>
      <c r="AG17" s="464">
        <v>11</v>
      </c>
      <c r="AH17" s="464"/>
      <c r="AI17" s="464"/>
      <c r="AJ17" s="464"/>
      <c r="AK17" s="464"/>
      <c r="AL17" s="464"/>
      <c r="AM17" s="722">
        <v>290</v>
      </c>
      <c r="AN17" s="722"/>
      <c r="AO17" s="722"/>
      <c r="AP17" s="722"/>
      <c r="AQ17" s="722"/>
      <c r="AR17" s="722"/>
      <c r="AS17" s="721">
        <v>142</v>
      </c>
      <c r="AT17" s="721"/>
      <c r="AU17" s="721"/>
      <c r="AV17" s="721"/>
      <c r="AW17" s="721"/>
      <c r="AX17" s="721"/>
      <c r="AY17" s="721">
        <v>148</v>
      </c>
      <c r="AZ17" s="721"/>
      <c r="BA17" s="721"/>
      <c r="BB17" s="721"/>
      <c r="BC17" s="721"/>
      <c r="BD17" s="721"/>
      <c r="BE17" s="721">
        <v>10514</v>
      </c>
      <c r="BF17" s="721"/>
      <c r="BG17" s="721"/>
      <c r="BH17" s="721"/>
      <c r="BI17" s="721"/>
      <c r="BJ17" s="721"/>
    </row>
    <row r="18" spans="3:62" ht="8.1" customHeight="1">
      <c r="M18" s="118"/>
      <c r="N18" s="253"/>
      <c r="O18" s="253"/>
      <c r="P18" s="253"/>
      <c r="Q18" s="253"/>
      <c r="R18" s="253"/>
      <c r="S18" s="253"/>
      <c r="T18" s="253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5"/>
      <c r="AH18" s="355"/>
      <c r="AI18" s="355"/>
      <c r="AJ18" s="355"/>
      <c r="AK18" s="355"/>
      <c r="AL18" s="355"/>
      <c r="AS18" s="253"/>
      <c r="AT18" s="253"/>
      <c r="AU18" s="253"/>
      <c r="AV18" s="253"/>
      <c r="AW18" s="253"/>
      <c r="AX18" s="253"/>
      <c r="AY18" s="253"/>
      <c r="AZ18" s="253"/>
      <c r="BA18" s="253"/>
      <c r="BB18" s="253"/>
      <c r="BC18" s="253"/>
      <c r="BD18" s="253"/>
      <c r="BE18" s="253"/>
      <c r="BF18" s="253"/>
      <c r="BG18" s="253"/>
      <c r="BH18" s="253"/>
      <c r="BI18" s="253"/>
      <c r="BJ18" s="253"/>
    </row>
    <row r="19" spans="3:62" ht="12" customHeight="1">
      <c r="C19" s="463" t="s">
        <v>663</v>
      </c>
      <c r="D19" s="463"/>
      <c r="E19" s="463"/>
      <c r="F19" s="463"/>
      <c r="G19" s="463"/>
      <c r="H19" s="463"/>
      <c r="I19" s="463"/>
      <c r="J19" s="463"/>
      <c r="K19" s="463"/>
      <c r="L19" s="463"/>
      <c r="M19" s="354"/>
      <c r="N19" s="721">
        <v>15</v>
      </c>
      <c r="O19" s="721"/>
      <c r="P19" s="721"/>
      <c r="Q19" s="721"/>
      <c r="R19" s="884">
        <v>-5</v>
      </c>
      <c r="S19" s="884"/>
      <c r="T19" s="884"/>
      <c r="U19" s="464">
        <v>28</v>
      </c>
      <c r="V19" s="464"/>
      <c r="W19" s="464"/>
      <c r="X19" s="464"/>
      <c r="Y19" s="464"/>
      <c r="Z19" s="464"/>
      <c r="AA19" s="464">
        <v>8</v>
      </c>
      <c r="AB19" s="464"/>
      <c r="AC19" s="464"/>
      <c r="AD19" s="464"/>
      <c r="AE19" s="464"/>
      <c r="AF19" s="464"/>
      <c r="AG19" s="464">
        <v>20</v>
      </c>
      <c r="AH19" s="464"/>
      <c r="AI19" s="464"/>
      <c r="AJ19" s="464"/>
      <c r="AK19" s="464"/>
      <c r="AL19" s="464"/>
      <c r="AM19" s="722">
        <v>503</v>
      </c>
      <c r="AN19" s="722"/>
      <c r="AO19" s="722"/>
      <c r="AP19" s="722"/>
      <c r="AQ19" s="722"/>
      <c r="AR19" s="722"/>
      <c r="AS19" s="721">
        <v>248</v>
      </c>
      <c r="AT19" s="721"/>
      <c r="AU19" s="721"/>
      <c r="AV19" s="721"/>
      <c r="AW19" s="721"/>
      <c r="AX19" s="721"/>
      <c r="AY19" s="721">
        <v>255</v>
      </c>
      <c r="AZ19" s="721"/>
      <c r="BA19" s="721"/>
      <c r="BB19" s="721"/>
      <c r="BC19" s="721"/>
      <c r="BD19" s="721"/>
      <c r="BE19" s="721">
        <v>11468</v>
      </c>
      <c r="BF19" s="885"/>
      <c r="BG19" s="885"/>
      <c r="BH19" s="885"/>
      <c r="BI19" s="885"/>
      <c r="BJ19" s="885"/>
    </row>
    <row r="20" spans="3:62" ht="12" customHeight="1">
      <c r="C20" s="463" t="s">
        <v>662</v>
      </c>
      <c r="D20" s="463"/>
      <c r="E20" s="463"/>
      <c r="F20" s="463"/>
      <c r="G20" s="463"/>
      <c r="H20" s="463"/>
      <c r="I20" s="463"/>
      <c r="J20" s="463"/>
      <c r="K20" s="463"/>
      <c r="L20" s="463"/>
      <c r="M20" s="354"/>
      <c r="N20" s="721">
        <v>25</v>
      </c>
      <c r="O20" s="721"/>
      <c r="P20" s="721"/>
      <c r="Q20" s="721"/>
      <c r="R20" s="884"/>
      <c r="S20" s="884"/>
      <c r="T20" s="884"/>
      <c r="U20" s="464">
        <v>34</v>
      </c>
      <c r="V20" s="464"/>
      <c r="W20" s="464"/>
      <c r="X20" s="464"/>
      <c r="Y20" s="464"/>
      <c r="Z20" s="464"/>
      <c r="AA20" s="464">
        <v>11</v>
      </c>
      <c r="AB20" s="464"/>
      <c r="AC20" s="464"/>
      <c r="AD20" s="464"/>
      <c r="AE20" s="464"/>
      <c r="AF20" s="464"/>
      <c r="AG20" s="464">
        <v>23</v>
      </c>
      <c r="AH20" s="464"/>
      <c r="AI20" s="464"/>
      <c r="AJ20" s="464"/>
      <c r="AK20" s="464"/>
      <c r="AL20" s="464"/>
      <c r="AM20" s="722">
        <v>859</v>
      </c>
      <c r="AN20" s="722"/>
      <c r="AO20" s="722"/>
      <c r="AP20" s="722"/>
      <c r="AQ20" s="722"/>
      <c r="AR20" s="722"/>
      <c r="AS20" s="721">
        <v>436</v>
      </c>
      <c r="AT20" s="721"/>
      <c r="AU20" s="721"/>
      <c r="AV20" s="721"/>
      <c r="AW20" s="721"/>
      <c r="AX20" s="721"/>
      <c r="AY20" s="721">
        <v>423</v>
      </c>
      <c r="AZ20" s="721"/>
      <c r="BA20" s="721"/>
      <c r="BB20" s="721"/>
      <c r="BC20" s="721"/>
      <c r="BD20" s="721"/>
      <c r="BE20" s="721">
        <v>13881</v>
      </c>
      <c r="BF20" s="885"/>
      <c r="BG20" s="885"/>
      <c r="BH20" s="885"/>
      <c r="BI20" s="885"/>
      <c r="BJ20" s="885"/>
    </row>
    <row r="21" spans="3:62" ht="12" customHeight="1">
      <c r="C21" s="463" t="s">
        <v>661</v>
      </c>
      <c r="D21" s="463"/>
      <c r="E21" s="463"/>
      <c r="F21" s="463"/>
      <c r="G21" s="463"/>
      <c r="H21" s="463"/>
      <c r="I21" s="463"/>
      <c r="J21" s="463"/>
      <c r="K21" s="463"/>
      <c r="L21" s="463"/>
      <c r="M21" s="354"/>
      <c r="N21" s="721">
        <v>13</v>
      </c>
      <c r="O21" s="721"/>
      <c r="P21" s="721"/>
      <c r="Q21" s="721"/>
      <c r="R21" s="884">
        <v>-1</v>
      </c>
      <c r="S21" s="884"/>
      <c r="T21" s="884"/>
      <c r="U21" s="464">
        <v>21</v>
      </c>
      <c r="V21" s="464"/>
      <c r="W21" s="464"/>
      <c r="X21" s="464"/>
      <c r="Y21" s="464"/>
      <c r="Z21" s="464"/>
      <c r="AA21" s="464">
        <v>7</v>
      </c>
      <c r="AB21" s="464"/>
      <c r="AC21" s="464"/>
      <c r="AD21" s="464"/>
      <c r="AE21" s="464"/>
      <c r="AF21" s="464"/>
      <c r="AG21" s="464">
        <v>14</v>
      </c>
      <c r="AH21" s="464"/>
      <c r="AI21" s="464"/>
      <c r="AJ21" s="464"/>
      <c r="AK21" s="464"/>
      <c r="AL21" s="464"/>
      <c r="AM21" s="722">
        <v>387</v>
      </c>
      <c r="AN21" s="722"/>
      <c r="AO21" s="722"/>
      <c r="AP21" s="722"/>
      <c r="AQ21" s="722"/>
      <c r="AR21" s="722"/>
      <c r="AS21" s="721">
        <v>203</v>
      </c>
      <c r="AT21" s="721"/>
      <c r="AU21" s="721"/>
      <c r="AV21" s="721"/>
      <c r="AW21" s="721"/>
      <c r="AX21" s="721"/>
      <c r="AY21" s="721">
        <v>184</v>
      </c>
      <c r="AZ21" s="721"/>
      <c r="BA21" s="721"/>
      <c r="BB21" s="721"/>
      <c r="BC21" s="721"/>
      <c r="BD21" s="721"/>
      <c r="BE21" s="721">
        <v>14095</v>
      </c>
      <c r="BF21" s="885"/>
      <c r="BG21" s="885"/>
      <c r="BH21" s="885"/>
      <c r="BI21" s="885"/>
      <c r="BJ21" s="885"/>
    </row>
    <row r="22" spans="3:62" ht="12" customHeight="1">
      <c r="C22" s="463" t="s">
        <v>660</v>
      </c>
      <c r="D22" s="463"/>
      <c r="E22" s="463"/>
      <c r="F22" s="463"/>
      <c r="G22" s="463"/>
      <c r="H22" s="463"/>
      <c r="I22" s="463"/>
      <c r="J22" s="463"/>
      <c r="K22" s="463"/>
      <c r="L22" s="463"/>
      <c r="M22" s="354"/>
      <c r="N22" s="721">
        <v>18</v>
      </c>
      <c r="O22" s="721"/>
      <c r="P22" s="721"/>
      <c r="Q22" s="721"/>
      <c r="R22" s="884"/>
      <c r="S22" s="884"/>
      <c r="T22" s="884"/>
      <c r="U22" s="464">
        <v>25</v>
      </c>
      <c r="V22" s="464"/>
      <c r="W22" s="464"/>
      <c r="X22" s="464"/>
      <c r="Y22" s="464"/>
      <c r="Z22" s="464"/>
      <c r="AA22" s="464">
        <v>8</v>
      </c>
      <c r="AB22" s="464"/>
      <c r="AC22" s="464"/>
      <c r="AD22" s="464"/>
      <c r="AE22" s="464"/>
      <c r="AF22" s="464"/>
      <c r="AG22" s="464">
        <v>17</v>
      </c>
      <c r="AH22" s="464"/>
      <c r="AI22" s="464"/>
      <c r="AJ22" s="464"/>
      <c r="AK22" s="464"/>
      <c r="AL22" s="464"/>
      <c r="AM22" s="722">
        <v>524</v>
      </c>
      <c r="AN22" s="722"/>
      <c r="AO22" s="722"/>
      <c r="AP22" s="722"/>
      <c r="AQ22" s="722"/>
      <c r="AR22" s="722"/>
      <c r="AS22" s="721">
        <v>290</v>
      </c>
      <c r="AT22" s="721"/>
      <c r="AU22" s="721"/>
      <c r="AV22" s="721"/>
      <c r="AW22" s="721"/>
      <c r="AX22" s="721"/>
      <c r="AY22" s="721">
        <v>234</v>
      </c>
      <c r="AZ22" s="721"/>
      <c r="BA22" s="721"/>
      <c r="BB22" s="721"/>
      <c r="BC22" s="721"/>
      <c r="BD22" s="721"/>
      <c r="BE22" s="721">
        <v>12565</v>
      </c>
      <c r="BF22" s="885"/>
      <c r="BG22" s="885"/>
      <c r="BH22" s="885"/>
      <c r="BI22" s="885"/>
      <c r="BJ22" s="885"/>
    </row>
    <row r="23" spans="3:62" ht="12" customHeight="1">
      <c r="C23" s="463" t="s">
        <v>659</v>
      </c>
      <c r="D23" s="463"/>
      <c r="E23" s="463"/>
      <c r="F23" s="463"/>
      <c r="G23" s="463"/>
      <c r="H23" s="463"/>
      <c r="I23" s="463"/>
      <c r="J23" s="463"/>
      <c r="K23" s="463"/>
      <c r="L23" s="463"/>
      <c r="M23" s="354"/>
      <c r="N23" s="721">
        <v>20</v>
      </c>
      <c r="O23" s="721"/>
      <c r="P23" s="721"/>
      <c r="Q23" s="721"/>
      <c r="R23" s="884"/>
      <c r="S23" s="884"/>
      <c r="T23" s="884"/>
      <c r="U23" s="464">
        <v>27</v>
      </c>
      <c r="V23" s="464"/>
      <c r="W23" s="464"/>
      <c r="X23" s="464"/>
      <c r="Y23" s="464"/>
      <c r="Z23" s="464"/>
      <c r="AA23" s="464">
        <v>11</v>
      </c>
      <c r="AB23" s="464"/>
      <c r="AC23" s="464"/>
      <c r="AD23" s="464"/>
      <c r="AE23" s="464"/>
      <c r="AF23" s="464"/>
      <c r="AG23" s="464">
        <v>16</v>
      </c>
      <c r="AH23" s="464"/>
      <c r="AI23" s="464"/>
      <c r="AJ23" s="464"/>
      <c r="AK23" s="464"/>
      <c r="AL23" s="464"/>
      <c r="AM23" s="722">
        <v>636</v>
      </c>
      <c r="AN23" s="722"/>
      <c r="AO23" s="722"/>
      <c r="AP23" s="722"/>
      <c r="AQ23" s="722"/>
      <c r="AR23" s="722"/>
      <c r="AS23" s="721">
        <v>345</v>
      </c>
      <c r="AT23" s="721"/>
      <c r="AU23" s="721"/>
      <c r="AV23" s="721"/>
      <c r="AW23" s="721"/>
      <c r="AX23" s="721"/>
      <c r="AY23" s="721">
        <v>291</v>
      </c>
      <c r="AZ23" s="721"/>
      <c r="BA23" s="721"/>
      <c r="BB23" s="721"/>
      <c r="BC23" s="721"/>
      <c r="BD23" s="721"/>
      <c r="BE23" s="721">
        <v>14318</v>
      </c>
      <c r="BF23" s="885"/>
      <c r="BG23" s="885"/>
      <c r="BH23" s="885"/>
      <c r="BI23" s="885"/>
      <c r="BJ23" s="885"/>
    </row>
    <row r="24" spans="3:62" ht="8.1" customHeight="1">
      <c r="M24" s="118"/>
      <c r="N24" s="253"/>
      <c r="O24" s="253"/>
      <c r="P24" s="253"/>
      <c r="Q24" s="253"/>
      <c r="R24" s="253"/>
      <c r="S24" s="253"/>
      <c r="T24" s="253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5"/>
      <c r="AH24" s="355"/>
      <c r="AI24" s="355"/>
      <c r="AJ24" s="355"/>
      <c r="AK24" s="355"/>
      <c r="AL24" s="355"/>
      <c r="AS24" s="253"/>
      <c r="AT24" s="253"/>
      <c r="AU24" s="253"/>
      <c r="AV24" s="253"/>
      <c r="AW24" s="253"/>
      <c r="AX24" s="253"/>
      <c r="AY24" s="253"/>
      <c r="AZ24" s="253"/>
      <c r="BA24" s="253"/>
      <c r="BB24" s="253"/>
      <c r="BC24" s="253"/>
      <c r="BD24" s="253"/>
      <c r="BE24" s="253"/>
      <c r="BF24" s="253"/>
      <c r="BG24" s="253"/>
      <c r="BH24" s="253"/>
      <c r="BI24" s="253"/>
      <c r="BJ24" s="253"/>
    </row>
    <row r="25" spans="3:62" ht="12" customHeight="1">
      <c r="C25" s="463" t="s">
        <v>658</v>
      </c>
      <c r="D25" s="463"/>
      <c r="E25" s="463"/>
      <c r="F25" s="463"/>
      <c r="G25" s="463"/>
      <c r="H25" s="463"/>
      <c r="I25" s="463"/>
      <c r="J25" s="463"/>
      <c r="K25" s="463"/>
      <c r="L25" s="463"/>
      <c r="M25" s="354"/>
      <c r="N25" s="721">
        <v>14</v>
      </c>
      <c r="O25" s="721"/>
      <c r="P25" s="721"/>
      <c r="Q25" s="721"/>
      <c r="R25" s="884">
        <v>-2</v>
      </c>
      <c r="S25" s="884"/>
      <c r="T25" s="884"/>
      <c r="U25" s="464">
        <v>24</v>
      </c>
      <c r="V25" s="464"/>
      <c r="W25" s="464"/>
      <c r="X25" s="464"/>
      <c r="Y25" s="464"/>
      <c r="Z25" s="464"/>
      <c r="AA25" s="464">
        <v>8</v>
      </c>
      <c r="AB25" s="464"/>
      <c r="AC25" s="464"/>
      <c r="AD25" s="464"/>
      <c r="AE25" s="464"/>
      <c r="AF25" s="464"/>
      <c r="AG25" s="464">
        <v>16</v>
      </c>
      <c r="AH25" s="464"/>
      <c r="AI25" s="464"/>
      <c r="AJ25" s="464"/>
      <c r="AK25" s="464"/>
      <c r="AL25" s="464"/>
      <c r="AM25" s="722">
        <v>434</v>
      </c>
      <c r="AN25" s="722"/>
      <c r="AO25" s="722"/>
      <c r="AP25" s="722"/>
      <c r="AQ25" s="722"/>
      <c r="AR25" s="722"/>
      <c r="AS25" s="721">
        <v>221</v>
      </c>
      <c r="AT25" s="721"/>
      <c r="AU25" s="721"/>
      <c r="AV25" s="721"/>
      <c r="AW25" s="721"/>
      <c r="AX25" s="721"/>
      <c r="AY25" s="721">
        <v>213</v>
      </c>
      <c r="AZ25" s="721"/>
      <c r="BA25" s="721"/>
      <c r="BB25" s="721"/>
      <c r="BC25" s="721"/>
      <c r="BD25" s="721"/>
      <c r="BE25" s="721">
        <v>10385</v>
      </c>
      <c r="BF25" s="721"/>
      <c r="BG25" s="721"/>
      <c r="BH25" s="721"/>
      <c r="BI25" s="721"/>
      <c r="BJ25" s="721"/>
    </row>
    <row r="26" spans="3:62" ht="12" customHeight="1">
      <c r="C26" s="463" t="s">
        <v>657</v>
      </c>
      <c r="D26" s="463"/>
      <c r="E26" s="463"/>
      <c r="F26" s="463"/>
      <c r="G26" s="463"/>
      <c r="H26" s="463"/>
      <c r="I26" s="463"/>
      <c r="J26" s="463"/>
      <c r="K26" s="463"/>
      <c r="L26" s="463"/>
      <c r="M26" s="354"/>
      <c r="N26" s="721">
        <v>20</v>
      </c>
      <c r="O26" s="721"/>
      <c r="P26" s="721"/>
      <c r="Q26" s="721"/>
      <c r="R26" s="884"/>
      <c r="S26" s="884"/>
      <c r="T26" s="884"/>
      <c r="U26" s="464">
        <v>28</v>
      </c>
      <c r="V26" s="464"/>
      <c r="W26" s="464"/>
      <c r="X26" s="464"/>
      <c r="Y26" s="464"/>
      <c r="Z26" s="464"/>
      <c r="AA26" s="464">
        <v>11</v>
      </c>
      <c r="AB26" s="464"/>
      <c r="AC26" s="464"/>
      <c r="AD26" s="464"/>
      <c r="AE26" s="464"/>
      <c r="AF26" s="464"/>
      <c r="AG26" s="464">
        <v>17</v>
      </c>
      <c r="AH26" s="464"/>
      <c r="AI26" s="464"/>
      <c r="AJ26" s="464"/>
      <c r="AK26" s="464"/>
      <c r="AL26" s="464"/>
      <c r="AM26" s="722">
        <v>632</v>
      </c>
      <c r="AN26" s="722"/>
      <c r="AO26" s="722"/>
      <c r="AP26" s="722"/>
      <c r="AQ26" s="722"/>
      <c r="AR26" s="722"/>
      <c r="AS26" s="721">
        <v>322</v>
      </c>
      <c r="AT26" s="721"/>
      <c r="AU26" s="721"/>
      <c r="AV26" s="721"/>
      <c r="AW26" s="721"/>
      <c r="AX26" s="721"/>
      <c r="AY26" s="721">
        <v>310</v>
      </c>
      <c r="AZ26" s="721"/>
      <c r="BA26" s="721"/>
      <c r="BB26" s="721"/>
      <c r="BC26" s="721"/>
      <c r="BD26" s="721"/>
      <c r="BE26" s="721">
        <v>8394</v>
      </c>
      <c r="BF26" s="721"/>
      <c r="BG26" s="721"/>
      <c r="BH26" s="721"/>
      <c r="BI26" s="721"/>
      <c r="BJ26" s="721"/>
    </row>
    <row r="27" spans="3:62" ht="12" customHeight="1">
      <c r="C27" s="463" t="s">
        <v>656</v>
      </c>
      <c r="D27" s="463"/>
      <c r="E27" s="463"/>
      <c r="F27" s="463"/>
      <c r="G27" s="463"/>
      <c r="H27" s="463"/>
      <c r="I27" s="463"/>
      <c r="J27" s="463"/>
      <c r="K27" s="463"/>
      <c r="L27" s="463"/>
      <c r="M27" s="354"/>
      <c r="N27" s="721">
        <v>17</v>
      </c>
      <c r="O27" s="721"/>
      <c r="P27" s="721"/>
      <c r="Q27" s="721"/>
      <c r="R27" s="884"/>
      <c r="S27" s="884"/>
      <c r="T27" s="884"/>
      <c r="U27" s="464">
        <v>25</v>
      </c>
      <c r="V27" s="464"/>
      <c r="W27" s="464"/>
      <c r="X27" s="464"/>
      <c r="Y27" s="464"/>
      <c r="Z27" s="464"/>
      <c r="AA27" s="464">
        <v>10</v>
      </c>
      <c r="AB27" s="464"/>
      <c r="AC27" s="464"/>
      <c r="AD27" s="464"/>
      <c r="AE27" s="464"/>
      <c r="AF27" s="464"/>
      <c r="AG27" s="464">
        <v>15</v>
      </c>
      <c r="AH27" s="464"/>
      <c r="AI27" s="464"/>
      <c r="AJ27" s="464"/>
      <c r="AK27" s="464"/>
      <c r="AL27" s="464"/>
      <c r="AM27" s="722">
        <v>521</v>
      </c>
      <c r="AN27" s="722"/>
      <c r="AO27" s="722"/>
      <c r="AP27" s="722"/>
      <c r="AQ27" s="722"/>
      <c r="AR27" s="722"/>
      <c r="AS27" s="721">
        <v>280</v>
      </c>
      <c r="AT27" s="721"/>
      <c r="AU27" s="721"/>
      <c r="AV27" s="721"/>
      <c r="AW27" s="721"/>
      <c r="AX27" s="721"/>
      <c r="AY27" s="721">
        <v>241</v>
      </c>
      <c r="AZ27" s="721"/>
      <c r="BA27" s="721"/>
      <c r="BB27" s="721"/>
      <c r="BC27" s="721"/>
      <c r="BD27" s="721"/>
      <c r="BE27" s="721">
        <v>13248</v>
      </c>
      <c r="BF27" s="721"/>
      <c r="BG27" s="721"/>
      <c r="BH27" s="721"/>
      <c r="BI27" s="721"/>
      <c r="BJ27" s="721"/>
    </row>
    <row r="28" spans="3:62" ht="12" customHeight="1">
      <c r="C28" s="463" t="s">
        <v>655</v>
      </c>
      <c r="D28" s="463"/>
      <c r="E28" s="463"/>
      <c r="F28" s="463"/>
      <c r="G28" s="463"/>
      <c r="H28" s="463"/>
      <c r="I28" s="463"/>
      <c r="J28" s="463"/>
      <c r="K28" s="463"/>
      <c r="L28" s="463"/>
      <c r="M28" s="354"/>
      <c r="N28" s="721">
        <v>23</v>
      </c>
      <c r="O28" s="721"/>
      <c r="P28" s="721"/>
      <c r="Q28" s="721"/>
      <c r="R28" s="884"/>
      <c r="S28" s="884"/>
      <c r="T28" s="884"/>
      <c r="U28" s="464">
        <v>32</v>
      </c>
      <c r="V28" s="464"/>
      <c r="W28" s="464"/>
      <c r="X28" s="464"/>
      <c r="Y28" s="464"/>
      <c r="Z28" s="464"/>
      <c r="AA28" s="464">
        <v>13</v>
      </c>
      <c r="AB28" s="464"/>
      <c r="AC28" s="464"/>
      <c r="AD28" s="464"/>
      <c r="AE28" s="464"/>
      <c r="AF28" s="464"/>
      <c r="AG28" s="464">
        <v>19</v>
      </c>
      <c r="AH28" s="464"/>
      <c r="AI28" s="464"/>
      <c r="AJ28" s="464"/>
      <c r="AK28" s="464"/>
      <c r="AL28" s="464"/>
      <c r="AM28" s="722">
        <v>789</v>
      </c>
      <c r="AN28" s="722"/>
      <c r="AO28" s="722"/>
      <c r="AP28" s="722"/>
      <c r="AQ28" s="722"/>
      <c r="AR28" s="722"/>
      <c r="AS28" s="721">
        <v>419</v>
      </c>
      <c r="AT28" s="721"/>
      <c r="AU28" s="721"/>
      <c r="AV28" s="721"/>
      <c r="AW28" s="721"/>
      <c r="AX28" s="721"/>
      <c r="AY28" s="721">
        <v>370</v>
      </c>
      <c r="AZ28" s="721"/>
      <c r="BA28" s="721"/>
      <c r="BB28" s="721"/>
      <c r="BC28" s="721"/>
      <c r="BD28" s="721"/>
      <c r="BE28" s="721">
        <v>12412</v>
      </c>
      <c r="BF28" s="721"/>
      <c r="BG28" s="721"/>
      <c r="BH28" s="721"/>
      <c r="BI28" s="721"/>
      <c r="BJ28" s="721"/>
    </row>
    <row r="29" spans="3:62" ht="12" customHeight="1">
      <c r="C29" s="463" t="s">
        <v>654</v>
      </c>
      <c r="D29" s="463"/>
      <c r="E29" s="463"/>
      <c r="F29" s="463"/>
      <c r="G29" s="463"/>
      <c r="H29" s="463"/>
      <c r="I29" s="463"/>
      <c r="J29" s="463"/>
      <c r="K29" s="463"/>
      <c r="L29" s="463"/>
      <c r="M29" s="354"/>
      <c r="N29" s="721">
        <v>12</v>
      </c>
      <c r="O29" s="721"/>
      <c r="P29" s="721"/>
      <c r="Q29" s="721"/>
      <c r="R29" s="884">
        <v>-3</v>
      </c>
      <c r="S29" s="884"/>
      <c r="T29" s="884"/>
      <c r="U29" s="464">
        <v>22</v>
      </c>
      <c r="V29" s="464"/>
      <c r="W29" s="464"/>
      <c r="X29" s="464"/>
      <c r="Y29" s="464"/>
      <c r="Z29" s="464"/>
      <c r="AA29" s="464">
        <v>7</v>
      </c>
      <c r="AB29" s="464"/>
      <c r="AC29" s="464"/>
      <c r="AD29" s="464"/>
      <c r="AE29" s="464"/>
      <c r="AF29" s="464"/>
      <c r="AG29" s="464">
        <v>15</v>
      </c>
      <c r="AH29" s="464"/>
      <c r="AI29" s="464"/>
      <c r="AJ29" s="464"/>
      <c r="AK29" s="464"/>
      <c r="AL29" s="464"/>
      <c r="AM29" s="722">
        <v>368</v>
      </c>
      <c r="AN29" s="722"/>
      <c r="AO29" s="722"/>
      <c r="AP29" s="722"/>
      <c r="AQ29" s="722"/>
      <c r="AR29" s="722"/>
      <c r="AS29" s="721">
        <v>194</v>
      </c>
      <c r="AT29" s="721"/>
      <c r="AU29" s="721"/>
      <c r="AV29" s="721"/>
      <c r="AW29" s="721"/>
      <c r="AX29" s="721"/>
      <c r="AY29" s="721">
        <v>174</v>
      </c>
      <c r="AZ29" s="721"/>
      <c r="BA29" s="721"/>
      <c r="BB29" s="721"/>
      <c r="BC29" s="721"/>
      <c r="BD29" s="721"/>
      <c r="BE29" s="721">
        <v>11564</v>
      </c>
      <c r="BF29" s="721"/>
      <c r="BG29" s="721"/>
      <c r="BH29" s="721"/>
      <c r="BI29" s="721"/>
      <c r="BJ29" s="721"/>
    </row>
    <row r="30" spans="3:62" ht="8.1" customHeight="1">
      <c r="M30" s="118"/>
      <c r="N30" s="253"/>
      <c r="O30" s="253"/>
      <c r="P30" s="253"/>
      <c r="Q30" s="253"/>
      <c r="R30" s="253"/>
      <c r="S30" s="253"/>
      <c r="T30" s="253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5"/>
      <c r="AH30" s="355"/>
      <c r="AI30" s="355"/>
      <c r="AJ30" s="355"/>
      <c r="AK30" s="355"/>
      <c r="AL30" s="355"/>
      <c r="AS30" s="253"/>
      <c r="AT30" s="253"/>
      <c r="AU30" s="253"/>
      <c r="AV30" s="253"/>
      <c r="AW30" s="253"/>
      <c r="AX30" s="253"/>
      <c r="AY30" s="253"/>
      <c r="AZ30" s="253"/>
      <c r="BA30" s="253"/>
      <c r="BB30" s="253"/>
      <c r="BC30" s="253"/>
      <c r="BD30" s="253"/>
      <c r="BE30" s="253"/>
      <c r="BF30" s="253"/>
      <c r="BG30" s="253"/>
      <c r="BH30" s="253"/>
      <c r="BI30" s="253"/>
      <c r="BJ30" s="253"/>
    </row>
    <row r="31" spans="3:62" ht="12" customHeight="1">
      <c r="C31" s="463" t="s">
        <v>653</v>
      </c>
      <c r="D31" s="463"/>
      <c r="E31" s="463"/>
      <c r="F31" s="463"/>
      <c r="G31" s="463"/>
      <c r="H31" s="463"/>
      <c r="I31" s="463"/>
      <c r="J31" s="463"/>
      <c r="K31" s="463"/>
      <c r="L31" s="463"/>
      <c r="M31" s="354"/>
      <c r="N31" s="721">
        <v>19</v>
      </c>
      <c r="O31" s="721"/>
      <c r="P31" s="721"/>
      <c r="Q31" s="721"/>
      <c r="R31" s="884">
        <v>-3</v>
      </c>
      <c r="S31" s="884"/>
      <c r="T31" s="884"/>
      <c r="U31" s="464">
        <v>30</v>
      </c>
      <c r="V31" s="464"/>
      <c r="W31" s="464"/>
      <c r="X31" s="464"/>
      <c r="Y31" s="464"/>
      <c r="Z31" s="464"/>
      <c r="AA31" s="464">
        <v>10</v>
      </c>
      <c r="AB31" s="464"/>
      <c r="AC31" s="464"/>
      <c r="AD31" s="464"/>
      <c r="AE31" s="464"/>
      <c r="AF31" s="464"/>
      <c r="AG31" s="464">
        <v>20</v>
      </c>
      <c r="AH31" s="464"/>
      <c r="AI31" s="464"/>
      <c r="AJ31" s="464"/>
      <c r="AK31" s="464"/>
      <c r="AL31" s="464"/>
      <c r="AM31" s="722">
        <v>586</v>
      </c>
      <c r="AN31" s="722"/>
      <c r="AO31" s="722"/>
      <c r="AP31" s="722"/>
      <c r="AQ31" s="722"/>
      <c r="AR31" s="722"/>
      <c r="AS31" s="721">
        <v>303</v>
      </c>
      <c r="AT31" s="721"/>
      <c r="AU31" s="721"/>
      <c r="AV31" s="721"/>
      <c r="AW31" s="721"/>
      <c r="AX31" s="721"/>
      <c r="AY31" s="721">
        <v>283</v>
      </c>
      <c r="AZ31" s="721"/>
      <c r="BA31" s="721"/>
      <c r="BB31" s="721"/>
      <c r="BC31" s="721"/>
      <c r="BD31" s="721"/>
      <c r="BE31" s="721">
        <v>13579</v>
      </c>
      <c r="BF31" s="721"/>
      <c r="BG31" s="721"/>
      <c r="BH31" s="721"/>
      <c r="BI31" s="721"/>
      <c r="BJ31" s="721"/>
    </row>
    <row r="32" spans="3:62" ht="12" customHeight="1">
      <c r="C32" s="463" t="s">
        <v>652</v>
      </c>
      <c r="D32" s="463"/>
      <c r="E32" s="463"/>
      <c r="F32" s="463"/>
      <c r="G32" s="463"/>
      <c r="H32" s="463"/>
      <c r="I32" s="463"/>
      <c r="J32" s="463"/>
      <c r="K32" s="463"/>
      <c r="L32" s="463"/>
      <c r="M32" s="354"/>
      <c r="N32" s="721">
        <v>15</v>
      </c>
      <c r="O32" s="721"/>
      <c r="P32" s="721"/>
      <c r="Q32" s="721"/>
      <c r="R32" s="884">
        <v>-3</v>
      </c>
      <c r="S32" s="884"/>
      <c r="T32" s="884"/>
      <c r="U32" s="464">
        <v>25</v>
      </c>
      <c r="V32" s="464"/>
      <c r="W32" s="464"/>
      <c r="X32" s="464"/>
      <c r="Y32" s="464"/>
      <c r="Z32" s="464"/>
      <c r="AA32" s="464">
        <v>10</v>
      </c>
      <c r="AB32" s="464"/>
      <c r="AC32" s="464"/>
      <c r="AD32" s="464"/>
      <c r="AE32" s="464"/>
      <c r="AF32" s="464"/>
      <c r="AG32" s="464">
        <v>15</v>
      </c>
      <c r="AH32" s="464"/>
      <c r="AI32" s="464"/>
      <c r="AJ32" s="464"/>
      <c r="AK32" s="464"/>
      <c r="AL32" s="464"/>
      <c r="AM32" s="722">
        <v>436</v>
      </c>
      <c r="AN32" s="722"/>
      <c r="AO32" s="722"/>
      <c r="AP32" s="722"/>
      <c r="AQ32" s="722"/>
      <c r="AR32" s="722"/>
      <c r="AS32" s="721">
        <v>249</v>
      </c>
      <c r="AT32" s="721"/>
      <c r="AU32" s="721"/>
      <c r="AV32" s="721"/>
      <c r="AW32" s="721"/>
      <c r="AX32" s="721"/>
      <c r="AY32" s="721">
        <v>187</v>
      </c>
      <c r="AZ32" s="721"/>
      <c r="BA32" s="721"/>
      <c r="BB32" s="721"/>
      <c r="BC32" s="721"/>
      <c r="BD32" s="721"/>
      <c r="BE32" s="721">
        <v>14557</v>
      </c>
      <c r="BF32" s="721"/>
      <c r="BG32" s="721"/>
      <c r="BH32" s="721"/>
      <c r="BI32" s="721"/>
      <c r="BJ32" s="721"/>
    </row>
    <row r="33" spans="3:62" ht="12" customHeight="1">
      <c r="C33" s="463" t="s">
        <v>651</v>
      </c>
      <c r="D33" s="463"/>
      <c r="E33" s="463"/>
      <c r="F33" s="463"/>
      <c r="G33" s="463"/>
      <c r="H33" s="463"/>
      <c r="I33" s="463"/>
      <c r="J33" s="463"/>
      <c r="K33" s="463"/>
      <c r="L33" s="463"/>
      <c r="M33" s="354"/>
      <c r="N33" s="721">
        <v>12</v>
      </c>
      <c r="O33" s="721"/>
      <c r="P33" s="721"/>
      <c r="Q33" s="721"/>
      <c r="R33" s="884"/>
      <c r="S33" s="884"/>
      <c r="T33" s="884"/>
      <c r="U33" s="464">
        <v>18</v>
      </c>
      <c r="V33" s="464"/>
      <c r="W33" s="464"/>
      <c r="X33" s="464"/>
      <c r="Y33" s="464"/>
      <c r="Z33" s="464"/>
      <c r="AA33" s="464">
        <v>7</v>
      </c>
      <c r="AB33" s="464"/>
      <c r="AC33" s="464"/>
      <c r="AD33" s="464"/>
      <c r="AE33" s="464"/>
      <c r="AF33" s="464"/>
      <c r="AG33" s="464">
        <v>11</v>
      </c>
      <c r="AH33" s="464"/>
      <c r="AI33" s="464"/>
      <c r="AJ33" s="464"/>
      <c r="AK33" s="464"/>
      <c r="AL33" s="464"/>
      <c r="AM33" s="722">
        <v>383</v>
      </c>
      <c r="AN33" s="722"/>
      <c r="AO33" s="722"/>
      <c r="AP33" s="722"/>
      <c r="AQ33" s="722"/>
      <c r="AR33" s="722"/>
      <c r="AS33" s="721">
        <v>191</v>
      </c>
      <c r="AT33" s="721"/>
      <c r="AU33" s="721"/>
      <c r="AV33" s="721"/>
      <c r="AW33" s="721"/>
      <c r="AX33" s="721"/>
      <c r="AY33" s="721">
        <v>192</v>
      </c>
      <c r="AZ33" s="721"/>
      <c r="BA33" s="721"/>
      <c r="BB33" s="721"/>
      <c r="BC33" s="721"/>
      <c r="BD33" s="721"/>
      <c r="BE33" s="721">
        <v>12250</v>
      </c>
      <c r="BF33" s="721"/>
      <c r="BG33" s="721"/>
      <c r="BH33" s="721"/>
      <c r="BI33" s="721"/>
      <c r="BJ33" s="721"/>
    </row>
    <row r="34" spans="3:62" ht="12" customHeight="1">
      <c r="C34" s="463" t="s">
        <v>650</v>
      </c>
      <c r="D34" s="463"/>
      <c r="E34" s="463"/>
      <c r="F34" s="463"/>
      <c r="G34" s="463"/>
      <c r="H34" s="463"/>
      <c r="I34" s="463"/>
      <c r="J34" s="463"/>
      <c r="K34" s="463"/>
      <c r="L34" s="463"/>
      <c r="M34" s="354"/>
      <c r="N34" s="721">
        <v>12</v>
      </c>
      <c r="O34" s="721"/>
      <c r="P34" s="721"/>
      <c r="Q34" s="721"/>
      <c r="R34" s="884"/>
      <c r="S34" s="884"/>
      <c r="T34" s="884"/>
      <c r="U34" s="464">
        <v>18</v>
      </c>
      <c r="V34" s="464"/>
      <c r="W34" s="464"/>
      <c r="X34" s="464"/>
      <c r="Y34" s="464"/>
      <c r="Z34" s="464"/>
      <c r="AA34" s="464">
        <v>4</v>
      </c>
      <c r="AB34" s="464"/>
      <c r="AC34" s="464"/>
      <c r="AD34" s="464"/>
      <c r="AE34" s="464"/>
      <c r="AF34" s="464"/>
      <c r="AG34" s="464">
        <v>14</v>
      </c>
      <c r="AH34" s="464"/>
      <c r="AI34" s="464"/>
      <c r="AJ34" s="464"/>
      <c r="AK34" s="464"/>
      <c r="AL34" s="464"/>
      <c r="AM34" s="722">
        <v>328</v>
      </c>
      <c r="AN34" s="722"/>
      <c r="AO34" s="722"/>
      <c r="AP34" s="722"/>
      <c r="AQ34" s="722"/>
      <c r="AR34" s="722"/>
      <c r="AS34" s="721">
        <v>165</v>
      </c>
      <c r="AT34" s="721"/>
      <c r="AU34" s="721"/>
      <c r="AV34" s="721"/>
      <c r="AW34" s="721"/>
      <c r="AX34" s="721"/>
      <c r="AY34" s="721">
        <v>163</v>
      </c>
      <c r="AZ34" s="721"/>
      <c r="BA34" s="721"/>
      <c r="BB34" s="721"/>
      <c r="BC34" s="721"/>
      <c r="BD34" s="721"/>
      <c r="BE34" s="721">
        <v>9075</v>
      </c>
      <c r="BF34" s="721"/>
      <c r="BG34" s="721"/>
      <c r="BH34" s="721"/>
      <c r="BI34" s="721"/>
      <c r="BJ34" s="721"/>
    </row>
    <row r="35" spans="3:62" ht="12" customHeight="1">
      <c r="C35" s="463" t="s">
        <v>649</v>
      </c>
      <c r="D35" s="463"/>
      <c r="E35" s="463"/>
      <c r="F35" s="463"/>
      <c r="G35" s="463"/>
      <c r="H35" s="463"/>
      <c r="I35" s="463"/>
      <c r="J35" s="463"/>
      <c r="K35" s="463"/>
      <c r="L35" s="463"/>
      <c r="M35" s="354"/>
      <c r="N35" s="721">
        <v>12</v>
      </c>
      <c r="O35" s="721"/>
      <c r="P35" s="721"/>
      <c r="Q35" s="721"/>
      <c r="R35" s="884">
        <v>-8</v>
      </c>
      <c r="S35" s="884"/>
      <c r="T35" s="884"/>
      <c r="U35" s="464">
        <v>28</v>
      </c>
      <c r="V35" s="464"/>
      <c r="W35" s="464"/>
      <c r="X35" s="464"/>
      <c r="Y35" s="464"/>
      <c r="Z35" s="464"/>
      <c r="AA35" s="464">
        <v>8</v>
      </c>
      <c r="AB35" s="464"/>
      <c r="AC35" s="464"/>
      <c r="AD35" s="464"/>
      <c r="AE35" s="464"/>
      <c r="AF35" s="464"/>
      <c r="AG35" s="464">
        <v>20</v>
      </c>
      <c r="AH35" s="464"/>
      <c r="AI35" s="464"/>
      <c r="AJ35" s="464"/>
      <c r="AK35" s="464"/>
      <c r="AL35" s="464"/>
      <c r="AM35" s="722">
        <v>405</v>
      </c>
      <c r="AN35" s="722"/>
      <c r="AO35" s="722"/>
      <c r="AP35" s="722"/>
      <c r="AQ35" s="722"/>
      <c r="AR35" s="722"/>
      <c r="AS35" s="721">
        <v>215</v>
      </c>
      <c r="AT35" s="721"/>
      <c r="AU35" s="721"/>
      <c r="AV35" s="721"/>
      <c r="AW35" s="721"/>
      <c r="AX35" s="721"/>
      <c r="AY35" s="721">
        <v>190</v>
      </c>
      <c r="AZ35" s="721"/>
      <c r="BA35" s="721"/>
      <c r="BB35" s="721"/>
      <c r="BC35" s="721"/>
      <c r="BD35" s="721"/>
      <c r="BE35" s="721">
        <v>9106</v>
      </c>
      <c r="BF35" s="721"/>
      <c r="BG35" s="721"/>
      <c r="BH35" s="721"/>
      <c r="BI35" s="721"/>
      <c r="BJ35" s="721"/>
    </row>
    <row r="36" spans="3:62" ht="8.1" customHeight="1">
      <c r="M36" s="118"/>
      <c r="N36" s="253"/>
      <c r="O36" s="253"/>
      <c r="P36" s="253"/>
      <c r="Q36" s="253"/>
      <c r="R36" s="253"/>
      <c r="S36" s="253"/>
      <c r="T36" s="253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</row>
    <row r="37" spans="3:62" ht="12" customHeight="1">
      <c r="C37" s="463" t="s">
        <v>648</v>
      </c>
      <c r="D37" s="463"/>
      <c r="E37" s="463"/>
      <c r="F37" s="463"/>
      <c r="G37" s="463"/>
      <c r="H37" s="463"/>
      <c r="I37" s="463"/>
      <c r="J37" s="463"/>
      <c r="K37" s="463"/>
      <c r="L37" s="463"/>
      <c r="M37" s="354"/>
      <c r="N37" s="721">
        <v>14</v>
      </c>
      <c r="O37" s="721"/>
      <c r="P37" s="721"/>
      <c r="Q37" s="721"/>
      <c r="R37" s="884">
        <v>-2</v>
      </c>
      <c r="S37" s="884"/>
      <c r="T37" s="884"/>
      <c r="U37" s="464">
        <v>23</v>
      </c>
      <c r="V37" s="464"/>
      <c r="W37" s="464"/>
      <c r="X37" s="464"/>
      <c r="Y37" s="464"/>
      <c r="Z37" s="464"/>
      <c r="AA37" s="464">
        <v>9</v>
      </c>
      <c r="AB37" s="464"/>
      <c r="AC37" s="464"/>
      <c r="AD37" s="464"/>
      <c r="AE37" s="464"/>
      <c r="AF37" s="464"/>
      <c r="AG37" s="464">
        <v>14</v>
      </c>
      <c r="AH37" s="464"/>
      <c r="AI37" s="464"/>
      <c r="AJ37" s="464"/>
      <c r="AK37" s="464"/>
      <c r="AL37" s="464"/>
      <c r="AM37" s="722">
        <v>476</v>
      </c>
      <c r="AN37" s="722"/>
      <c r="AO37" s="722"/>
      <c r="AP37" s="722"/>
      <c r="AQ37" s="722"/>
      <c r="AR37" s="722"/>
      <c r="AS37" s="721">
        <v>245</v>
      </c>
      <c r="AT37" s="721"/>
      <c r="AU37" s="721"/>
      <c r="AV37" s="721"/>
      <c r="AW37" s="721"/>
      <c r="AX37" s="721"/>
      <c r="AY37" s="721">
        <v>231</v>
      </c>
      <c r="AZ37" s="721"/>
      <c r="BA37" s="721"/>
      <c r="BB37" s="721"/>
      <c r="BC37" s="721"/>
      <c r="BD37" s="721"/>
      <c r="BE37" s="721">
        <v>11471</v>
      </c>
      <c r="BF37" s="721"/>
      <c r="BG37" s="721"/>
      <c r="BH37" s="721"/>
      <c r="BI37" s="721"/>
      <c r="BJ37" s="721"/>
    </row>
    <row r="38" spans="3:62" ht="12" customHeight="1">
      <c r="C38" s="463" t="s">
        <v>647</v>
      </c>
      <c r="D38" s="463"/>
      <c r="E38" s="463"/>
      <c r="F38" s="463"/>
      <c r="G38" s="463"/>
      <c r="H38" s="463"/>
      <c r="I38" s="463"/>
      <c r="J38" s="463"/>
      <c r="K38" s="463"/>
      <c r="L38" s="463"/>
      <c r="M38" s="354"/>
      <c r="N38" s="721">
        <v>17</v>
      </c>
      <c r="O38" s="721"/>
      <c r="P38" s="721"/>
      <c r="Q38" s="721"/>
      <c r="R38" s="884">
        <v>-4</v>
      </c>
      <c r="S38" s="884"/>
      <c r="T38" s="884"/>
      <c r="U38" s="464">
        <v>29</v>
      </c>
      <c r="V38" s="464"/>
      <c r="W38" s="464"/>
      <c r="X38" s="464"/>
      <c r="Y38" s="464"/>
      <c r="Z38" s="464"/>
      <c r="AA38" s="464">
        <v>8</v>
      </c>
      <c r="AB38" s="464"/>
      <c r="AC38" s="464"/>
      <c r="AD38" s="464"/>
      <c r="AE38" s="464"/>
      <c r="AF38" s="464"/>
      <c r="AG38" s="464">
        <v>21</v>
      </c>
      <c r="AH38" s="464"/>
      <c r="AI38" s="464"/>
      <c r="AJ38" s="464"/>
      <c r="AK38" s="464"/>
      <c r="AL38" s="464"/>
      <c r="AM38" s="722">
        <v>545</v>
      </c>
      <c r="AN38" s="722"/>
      <c r="AO38" s="722"/>
      <c r="AP38" s="722"/>
      <c r="AQ38" s="722"/>
      <c r="AR38" s="722"/>
      <c r="AS38" s="721">
        <v>282</v>
      </c>
      <c r="AT38" s="721"/>
      <c r="AU38" s="721"/>
      <c r="AV38" s="721"/>
      <c r="AW38" s="721"/>
      <c r="AX38" s="721"/>
      <c r="AY38" s="721">
        <v>263</v>
      </c>
      <c r="AZ38" s="721"/>
      <c r="BA38" s="721"/>
      <c r="BB38" s="721"/>
      <c r="BC38" s="721"/>
      <c r="BD38" s="721"/>
      <c r="BE38" s="721">
        <v>15400</v>
      </c>
      <c r="BF38" s="721"/>
      <c r="BG38" s="721"/>
      <c r="BH38" s="721"/>
      <c r="BI38" s="721"/>
      <c r="BJ38" s="721"/>
    </row>
    <row r="39" spans="3:62" ht="12" customHeight="1">
      <c r="C39" s="463" t="s">
        <v>646</v>
      </c>
      <c r="D39" s="463"/>
      <c r="E39" s="463"/>
      <c r="F39" s="463"/>
      <c r="G39" s="463"/>
      <c r="H39" s="463"/>
      <c r="I39" s="463"/>
      <c r="J39" s="463"/>
      <c r="K39" s="463"/>
      <c r="L39" s="463"/>
      <c r="M39" s="354"/>
      <c r="N39" s="721">
        <v>21</v>
      </c>
      <c r="O39" s="721"/>
      <c r="P39" s="721"/>
      <c r="Q39" s="721"/>
      <c r="R39" s="884"/>
      <c r="S39" s="884"/>
      <c r="T39" s="884"/>
      <c r="U39" s="464">
        <v>29</v>
      </c>
      <c r="V39" s="464"/>
      <c r="W39" s="464"/>
      <c r="X39" s="464"/>
      <c r="Y39" s="464"/>
      <c r="Z39" s="464"/>
      <c r="AA39" s="464">
        <v>7</v>
      </c>
      <c r="AB39" s="464"/>
      <c r="AC39" s="464"/>
      <c r="AD39" s="464"/>
      <c r="AE39" s="464"/>
      <c r="AF39" s="464"/>
      <c r="AG39" s="464">
        <v>22</v>
      </c>
      <c r="AH39" s="464"/>
      <c r="AI39" s="464"/>
      <c r="AJ39" s="464"/>
      <c r="AK39" s="464"/>
      <c r="AL39" s="464"/>
      <c r="AM39" s="722">
        <v>673</v>
      </c>
      <c r="AN39" s="722"/>
      <c r="AO39" s="722"/>
      <c r="AP39" s="722"/>
      <c r="AQ39" s="722"/>
      <c r="AR39" s="722"/>
      <c r="AS39" s="721">
        <v>358</v>
      </c>
      <c r="AT39" s="721"/>
      <c r="AU39" s="721"/>
      <c r="AV39" s="721"/>
      <c r="AW39" s="721"/>
      <c r="AX39" s="721"/>
      <c r="AY39" s="721">
        <v>315</v>
      </c>
      <c r="AZ39" s="721"/>
      <c r="BA39" s="721"/>
      <c r="BB39" s="721"/>
      <c r="BC39" s="721"/>
      <c r="BD39" s="721"/>
      <c r="BE39" s="721">
        <v>12638</v>
      </c>
      <c r="BF39" s="721"/>
      <c r="BG39" s="721"/>
      <c r="BH39" s="721"/>
      <c r="BI39" s="721"/>
      <c r="BJ39" s="721"/>
    </row>
    <row r="40" spans="3:62" ht="12" customHeight="1">
      <c r="C40" s="463" t="s">
        <v>645</v>
      </c>
      <c r="D40" s="463"/>
      <c r="E40" s="463"/>
      <c r="F40" s="463"/>
      <c r="G40" s="463"/>
      <c r="H40" s="463"/>
      <c r="I40" s="463"/>
      <c r="J40" s="463"/>
      <c r="K40" s="463"/>
      <c r="L40" s="463"/>
      <c r="M40" s="354"/>
      <c r="N40" s="721">
        <v>15</v>
      </c>
      <c r="O40" s="721"/>
      <c r="P40" s="721"/>
      <c r="Q40" s="721"/>
      <c r="R40" s="884"/>
      <c r="S40" s="884"/>
      <c r="T40" s="884"/>
      <c r="U40" s="464">
        <v>23</v>
      </c>
      <c r="V40" s="464"/>
      <c r="W40" s="464"/>
      <c r="X40" s="464"/>
      <c r="Y40" s="464"/>
      <c r="Z40" s="464"/>
      <c r="AA40" s="464">
        <v>7</v>
      </c>
      <c r="AB40" s="464"/>
      <c r="AC40" s="464"/>
      <c r="AD40" s="464"/>
      <c r="AE40" s="464"/>
      <c r="AF40" s="464"/>
      <c r="AG40" s="464">
        <v>16</v>
      </c>
      <c r="AH40" s="464"/>
      <c r="AI40" s="464"/>
      <c r="AJ40" s="464"/>
      <c r="AK40" s="464"/>
      <c r="AL40" s="464"/>
      <c r="AM40" s="722">
        <v>499</v>
      </c>
      <c r="AN40" s="722"/>
      <c r="AO40" s="722"/>
      <c r="AP40" s="722"/>
      <c r="AQ40" s="722"/>
      <c r="AR40" s="722"/>
      <c r="AS40" s="721">
        <v>268</v>
      </c>
      <c r="AT40" s="721"/>
      <c r="AU40" s="721"/>
      <c r="AV40" s="721"/>
      <c r="AW40" s="721"/>
      <c r="AX40" s="721"/>
      <c r="AY40" s="721">
        <v>231</v>
      </c>
      <c r="AZ40" s="721"/>
      <c r="BA40" s="721"/>
      <c r="BB40" s="721"/>
      <c r="BC40" s="721"/>
      <c r="BD40" s="721"/>
      <c r="BE40" s="721">
        <v>10592</v>
      </c>
      <c r="BF40" s="721"/>
      <c r="BG40" s="721"/>
      <c r="BH40" s="721"/>
      <c r="BI40" s="721"/>
      <c r="BJ40" s="721"/>
    </row>
    <row r="41" spans="3:62" ht="12" customHeight="1">
      <c r="C41" s="463" t="s">
        <v>644</v>
      </c>
      <c r="D41" s="463"/>
      <c r="E41" s="463"/>
      <c r="F41" s="463"/>
      <c r="G41" s="463"/>
      <c r="H41" s="463"/>
      <c r="I41" s="463"/>
      <c r="J41" s="463"/>
      <c r="K41" s="463"/>
      <c r="L41" s="463"/>
      <c r="M41" s="354"/>
      <c r="N41" s="721">
        <v>12</v>
      </c>
      <c r="O41" s="721"/>
      <c r="P41" s="721"/>
      <c r="Q41" s="721"/>
      <c r="R41" s="884"/>
      <c r="S41" s="884"/>
      <c r="T41" s="884"/>
      <c r="U41" s="464">
        <v>18</v>
      </c>
      <c r="V41" s="464"/>
      <c r="W41" s="464"/>
      <c r="X41" s="464"/>
      <c r="Y41" s="464"/>
      <c r="Z41" s="464"/>
      <c r="AA41" s="464">
        <v>7</v>
      </c>
      <c r="AB41" s="464"/>
      <c r="AC41" s="464"/>
      <c r="AD41" s="464"/>
      <c r="AE41" s="464"/>
      <c r="AF41" s="464"/>
      <c r="AG41" s="464">
        <v>11</v>
      </c>
      <c r="AH41" s="464"/>
      <c r="AI41" s="464"/>
      <c r="AJ41" s="464"/>
      <c r="AK41" s="464"/>
      <c r="AL41" s="464"/>
      <c r="AM41" s="722">
        <v>384</v>
      </c>
      <c r="AN41" s="722"/>
      <c r="AO41" s="722"/>
      <c r="AP41" s="722"/>
      <c r="AQ41" s="722"/>
      <c r="AR41" s="722"/>
      <c r="AS41" s="721">
        <v>196</v>
      </c>
      <c r="AT41" s="721"/>
      <c r="AU41" s="721"/>
      <c r="AV41" s="721"/>
      <c r="AW41" s="721"/>
      <c r="AX41" s="721"/>
      <c r="AY41" s="721">
        <v>188</v>
      </c>
      <c r="AZ41" s="721"/>
      <c r="BA41" s="721"/>
      <c r="BB41" s="721"/>
      <c r="BC41" s="721"/>
      <c r="BD41" s="721"/>
      <c r="BE41" s="721">
        <v>15310</v>
      </c>
      <c r="BF41" s="721"/>
      <c r="BG41" s="721"/>
      <c r="BH41" s="721"/>
      <c r="BI41" s="721"/>
      <c r="BJ41" s="721"/>
    </row>
    <row r="42" spans="3:62" ht="8.1" customHeight="1">
      <c r="M42" s="118"/>
      <c r="N42" s="253"/>
      <c r="O42" s="253"/>
      <c r="P42" s="253"/>
      <c r="Q42" s="253"/>
      <c r="R42" s="253"/>
      <c r="S42" s="253"/>
      <c r="T42" s="253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</row>
    <row r="43" spans="3:62" ht="12" customHeight="1">
      <c r="C43" s="463" t="s">
        <v>643</v>
      </c>
      <c r="D43" s="463"/>
      <c r="E43" s="463"/>
      <c r="F43" s="463"/>
      <c r="G43" s="463"/>
      <c r="H43" s="463"/>
      <c r="I43" s="463"/>
      <c r="J43" s="463"/>
      <c r="K43" s="463"/>
      <c r="L43" s="463"/>
      <c r="M43" s="354"/>
      <c r="N43" s="721">
        <v>12</v>
      </c>
      <c r="O43" s="721"/>
      <c r="P43" s="721"/>
      <c r="Q43" s="721"/>
      <c r="R43" s="884"/>
      <c r="S43" s="884"/>
      <c r="T43" s="884"/>
      <c r="U43" s="464">
        <v>19</v>
      </c>
      <c r="V43" s="464"/>
      <c r="W43" s="464"/>
      <c r="X43" s="464"/>
      <c r="Y43" s="464"/>
      <c r="Z43" s="464"/>
      <c r="AA43" s="464">
        <v>7</v>
      </c>
      <c r="AB43" s="464"/>
      <c r="AC43" s="464"/>
      <c r="AD43" s="464"/>
      <c r="AE43" s="464"/>
      <c r="AF43" s="464"/>
      <c r="AG43" s="464">
        <v>12</v>
      </c>
      <c r="AH43" s="464"/>
      <c r="AI43" s="464"/>
      <c r="AJ43" s="464"/>
      <c r="AK43" s="464"/>
      <c r="AL43" s="464"/>
      <c r="AM43" s="722">
        <v>308</v>
      </c>
      <c r="AN43" s="722"/>
      <c r="AO43" s="722"/>
      <c r="AP43" s="722"/>
      <c r="AQ43" s="722"/>
      <c r="AR43" s="722"/>
      <c r="AS43" s="721">
        <v>148</v>
      </c>
      <c r="AT43" s="721"/>
      <c r="AU43" s="721"/>
      <c r="AV43" s="721"/>
      <c r="AW43" s="721"/>
      <c r="AX43" s="721"/>
      <c r="AY43" s="721">
        <v>160</v>
      </c>
      <c r="AZ43" s="721"/>
      <c r="BA43" s="721"/>
      <c r="BB43" s="721"/>
      <c r="BC43" s="721"/>
      <c r="BD43" s="721"/>
      <c r="BE43" s="721">
        <v>12716</v>
      </c>
      <c r="BF43" s="721"/>
      <c r="BG43" s="721"/>
      <c r="BH43" s="721"/>
      <c r="BI43" s="721"/>
      <c r="BJ43" s="721"/>
    </row>
    <row r="44" spans="3:62" ht="12" customHeight="1">
      <c r="C44" s="463" t="s">
        <v>642</v>
      </c>
      <c r="D44" s="463"/>
      <c r="E44" s="463"/>
      <c r="F44" s="463"/>
      <c r="G44" s="463"/>
      <c r="H44" s="463"/>
      <c r="I44" s="463"/>
      <c r="J44" s="463"/>
      <c r="K44" s="463"/>
      <c r="L44" s="463"/>
      <c r="M44" s="354"/>
      <c r="N44" s="721">
        <v>21</v>
      </c>
      <c r="O44" s="721"/>
      <c r="P44" s="721"/>
      <c r="Q44" s="721"/>
      <c r="R44" s="884"/>
      <c r="S44" s="884"/>
      <c r="T44" s="884"/>
      <c r="U44" s="464">
        <v>29</v>
      </c>
      <c r="V44" s="464"/>
      <c r="W44" s="464"/>
      <c r="X44" s="464"/>
      <c r="Y44" s="464"/>
      <c r="Z44" s="464"/>
      <c r="AA44" s="464">
        <v>10</v>
      </c>
      <c r="AB44" s="464"/>
      <c r="AC44" s="464"/>
      <c r="AD44" s="464"/>
      <c r="AE44" s="464"/>
      <c r="AF44" s="464"/>
      <c r="AG44" s="464">
        <v>19</v>
      </c>
      <c r="AH44" s="464"/>
      <c r="AI44" s="464"/>
      <c r="AJ44" s="464"/>
      <c r="AK44" s="464"/>
      <c r="AL44" s="464"/>
      <c r="AM44" s="722">
        <v>706</v>
      </c>
      <c r="AN44" s="722"/>
      <c r="AO44" s="722"/>
      <c r="AP44" s="722"/>
      <c r="AQ44" s="722"/>
      <c r="AR44" s="722"/>
      <c r="AS44" s="721">
        <v>368</v>
      </c>
      <c r="AT44" s="721"/>
      <c r="AU44" s="721"/>
      <c r="AV44" s="721"/>
      <c r="AW44" s="721"/>
      <c r="AX44" s="721"/>
      <c r="AY44" s="721">
        <v>338</v>
      </c>
      <c r="AZ44" s="721"/>
      <c r="BA44" s="721"/>
      <c r="BB44" s="721"/>
      <c r="BC44" s="721"/>
      <c r="BD44" s="721"/>
      <c r="BE44" s="721">
        <v>11067</v>
      </c>
      <c r="BF44" s="721"/>
      <c r="BG44" s="721"/>
      <c r="BH44" s="721"/>
      <c r="BI44" s="721"/>
      <c r="BJ44" s="721"/>
    </row>
    <row r="45" spans="3:62" ht="12" customHeight="1">
      <c r="C45" s="463" t="s">
        <v>641</v>
      </c>
      <c r="D45" s="463"/>
      <c r="E45" s="463"/>
      <c r="F45" s="463"/>
      <c r="G45" s="463"/>
      <c r="H45" s="463"/>
      <c r="I45" s="463"/>
      <c r="J45" s="463"/>
      <c r="K45" s="463"/>
      <c r="L45" s="463"/>
      <c r="M45" s="354"/>
      <c r="N45" s="721">
        <v>11</v>
      </c>
      <c r="O45" s="721"/>
      <c r="P45" s="721"/>
      <c r="Q45" s="721"/>
      <c r="R45" s="884"/>
      <c r="S45" s="884"/>
      <c r="T45" s="884"/>
      <c r="U45" s="464">
        <v>17</v>
      </c>
      <c r="V45" s="464"/>
      <c r="W45" s="464"/>
      <c r="X45" s="464"/>
      <c r="Y45" s="464"/>
      <c r="Z45" s="464"/>
      <c r="AA45" s="464">
        <v>6</v>
      </c>
      <c r="AB45" s="464"/>
      <c r="AC45" s="464"/>
      <c r="AD45" s="464"/>
      <c r="AE45" s="464"/>
      <c r="AF45" s="464"/>
      <c r="AG45" s="464">
        <v>11</v>
      </c>
      <c r="AH45" s="464"/>
      <c r="AI45" s="464"/>
      <c r="AJ45" s="464"/>
      <c r="AK45" s="464"/>
      <c r="AL45" s="464"/>
      <c r="AM45" s="722">
        <v>267</v>
      </c>
      <c r="AN45" s="722"/>
      <c r="AO45" s="722"/>
      <c r="AP45" s="722"/>
      <c r="AQ45" s="722"/>
      <c r="AR45" s="722"/>
      <c r="AS45" s="721">
        <v>143</v>
      </c>
      <c r="AT45" s="721"/>
      <c r="AU45" s="721"/>
      <c r="AV45" s="721"/>
      <c r="AW45" s="721"/>
      <c r="AX45" s="721"/>
      <c r="AY45" s="721">
        <v>124</v>
      </c>
      <c r="AZ45" s="721"/>
      <c r="BA45" s="721"/>
      <c r="BB45" s="721"/>
      <c r="BC45" s="721"/>
      <c r="BD45" s="721"/>
      <c r="BE45" s="721">
        <v>10705</v>
      </c>
      <c r="BF45" s="721"/>
      <c r="BG45" s="721"/>
      <c r="BH45" s="721"/>
      <c r="BI45" s="721"/>
      <c r="BJ45" s="721"/>
    </row>
    <row r="46" spans="3:62" ht="12" customHeight="1">
      <c r="C46" s="463" t="s">
        <v>640</v>
      </c>
      <c r="D46" s="463"/>
      <c r="E46" s="463"/>
      <c r="F46" s="463"/>
      <c r="G46" s="463"/>
      <c r="H46" s="463"/>
      <c r="I46" s="463"/>
      <c r="J46" s="463"/>
      <c r="K46" s="463"/>
      <c r="L46" s="463"/>
      <c r="M46" s="354"/>
      <c r="N46" s="721">
        <v>14</v>
      </c>
      <c r="O46" s="721"/>
      <c r="P46" s="721"/>
      <c r="Q46" s="721"/>
      <c r="R46" s="884">
        <v>-4</v>
      </c>
      <c r="S46" s="884"/>
      <c r="T46" s="884"/>
      <c r="U46" s="464">
        <v>26</v>
      </c>
      <c r="V46" s="464"/>
      <c r="W46" s="464"/>
      <c r="X46" s="464"/>
      <c r="Y46" s="464"/>
      <c r="Z46" s="464"/>
      <c r="AA46" s="464">
        <v>10</v>
      </c>
      <c r="AB46" s="464"/>
      <c r="AC46" s="464"/>
      <c r="AD46" s="464"/>
      <c r="AE46" s="464"/>
      <c r="AF46" s="464"/>
      <c r="AG46" s="464">
        <v>16</v>
      </c>
      <c r="AH46" s="464"/>
      <c r="AI46" s="464"/>
      <c r="AJ46" s="464"/>
      <c r="AK46" s="464"/>
      <c r="AL46" s="464"/>
      <c r="AM46" s="722">
        <v>450</v>
      </c>
      <c r="AN46" s="722"/>
      <c r="AO46" s="722"/>
      <c r="AP46" s="722"/>
      <c r="AQ46" s="722"/>
      <c r="AR46" s="722"/>
      <c r="AS46" s="721">
        <v>226</v>
      </c>
      <c r="AT46" s="721"/>
      <c r="AU46" s="721"/>
      <c r="AV46" s="721"/>
      <c r="AW46" s="721"/>
      <c r="AX46" s="721"/>
      <c r="AY46" s="721">
        <v>224</v>
      </c>
      <c r="AZ46" s="721"/>
      <c r="BA46" s="721"/>
      <c r="BB46" s="721"/>
      <c r="BC46" s="721"/>
      <c r="BD46" s="721"/>
      <c r="BE46" s="721">
        <v>14110</v>
      </c>
      <c r="BF46" s="721"/>
      <c r="BG46" s="721"/>
      <c r="BH46" s="721"/>
      <c r="BI46" s="721"/>
      <c r="BJ46" s="721"/>
    </row>
    <row r="47" spans="3:62" ht="12" customHeight="1">
      <c r="C47" s="463" t="s">
        <v>639</v>
      </c>
      <c r="D47" s="463"/>
      <c r="E47" s="463"/>
      <c r="F47" s="463"/>
      <c r="G47" s="463"/>
      <c r="H47" s="463"/>
      <c r="I47" s="463"/>
      <c r="J47" s="463"/>
      <c r="K47" s="463"/>
      <c r="L47" s="463"/>
      <c r="M47" s="354"/>
      <c r="N47" s="721">
        <v>14</v>
      </c>
      <c r="O47" s="721"/>
      <c r="P47" s="721"/>
      <c r="Q47" s="721"/>
      <c r="R47" s="884">
        <v>-2</v>
      </c>
      <c r="S47" s="884"/>
      <c r="T47" s="884"/>
      <c r="U47" s="464">
        <v>23</v>
      </c>
      <c r="V47" s="464"/>
      <c r="W47" s="464"/>
      <c r="X47" s="464"/>
      <c r="Y47" s="464"/>
      <c r="Z47" s="464"/>
      <c r="AA47" s="464">
        <v>7</v>
      </c>
      <c r="AB47" s="464"/>
      <c r="AC47" s="464"/>
      <c r="AD47" s="464"/>
      <c r="AE47" s="464"/>
      <c r="AF47" s="464"/>
      <c r="AG47" s="464">
        <v>16</v>
      </c>
      <c r="AH47" s="464"/>
      <c r="AI47" s="464"/>
      <c r="AJ47" s="464"/>
      <c r="AK47" s="464"/>
      <c r="AL47" s="464"/>
      <c r="AM47" s="722">
        <v>483</v>
      </c>
      <c r="AN47" s="722"/>
      <c r="AO47" s="722"/>
      <c r="AP47" s="722"/>
      <c r="AQ47" s="722"/>
      <c r="AR47" s="722"/>
      <c r="AS47" s="721">
        <v>241</v>
      </c>
      <c r="AT47" s="721"/>
      <c r="AU47" s="721"/>
      <c r="AV47" s="721"/>
      <c r="AW47" s="721"/>
      <c r="AX47" s="721"/>
      <c r="AY47" s="721">
        <v>242</v>
      </c>
      <c r="AZ47" s="721"/>
      <c r="BA47" s="721"/>
      <c r="BB47" s="721"/>
      <c r="BC47" s="721"/>
      <c r="BD47" s="721"/>
      <c r="BE47" s="721">
        <v>12001</v>
      </c>
      <c r="BF47" s="721"/>
      <c r="BG47" s="721"/>
      <c r="BH47" s="721"/>
      <c r="BI47" s="721"/>
      <c r="BJ47" s="721"/>
    </row>
    <row r="48" spans="3:62" ht="8.1" customHeight="1">
      <c r="M48" s="118"/>
      <c r="N48" s="253"/>
      <c r="O48" s="253"/>
      <c r="P48" s="253"/>
      <c r="Q48" s="253"/>
      <c r="R48" s="253"/>
      <c r="S48" s="253"/>
      <c r="T48" s="253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S48" s="253"/>
      <c r="AT48" s="253"/>
      <c r="AU48" s="253"/>
      <c r="AV48" s="253"/>
      <c r="AW48" s="253"/>
      <c r="AX48" s="253"/>
      <c r="AY48" s="253"/>
      <c r="AZ48" s="253"/>
      <c r="BA48" s="253"/>
      <c r="BB48" s="253"/>
      <c r="BC48" s="253"/>
      <c r="BD48" s="253"/>
      <c r="BE48" s="253"/>
      <c r="BF48" s="253"/>
      <c r="BG48" s="253"/>
      <c r="BH48" s="253"/>
      <c r="BI48" s="253"/>
      <c r="BJ48" s="253"/>
    </row>
    <row r="49" spans="3:62" ht="12" customHeight="1">
      <c r="C49" s="463" t="s">
        <v>638</v>
      </c>
      <c r="D49" s="463"/>
      <c r="E49" s="463"/>
      <c r="F49" s="463"/>
      <c r="G49" s="463"/>
      <c r="H49" s="463"/>
      <c r="I49" s="463"/>
      <c r="J49" s="463"/>
      <c r="K49" s="463"/>
      <c r="L49" s="463"/>
      <c r="M49" s="354"/>
      <c r="N49" s="721">
        <v>18</v>
      </c>
      <c r="O49" s="721"/>
      <c r="P49" s="721"/>
      <c r="Q49" s="721"/>
      <c r="R49" s="884"/>
      <c r="S49" s="884"/>
      <c r="T49" s="884"/>
      <c r="U49" s="464">
        <v>25</v>
      </c>
      <c r="V49" s="464"/>
      <c r="W49" s="464"/>
      <c r="X49" s="464"/>
      <c r="Y49" s="464"/>
      <c r="Z49" s="464"/>
      <c r="AA49" s="464">
        <v>8</v>
      </c>
      <c r="AB49" s="464"/>
      <c r="AC49" s="464"/>
      <c r="AD49" s="464"/>
      <c r="AE49" s="464"/>
      <c r="AF49" s="464"/>
      <c r="AG49" s="464">
        <v>17</v>
      </c>
      <c r="AH49" s="464"/>
      <c r="AI49" s="464"/>
      <c r="AJ49" s="464"/>
      <c r="AK49" s="464"/>
      <c r="AL49" s="464"/>
      <c r="AM49" s="722">
        <v>525</v>
      </c>
      <c r="AN49" s="722"/>
      <c r="AO49" s="722"/>
      <c r="AP49" s="722"/>
      <c r="AQ49" s="722"/>
      <c r="AR49" s="722"/>
      <c r="AS49" s="721">
        <v>268</v>
      </c>
      <c r="AT49" s="721"/>
      <c r="AU49" s="721"/>
      <c r="AV49" s="721"/>
      <c r="AW49" s="721"/>
      <c r="AX49" s="721"/>
      <c r="AY49" s="721">
        <v>257</v>
      </c>
      <c r="AZ49" s="721"/>
      <c r="BA49" s="721"/>
      <c r="BB49" s="721"/>
      <c r="BC49" s="721"/>
      <c r="BD49" s="721"/>
      <c r="BE49" s="721">
        <v>12001</v>
      </c>
      <c r="BF49" s="721"/>
      <c r="BG49" s="721"/>
      <c r="BH49" s="721"/>
      <c r="BI49" s="721"/>
      <c r="BJ49" s="721"/>
    </row>
    <row r="50" spans="3:62" ht="12" customHeight="1">
      <c r="C50" s="463" t="s">
        <v>637</v>
      </c>
      <c r="D50" s="463"/>
      <c r="E50" s="463"/>
      <c r="F50" s="463"/>
      <c r="G50" s="463"/>
      <c r="H50" s="463"/>
      <c r="I50" s="463"/>
      <c r="J50" s="463"/>
      <c r="K50" s="463"/>
      <c r="L50" s="463"/>
      <c r="M50" s="354"/>
      <c r="N50" s="721">
        <v>15</v>
      </c>
      <c r="O50" s="721"/>
      <c r="P50" s="721"/>
      <c r="Q50" s="721"/>
      <c r="R50" s="884"/>
      <c r="S50" s="884"/>
      <c r="T50" s="884"/>
      <c r="U50" s="464">
        <v>22</v>
      </c>
      <c r="V50" s="464"/>
      <c r="W50" s="464"/>
      <c r="X50" s="464"/>
      <c r="Y50" s="464"/>
      <c r="Z50" s="464"/>
      <c r="AA50" s="464">
        <v>7</v>
      </c>
      <c r="AB50" s="464"/>
      <c r="AC50" s="464"/>
      <c r="AD50" s="464"/>
      <c r="AE50" s="464"/>
      <c r="AF50" s="464"/>
      <c r="AG50" s="464">
        <v>15</v>
      </c>
      <c r="AH50" s="464"/>
      <c r="AI50" s="464"/>
      <c r="AJ50" s="464"/>
      <c r="AK50" s="464"/>
      <c r="AL50" s="464"/>
      <c r="AM50" s="722">
        <v>438</v>
      </c>
      <c r="AN50" s="722"/>
      <c r="AO50" s="722"/>
      <c r="AP50" s="722"/>
      <c r="AQ50" s="722"/>
      <c r="AR50" s="722"/>
      <c r="AS50" s="721">
        <v>229</v>
      </c>
      <c r="AT50" s="721"/>
      <c r="AU50" s="721"/>
      <c r="AV50" s="721"/>
      <c r="AW50" s="721"/>
      <c r="AX50" s="721"/>
      <c r="AY50" s="721">
        <v>209</v>
      </c>
      <c r="AZ50" s="721"/>
      <c r="BA50" s="721"/>
      <c r="BB50" s="721"/>
      <c r="BC50" s="721"/>
      <c r="BD50" s="721"/>
      <c r="BE50" s="721">
        <v>11992</v>
      </c>
      <c r="BF50" s="721"/>
      <c r="BG50" s="721"/>
      <c r="BH50" s="721"/>
      <c r="BI50" s="721"/>
      <c r="BJ50" s="721"/>
    </row>
    <row r="51" spans="3:62" ht="12" customHeight="1">
      <c r="C51" s="463" t="s">
        <v>636</v>
      </c>
      <c r="D51" s="463"/>
      <c r="E51" s="463"/>
      <c r="F51" s="463"/>
      <c r="G51" s="463"/>
      <c r="H51" s="463"/>
      <c r="I51" s="463"/>
      <c r="J51" s="463"/>
      <c r="K51" s="463"/>
      <c r="L51" s="463"/>
      <c r="M51" s="354"/>
      <c r="N51" s="721">
        <v>9</v>
      </c>
      <c r="O51" s="721"/>
      <c r="P51" s="721"/>
      <c r="Q51" s="721"/>
      <c r="R51" s="884">
        <v>-4</v>
      </c>
      <c r="S51" s="884"/>
      <c r="T51" s="884"/>
      <c r="U51" s="464">
        <v>21</v>
      </c>
      <c r="V51" s="464"/>
      <c r="W51" s="464"/>
      <c r="X51" s="464"/>
      <c r="Y51" s="464"/>
      <c r="Z51" s="464"/>
      <c r="AA51" s="464">
        <v>6</v>
      </c>
      <c r="AB51" s="464"/>
      <c r="AC51" s="464"/>
      <c r="AD51" s="464"/>
      <c r="AE51" s="464"/>
      <c r="AF51" s="464"/>
      <c r="AG51" s="464">
        <v>15</v>
      </c>
      <c r="AH51" s="464"/>
      <c r="AI51" s="464"/>
      <c r="AJ51" s="464"/>
      <c r="AK51" s="464"/>
      <c r="AL51" s="464"/>
      <c r="AM51" s="722">
        <v>239</v>
      </c>
      <c r="AN51" s="722"/>
      <c r="AO51" s="722"/>
      <c r="AP51" s="722"/>
      <c r="AQ51" s="722"/>
      <c r="AR51" s="722"/>
      <c r="AS51" s="721">
        <v>140</v>
      </c>
      <c r="AT51" s="721"/>
      <c r="AU51" s="721"/>
      <c r="AV51" s="721"/>
      <c r="AW51" s="721"/>
      <c r="AX51" s="721"/>
      <c r="AY51" s="721">
        <v>99</v>
      </c>
      <c r="AZ51" s="721"/>
      <c r="BA51" s="721"/>
      <c r="BB51" s="721"/>
      <c r="BC51" s="721"/>
      <c r="BD51" s="721"/>
      <c r="BE51" s="721">
        <v>13000</v>
      </c>
      <c r="BF51" s="721"/>
      <c r="BG51" s="721"/>
      <c r="BH51" s="721"/>
      <c r="BI51" s="721"/>
      <c r="BJ51" s="721"/>
    </row>
    <row r="52" spans="3:62" ht="12" customHeight="1">
      <c r="C52" s="463" t="s">
        <v>635</v>
      </c>
      <c r="D52" s="463"/>
      <c r="E52" s="463"/>
      <c r="F52" s="463"/>
      <c r="G52" s="463"/>
      <c r="H52" s="463"/>
      <c r="I52" s="463"/>
      <c r="J52" s="463"/>
      <c r="K52" s="463"/>
      <c r="L52" s="463"/>
      <c r="M52" s="354"/>
      <c r="N52" s="721">
        <v>18</v>
      </c>
      <c r="O52" s="721"/>
      <c r="P52" s="721"/>
      <c r="Q52" s="721"/>
      <c r="R52" s="884">
        <v>-5</v>
      </c>
      <c r="S52" s="884"/>
      <c r="T52" s="884"/>
      <c r="U52" s="464">
        <v>33</v>
      </c>
      <c r="V52" s="464"/>
      <c r="W52" s="464"/>
      <c r="X52" s="464"/>
      <c r="Y52" s="464"/>
      <c r="Z52" s="464"/>
      <c r="AA52" s="464">
        <v>14</v>
      </c>
      <c r="AB52" s="464"/>
      <c r="AC52" s="464"/>
      <c r="AD52" s="464"/>
      <c r="AE52" s="464"/>
      <c r="AF52" s="464"/>
      <c r="AG52" s="464">
        <v>19</v>
      </c>
      <c r="AH52" s="464"/>
      <c r="AI52" s="464"/>
      <c r="AJ52" s="464"/>
      <c r="AK52" s="464"/>
      <c r="AL52" s="464"/>
      <c r="AM52" s="722">
        <v>573</v>
      </c>
      <c r="AN52" s="722"/>
      <c r="AO52" s="722"/>
      <c r="AP52" s="722"/>
      <c r="AQ52" s="722"/>
      <c r="AR52" s="722"/>
      <c r="AS52" s="721">
        <v>308</v>
      </c>
      <c r="AT52" s="721"/>
      <c r="AU52" s="721"/>
      <c r="AV52" s="721"/>
      <c r="AW52" s="721"/>
      <c r="AX52" s="721"/>
      <c r="AY52" s="721">
        <v>265</v>
      </c>
      <c r="AZ52" s="721"/>
      <c r="BA52" s="721"/>
      <c r="BB52" s="721"/>
      <c r="BC52" s="721"/>
      <c r="BD52" s="721"/>
      <c r="BE52" s="721">
        <v>13301</v>
      </c>
      <c r="BF52" s="721"/>
      <c r="BG52" s="721"/>
      <c r="BH52" s="721"/>
      <c r="BI52" s="721"/>
      <c r="BJ52" s="721"/>
    </row>
    <row r="53" spans="3:62" ht="12" customHeight="1">
      <c r="C53" s="463" t="s">
        <v>634</v>
      </c>
      <c r="D53" s="463"/>
      <c r="E53" s="463"/>
      <c r="F53" s="463"/>
      <c r="G53" s="463"/>
      <c r="H53" s="463"/>
      <c r="I53" s="463"/>
      <c r="J53" s="463"/>
      <c r="K53" s="463"/>
      <c r="L53" s="463"/>
      <c r="M53" s="354"/>
      <c r="N53" s="721">
        <v>12</v>
      </c>
      <c r="O53" s="721"/>
      <c r="P53" s="721"/>
      <c r="Q53" s="721"/>
      <c r="R53" s="884">
        <v>-4</v>
      </c>
      <c r="S53" s="884"/>
      <c r="T53" s="884"/>
      <c r="U53" s="464">
        <v>23</v>
      </c>
      <c r="V53" s="464"/>
      <c r="W53" s="464"/>
      <c r="X53" s="464"/>
      <c r="Y53" s="464"/>
      <c r="Z53" s="464"/>
      <c r="AA53" s="464">
        <v>10</v>
      </c>
      <c r="AB53" s="464"/>
      <c r="AC53" s="464"/>
      <c r="AD53" s="464"/>
      <c r="AE53" s="464"/>
      <c r="AF53" s="464"/>
      <c r="AG53" s="464">
        <v>13</v>
      </c>
      <c r="AH53" s="464"/>
      <c r="AI53" s="464"/>
      <c r="AJ53" s="464"/>
      <c r="AK53" s="464"/>
      <c r="AL53" s="464"/>
      <c r="AM53" s="722">
        <v>378</v>
      </c>
      <c r="AN53" s="722"/>
      <c r="AO53" s="722"/>
      <c r="AP53" s="722"/>
      <c r="AQ53" s="722"/>
      <c r="AR53" s="722"/>
      <c r="AS53" s="721">
        <v>195</v>
      </c>
      <c r="AT53" s="721"/>
      <c r="AU53" s="721"/>
      <c r="AV53" s="721"/>
      <c r="AW53" s="721"/>
      <c r="AX53" s="721"/>
      <c r="AY53" s="721">
        <v>183</v>
      </c>
      <c r="AZ53" s="721"/>
      <c r="BA53" s="721"/>
      <c r="BB53" s="721"/>
      <c r="BC53" s="721"/>
      <c r="BD53" s="721"/>
      <c r="BE53" s="721">
        <v>12455</v>
      </c>
      <c r="BF53" s="721"/>
      <c r="BG53" s="721"/>
      <c r="BH53" s="721"/>
      <c r="BI53" s="721"/>
      <c r="BJ53" s="721"/>
    </row>
    <row r="54" spans="3:62" ht="8.1" customHeight="1">
      <c r="M54" s="118"/>
      <c r="N54" s="253"/>
      <c r="O54" s="253"/>
      <c r="P54" s="253"/>
      <c r="Q54" s="253"/>
      <c r="R54" s="253"/>
      <c r="S54" s="253"/>
      <c r="T54" s="253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S54" s="253"/>
      <c r="AT54" s="253"/>
      <c r="AU54" s="253"/>
      <c r="AV54" s="253"/>
      <c r="AW54" s="253"/>
      <c r="AX54" s="253"/>
      <c r="AY54" s="253"/>
      <c r="AZ54" s="253"/>
      <c r="BA54" s="253"/>
      <c r="BB54" s="253"/>
      <c r="BC54" s="253"/>
      <c r="BD54" s="253"/>
      <c r="BE54" s="253"/>
      <c r="BF54" s="253"/>
      <c r="BG54" s="253"/>
      <c r="BH54" s="253"/>
      <c r="BI54" s="253"/>
      <c r="BJ54" s="253"/>
    </row>
    <row r="55" spans="3:62" ht="12" customHeight="1">
      <c r="C55" s="463" t="s">
        <v>633</v>
      </c>
      <c r="D55" s="463"/>
      <c r="E55" s="463"/>
      <c r="F55" s="463"/>
      <c r="G55" s="463"/>
      <c r="H55" s="463"/>
      <c r="I55" s="463"/>
      <c r="J55" s="463"/>
      <c r="K55" s="463"/>
      <c r="L55" s="463"/>
      <c r="M55" s="354"/>
      <c r="N55" s="721">
        <v>12</v>
      </c>
      <c r="O55" s="721"/>
      <c r="P55" s="721"/>
      <c r="Q55" s="721"/>
      <c r="R55" s="884">
        <v>-2</v>
      </c>
      <c r="S55" s="884"/>
      <c r="T55" s="884"/>
      <c r="U55" s="464">
        <v>22</v>
      </c>
      <c r="V55" s="464"/>
      <c r="W55" s="464"/>
      <c r="X55" s="464"/>
      <c r="Y55" s="464"/>
      <c r="Z55" s="464"/>
      <c r="AA55" s="464">
        <v>10</v>
      </c>
      <c r="AB55" s="464"/>
      <c r="AC55" s="464"/>
      <c r="AD55" s="464"/>
      <c r="AE55" s="464"/>
      <c r="AF55" s="464"/>
      <c r="AG55" s="464">
        <v>12</v>
      </c>
      <c r="AH55" s="464"/>
      <c r="AI55" s="464"/>
      <c r="AJ55" s="464"/>
      <c r="AK55" s="464"/>
      <c r="AL55" s="464"/>
      <c r="AM55" s="722">
        <v>343</v>
      </c>
      <c r="AN55" s="722"/>
      <c r="AO55" s="722"/>
      <c r="AP55" s="722"/>
      <c r="AQ55" s="722"/>
      <c r="AR55" s="722"/>
      <c r="AS55" s="721">
        <v>172</v>
      </c>
      <c r="AT55" s="721"/>
      <c r="AU55" s="721"/>
      <c r="AV55" s="721"/>
      <c r="AW55" s="721"/>
      <c r="AX55" s="721"/>
      <c r="AY55" s="721">
        <v>171</v>
      </c>
      <c r="AZ55" s="721"/>
      <c r="BA55" s="721"/>
      <c r="BB55" s="721"/>
      <c r="BC55" s="721"/>
      <c r="BD55" s="721"/>
      <c r="BE55" s="721">
        <v>9530</v>
      </c>
      <c r="BF55" s="721"/>
      <c r="BG55" s="721"/>
      <c r="BH55" s="721"/>
      <c r="BI55" s="721"/>
      <c r="BJ55" s="721"/>
    </row>
    <row r="56" spans="3:62" ht="12" customHeight="1">
      <c r="C56" s="463" t="s">
        <v>632</v>
      </c>
      <c r="D56" s="463"/>
      <c r="E56" s="463"/>
      <c r="F56" s="463"/>
      <c r="G56" s="463"/>
      <c r="H56" s="463"/>
      <c r="I56" s="463"/>
      <c r="J56" s="463"/>
      <c r="K56" s="463"/>
      <c r="L56" s="463"/>
      <c r="M56" s="354"/>
      <c r="N56" s="721">
        <v>18</v>
      </c>
      <c r="O56" s="721"/>
      <c r="P56" s="721"/>
      <c r="Q56" s="721"/>
      <c r="R56" s="884"/>
      <c r="S56" s="884"/>
      <c r="T56" s="884"/>
      <c r="U56" s="464">
        <v>25</v>
      </c>
      <c r="V56" s="464"/>
      <c r="W56" s="464"/>
      <c r="X56" s="464"/>
      <c r="Y56" s="464"/>
      <c r="Z56" s="464"/>
      <c r="AA56" s="464">
        <v>9</v>
      </c>
      <c r="AB56" s="464"/>
      <c r="AC56" s="464"/>
      <c r="AD56" s="464"/>
      <c r="AE56" s="464"/>
      <c r="AF56" s="464"/>
      <c r="AG56" s="464">
        <v>16</v>
      </c>
      <c r="AH56" s="464"/>
      <c r="AI56" s="464"/>
      <c r="AJ56" s="464"/>
      <c r="AK56" s="464"/>
      <c r="AL56" s="464"/>
      <c r="AM56" s="722">
        <v>627</v>
      </c>
      <c r="AN56" s="722"/>
      <c r="AO56" s="722"/>
      <c r="AP56" s="722"/>
      <c r="AQ56" s="722"/>
      <c r="AR56" s="722"/>
      <c r="AS56" s="721">
        <v>316</v>
      </c>
      <c r="AT56" s="721"/>
      <c r="AU56" s="721"/>
      <c r="AV56" s="721"/>
      <c r="AW56" s="721"/>
      <c r="AX56" s="721"/>
      <c r="AY56" s="721">
        <v>311</v>
      </c>
      <c r="AZ56" s="721"/>
      <c r="BA56" s="721"/>
      <c r="BB56" s="721"/>
      <c r="BC56" s="721"/>
      <c r="BD56" s="721"/>
      <c r="BE56" s="721">
        <v>9868</v>
      </c>
      <c r="BF56" s="721"/>
      <c r="BG56" s="721"/>
      <c r="BH56" s="721"/>
      <c r="BI56" s="721"/>
      <c r="BJ56" s="721"/>
    </row>
    <row r="57" spans="3:62" ht="12" customHeight="1">
      <c r="C57" s="463" t="s">
        <v>631</v>
      </c>
      <c r="D57" s="463"/>
      <c r="E57" s="463"/>
      <c r="F57" s="463"/>
      <c r="G57" s="463"/>
      <c r="H57" s="463"/>
      <c r="I57" s="463"/>
      <c r="J57" s="463"/>
      <c r="K57" s="463"/>
      <c r="L57" s="463"/>
      <c r="M57" s="354"/>
      <c r="N57" s="721">
        <v>18</v>
      </c>
      <c r="O57" s="721"/>
      <c r="P57" s="721"/>
      <c r="Q57" s="721"/>
      <c r="R57" s="884"/>
      <c r="S57" s="884"/>
      <c r="T57" s="884"/>
      <c r="U57" s="464">
        <v>25</v>
      </c>
      <c r="V57" s="464"/>
      <c r="W57" s="464"/>
      <c r="X57" s="464"/>
      <c r="Y57" s="464"/>
      <c r="Z57" s="464"/>
      <c r="AA57" s="464">
        <v>8</v>
      </c>
      <c r="AB57" s="464"/>
      <c r="AC57" s="464"/>
      <c r="AD57" s="464"/>
      <c r="AE57" s="464"/>
      <c r="AF57" s="464"/>
      <c r="AG57" s="464">
        <v>17</v>
      </c>
      <c r="AH57" s="464"/>
      <c r="AI57" s="464"/>
      <c r="AJ57" s="464"/>
      <c r="AK57" s="464"/>
      <c r="AL57" s="464"/>
      <c r="AM57" s="722">
        <v>588</v>
      </c>
      <c r="AN57" s="722"/>
      <c r="AO57" s="722"/>
      <c r="AP57" s="722"/>
      <c r="AQ57" s="722"/>
      <c r="AR57" s="722"/>
      <c r="AS57" s="721">
        <v>308</v>
      </c>
      <c r="AT57" s="721"/>
      <c r="AU57" s="721"/>
      <c r="AV57" s="721"/>
      <c r="AW57" s="721"/>
      <c r="AX57" s="721"/>
      <c r="AY57" s="721">
        <v>280</v>
      </c>
      <c r="AZ57" s="721"/>
      <c r="BA57" s="721"/>
      <c r="BB57" s="721"/>
      <c r="BC57" s="721"/>
      <c r="BD57" s="721"/>
      <c r="BE57" s="721">
        <v>11662</v>
      </c>
      <c r="BF57" s="721"/>
      <c r="BG57" s="721"/>
      <c r="BH57" s="721"/>
      <c r="BI57" s="721"/>
      <c r="BJ57" s="721"/>
    </row>
    <row r="58" spans="3:62" ht="12" customHeight="1">
      <c r="C58" s="463" t="s">
        <v>630</v>
      </c>
      <c r="D58" s="463"/>
      <c r="E58" s="463"/>
      <c r="F58" s="463"/>
      <c r="G58" s="463"/>
      <c r="H58" s="463"/>
      <c r="I58" s="463"/>
      <c r="J58" s="463"/>
      <c r="K58" s="463"/>
      <c r="L58" s="463"/>
      <c r="M58" s="354"/>
      <c r="N58" s="721">
        <v>18</v>
      </c>
      <c r="O58" s="721"/>
      <c r="P58" s="721"/>
      <c r="Q58" s="721"/>
      <c r="R58" s="884">
        <v>-2</v>
      </c>
      <c r="S58" s="884"/>
      <c r="T58" s="884"/>
      <c r="U58" s="464">
        <v>32</v>
      </c>
      <c r="V58" s="464"/>
      <c r="W58" s="464"/>
      <c r="X58" s="464"/>
      <c r="Y58" s="464"/>
      <c r="Z58" s="464"/>
      <c r="AA58" s="464">
        <v>12</v>
      </c>
      <c r="AB58" s="464"/>
      <c r="AC58" s="464"/>
      <c r="AD58" s="464"/>
      <c r="AE58" s="464"/>
      <c r="AF58" s="464"/>
      <c r="AG58" s="464">
        <v>20</v>
      </c>
      <c r="AH58" s="464"/>
      <c r="AI58" s="464"/>
      <c r="AJ58" s="464"/>
      <c r="AK58" s="464"/>
      <c r="AL58" s="464"/>
      <c r="AM58" s="722">
        <v>617</v>
      </c>
      <c r="AN58" s="722"/>
      <c r="AO58" s="722"/>
      <c r="AP58" s="722"/>
      <c r="AQ58" s="722"/>
      <c r="AR58" s="722"/>
      <c r="AS58" s="721">
        <v>334</v>
      </c>
      <c r="AT58" s="721"/>
      <c r="AU58" s="721"/>
      <c r="AV58" s="721"/>
      <c r="AW58" s="721"/>
      <c r="AX58" s="721"/>
      <c r="AY58" s="721">
        <v>283</v>
      </c>
      <c r="AZ58" s="721"/>
      <c r="BA58" s="721"/>
      <c r="BB58" s="721"/>
      <c r="BC58" s="721"/>
      <c r="BD58" s="721"/>
      <c r="BE58" s="721">
        <v>13757</v>
      </c>
      <c r="BF58" s="721"/>
      <c r="BG58" s="721"/>
      <c r="BH58" s="721"/>
      <c r="BI58" s="721"/>
      <c r="BJ58" s="721"/>
    </row>
    <row r="59" spans="3:62" ht="12" customHeight="1">
      <c r="C59" s="463" t="s">
        <v>629</v>
      </c>
      <c r="D59" s="463"/>
      <c r="E59" s="463"/>
      <c r="F59" s="463"/>
      <c r="G59" s="463"/>
      <c r="H59" s="463"/>
      <c r="I59" s="463"/>
      <c r="J59" s="463"/>
      <c r="K59" s="463"/>
      <c r="L59" s="463"/>
      <c r="M59" s="354"/>
      <c r="N59" s="721">
        <v>22</v>
      </c>
      <c r="O59" s="721"/>
      <c r="P59" s="721"/>
      <c r="Q59" s="721"/>
      <c r="R59" s="884"/>
      <c r="S59" s="884"/>
      <c r="T59" s="884"/>
      <c r="U59" s="464">
        <v>29</v>
      </c>
      <c r="V59" s="464"/>
      <c r="W59" s="464"/>
      <c r="X59" s="464"/>
      <c r="Y59" s="464"/>
      <c r="Z59" s="464"/>
      <c r="AA59" s="464">
        <v>11</v>
      </c>
      <c r="AB59" s="464"/>
      <c r="AC59" s="464"/>
      <c r="AD59" s="464"/>
      <c r="AE59" s="464"/>
      <c r="AF59" s="464"/>
      <c r="AG59" s="464">
        <v>18</v>
      </c>
      <c r="AH59" s="464"/>
      <c r="AI59" s="464"/>
      <c r="AJ59" s="464"/>
      <c r="AK59" s="464"/>
      <c r="AL59" s="464"/>
      <c r="AM59" s="722">
        <v>718</v>
      </c>
      <c r="AN59" s="722"/>
      <c r="AO59" s="722"/>
      <c r="AP59" s="722"/>
      <c r="AQ59" s="722"/>
      <c r="AR59" s="722"/>
      <c r="AS59" s="721">
        <v>352</v>
      </c>
      <c r="AT59" s="721"/>
      <c r="AU59" s="721"/>
      <c r="AV59" s="721"/>
      <c r="AW59" s="721"/>
      <c r="AX59" s="721"/>
      <c r="AY59" s="721">
        <v>366</v>
      </c>
      <c r="AZ59" s="721"/>
      <c r="BA59" s="721"/>
      <c r="BB59" s="721"/>
      <c r="BC59" s="721"/>
      <c r="BD59" s="721"/>
      <c r="BE59" s="721">
        <v>9322</v>
      </c>
      <c r="BF59" s="721"/>
      <c r="BG59" s="721"/>
      <c r="BH59" s="721"/>
      <c r="BI59" s="721"/>
      <c r="BJ59" s="721"/>
    </row>
    <row r="60" spans="3:62" ht="8.1" customHeight="1">
      <c r="M60" s="118"/>
      <c r="N60" s="253"/>
      <c r="O60" s="253"/>
      <c r="P60" s="253"/>
      <c r="Q60" s="253"/>
      <c r="R60" s="253"/>
      <c r="S60" s="253"/>
      <c r="T60" s="253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S60" s="253"/>
      <c r="AT60" s="253"/>
      <c r="AU60" s="253"/>
      <c r="AV60" s="253"/>
      <c r="AW60" s="253"/>
      <c r="AX60" s="253"/>
      <c r="AY60" s="253"/>
      <c r="AZ60" s="253"/>
      <c r="BA60" s="253"/>
      <c r="BB60" s="253"/>
      <c r="BC60" s="253"/>
      <c r="BD60" s="253"/>
      <c r="BE60" s="253"/>
      <c r="BF60" s="253"/>
      <c r="BG60" s="253"/>
      <c r="BH60" s="253"/>
      <c r="BI60" s="253"/>
      <c r="BJ60" s="253"/>
    </row>
    <row r="61" spans="3:62" ht="12" customHeight="1">
      <c r="C61" s="463" t="s">
        <v>628</v>
      </c>
      <c r="D61" s="463"/>
      <c r="E61" s="463"/>
      <c r="F61" s="463"/>
      <c r="G61" s="463"/>
      <c r="H61" s="463"/>
      <c r="I61" s="463"/>
      <c r="J61" s="463"/>
      <c r="K61" s="463"/>
      <c r="L61" s="463"/>
      <c r="M61" s="354"/>
      <c r="N61" s="721">
        <v>25</v>
      </c>
      <c r="O61" s="721"/>
      <c r="P61" s="721"/>
      <c r="Q61" s="721"/>
      <c r="R61" s="884"/>
      <c r="S61" s="884"/>
      <c r="T61" s="884"/>
      <c r="U61" s="464">
        <v>32</v>
      </c>
      <c r="V61" s="464"/>
      <c r="W61" s="464"/>
      <c r="X61" s="464"/>
      <c r="Y61" s="464"/>
      <c r="Z61" s="464"/>
      <c r="AA61" s="464">
        <v>14</v>
      </c>
      <c r="AB61" s="464"/>
      <c r="AC61" s="464"/>
      <c r="AD61" s="464"/>
      <c r="AE61" s="464"/>
      <c r="AF61" s="464"/>
      <c r="AG61" s="464">
        <v>18</v>
      </c>
      <c r="AH61" s="464"/>
      <c r="AI61" s="464"/>
      <c r="AJ61" s="464"/>
      <c r="AK61" s="464"/>
      <c r="AL61" s="464"/>
      <c r="AM61" s="722">
        <v>848</v>
      </c>
      <c r="AN61" s="722"/>
      <c r="AO61" s="722"/>
      <c r="AP61" s="722"/>
      <c r="AQ61" s="722"/>
      <c r="AR61" s="722"/>
      <c r="AS61" s="721">
        <v>412</v>
      </c>
      <c r="AT61" s="721"/>
      <c r="AU61" s="721"/>
      <c r="AV61" s="721"/>
      <c r="AW61" s="721"/>
      <c r="AX61" s="721"/>
      <c r="AY61" s="721">
        <v>436</v>
      </c>
      <c r="AZ61" s="721"/>
      <c r="BA61" s="721"/>
      <c r="BB61" s="721"/>
      <c r="BC61" s="721"/>
      <c r="BD61" s="721"/>
      <c r="BE61" s="721">
        <v>16210</v>
      </c>
      <c r="BF61" s="721"/>
      <c r="BG61" s="721"/>
      <c r="BH61" s="721"/>
      <c r="BI61" s="721"/>
      <c r="BJ61" s="721"/>
    </row>
    <row r="62" spans="3:62" ht="12" customHeight="1">
      <c r="C62" s="463" t="s">
        <v>627</v>
      </c>
      <c r="D62" s="463"/>
      <c r="E62" s="463"/>
      <c r="F62" s="463"/>
      <c r="G62" s="463"/>
      <c r="H62" s="463"/>
      <c r="I62" s="463"/>
      <c r="J62" s="463"/>
      <c r="K62" s="463"/>
      <c r="L62" s="463"/>
      <c r="M62" s="354"/>
      <c r="N62" s="721">
        <v>18</v>
      </c>
      <c r="O62" s="721"/>
      <c r="P62" s="721"/>
      <c r="Q62" s="721"/>
      <c r="R62" s="884">
        <v>-1</v>
      </c>
      <c r="S62" s="884"/>
      <c r="T62" s="884"/>
      <c r="U62" s="464">
        <v>28</v>
      </c>
      <c r="V62" s="464"/>
      <c r="W62" s="464"/>
      <c r="X62" s="464"/>
      <c r="Y62" s="464"/>
      <c r="Z62" s="464"/>
      <c r="AA62" s="464">
        <v>9</v>
      </c>
      <c r="AB62" s="464"/>
      <c r="AC62" s="464"/>
      <c r="AD62" s="464"/>
      <c r="AE62" s="464"/>
      <c r="AF62" s="464"/>
      <c r="AG62" s="464">
        <v>19</v>
      </c>
      <c r="AH62" s="464"/>
      <c r="AI62" s="464"/>
      <c r="AJ62" s="464"/>
      <c r="AK62" s="464"/>
      <c r="AL62" s="464"/>
      <c r="AM62" s="722">
        <v>575</v>
      </c>
      <c r="AN62" s="722"/>
      <c r="AO62" s="722"/>
      <c r="AP62" s="722"/>
      <c r="AQ62" s="722"/>
      <c r="AR62" s="722"/>
      <c r="AS62" s="721">
        <v>288</v>
      </c>
      <c r="AT62" s="721"/>
      <c r="AU62" s="721"/>
      <c r="AV62" s="721"/>
      <c r="AW62" s="721"/>
      <c r="AX62" s="721"/>
      <c r="AY62" s="721">
        <v>287</v>
      </c>
      <c r="AZ62" s="721"/>
      <c r="BA62" s="721"/>
      <c r="BB62" s="721"/>
      <c r="BC62" s="721"/>
      <c r="BD62" s="721"/>
      <c r="BE62" s="721">
        <v>14258</v>
      </c>
      <c r="BF62" s="721"/>
      <c r="BG62" s="721"/>
      <c r="BH62" s="721"/>
      <c r="BI62" s="721"/>
      <c r="BJ62" s="721"/>
    </row>
    <row r="63" spans="3:62" ht="12" customHeight="1">
      <c r="C63" s="463" t="s">
        <v>626</v>
      </c>
      <c r="D63" s="463"/>
      <c r="E63" s="463"/>
      <c r="F63" s="463"/>
      <c r="G63" s="463"/>
      <c r="H63" s="463"/>
      <c r="I63" s="463"/>
      <c r="J63" s="463"/>
      <c r="K63" s="463"/>
      <c r="L63" s="463"/>
      <c r="M63" s="354"/>
      <c r="N63" s="721">
        <v>18</v>
      </c>
      <c r="O63" s="721"/>
      <c r="P63" s="721"/>
      <c r="Q63" s="721"/>
      <c r="R63" s="884"/>
      <c r="S63" s="884"/>
      <c r="T63" s="884"/>
      <c r="U63" s="464">
        <v>26</v>
      </c>
      <c r="V63" s="464"/>
      <c r="W63" s="464"/>
      <c r="X63" s="464"/>
      <c r="Y63" s="464"/>
      <c r="Z63" s="464"/>
      <c r="AA63" s="464">
        <v>10</v>
      </c>
      <c r="AB63" s="464"/>
      <c r="AC63" s="464"/>
      <c r="AD63" s="464"/>
      <c r="AE63" s="464"/>
      <c r="AF63" s="464"/>
      <c r="AG63" s="464">
        <v>16</v>
      </c>
      <c r="AH63" s="464"/>
      <c r="AI63" s="464"/>
      <c r="AJ63" s="464"/>
      <c r="AK63" s="464"/>
      <c r="AL63" s="464"/>
      <c r="AM63" s="722">
        <v>635</v>
      </c>
      <c r="AN63" s="722"/>
      <c r="AO63" s="722"/>
      <c r="AP63" s="722"/>
      <c r="AQ63" s="722"/>
      <c r="AR63" s="722"/>
      <c r="AS63" s="721">
        <v>352</v>
      </c>
      <c r="AT63" s="721"/>
      <c r="AU63" s="721"/>
      <c r="AV63" s="721"/>
      <c r="AW63" s="721"/>
      <c r="AX63" s="721"/>
      <c r="AY63" s="721">
        <v>283</v>
      </c>
      <c r="AZ63" s="721"/>
      <c r="BA63" s="721"/>
      <c r="BB63" s="721"/>
      <c r="BC63" s="721"/>
      <c r="BD63" s="721"/>
      <c r="BE63" s="721">
        <v>10221</v>
      </c>
      <c r="BF63" s="721"/>
      <c r="BG63" s="721"/>
      <c r="BH63" s="721"/>
      <c r="BI63" s="721"/>
      <c r="BJ63" s="721"/>
    </row>
    <row r="64" spans="3:62" ht="12" customHeight="1">
      <c r="C64" s="463" t="s">
        <v>625</v>
      </c>
      <c r="D64" s="463"/>
      <c r="E64" s="463"/>
      <c r="F64" s="463"/>
      <c r="G64" s="463"/>
      <c r="H64" s="463"/>
      <c r="I64" s="463"/>
      <c r="J64" s="463"/>
      <c r="K64" s="463"/>
      <c r="L64" s="463"/>
      <c r="M64" s="354"/>
      <c r="N64" s="721">
        <v>13</v>
      </c>
      <c r="O64" s="721"/>
      <c r="P64" s="721"/>
      <c r="Q64" s="721"/>
      <c r="R64" s="884"/>
      <c r="S64" s="884"/>
      <c r="T64" s="884"/>
      <c r="U64" s="464">
        <v>19</v>
      </c>
      <c r="V64" s="464"/>
      <c r="W64" s="464"/>
      <c r="X64" s="464"/>
      <c r="Y64" s="464"/>
      <c r="Z64" s="464"/>
      <c r="AA64" s="464">
        <v>8</v>
      </c>
      <c r="AB64" s="464"/>
      <c r="AC64" s="464"/>
      <c r="AD64" s="464"/>
      <c r="AE64" s="464"/>
      <c r="AF64" s="464"/>
      <c r="AG64" s="464">
        <v>11</v>
      </c>
      <c r="AH64" s="464"/>
      <c r="AI64" s="464"/>
      <c r="AJ64" s="464"/>
      <c r="AK64" s="464"/>
      <c r="AL64" s="464"/>
      <c r="AM64" s="722">
        <v>411</v>
      </c>
      <c r="AN64" s="722"/>
      <c r="AO64" s="722"/>
      <c r="AP64" s="722"/>
      <c r="AQ64" s="722"/>
      <c r="AR64" s="722"/>
      <c r="AS64" s="721">
        <v>209</v>
      </c>
      <c r="AT64" s="721"/>
      <c r="AU64" s="721"/>
      <c r="AV64" s="721"/>
      <c r="AW64" s="721"/>
      <c r="AX64" s="721"/>
      <c r="AY64" s="721">
        <v>202</v>
      </c>
      <c r="AZ64" s="721"/>
      <c r="BA64" s="721"/>
      <c r="BB64" s="721"/>
      <c r="BC64" s="721"/>
      <c r="BD64" s="721"/>
      <c r="BE64" s="721">
        <v>13211</v>
      </c>
      <c r="BF64" s="721"/>
      <c r="BG64" s="721"/>
      <c r="BH64" s="721"/>
      <c r="BI64" s="721"/>
      <c r="BJ64" s="721"/>
    </row>
    <row r="65" spans="2:62" ht="12" customHeight="1">
      <c r="C65" s="463" t="s">
        <v>624</v>
      </c>
      <c r="D65" s="463"/>
      <c r="E65" s="463"/>
      <c r="F65" s="463"/>
      <c r="G65" s="463"/>
      <c r="H65" s="463"/>
      <c r="I65" s="463"/>
      <c r="J65" s="463"/>
      <c r="K65" s="463"/>
      <c r="L65" s="463"/>
      <c r="M65" s="354"/>
      <c r="N65" s="721">
        <v>21</v>
      </c>
      <c r="O65" s="721"/>
      <c r="P65" s="721"/>
      <c r="Q65" s="721"/>
      <c r="R65" s="884">
        <v>-4</v>
      </c>
      <c r="S65" s="884"/>
      <c r="T65" s="884"/>
      <c r="U65" s="464">
        <v>33</v>
      </c>
      <c r="V65" s="464"/>
      <c r="W65" s="464"/>
      <c r="X65" s="464"/>
      <c r="Y65" s="464"/>
      <c r="Z65" s="464"/>
      <c r="AA65" s="464">
        <v>10</v>
      </c>
      <c r="AB65" s="464"/>
      <c r="AC65" s="464"/>
      <c r="AD65" s="464"/>
      <c r="AE65" s="464"/>
      <c r="AF65" s="464"/>
      <c r="AG65" s="464">
        <v>23</v>
      </c>
      <c r="AH65" s="464"/>
      <c r="AI65" s="464"/>
      <c r="AJ65" s="464"/>
      <c r="AK65" s="464"/>
      <c r="AL65" s="464"/>
      <c r="AM65" s="722">
        <v>664</v>
      </c>
      <c r="AN65" s="722"/>
      <c r="AO65" s="722"/>
      <c r="AP65" s="722"/>
      <c r="AQ65" s="722"/>
      <c r="AR65" s="722"/>
      <c r="AS65" s="721">
        <v>359</v>
      </c>
      <c r="AT65" s="721"/>
      <c r="AU65" s="721"/>
      <c r="AV65" s="721"/>
      <c r="AW65" s="721"/>
      <c r="AX65" s="721"/>
      <c r="AY65" s="721">
        <v>305</v>
      </c>
      <c r="AZ65" s="721"/>
      <c r="BA65" s="721"/>
      <c r="BB65" s="721"/>
      <c r="BC65" s="721"/>
      <c r="BD65" s="721"/>
      <c r="BE65" s="721">
        <v>13460</v>
      </c>
      <c r="BF65" s="721"/>
      <c r="BG65" s="721"/>
      <c r="BH65" s="721"/>
      <c r="BI65" s="721"/>
      <c r="BJ65" s="721"/>
    </row>
    <row r="66" spans="2:62" ht="8.1" customHeight="1">
      <c r="M66" s="118"/>
      <c r="N66" s="253"/>
      <c r="O66" s="253"/>
      <c r="P66" s="253"/>
      <c r="Q66" s="253"/>
      <c r="R66" s="253"/>
      <c r="S66" s="253"/>
      <c r="T66" s="253"/>
      <c r="U66" s="355"/>
      <c r="V66" s="355"/>
      <c r="W66" s="355"/>
      <c r="X66" s="355"/>
      <c r="Y66" s="355"/>
      <c r="Z66" s="355"/>
      <c r="AA66" s="355"/>
      <c r="AB66" s="355"/>
      <c r="AC66" s="355"/>
      <c r="AD66" s="355"/>
      <c r="AE66" s="355"/>
      <c r="AF66" s="355"/>
      <c r="AG66" s="355"/>
      <c r="AH66" s="355"/>
      <c r="AI66" s="355"/>
      <c r="AJ66" s="355"/>
      <c r="AK66" s="355"/>
      <c r="AL66" s="355"/>
      <c r="AS66" s="253"/>
      <c r="AT66" s="253"/>
      <c r="AU66" s="253"/>
      <c r="AV66" s="253"/>
      <c r="AW66" s="253"/>
      <c r="AX66" s="253"/>
      <c r="AY66" s="253"/>
      <c r="AZ66" s="253"/>
      <c r="BA66" s="253"/>
      <c r="BB66" s="253"/>
      <c r="BC66" s="253"/>
      <c r="BD66" s="253"/>
      <c r="BE66" s="253"/>
      <c r="BF66" s="253"/>
      <c r="BG66" s="253"/>
      <c r="BH66" s="253"/>
      <c r="BI66" s="253"/>
      <c r="BJ66" s="253"/>
    </row>
    <row r="67" spans="2:62" ht="12" customHeight="1">
      <c r="C67" s="463" t="s">
        <v>623</v>
      </c>
      <c r="D67" s="463"/>
      <c r="E67" s="463"/>
      <c r="F67" s="463"/>
      <c r="G67" s="463"/>
      <c r="H67" s="463"/>
      <c r="I67" s="463"/>
      <c r="J67" s="463"/>
      <c r="K67" s="463"/>
      <c r="L67" s="463"/>
      <c r="M67" s="354"/>
      <c r="N67" s="721">
        <v>18</v>
      </c>
      <c r="O67" s="721"/>
      <c r="P67" s="721"/>
      <c r="Q67" s="721"/>
      <c r="R67" s="884"/>
      <c r="S67" s="884"/>
      <c r="T67" s="884"/>
      <c r="U67" s="464">
        <v>25</v>
      </c>
      <c r="V67" s="464"/>
      <c r="W67" s="464"/>
      <c r="X67" s="464"/>
      <c r="Y67" s="464"/>
      <c r="Z67" s="464"/>
      <c r="AA67" s="464">
        <v>10</v>
      </c>
      <c r="AB67" s="464"/>
      <c r="AC67" s="464"/>
      <c r="AD67" s="464"/>
      <c r="AE67" s="464"/>
      <c r="AF67" s="464"/>
      <c r="AG67" s="464">
        <v>15</v>
      </c>
      <c r="AH67" s="464"/>
      <c r="AI67" s="464"/>
      <c r="AJ67" s="464"/>
      <c r="AK67" s="464"/>
      <c r="AL67" s="464"/>
      <c r="AM67" s="722">
        <v>555</v>
      </c>
      <c r="AN67" s="722"/>
      <c r="AO67" s="722"/>
      <c r="AP67" s="722"/>
      <c r="AQ67" s="722"/>
      <c r="AR67" s="722"/>
      <c r="AS67" s="721">
        <v>291</v>
      </c>
      <c r="AT67" s="721"/>
      <c r="AU67" s="721"/>
      <c r="AV67" s="721"/>
      <c r="AW67" s="721"/>
      <c r="AX67" s="721"/>
      <c r="AY67" s="721">
        <v>264</v>
      </c>
      <c r="AZ67" s="721"/>
      <c r="BA67" s="721"/>
      <c r="BB67" s="721"/>
      <c r="BC67" s="721"/>
      <c r="BD67" s="721"/>
      <c r="BE67" s="721">
        <v>14049</v>
      </c>
      <c r="BF67" s="721"/>
      <c r="BG67" s="721"/>
      <c r="BH67" s="721"/>
      <c r="BI67" s="721"/>
      <c r="BJ67" s="721"/>
    </row>
    <row r="68" spans="2:62" ht="12" customHeight="1">
      <c r="C68" s="463" t="s">
        <v>622</v>
      </c>
      <c r="D68" s="463"/>
      <c r="E68" s="463"/>
      <c r="F68" s="463"/>
      <c r="G68" s="463"/>
      <c r="H68" s="463"/>
      <c r="I68" s="463"/>
      <c r="J68" s="463"/>
      <c r="K68" s="463"/>
      <c r="L68" s="463"/>
      <c r="M68" s="354"/>
      <c r="N68" s="721">
        <v>13</v>
      </c>
      <c r="O68" s="721"/>
      <c r="P68" s="721"/>
      <c r="Q68" s="721"/>
      <c r="R68" s="884">
        <v>-11</v>
      </c>
      <c r="S68" s="884"/>
      <c r="T68" s="884"/>
      <c r="U68" s="464">
        <v>33</v>
      </c>
      <c r="V68" s="464"/>
      <c r="W68" s="464"/>
      <c r="X68" s="464"/>
      <c r="Y68" s="464"/>
      <c r="Z68" s="464"/>
      <c r="AA68" s="464">
        <v>12</v>
      </c>
      <c r="AB68" s="464"/>
      <c r="AC68" s="464"/>
      <c r="AD68" s="464"/>
      <c r="AE68" s="464"/>
      <c r="AF68" s="464"/>
      <c r="AG68" s="464">
        <v>21</v>
      </c>
      <c r="AH68" s="464"/>
      <c r="AI68" s="464"/>
      <c r="AJ68" s="464"/>
      <c r="AK68" s="464"/>
      <c r="AL68" s="464"/>
      <c r="AM68" s="722">
        <v>469</v>
      </c>
      <c r="AN68" s="722"/>
      <c r="AO68" s="722"/>
      <c r="AP68" s="722"/>
      <c r="AQ68" s="722"/>
      <c r="AR68" s="722"/>
      <c r="AS68" s="721">
        <v>236</v>
      </c>
      <c r="AT68" s="721"/>
      <c r="AU68" s="721"/>
      <c r="AV68" s="721"/>
      <c r="AW68" s="721"/>
      <c r="AX68" s="721"/>
      <c r="AY68" s="721">
        <v>233</v>
      </c>
      <c r="AZ68" s="721"/>
      <c r="BA68" s="721"/>
      <c r="BB68" s="721"/>
      <c r="BC68" s="721"/>
      <c r="BD68" s="721"/>
      <c r="BE68" s="721">
        <v>14460</v>
      </c>
      <c r="BF68" s="721"/>
      <c r="BG68" s="721"/>
      <c r="BH68" s="721"/>
      <c r="BI68" s="721"/>
      <c r="BJ68" s="721"/>
    </row>
    <row r="69" spans="2:62" ht="12" customHeight="1">
      <c r="C69" s="463" t="s">
        <v>621</v>
      </c>
      <c r="D69" s="463"/>
      <c r="E69" s="463"/>
      <c r="F69" s="463"/>
      <c r="G69" s="463"/>
      <c r="H69" s="463"/>
      <c r="I69" s="463"/>
      <c r="J69" s="463"/>
      <c r="K69" s="463"/>
      <c r="L69" s="463"/>
      <c r="M69" s="354"/>
      <c r="N69" s="721">
        <v>12</v>
      </c>
      <c r="O69" s="721"/>
      <c r="P69" s="721"/>
      <c r="Q69" s="721"/>
      <c r="R69" s="884"/>
      <c r="S69" s="884"/>
      <c r="T69" s="884"/>
      <c r="U69" s="464">
        <v>18</v>
      </c>
      <c r="V69" s="464"/>
      <c r="W69" s="464"/>
      <c r="X69" s="464"/>
      <c r="Y69" s="464"/>
      <c r="Z69" s="464"/>
      <c r="AA69" s="464">
        <v>8</v>
      </c>
      <c r="AB69" s="464"/>
      <c r="AC69" s="464"/>
      <c r="AD69" s="464"/>
      <c r="AE69" s="464"/>
      <c r="AF69" s="464"/>
      <c r="AG69" s="464">
        <v>10</v>
      </c>
      <c r="AH69" s="464"/>
      <c r="AI69" s="464"/>
      <c r="AJ69" s="464"/>
      <c r="AK69" s="464"/>
      <c r="AL69" s="464"/>
      <c r="AM69" s="722">
        <v>338</v>
      </c>
      <c r="AN69" s="722"/>
      <c r="AO69" s="722"/>
      <c r="AP69" s="722"/>
      <c r="AQ69" s="722"/>
      <c r="AR69" s="722"/>
      <c r="AS69" s="721">
        <v>156</v>
      </c>
      <c r="AT69" s="721"/>
      <c r="AU69" s="721"/>
      <c r="AV69" s="721"/>
      <c r="AW69" s="721"/>
      <c r="AX69" s="721"/>
      <c r="AY69" s="721">
        <v>182</v>
      </c>
      <c r="AZ69" s="721"/>
      <c r="BA69" s="721"/>
      <c r="BB69" s="721"/>
      <c r="BC69" s="721"/>
      <c r="BD69" s="721"/>
      <c r="BE69" s="721">
        <v>11547</v>
      </c>
      <c r="BF69" s="721"/>
      <c r="BG69" s="721"/>
      <c r="BH69" s="721"/>
      <c r="BI69" s="721"/>
      <c r="BJ69" s="721"/>
    </row>
    <row r="70" spans="2:62" ht="12" customHeight="1">
      <c r="C70" s="463" t="s">
        <v>620</v>
      </c>
      <c r="D70" s="463"/>
      <c r="E70" s="463"/>
      <c r="F70" s="463"/>
      <c r="G70" s="463"/>
      <c r="H70" s="463"/>
      <c r="I70" s="463"/>
      <c r="J70" s="463"/>
      <c r="K70" s="463"/>
      <c r="L70" s="463"/>
      <c r="M70" s="354"/>
      <c r="N70" s="721">
        <v>22</v>
      </c>
      <c r="O70" s="721"/>
      <c r="P70" s="721"/>
      <c r="Q70" s="721"/>
      <c r="R70" s="884"/>
      <c r="S70" s="884"/>
      <c r="T70" s="884"/>
      <c r="U70" s="464">
        <v>30</v>
      </c>
      <c r="V70" s="464"/>
      <c r="W70" s="464"/>
      <c r="X70" s="464"/>
      <c r="Y70" s="464"/>
      <c r="Z70" s="464"/>
      <c r="AA70" s="464">
        <v>11</v>
      </c>
      <c r="AB70" s="464"/>
      <c r="AC70" s="464"/>
      <c r="AD70" s="464"/>
      <c r="AE70" s="464"/>
      <c r="AF70" s="464"/>
      <c r="AG70" s="464">
        <v>19</v>
      </c>
      <c r="AH70" s="464"/>
      <c r="AI70" s="464"/>
      <c r="AJ70" s="464"/>
      <c r="AK70" s="464"/>
      <c r="AL70" s="464"/>
      <c r="AM70" s="722">
        <v>741</v>
      </c>
      <c r="AN70" s="722"/>
      <c r="AO70" s="722"/>
      <c r="AP70" s="722"/>
      <c r="AQ70" s="722"/>
      <c r="AR70" s="722"/>
      <c r="AS70" s="721">
        <v>384</v>
      </c>
      <c r="AT70" s="721"/>
      <c r="AU70" s="721"/>
      <c r="AV70" s="721"/>
      <c r="AW70" s="721"/>
      <c r="AX70" s="721"/>
      <c r="AY70" s="721">
        <v>357</v>
      </c>
      <c r="AZ70" s="721"/>
      <c r="BA70" s="721"/>
      <c r="BB70" s="721"/>
      <c r="BC70" s="721"/>
      <c r="BD70" s="721"/>
      <c r="BE70" s="721">
        <v>12229</v>
      </c>
      <c r="BF70" s="721"/>
      <c r="BG70" s="721"/>
      <c r="BH70" s="721"/>
      <c r="BI70" s="721"/>
      <c r="BJ70" s="721"/>
    </row>
    <row r="71" spans="2:62" ht="12" customHeight="1">
      <c r="C71" s="463" t="s">
        <v>619</v>
      </c>
      <c r="D71" s="463"/>
      <c r="E71" s="463"/>
      <c r="F71" s="463"/>
      <c r="G71" s="463"/>
      <c r="H71" s="463"/>
      <c r="I71" s="463"/>
      <c r="J71" s="463"/>
      <c r="K71" s="463"/>
      <c r="L71" s="463"/>
      <c r="M71" s="354"/>
      <c r="N71" s="721">
        <v>19</v>
      </c>
      <c r="O71" s="721"/>
      <c r="P71" s="721"/>
      <c r="Q71" s="721"/>
      <c r="R71" s="884">
        <v>-1</v>
      </c>
      <c r="S71" s="884"/>
      <c r="T71" s="884"/>
      <c r="U71" s="464">
        <v>28</v>
      </c>
      <c r="V71" s="464"/>
      <c r="W71" s="464"/>
      <c r="X71" s="464"/>
      <c r="Y71" s="464"/>
      <c r="Z71" s="464"/>
      <c r="AA71" s="464">
        <v>11</v>
      </c>
      <c r="AB71" s="464"/>
      <c r="AC71" s="464"/>
      <c r="AD71" s="464"/>
      <c r="AE71" s="464"/>
      <c r="AF71" s="464"/>
      <c r="AG71" s="464">
        <v>17</v>
      </c>
      <c r="AH71" s="464"/>
      <c r="AI71" s="464"/>
      <c r="AJ71" s="464"/>
      <c r="AK71" s="464"/>
      <c r="AL71" s="464"/>
      <c r="AM71" s="722">
        <v>612</v>
      </c>
      <c r="AN71" s="722"/>
      <c r="AO71" s="722"/>
      <c r="AP71" s="722"/>
      <c r="AQ71" s="722"/>
      <c r="AR71" s="722"/>
      <c r="AS71" s="721">
        <v>328</v>
      </c>
      <c r="AT71" s="721"/>
      <c r="AU71" s="721"/>
      <c r="AV71" s="721"/>
      <c r="AW71" s="721"/>
      <c r="AX71" s="721"/>
      <c r="AY71" s="721">
        <v>284</v>
      </c>
      <c r="AZ71" s="721"/>
      <c r="BA71" s="721"/>
      <c r="BB71" s="721"/>
      <c r="BC71" s="721"/>
      <c r="BD71" s="721"/>
      <c r="BE71" s="721">
        <v>14425</v>
      </c>
      <c r="BF71" s="721"/>
      <c r="BG71" s="721"/>
      <c r="BH71" s="721"/>
      <c r="BI71" s="721"/>
      <c r="BJ71" s="721"/>
    </row>
    <row r="72" spans="2:62" ht="8.1" customHeight="1">
      <c r="M72" s="118"/>
      <c r="N72" s="253"/>
      <c r="O72" s="253"/>
      <c r="P72" s="253"/>
      <c r="Q72" s="253"/>
      <c r="R72" s="253"/>
      <c r="S72" s="253"/>
      <c r="T72" s="253"/>
      <c r="U72" s="355"/>
      <c r="V72" s="355"/>
      <c r="W72" s="355"/>
      <c r="X72" s="355"/>
      <c r="Y72" s="355"/>
      <c r="Z72" s="355"/>
      <c r="AA72" s="355"/>
      <c r="AB72" s="355"/>
      <c r="AC72" s="355"/>
      <c r="AD72" s="355"/>
      <c r="AE72" s="355"/>
      <c r="AF72" s="355"/>
      <c r="AG72" s="355"/>
      <c r="AH72" s="355"/>
      <c r="AI72" s="355"/>
      <c r="AJ72" s="355"/>
      <c r="AK72" s="355"/>
      <c r="AL72" s="355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</row>
    <row r="73" spans="2:62" ht="12" customHeight="1">
      <c r="C73" s="463" t="s">
        <v>618</v>
      </c>
      <c r="D73" s="463"/>
      <c r="E73" s="463"/>
      <c r="F73" s="463"/>
      <c r="G73" s="463"/>
      <c r="H73" s="463"/>
      <c r="I73" s="463"/>
      <c r="J73" s="463"/>
      <c r="K73" s="463"/>
      <c r="L73" s="463"/>
      <c r="M73" s="354"/>
      <c r="N73" s="721">
        <v>20</v>
      </c>
      <c r="O73" s="721"/>
      <c r="P73" s="721"/>
      <c r="Q73" s="721"/>
      <c r="R73" s="884"/>
      <c r="S73" s="884"/>
      <c r="T73" s="884"/>
      <c r="U73" s="464">
        <v>27</v>
      </c>
      <c r="V73" s="464"/>
      <c r="W73" s="464"/>
      <c r="X73" s="464"/>
      <c r="Y73" s="464"/>
      <c r="Z73" s="464"/>
      <c r="AA73" s="464">
        <v>8</v>
      </c>
      <c r="AB73" s="464"/>
      <c r="AC73" s="464"/>
      <c r="AD73" s="464"/>
      <c r="AE73" s="464"/>
      <c r="AF73" s="464"/>
      <c r="AG73" s="464">
        <v>19</v>
      </c>
      <c r="AH73" s="464"/>
      <c r="AI73" s="464"/>
      <c r="AJ73" s="464"/>
      <c r="AK73" s="464"/>
      <c r="AL73" s="464"/>
      <c r="AM73" s="722">
        <v>665</v>
      </c>
      <c r="AN73" s="722"/>
      <c r="AO73" s="722"/>
      <c r="AP73" s="722"/>
      <c r="AQ73" s="722"/>
      <c r="AR73" s="722"/>
      <c r="AS73" s="721">
        <v>324</v>
      </c>
      <c r="AT73" s="721"/>
      <c r="AU73" s="721"/>
      <c r="AV73" s="721"/>
      <c r="AW73" s="721"/>
      <c r="AX73" s="721"/>
      <c r="AY73" s="721">
        <v>341</v>
      </c>
      <c r="AZ73" s="721"/>
      <c r="BA73" s="721"/>
      <c r="BB73" s="721"/>
      <c r="BC73" s="721"/>
      <c r="BD73" s="721"/>
      <c r="BE73" s="721">
        <v>15393</v>
      </c>
      <c r="BF73" s="721"/>
      <c r="BG73" s="721"/>
      <c r="BH73" s="721"/>
      <c r="BI73" s="721"/>
      <c r="BJ73" s="721"/>
    </row>
    <row r="74" spans="2:62" ht="12" customHeight="1">
      <c r="C74" s="463" t="s">
        <v>617</v>
      </c>
      <c r="D74" s="463"/>
      <c r="E74" s="463"/>
      <c r="F74" s="463"/>
      <c r="G74" s="463"/>
      <c r="H74" s="463"/>
      <c r="I74" s="463"/>
      <c r="J74" s="463"/>
      <c r="K74" s="463"/>
      <c r="L74" s="463"/>
      <c r="M74" s="354"/>
      <c r="N74" s="721">
        <v>16</v>
      </c>
      <c r="O74" s="721"/>
      <c r="P74" s="721"/>
      <c r="Q74" s="721"/>
      <c r="R74" s="884"/>
      <c r="S74" s="884"/>
      <c r="T74" s="884"/>
      <c r="U74" s="464">
        <v>23</v>
      </c>
      <c r="V74" s="464"/>
      <c r="W74" s="464"/>
      <c r="X74" s="464"/>
      <c r="Y74" s="464"/>
      <c r="Z74" s="464"/>
      <c r="AA74" s="464">
        <v>10</v>
      </c>
      <c r="AB74" s="464"/>
      <c r="AC74" s="464"/>
      <c r="AD74" s="464"/>
      <c r="AE74" s="464"/>
      <c r="AF74" s="464"/>
      <c r="AG74" s="464">
        <v>13</v>
      </c>
      <c r="AH74" s="464"/>
      <c r="AI74" s="464"/>
      <c r="AJ74" s="464"/>
      <c r="AK74" s="464"/>
      <c r="AL74" s="464"/>
      <c r="AM74" s="722">
        <v>490</v>
      </c>
      <c r="AN74" s="722"/>
      <c r="AO74" s="722"/>
      <c r="AP74" s="722"/>
      <c r="AQ74" s="722"/>
      <c r="AR74" s="722"/>
      <c r="AS74" s="721">
        <v>250</v>
      </c>
      <c r="AT74" s="721"/>
      <c r="AU74" s="721"/>
      <c r="AV74" s="721"/>
      <c r="AW74" s="721"/>
      <c r="AX74" s="721"/>
      <c r="AY74" s="721">
        <v>240</v>
      </c>
      <c r="AZ74" s="721"/>
      <c r="BA74" s="721"/>
      <c r="BB74" s="721"/>
      <c r="BC74" s="721"/>
      <c r="BD74" s="721"/>
      <c r="BE74" s="721">
        <v>9905</v>
      </c>
      <c r="BF74" s="721"/>
      <c r="BG74" s="721"/>
      <c r="BH74" s="721"/>
      <c r="BI74" s="721"/>
      <c r="BJ74" s="721"/>
    </row>
    <row r="75" spans="2:62" ht="12" customHeight="1">
      <c r="C75" s="463" t="s">
        <v>616</v>
      </c>
      <c r="D75" s="463"/>
      <c r="E75" s="463"/>
      <c r="F75" s="463"/>
      <c r="G75" s="463"/>
      <c r="H75" s="463"/>
      <c r="I75" s="463"/>
      <c r="J75" s="463"/>
      <c r="K75" s="463"/>
      <c r="L75" s="463"/>
      <c r="M75" s="354"/>
      <c r="N75" s="721">
        <v>20</v>
      </c>
      <c r="O75" s="721"/>
      <c r="P75" s="721"/>
      <c r="Q75" s="721"/>
      <c r="R75" s="884">
        <v>-3</v>
      </c>
      <c r="S75" s="884"/>
      <c r="T75" s="884"/>
      <c r="U75" s="464">
        <v>32</v>
      </c>
      <c r="V75" s="464"/>
      <c r="W75" s="464"/>
      <c r="X75" s="464"/>
      <c r="Y75" s="464"/>
      <c r="Z75" s="464"/>
      <c r="AA75" s="464">
        <v>12</v>
      </c>
      <c r="AB75" s="464"/>
      <c r="AC75" s="464"/>
      <c r="AD75" s="464"/>
      <c r="AE75" s="464"/>
      <c r="AF75" s="464"/>
      <c r="AG75" s="464">
        <v>20</v>
      </c>
      <c r="AH75" s="464"/>
      <c r="AI75" s="464"/>
      <c r="AJ75" s="464"/>
      <c r="AK75" s="464"/>
      <c r="AL75" s="464"/>
      <c r="AM75" s="722">
        <v>689</v>
      </c>
      <c r="AN75" s="722"/>
      <c r="AO75" s="722"/>
      <c r="AP75" s="722"/>
      <c r="AQ75" s="722"/>
      <c r="AR75" s="722"/>
      <c r="AS75" s="721">
        <v>374</v>
      </c>
      <c r="AT75" s="721"/>
      <c r="AU75" s="721"/>
      <c r="AV75" s="721"/>
      <c r="AW75" s="721"/>
      <c r="AX75" s="721"/>
      <c r="AY75" s="721">
        <v>315</v>
      </c>
      <c r="AZ75" s="721"/>
      <c r="BA75" s="721"/>
      <c r="BB75" s="721"/>
      <c r="BC75" s="721"/>
      <c r="BD75" s="721"/>
      <c r="BE75" s="721">
        <v>15274</v>
      </c>
      <c r="BF75" s="721"/>
      <c r="BG75" s="721"/>
      <c r="BH75" s="721"/>
      <c r="BI75" s="721"/>
      <c r="BJ75" s="721"/>
    </row>
    <row r="76" spans="2:62" ht="12" customHeight="1">
      <c r="C76" s="463" t="s">
        <v>615</v>
      </c>
      <c r="D76" s="463"/>
      <c r="E76" s="463"/>
      <c r="F76" s="463"/>
      <c r="G76" s="463"/>
      <c r="H76" s="463"/>
      <c r="I76" s="463"/>
      <c r="J76" s="463"/>
      <c r="K76" s="463"/>
      <c r="L76" s="463"/>
      <c r="M76" s="354"/>
      <c r="N76" s="721">
        <v>12</v>
      </c>
      <c r="O76" s="721"/>
      <c r="P76" s="721"/>
      <c r="Q76" s="721"/>
      <c r="R76" s="884"/>
      <c r="S76" s="884"/>
      <c r="T76" s="884"/>
      <c r="U76" s="464">
        <v>18</v>
      </c>
      <c r="V76" s="464"/>
      <c r="W76" s="464"/>
      <c r="X76" s="464"/>
      <c r="Y76" s="464"/>
      <c r="Z76" s="464"/>
      <c r="AA76" s="464">
        <v>8</v>
      </c>
      <c r="AB76" s="464"/>
      <c r="AC76" s="464"/>
      <c r="AD76" s="464"/>
      <c r="AE76" s="464"/>
      <c r="AF76" s="464"/>
      <c r="AG76" s="464">
        <v>10</v>
      </c>
      <c r="AH76" s="464"/>
      <c r="AI76" s="464"/>
      <c r="AJ76" s="464"/>
      <c r="AK76" s="464"/>
      <c r="AL76" s="464"/>
      <c r="AM76" s="722">
        <v>341</v>
      </c>
      <c r="AN76" s="722"/>
      <c r="AO76" s="722"/>
      <c r="AP76" s="722"/>
      <c r="AQ76" s="722"/>
      <c r="AR76" s="722"/>
      <c r="AS76" s="721">
        <v>174</v>
      </c>
      <c r="AT76" s="721"/>
      <c r="AU76" s="721"/>
      <c r="AV76" s="721"/>
      <c r="AW76" s="721"/>
      <c r="AX76" s="721"/>
      <c r="AY76" s="721">
        <v>167</v>
      </c>
      <c r="AZ76" s="721"/>
      <c r="BA76" s="721"/>
      <c r="BB76" s="721"/>
      <c r="BC76" s="721"/>
      <c r="BD76" s="721"/>
      <c r="BE76" s="721">
        <v>12171</v>
      </c>
      <c r="BF76" s="721"/>
      <c r="BG76" s="721"/>
      <c r="BH76" s="721"/>
      <c r="BI76" s="721"/>
      <c r="BJ76" s="721"/>
    </row>
    <row r="77" spans="2:62" ht="12" customHeight="1">
      <c r="C77" s="463" t="s">
        <v>614</v>
      </c>
      <c r="D77" s="463"/>
      <c r="E77" s="463"/>
      <c r="F77" s="463"/>
      <c r="G77" s="463"/>
      <c r="H77" s="463"/>
      <c r="I77" s="463"/>
      <c r="J77" s="463"/>
      <c r="K77" s="463"/>
      <c r="L77" s="463"/>
      <c r="M77" s="354"/>
      <c r="N77" s="721">
        <v>20</v>
      </c>
      <c r="O77" s="721"/>
      <c r="P77" s="721"/>
      <c r="Q77" s="721"/>
      <c r="R77" s="884"/>
      <c r="S77" s="884"/>
      <c r="T77" s="884"/>
      <c r="U77" s="464">
        <v>29</v>
      </c>
      <c r="V77" s="464"/>
      <c r="W77" s="464"/>
      <c r="X77" s="464"/>
      <c r="Y77" s="464"/>
      <c r="Z77" s="464"/>
      <c r="AA77" s="464">
        <v>9</v>
      </c>
      <c r="AB77" s="464"/>
      <c r="AC77" s="464"/>
      <c r="AD77" s="464"/>
      <c r="AE77" s="464"/>
      <c r="AF77" s="464"/>
      <c r="AG77" s="464">
        <v>20</v>
      </c>
      <c r="AH77" s="464"/>
      <c r="AI77" s="464"/>
      <c r="AJ77" s="464"/>
      <c r="AK77" s="464"/>
      <c r="AL77" s="464"/>
      <c r="AM77" s="722">
        <v>641</v>
      </c>
      <c r="AN77" s="722"/>
      <c r="AO77" s="722"/>
      <c r="AP77" s="722"/>
      <c r="AQ77" s="722"/>
      <c r="AR77" s="722"/>
      <c r="AS77" s="721">
        <v>328</v>
      </c>
      <c r="AT77" s="721"/>
      <c r="AU77" s="721"/>
      <c r="AV77" s="721"/>
      <c r="AW77" s="721"/>
      <c r="AX77" s="721"/>
      <c r="AY77" s="721">
        <v>313</v>
      </c>
      <c r="AZ77" s="721"/>
      <c r="BA77" s="721"/>
      <c r="BB77" s="721"/>
      <c r="BC77" s="721"/>
      <c r="BD77" s="721"/>
      <c r="BE77" s="721">
        <v>12403</v>
      </c>
      <c r="BF77" s="721"/>
      <c r="BG77" s="721"/>
      <c r="BH77" s="721"/>
      <c r="BI77" s="721"/>
      <c r="BJ77" s="721"/>
    </row>
    <row r="78" spans="2:62" ht="8.1" customHeight="1"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20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</row>
    <row r="79" spans="2:62" ht="12" customHeight="1"/>
  </sheetData>
  <mergeCells count="575">
    <mergeCell ref="AS1:BK2"/>
    <mergeCell ref="N8:T9"/>
    <mergeCell ref="U9:Z9"/>
    <mergeCell ref="BE8:BJ9"/>
    <mergeCell ref="AA9:AF9"/>
    <mergeCell ref="AG9:AL9"/>
    <mergeCell ref="U8:AL8"/>
    <mergeCell ref="AM8:BD8"/>
    <mergeCell ref="AM9:AR9"/>
    <mergeCell ref="AS9:AX9"/>
    <mergeCell ref="AY9:BD9"/>
    <mergeCell ref="B5:BJ5"/>
    <mergeCell ref="B6:BJ6"/>
    <mergeCell ref="B8:M9"/>
    <mergeCell ref="AG13:AL13"/>
    <mergeCell ref="AM13:AR13"/>
    <mergeCell ref="AS13:AX13"/>
    <mergeCell ref="AY13:BD13"/>
    <mergeCell ref="BI10:BJ10"/>
    <mergeCell ref="C11:L11"/>
    <mergeCell ref="N11:Q11"/>
    <mergeCell ref="R11:T11"/>
    <mergeCell ref="U11:Z11"/>
    <mergeCell ref="AA11:AF11"/>
    <mergeCell ref="AG11:AL11"/>
    <mergeCell ref="AM11:AR11"/>
    <mergeCell ref="AS11:AX11"/>
    <mergeCell ref="AY11:BD11"/>
    <mergeCell ref="BE11:BJ11"/>
    <mergeCell ref="BE13:BJ13"/>
    <mergeCell ref="C13:L13"/>
    <mergeCell ref="N13:Q13"/>
    <mergeCell ref="R13:T13"/>
    <mergeCell ref="U13:Z13"/>
    <mergeCell ref="AA13:AF13"/>
    <mergeCell ref="BE14:BJ14"/>
    <mergeCell ref="C15:L15"/>
    <mergeCell ref="N15:Q15"/>
    <mergeCell ref="R15:T15"/>
    <mergeCell ref="U15:Z15"/>
    <mergeCell ref="AA15:AF15"/>
    <mergeCell ref="AG15:AL15"/>
    <mergeCell ref="AM15:AR15"/>
    <mergeCell ref="AS15:AX15"/>
    <mergeCell ref="AY15:BD15"/>
    <mergeCell ref="BE15:BJ15"/>
    <mergeCell ref="C14:L14"/>
    <mergeCell ref="N14:Q14"/>
    <mergeCell ref="R14:T14"/>
    <mergeCell ref="U14:Z14"/>
    <mergeCell ref="AA14:AF14"/>
    <mergeCell ref="AG14:AL14"/>
    <mergeCell ref="AM14:AR14"/>
    <mergeCell ref="AS14:AX14"/>
    <mergeCell ref="AY14:BD14"/>
    <mergeCell ref="AS19:AX19"/>
    <mergeCell ref="AY19:BD19"/>
    <mergeCell ref="BE17:BJ17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9:BJ19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0:BJ20"/>
    <mergeCell ref="C19:L19"/>
    <mergeCell ref="N19:Q19"/>
    <mergeCell ref="R19:T19"/>
    <mergeCell ref="U19:Z19"/>
    <mergeCell ref="AA19:AF19"/>
    <mergeCell ref="AG19:AL19"/>
    <mergeCell ref="AM19:AR19"/>
    <mergeCell ref="C35:L35"/>
    <mergeCell ref="N35:Q35"/>
    <mergeCell ref="R35:T35"/>
    <mergeCell ref="U35:Z35"/>
    <mergeCell ref="AA35:AF35"/>
    <mergeCell ref="AG35:AL35"/>
    <mergeCell ref="C21:L21"/>
    <mergeCell ref="N21:Q21"/>
    <mergeCell ref="R21:T21"/>
    <mergeCell ref="U21:Z21"/>
    <mergeCell ref="AA21:AF21"/>
    <mergeCell ref="AG21:AL21"/>
    <mergeCell ref="C33:L33"/>
    <mergeCell ref="N33:Q33"/>
    <mergeCell ref="R33:T33"/>
    <mergeCell ref="BE23:BJ23"/>
    <mergeCell ref="BE37:BJ37"/>
    <mergeCell ref="U31:Z31"/>
    <mergeCell ref="AA31:AF31"/>
    <mergeCell ref="AG31:AL31"/>
    <mergeCell ref="AM31:AR31"/>
    <mergeCell ref="AS31:AX31"/>
    <mergeCell ref="AY31:BD31"/>
    <mergeCell ref="AS33:AX33"/>
    <mergeCell ref="AY33:BD33"/>
    <mergeCell ref="BE33:BJ33"/>
    <mergeCell ref="AM35:AR35"/>
    <mergeCell ref="AS35:AX35"/>
    <mergeCell ref="AY35:BD35"/>
    <mergeCell ref="BE35:BJ35"/>
    <mergeCell ref="U33:Z33"/>
    <mergeCell ref="AA33:AF33"/>
    <mergeCell ref="AG33:AL33"/>
    <mergeCell ref="AM33:AR33"/>
    <mergeCell ref="BE34:BJ34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AA39:AF39"/>
    <mergeCell ref="AG39:AL39"/>
    <mergeCell ref="AM39:AR39"/>
    <mergeCell ref="AS39:AX39"/>
    <mergeCell ref="AY39:BD39"/>
    <mergeCell ref="BE39:BJ39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45:BJ45"/>
    <mergeCell ref="BE43:BJ43"/>
    <mergeCell ref="BE41:BJ41"/>
    <mergeCell ref="C41:L41"/>
    <mergeCell ref="N41:Q41"/>
    <mergeCell ref="R41:T41"/>
    <mergeCell ref="U41:Z41"/>
    <mergeCell ref="AA41:AF41"/>
    <mergeCell ref="AG41:AL41"/>
    <mergeCell ref="AM41:AR41"/>
    <mergeCell ref="AS41:AX41"/>
    <mergeCell ref="AY41:BD41"/>
    <mergeCell ref="AY44:BD44"/>
    <mergeCell ref="BE44:BJ44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AS45:AX45"/>
    <mergeCell ref="AY45:BD45"/>
    <mergeCell ref="C44:L44"/>
    <mergeCell ref="N44:Q44"/>
    <mergeCell ref="R44:T44"/>
    <mergeCell ref="U44:Z44"/>
    <mergeCell ref="AA44:AF44"/>
    <mergeCell ref="AG44:AL44"/>
    <mergeCell ref="AM44:AR44"/>
    <mergeCell ref="C45:L45"/>
    <mergeCell ref="N45:Q45"/>
    <mergeCell ref="R45:T45"/>
    <mergeCell ref="U45:Z45"/>
    <mergeCell ref="AA45:AF45"/>
    <mergeCell ref="AG45:AL45"/>
    <mergeCell ref="AM45:AR45"/>
    <mergeCell ref="AS44:AX44"/>
    <mergeCell ref="BE47:BJ47"/>
    <mergeCell ref="C47:L47"/>
    <mergeCell ref="N47:Q47"/>
    <mergeCell ref="R47:T47"/>
    <mergeCell ref="U47:Z47"/>
    <mergeCell ref="AA47:AF47"/>
    <mergeCell ref="AG47:AL47"/>
    <mergeCell ref="AM47:AR47"/>
    <mergeCell ref="AS47:AX47"/>
    <mergeCell ref="AY47:BD47"/>
    <mergeCell ref="U50:Z50"/>
    <mergeCell ref="AA50:AF50"/>
    <mergeCell ref="AG50:AL50"/>
    <mergeCell ref="AM50:AR50"/>
    <mergeCell ref="AS50:AX50"/>
    <mergeCell ref="AY50:BD50"/>
    <mergeCell ref="BE50:BJ50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55:BJ55"/>
    <mergeCell ref="BE51:BJ51"/>
    <mergeCell ref="C53:L53"/>
    <mergeCell ref="N53:Q53"/>
    <mergeCell ref="R53:T53"/>
    <mergeCell ref="U53:Z53"/>
    <mergeCell ref="AA53:AF53"/>
    <mergeCell ref="AG53:AL53"/>
    <mergeCell ref="AM53:AR53"/>
    <mergeCell ref="AS53:AX53"/>
    <mergeCell ref="AY53:BD53"/>
    <mergeCell ref="BE53:BJ53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C56:L56"/>
    <mergeCell ref="N56:Q56"/>
    <mergeCell ref="R56:T56"/>
    <mergeCell ref="U56:Z56"/>
    <mergeCell ref="AA56:AF56"/>
    <mergeCell ref="AG56:AL56"/>
    <mergeCell ref="AM56:AR56"/>
    <mergeCell ref="AS56:AX56"/>
    <mergeCell ref="AY56:BD56"/>
    <mergeCell ref="BE59:BJ59"/>
    <mergeCell ref="C59:L59"/>
    <mergeCell ref="N59:Q59"/>
    <mergeCell ref="R59:T59"/>
    <mergeCell ref="U59:Z59"/>
    <mergeCell ref="AA59:AF59"/>
    <mergeCell ref="AG59:AL59"/>
    <mergeCell ref="AM59:AR59"/>
    <mergeCell ref="AS59:AX59"/>
    <mergeCell ref="AY59:BD59"/>
    <mergeCell ref="BE58:BJ58"/>
    <mergeCell ref="AM62:AR62"/>
    <mergeCell ref="AS62:AX62"/>
    <mergeCell ref="AY62:BD62"/>
    <mergeCell ref="BE62:BJ62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7:BJ67"/>
    <mergeCell ref="BE68:BJ68"/>
    <mergeCell ref="BE63:BJ63"/>
    <mergeCell ref="C65:L65"/>
    <mergeCell ref="N65:Q65"/>
    <mergeCell ref="R65:T65"/>
    <mergeCell ref="U65:Z65"/>
    <mergeCell ref="AA65:AF65"/>
    <mergeCell ref="AG65:AL65"/>
    <mergeCell ref="AM65:AR65"/>
    <mergeCell ref="AS65:AX65"/>
    <mergeCell ref="AY65:BD65"/>
    <mergeCell ref="BE65:BJ65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C64:L64"/>
    <mergeCell ref="N64:Q64"/>
    <mergeCell ref="C71:L71"/>
    <mergeCell ref="N71:Q71"/>
    <mergeCell ref="R71:T71"/>
    <mergeCell ref="U71:Z71"/>
    <mergeCell ref="AA71:AF71"/>
    <mergeCell ref="AG71:AL71"/>
    <mergeCell ref="AS68:AX68"/>
    <mergeCell ref="AY68:BD68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AS69:AX69"/>
    <mergeCell ref="AY69:BD69"/>
    <mergeCell ref="BE69:BJ69"/>
    <mergeCell ref="C68:L68"/>
    <mergeCell ref="N68:Q68"/>
    <mergeCell ref="R68:T68"/>
    <mergeCell ref="U68:Z68"/>
    <mergeCell ref="AA68:AF68"/>
    <mergeCell ref="AG68:AL68"/>
    <mergeCell ref="AM68:AR68"/>
    <mergeCell ref="C69:L69"/>
    <mergeCell ref="N69:Q69"/>
    <mergeCell ref="R69:T69"/>
    <mergeCell ref="U69:Z69"/>
    <mergeCell ref="AA69:AF69"/>
    <mergeCell ref="AG69:AL69"/>
    <mergeCell ref="AM69:AR69"/>
    <mergeCell ref="BE74:BJ74"/>
    <mergeCell ref="BE71:BJ71"/>
    <mergeCell ref="AM71:AR71"/>
    <mergeCell ref="AM73:AR73"/>
    <mergeCell ref="AS73:AX73"/>
    <mergeCell ref="AY73:BD73"/>
    <mergeCell ref="AS71:AX71"/>
    <mergeCell ref="AY71:BD71"/>
    <mergeCell ref="AA73:AF73"/>
    <mergeCell ref="AG73:AL73"/>
    <mergeCell ref="AG74:AL74"/>
    <mergeCell ref="C74:L74"/>
    <mergeCell ref="N74:Q74"/>
    <mergeCell ref="R74:T74"/>
    <mergeCell ref="U74:Z74"/>
    <mergeCell ref="AA74:AF74"/>
    <mergeCell ref="AY74:BD74"/>
    <mergeCell ref="U73:Z73"/>
    <mergeCell ref="AM74:AR74"/>
    <mergeCell ref="AS74:AX74"/>
    <mergeCell ref="BE16:BJ16"/>
    <mergeCell ref="C22:L22"/>
    <mergeCell ref="N22:Q22"/>
    <mergeCell ref="R22:T22"/>
    <mergeCell ref="U22:Z22"/>
    <mergeCell ref="AA22:AF22"/>
    <mergeCell ref="AG22:AL22"/>
    <mergeCell ref="AM22:AR22"/>
    <mergeCell ref="AS22:AX22"/>
    <mergeCell ref="AY22:BD22"/>
    <mergeCell ref="BE22:BJ22"/>
    <mergeCell ref="C16:L16"/>
    <mergeCell ref="N16:Q16"/>
    <mergeCell ref="R16:T16"/>
    <mergeCell ref="U16:Z16"/>
    <mergeCell ref="AA16:AF16"/>
    <mergeCell ref="AG16:AL16"/>
    <mergeCell ref="AM16:AR16"/>
    <mergeCell ref="AS16:AX16"/>
    <mergeCell ref="AY16:BD16"/>
    <mergeCell ref="BE21:BJ21"/>
    <mergeCell ref="AM21:AR21"/>
    <mergeCell ref="AS21:AX21"/>
    <mergeCell ref="AY21:BD21"/>
    <mergeCell ref="BE25:BJ25"/>
    <mergeCell ref="C23:L23"/>
    <mergeCell ref="N23:Q23"/>
    <mergeCell ref="R23:T23"/>
    <mergeCell ref="U23:Z23"/>
    <mergeCell ref="AA23:AF23"/>
    <mergeCell ref="AG23:AL23"/>
    <mergeCell ref="AM23:AR23"/>
    <mergeCell ref="AS23:AX23"/>
    <mergeCell ref="AY23:BD23"/>
    <mergeCell ref="C25:L25"/>
    <mergeCell ref="N25:Q25"/>
    <mergeCell ref="R25:T25"/>
    <mergeCell ref="U25:Z25"/>
    <mergeCell ref="AA25:AF25"/>
    <mergeCell ref="AG25:AL25"/>
    <mergeCell ref="AM25:AR25"/>
    <mergeCell ref="AS25:AX25"/>
    <mergeCell ref="AY25:BD25"/>
    <mergeCell ref="BE26:BJ26"/>
    <mergeCell ref="C27:L27"/>
    <mergeCell ref="N27:Q27"/>
    <mergeCell ref="R27:T27"/>
    <mergeCell ref="U27:Z27"/>
    <mergeCell ref="AA27:AF27"/>
    <mergeCell ref="AG27:AL27"/>
    <mergeCell ref="AM27:AR27"/>
    <mergeCell ref="AS27:AX27"/>
    <mergeCell ref="AY27:BD27"/>
    <mergeCell ref="BE27:BJ27"/>
    <mergeCell ref="C26:L26"/>
    <mergeCell ref="N26:Q26"/>
    <mergeCell ref="R26:T26"/>
    <mergeCell ref="U26:Z26"/>
    <mergeCell ref="AA26:AF26"/>
    <mergeCell ref="AG26:AL26"/>
    <mergeCell ref="AM26:AR26"/>
    <mergeCell ref="AS26:AX26"/>
    <mergeCell ref="AY26:BD26"/>
    <mergeCell ref="BE28:BJ28"/>
    <mergeCell ref="C29:L29"/>
    <mergeCell ref="N29:Q29"/>
    <mergeCell ref="R29:T29"/>
    <mergeCell ref="U29:Z29"/>
    <mergeCell ref="AA29:AF29"/>
    <mergeCell ref="AG29:AL29"/>
    <mergeCell ref="AM29:AR29"/>
    <mergeCell ref="AS29:AX29"/>
    <mergeCell ref="AY29:BD29"/>
    <mergeCell ref="BE29:BJ29"/>
    <mergeCell ref="C28:L28"/>
    <mergeCell ref="N28:Q28"/>
    <mergeCell ref="R28:T28"/>
    <mergeCell ref="U28:Z28"/>
    <mergeCell ref="AA28:AF28"/>
    <mergeCell ref="AG28:AL28"/>
    <mergeCell ref="AM28:AR28"/>
    <mergeCell ref="AS28:AX28"/>
    <mergeCell ref="AY28:BD28"/>
    <mergeCell ref="C31:L31"/>
    <mergeCell ref="N31:Q31"/>
    <mergeCell ref="R31:T31"/>
    <mergeCell ref="BE31:BJ31"/>
    <mergeCell ref="C32:L32"/>
    <mergeCell ref="N32:Q32"/>
    <mergeCell ref="R32:T32"/>
    <mergeCell ref="U32:Z32"/>
    <mergeCell ref="AA32:AF32"/>
    <mergeCell ref="AG32:AL32"/>
    <mergeCell ref="AM32:AR32"/>
    <mergeCell ref="AS32:AX32"/>
    <mergeCell ref="AY32:BD32"/>
    <mergeCell ref="BE32:BJ32"/>
    <mergeCell ref="BE40:BJ40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8:BJ38"/>
    <mergeCell ref="C39:L39"/>
    <mergeCell ref="N39:Q39"/>
    <mergeCell ref="R39:T39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U39:Z39"/>
    <mergeCell ref="BE46:BJ46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BE52:BJ52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9:BJ49"/>
    <mergeCell ref="C50:L50"/>
    <mergeCell ref="N50:Q50"/>
    <mergeCell ref="R50:T50"/>
    <mergeCell ref="R64:T64"/>
    <mergeCell ref="U64:Z64"/>
    <mergeCell ref="AA64:AF64"/>
    <mergeCell ref="AG64:AL64"/>
    <mergeCell ref="AM64:AR64"/>
    <mergeCell ref="AS64:AX64"/>
    <mergeCell ref="AY64:BD64"/>
    <mergeCell ref="BE64:BJ64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61:BJ61"/>
    <mergeCell ref="C62:L62"/>
    <mergeCell ref="N62:Q62"/>
    <mergeCell ref="R62:T62"/>
    <mergeCell ref="U62:Z62"/>
    <mergeCell ref="AA62:AF62"/>
    <mergeCell ref="AG62:AL62"/>
    <mergeCell ref="BE70:BJ70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5:BJ75"/>
    <mergeCell ref="C70:L70"/>
    <mergeCell ref="N70:Q70"/>
    <mergeCell ref="R70:T70"/>
    <mergeCell ref="U70:Z70"/>
    <mergeCell ref="AA70:AF70"/>
    <mergeCell ref="AG70:AL70"/>
    <mergeCell ref="AM70:AR70"/>
    <mergeCell ref="AS70:AX70"/>
    <mergeCell ref="AY70:BD70"/>
    <mergeCell ref="C73:L73"/>
    <mergeCell ref="N73:Q73"/>
    <mergeCell ref="R73:T73"/>
    <mergeCell ref="BE73:BJ73"/>
    <mergeCell ref="BE76:BJ76"/>
    <mergeCell ref="C77:L77"/>
    <mergeCell ref="N77:Q77"/>
    <mergeCell ref="R77:T77"/>
    <mergeCell ref="U77:Z77"/>
    <mergeCell ref="AA77:AF77"/>
    <mergeCell ref="AG77:AL77"/>
    <mergeCell ref="AM77:AR77"/>
    <mergeCell ref="AS77:AX77"/>
    <mergeCell ref="AY77:BD77"/>
    <mergeCell ref="BE77:BJ77"/>
    <mergeCell ref="C76:L76"/>
    <mergeCell ref="N76:Q76"/>
    <mergeCell ref="R76:T76"/>
    <mergeCell ref="U76:Z76"/>
    <mergeCell ref="AA76:AF76"/>
    <mergeCell ref="AG76:AL76"/>
    <mergeCell ref="AM76:AR76"/>
    <mergeCell ref="AS76:AX76"/>
    <mergeCell ref="AY76:BD76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  <ignoredErrors>
    <ignoredError sqref="R11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9"/>
  <sheetViews>
    <sheetView view="pageBreakPreview" zoomScaleNormal="100" zoomScaleSheetLayoutView="100" workbookViewId="0">
      <selection activeCell="AE30" sqref="AE30"/>
    </sheetView>
  </sheetViews>
  <sheetFormatPr defaultRowHeight="13.5"/>
  <cols>
    <col min="1" max="63" width="1.625" style="116" customWidth="1"/>
  </cols>
  <sheetData>
    <row r="1" spans="1:95" ht="11.1" customHeight="1">
      <c r="A1" s="453">
        <f>'213'!AS1+1</f>
        <v>214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BK1" s="356"/>
    </row>
    <row r="2" spans="1:95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95" ht="13.5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95" ht="13.5" customHeight="1"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95" ht="12" customHeight="1">
      <c r="B5" s="455" t="s">
        <v>698</v>
      </c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  <c r="N5" s="455"/>
      <c r="O5" s="455"/>
      <c r="P5" s="455"/>
      <c r="Q5" s="455"/>
      <c r="R5" s="455"/>
      <c r="S5" s="455"/>
      <c r="T5" s="455"/>
      <c r="U5" s="455"/>
      <c r="V5" s="455"/>
      <c r="W5" s="455"/>
      <c r="X5" s="455"/>
      <c r="Y5" s="455"/>
      <c r="Z5" s="455"/>
      <c r="AA5" s="455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  <c r="AN5" s="455"/>
      <c r="AO5" s="455"/>
      <c r="AP5" s="455"/>
      <c r="AQ5" s="455"/>
      <c r="AR5" s="455"/>
      <c r="AS5" s="455"/>
      <c r="AT5" s="455"/>
      <c r="AU5" s="455"/>
      <c r="AV5" s="455"/>
      <c r="AW5" s="455"/>
      <c r="AX5" s="455"/>
      <c r="AY5" s="455"/>
      <c r="AZ5" s="455"/>
      <c r="BA5" s="455"/>
      <c r="BB5" s="455"/>
      <c r="BC5" s="455"/>
      <c r="BD5" s="455"/>
      <c r="BE5" s="455"/>
      <c r="BF5" s="455"/>
      <c r="BG5" s="455"/>
      <c r="BH5" s="455"/>
      <c r="BI5" s="455"/>
      <c r="BJ5" s="455"/>
    </row>
    <row r="6" spans="1:95" ht="12" customHeigh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</row>
    <row r="7" spans="1:95" ht="13.5" customHeight="1">
      <c r="B7" s="456" t="s">
        <v>671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 t="s">
        <v>580</v>
      </c>
      <c r="O7" s="457"/>
      <c r="P7" s="457"/>
      <c r="Q7" s="457"/>
      <c r="R7" s="457"/>
      <c r="S7" s="457"/>
      <c r="T7" s="457"/>
      <c r="U7" s="457" t="s">
        <v>579</v>
      </c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/>
      <c r="AM7" s="457" t="s">
        <v>419</v>
      </c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 t="s">
        <v>670</v>
      </c>
      <c r="BF7" s="457"/>
      <c r="BG7" s="457"/>
      <c r="BH7" s="457"/>
      <c r="BI7" s="457"/>
      <c r="BJ7" s="461"/>
      <c r="BN7" s="192"/>
      <c r="BO7" s="191"/>
      <c r="BP7" s="191"/>
      <c r="BQ7" s="191"/>
      <c r="BR7" s="191"/>
      <c r="BS7" s="191"/>
      <c r="BT7" s="191"/>
      <c r="BU7" s="191"/>
      <c r="BV7" s="191"/>
      <c r="BW7" s="191"/>
      <c r="BX7" s="192"/>
      <c r="BY7" s="191"/>
      <c r="BZ7" s="191"/>
      <c r="CA7" s="191"/>
      <c r="CB7" s="191"/>
      <c r="CC7" s="191"/>
      <c r="CD7" s="191"/>
      <c r="CE7" s="191"/>
      <c r="CF7" s="191"/>
      <c r="CG7" s="191"/>
      <c r="CH7" s="192"/>
      <c r="CI7" s="191"/>
      <c r="CJ7" s="191"/>
      <c r="CK7" s="191"/>
      <c r="CL7" s="191"/>
      <c r="CM7" s="191"/>
      <c r="CN7" s="191"/>
      <c r="CO7" s="191"/>
      <c r="CP7" s="191"/>
      <c r="CQ7" s="191"/>
    </row>
    <row r="8" spans="1:95" ht="13.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/>
      <c r="S8" s="459"/>
      <c r="T8" s="459"/>
      <c r="U8" s="522" t="s">
        <v>227</v>
      </c>
      <c r="V8" s="522"/>
      <c r="W8" s="522"/>
      <c r="X8" s="522"/>
      <c r="Y8" s="522"/>
      <c r="Z8" s="522"/>
      <c r="AA8" s="522" t="s">
        <v>572</v>
      </c>
      <c r="AB8" s="522"/>
      <c r="AC8" s="522"/>
      <c r="AD8" s="522"/>
      <c r="AE8" s="522"/>
      <c r="AF8" s="522"/>
      <c r="AG8" s="522" t="s">
        <v>571</v>
      </c>
      <c r="AH8" s="522"/>
      <c r="AI8" s="522"/>
      <c r="AJ8" s="522"/>
      <c r="AK8" s="522"/>
      <c r="AL8" s="522"/>
      <c r="AM8" s="522" t="s">
        <v>227</v>
      </c>
      <c r="AN8" s="522"/>
      <c r="AO8" s="522"/>
      <c r="AP8" s="522"/>
      <c r="AQ8" s="522"/>
      <c r="AR8" s="522"/>
      <c r="AS8" s="522" t="s">
        <v>572</v>
      </c>
      <c r="AT8" s="522"/>
      <c r="AU8" s="522"/>
      <c r="AV8" s="522"/>
      <c r="AW8" s="522"/>
      <c r="AX8" s="522"/>
      <c r="AY8" s="522" t="s">
        <v>571</v>
      </c>
      <c r="AZ8" s="522"/>
      <c r="BA8" s="522"/>
      <c r="BB8" s="522"/>
      <c r="BC8" s="522"/>
      <c r="BD8" s="522"/>
      <c r="BE8" s="459"/>
      <c r="BF8" s="459"/>
      <c r="BG8" s="459"/>
      <c r="BH8" s="459"/>
      <c r="BI8" s="459"/>
      <c r="BJ8" s="460"/>
    </row>
    <row r="9" spans="1:95" ht="12" customHeight="1">
      <c r="M9" s="117"/>
      <c r="BI9" s="886" t="s">
        <v>669</v>
      </c>
      <c r="BJ9" s="887"/>
    </row>
    <row r="10" spans="1:95" ht="12" customHeight="1">
      <c r="C10" s="463" t="s">
        <v>679</v>
      </c>
      <c r="D10" s="463"/>
      <c r="E10" s="463"/>
      <c r="F10" s="463"/>
      <c r="G10" s="463"/>
      <c r="H10" s="463"/>
      <c r="I10" s="463"/>
      <c r="J10" s="463"/>
      <c r="K10" s="463"/>
      <c r="L10" s="463"/>
      <c r="M10" s="354"/>
      <c r="N10" s="721">
        <v>20</v>
      </c>
      <c r="O10" s="721"/>
      <c r="P10" s="721"/>
      <c r="Q10" s="721"/>
      <c r="R10" s="884"/>
      <c r="S10" s="884"/>
      <c r="T10" s="884"/>
      <c r="U10" s="464">
        <f>SUM(AA10:AL10)</f>
        <v>28</v>
      </c>
      <c r="V10" s="464"/>
      <c r="W10" s="464"/>
      <c r="X10" s="464"/>
      <c r="Y10" s="464"/>
      <c r="Z10" s="464"/>
      <c r="AA10" s="464">
        <v>10</v>
      </c>
      <c r="AB10" s="464"/>
      <c r="AC10" s="464"/>
      <c r="AD10" s="464"/>
      <c r="AE10" s="464"/>
      <c r="AF10" s="464"/>
      <c r="AG10" s="464">
        <v>18</v>
      </c>
      <c r="AH10" s="464"/>
      <c r="AI10" s="464"/>
      <c r="AJ10" s="464"/>
      <c r="AK10" s="464"/>
      <c r="AL10" s="464"/>
      <c r="AM10" s="721">
        <f>SUM(AS10:BD10)</f>
        <v>702</v>
      </c>
      <c r="AN10" s="721"/>
      <c r="AO10" s="721"/>
      <c r="AP10" s="721"/>
      <c r="AQ10" s="721"/>
      <c r="AR10" s="721"/>
      <c r="AS10" s="721">
        <v>345</v>
      </c>
      <c r="AT10" s="721"/>
      <c r="AU10" s="721"/>
      <c r="AV10" s="721"/>
      <c r="AW10" s="721"/>
      <c r="AX10" s="721"/>
      <c r="AY10" s="721">
        <v>357</v>
      </c>
      <c r="AZ10" s="721"/>
      <c r="BA10" s="721"/>
      <c r="BB10" s="721"/>
      <c r="BC10" s="721"/>
      <c r="BD10" s="721"/>
      <c r="BE10" s="721">
        <v>12683</v>
      </c>
      <c r="BF10" s="721"/>
      <c r="BG10" s="721"/>
      <c r="BH10" s="721"/>
      <c r="BI10" s="721"/>
      <c r="BJ10" s="721"/>
    </row>
    <row r="11" spans="1:95" ht="12" customHeight="1">
      <c r="C11" s="463" t="s">
        <v>678</v>
      </c>
      <c r="D11" s="463"/>
      <c r="E11" s="463"/>
      <c r="F11" s="463"/>
      <c r="G11" s="463"/>
      <c r="H11" s="463"/>
      <c r="I11" s="463"/>
      <c r="J11" s="463"/>
      <c r="K11" s="463"/>
      <c r="L11" s="463"/>
      <c r="M11" s="354"/>
      <c r="N11" s="721">
        <v>12</v>
      </c>
      <c r="O11" s="721"/>
      <c r="P11" s="721"/>
      <c r="Q11" s="721"/>
      <c r="R11" s="884">
        <v>-4</v>
      </c>
      <c r="S11" s="884"/>
      <c r="T11" s="884"/>
      <c r="U11" s="464">
        <f>SUM(AA11:AL11)</f>
        <v>23</v>
      </c>
      <c r="V11" s="464"/>
      <c r="W11" s="464"/>
      <c r="X11" s="464"/>
      <c r="Y11" s="464"/>
      <c r="Z11" s="464"/>
      <c r="AA11" s="464">
        <v>9</v>
      </c>
      <c r="AB11" s="464"/>
      <c r="AC11" s="464"/>
      <c r="AD11" s="464"/>
      <c r="AE11" s="464"/>
      <c r="AF11" s="464"/>
      <c r="AG11" s="464">
        <v>14</v>
      </c>
      <c r="AH11" s="464"/>
      <c r="AI11" s="464"/>
      <c r="AJ11" s="464"/>
      <c r="AK11" s="464"/>
      <c r="AL11" s="464"/>
      <c r="AM11" s="721">
        <f>SUM(AS11:BD11)</f>
        <v>421</v>
      </c>
      <c r="AN11" s="721"/>
      <c r="AO11" s="721"/>
      <c r="AP11" s="721"/>
      <c r="AQ11" s="721"/>
      <c r="AR11" s="721"/>
      <c r="AS11" s="721">
        <v>239</v>
      </c>
      <c r="AT11" s="721"/>
      <c r="AU11" s="721"/>
      <c r="AV11" s="721"/>
      <c r="AW11" s="721"/>
      <c r="AX11" s="721"/>
      <c r="AY11" s="721">
        <v>182</v>
      </c>
      <c r="AZ11" s="721"/>
      <c r="BA11" s="721"/>
      <c r="BB11" s="721"/>
      <c r="BC11" s="721"/>
      <c r="BD11" s="721"/>
      <c r="BE11" s="721">
        <v>9210</v>
      </c>
      <c r="BF11" s="721"/>
      <c r="BG11" s="721"/>
      <c r="BH11" s="721"/>
      <c r="BI11" s="721"/>
      <c r="BJ11" s="721"/>
    </row>
    <row r="12" spans="1:95" ht="12" customHeight="1">
      <c r="C12" s="463" t="s">
        <v>697</v>
      </c>
      <c r="D12" s="463"/>
      <c r="E12" s="463"/>
      <c r="F12" s="463"/>
      <c r="G12" s="463"/>
      <c r="H12" s="463"/>
      <c r="I12" s="463"/>
      <c r="J12" s="463"/>
      <c r="K12" s="463"/>
      <c r="L12" s="463"/>
      <c r="M12" s="354"/>
      <c r="N12" s="721">
        <v>19</v>
      </c>
      <c r="O12" s="721"/>
      <c r="P12" s="721"/>
      <c r="Q12" s="721"/>
      <c r="R12" s="884"/>
      <c r="S12" s="884"/>
      <c r="T12" s="884"/>
      <c r="U12" s="464">
        <f>SUM(AA12:AL12)</f>
        <v>27</v>
      </c>
      <c r="V12" s="464"/>
      <c r="W12" s="464"/>
      <c r="X12" s="464"/>
      <c r="Y12" s="464"/>
      <c r="Z12" s="464"/>
      <c r="AA12" s="464">
        <v>11</v>
      </c>
      <c r="AB12" s="464"/>
      <c r="AC12" s="464"/>
      <c r="AD12" s="464"/>
      <c r="AE12" s="464"/>
      <c r="AF12" s="464"/>
      <c r="AG12" s="464">
        <v>16</v>
      </c>
      <c r="AH12" s="464"/>
      <c r="AI12" s="464"/>
      <c r="AJ12" s="464"/>
      <c r="AK12" s="464"/>
      <c r="AL12" s="464"/>
      <c r="AM12" s="721">
        <f>SUM(AS12:BD12)</f>
        <v>632</v>
      </c>
      <c r="AN12" s="721"/>
      <c r="AO12" s="721"/>
      <c r="AP12" s="721"/>
      <c r="AQ12" s="721"/>
      <c r="AR12" s="721"/>
      <c r="AS12" s="721">
        <v>332</v>
      </c>
      <c r="AT12" s="721"/>
      <c r="AU12" s="721"/>
      <c r="AV12" s="721"/>
      <c r="AW12" s="721"/>
      <c r="AX12" s="721"/>
      <c r="AY12" s="721">
        <v>300</v>
      </c>
      <c r="AZ12" s="721"/>
      <c r="BA12" s="721"/>
      <c r="BB12" s="721"/>
      <c r="BC12" s="721"/>
      <c r="BD12" s="721"/>
      <c r="BE12" s="721">
        <v>11104</v>
      </c>
      <c r="BF12" s="721"/>
      <c r="BG12" s="721"/>
      <c r="BH12" s="721"/>
      <c r="BI12" s="721"/>
      <c r="BJ12" s="721"/>
    </row>
    <row r="13" spans="1:95" ht="12" customHeight="1">
      <c r="C13" s="463" t="s">
        <v>677</v>
      </c>
      <c r="D13" s="463"/>
      <c r="E13" s="463"/>
      <c r="F13" s="463"/>
      <c r="G13" s="463"/>
      <c r="H13" s="463"/>
      <c r="I13" s="463"/>
      <c r="J13" s="463"/>
      <c r="K13" s="463"/>
      <c r="L13" s="463"/>
      <c r="M13" s="354"/>
      <c r="N13" s="721">
        <v>13</v>
      </c>
      <c r="O13" s="721"/>
      <c r="P13" s="721"/>
      <c r="Q13" s="721"/>
      <c r="R13" s="884"/>
      <c r="S13" s="884"/>
      <c r="T13" s="884"/>
      <c r="U13" s="464">
        <f>SUM(AA13:AL13)</f>
        <v>20</v>
      </c>
      <c r="V13" s="464"/>
      <c r="W13" s="464"/>
      <c r="X13" s="464"/>
      <c r="Y13" s="464"/>
      <c r="Z13" s="464"/>
      <c r="AA13" s="464">
        <v>8</v>
      </c>
      <c r="AB13" s="464"/>
      <c r="AC13" s="464"/>
      <c r="AD13" s="464"/>
      <c r="AE13" s="464"/>
      <c r="AF13" s="464"/>
      <c r="AG13" s="464">
        <v>12</v>
      </c>
      <c r="AH13" s="464"/>
      <c r="AI13" s="464"/>
      <c r="AJ13" s="464"/>
      <c r="AK13" s="464"/>
      <c r="AL13" s="464"/>
      <c r="AM13" s="721">
        <f>SUM(AS13:BD13)</f>
        <v>439</v>
      </c>
      <c r="AN13" s="721"/>
      <c r="AO13" s="721"/>
      <c r="AP13" s="721"/>
      <c r="AQ13" s="721"/>
      <c r="AR13" s="721"/>
      <c r="AS13" s="721">
        <v>229</v>
      </c>
      <c r="AT13" s="721"/>
      <c r="AU13" s="721"/>
      <c r="AV13" s="721"/>
      <c r="AW13" s="721"/>
      <c r="AX13" s="721"/>
      <c r="AY13" s="721">
        <v>210</v>
      </c>
      <c r="AZ13" s="721"/>
      <c r="BA13" s="721"/>
      <c r="BB13" s="721"/>
      <c r="BC13" s="721"/>
      <c r="BD13" s="721"/>
      <c r="BE13" s="721">
        <v>16076</v>
      </c>
      <c r="BF13" s="721"/>
      <c r="BG13" s="721"/>
      <c r="BH13" s="721"/>
      <c r="BI13" s="721"/>
      <c r="BJ13" s="721"/>
    </row>
    <row r="14" spans="1:95" ht="12" customHeight="1">
      <c r="C14" s="463" t="s">
        <v>696</v>
      </c>
      <c r="D14" s="463"/>
      <c r="E14" s="463"/>
      <c r="F14" s="463"/>
      <c r="G14" s="463"/>
      <c r="H14" s="463"/>
      <c r="I14" s="463"/>
      <c r="J14" s="463"/>
      <c r="K14" s="463"/>
      <c r="L14" s="463"/>
      <c r="M14" s="354"/>
      <c r="N14" s="721">
        <v>18</v>
      </c>
      <c r="O14" s="721"/>
      <c r="P14" s="721"/>
      <c r="Q14" s="721"/>
      <c r="R14" s="884"/>
      <c r="S14" s="884"/>
      <c r="T14" s="884"/>
      <c r="U14" s="464">
        <f>SUM(AA14:AL14)</f>
        <v>25</v>
      </c>
      <c r="V14" s="464"/>
      <c r="W14" s="464"/>
      <c r="X14" s="464"/>
      <c r="Y14" s="464"/>
      <c r="Z14" s="464"/>
      <c r="AA14" s="464">
        <v>8</v>
      </c>
      <c r="AB14" s="464"/>
      <c r="AC14" s="464"/>
      <c r="AD14" s="464"/>
      <c r="AE14" s="464"/>
      <c r="AF14" s="464"/>
      <c r="AG14" s="464">
        <v>17</v>
      </c>
      <c r="AH14" s="464"/>
      <c r="AI14" s="464"/>
      <c r="AJ14" s="464"/>
      <c r="AK14" s="464"/>
      <c r="AL14" s="464"/>
      <c r="AM14" s="721">
        <f>SUM(AS14:BD14)</f>
        <v>573</v>
      </c>
      <c r="AN14" s="721"/>
      <c r="AO14" s="721"/>
      <c r="AP14" s="721"/>
      <c r="AQ14" s="721"/>
      <c r="AR14" s="721"/>
      <c r="AS14" s="721">
        <v>296</v>
      </c>
      <c r="AT14" s="721"/>
      <c r="AU14" s="721"/>
      <c r="AV14" s="721"/>
      <c r="AW14" s="721"/>
      <c r="AX14" s="721"/>
      <c r="AY14" s="721">
        <v>277</v>
      </c>
      <c r="AZ14" s="721"/>
      <c r="BA14" s="721"/>
      <c r="BB14" s="721"/>
      <c r="BC14" s="721"/>
      <c r="BD14" s="721"/>
      <c r="BE14" s="721">
        <v>9518</v>
      </c>
      <c r="BF14" s="721"/>
      <c r="BG14" s="721"/>
      <c r="BH14" s="721"/>
      <c r="BI14" s="721"/>
      <c r="BJ14" s="721"/>
    </row>
    <row r="15" spans="1:95" ht="8.1" customHeight="1">
      <c r="M15" s="118"/>
      <c r="N15" s="253"/>
      <c r="O15" s="253"/>
      <c r="P15" s="253"/>
      <c r="Q15" s="253"/>
      <c r="R15" s="253"/>
      <c r="S15" s="253"/>
      <c r="T15" s="253"/>
      <c r="U15" s="355"/>
      <c r="V15" s="355"/>
      <c r="W15" s="355"/>
      <c r="X15" s="355"/>
      <c r="Y15" s="355"/>
      <c r="Z15" s="355"/>
      <c r="AA15" s="355"/>
      <c r="AB15" s="355"/>
      <c r="AC15" s="355"/>
      <c r="AD15" s="355"/>
      <c r="AE15" s="355"/>
      <c r="AF15" s="355"/>
      <c r="AG15" s="355"/>
      <c r="AH15" s="355"/>
      <c r="AI15" s="355"/>
      <c r="AJ15" s="355"/>
      <c r="AK15" s="355"/>
      <c r="AL15" s="355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</row>
    <row r="16" spans="1:95" ht="12" customHeight="1">
      <c r="C16" s="463" t="s">
        <v>695</v>
      </c>
      <c r="D16" s="463"/>
      <c r="E16" s="463"/>
      <c r="F16" s="463"/>
      <c r="G16" s="463"/>
      <c r="H16" s="463"/>
      <c r="I16" s="463"/>
      <c r="J16" s="463"/>
      <c r="K16" s="463"/>
      <c r="L16" s="463"/>
      <c r="M16" s="354"/>
      <c r="N16" s="721">
        <v>12</v>
      </c>
      <c r="O16" s="721"/>
      <c r="P16" s="721"/>
      <c r="Q16" s="721"/>
      <c r="R16" s="884"/>
      <c r="S16" s="884"/>
      <c r="T16" s="884"/>
      <c r="U16" s="464">
        <f>SUM(AA16:AL16)</f>
        <v>20</v>
      </c>
      <c r="V16" s="464"/>
      <c r="W16" s="464"/>
      <c r="X16" s="464"/>
      <c r="Y16" s="464"/>
      <c r="Z16" s="464"/>
      <c r="AA16" s="464">
        <v>9</v>
      </c>
      <c r="AB16" s="464"/>
      <c r="AC16" s="464"/>
      <c r="AD16" s="464"/>
      <c r="AE16" s="464"/>
      <c r="AF16" s="464"/>
      <c r="AG16" s="464">
        <v>11</v>
      </c>
      <c r="AH16" s="464"/>
      <c r="AI16" s="464"/>
      <c r="AJ16" s="464"/>
      <c r="AK16" s="464"/>
      <c r="AL16" s="464"/>
      <c r="AM16" s="721">
        <f>SUM(AS16:BD16)</f>
        <v>356</v>
      </c>
      <c r="AN16" s="721"/>
      <c r="AO16" s="721"/>
      <c r="AP16" s="721"/>
      <c r="AQ16" s="721"/>
      <c r="AR16" s="721"/>
      <c r="AS16" s="721">
        <v>178</v>
      </c>
      <c r="AT16" s="721"/>
      <c r="AU16" s="721"/>
      <c r="AV16" s="721"/>
      <c r="AW16" s="721"/>
      <c r="AX16" s="721"/>
      <c r="AY16" s="721">
        <v>178</v>
      </c>
      <c r="AZ16" s="721"/>
      <c r="BA16" s="721"/>
      <c r="BB16" s="721"/>
      <c r="BC16" s="721"/>
      <c r="BD16" s="721"/>
      <c r="BE16" s="721">
        <v>10129</v>
      </c>
      <c r="BF16" s="721"/>
      <c r="BG16" s="721"/>
      <c r="BH16" s="721"/>
      <c r="BI16" s="721"/>
      <c r="BJ16" s="721"/>
    </row>
    <row r="17" spans="2:63" ht="12" customHeight="1">
      <c r="C17" s="463" t="s">
        <v>694</v>
      </c>
      <c r="D17" s="463"/>
      <c r="E17" s="463"/>
      <c r="F17" s="463"/>
      <c r="G17" s="463"/>
      <c r="H17" s="463"/>
      <c r="I17" s="463"/>
      <c r="J17" s="463"/>
      <c r="K17" s="463"/>
      <c r="L17" s="463"/>
      <c r="M17" s="354"/>
      <c r="N17" s="721">
        <v>12</v>
      </c>
      <c r="O17" s="721"/>
      <c r="P17" s="721"/>
      <c r="Q17" s="721"/>
      <c r="R17" s="884">
        <v>-4</v>
      </c>
      <c r="S17" s="884"/>
      <c r="T17" s="884"/>
      <c r="U17" s="464">
        <f>SUM(AA17:AL17)</f>
        <v>24</v>
      </c>
      <c r="V17" s="464"/>
      <c r="W17" s="464"/>
      <c r="X17" s="464"/>
      <c r="Y17" s="464"/>
      <c r="Z17" s="464"/>
      <c r="AA17" s="464">
        <v>10</v>
      </c>
      <c r="AB17" s="464"/>
      <c r="AC17" s="464"/>
      <c r="AD17" s="464"/>
      <c r="AE17" s="464"/>
      <c r="AF17" s="464"/>
      <c r="AG17" s="464">
        <v>14</v>
      </c>
      <c r="AH17" s="464"/>
      <c r="AI17" s="464"/>
      <c r="AJ17" s="464"/>
      <c r="AK17" s="464"/>
      <c r="AL17" s="464"/>
      <c r="AM17" s="721">
        <f>SUM(AS17:BD17)</f>
        <v>347</v>
      </c>
      <c r="AN17" s="721"/>
      <c r="AO17" s="721"/>
      <c r="AP17" s="721"/>
      <c r="AQ17" s="721"/>
      <c r="AR17" s="721"/>
      <c r="AS17" s="721">
        <v>188</v>
      </c>
      <c r="AT17" s="721"/>
      <c r="AU17" s="721"/>
      <c r="AV17" s="721"/>
      <c r="AW17" s="721"/>
      <c r="AX17" s="721"/>
      <c r="AY17" s="721">
        <v>159</v>
      </c>
      <c r="AZ17" s="721"/>
      <c r="BA17" s="721"/>
      <c r="BB17" s="721"/>
      <c r="BC17" s="721"/>
      <c r="BD17" s="721"/>
      <c r="BE17" s="721">
        <v>11978</v>
      </c>
      <c r="BF17" s="721"/>
      <c r="BG17" s="721"/>
      <c r="BH17" s="721"/>
      <c r="BI17" s="721"/>
      <c r="BJ17" s="721"/>
    </row>
    <row r="18" spans="2:63" ht="12" customHeight="1">
      <c r="C18" s="463" t="s">
        <v>681</v>
      </c>
      <c r="D18" s="463"/>
      <c r="E18" s="463"/>
      <c r="F18" s="463"/>
      <c r="G18" s="463"/>
      <c r="H18" s="463"/>
      <c r="I18" s="463"/>
      <c r="J18" s="463"/>
      <c r="K18" s="463"/>
      <c r="L18" s="463"/>
      <c r="M18" s="354"/>
      <c r="N18" s="721">
        <v>12</v>
      </c>
      <c r="O18" s="721"/>
      <c r="P18" s="721"/>
      <c r="Q18" s="721"/>
      <c r="R18" s="884"/>
      <c r="S18" s="884"/>
      <c r="T18" s="884"/>
      <c r="U18" s="464">
        <f>SUM(AA18:AL18)</f>
        <v>18</v>
      </c>
      <c r="V18" s="464"/>
      <c r="W18" s="464"/>
      <c r="X18" s="464"/>
      <c r="Y18" s="464"/>
      <c r="Z18" s="464"/>
      <c r="AA18" s="464">
        <v>6</v>
      </c>
      <c r="AB18" s="464"/>
      <c r="AC18" s="464"/>
      <c r="AD18" s="464"/>
      <c r="AE18" s="464"/>
      <c r="AF18" s="464"/>
      <c r="AG18" s="464">
        <v>12</v>
      </c>
      <c r="AH18" s="464"/>
      <c r="AI18" s="464"/>
      <c r="AJ18" s="464"/>
      <c r="AK18" s="464"/>
      <c r="AL18" s="464"/>
      <c r="AM18" s="721">
        <f>SUM(AS18:BD18)</f>
        <v>314</v>
      </c>
      <c r="AN18" s="721"/>
      <c r="AO18" s="721"/>
      <c r="AP18" s="721"/>
      <c r="AQ18" s="721"/>
      <c r="AR18" s="721"/>
      <c r="AS18" s="721">
        <v>176</v>
      </c>
      <c r="AT18" s="721"/>
      <c r="AU18" s="721"/>
      <c r="AV18" s="721"/>
      <c r="AW18" s="721"/>
      <c r="AX18" s="721"/>
      <c r="AY18" s="721">
        <v>138</v>
      </c>
      <c r="AZ18" s="721"/>
      <c r="BA18" s="721"/>
      <c r="BB18" s="721"/>
      <c r="BC18" s="721"/>
      <c r="BD18" s="721"/>
      <c r="BE18" s="721">
        <v>9894</v>
      </c>
      <c r="BF18" s="721"/>
      <c r="BG18" s="721"/>
      <c r="BH18" s="721"/>
      <c r="BI18" s="721"/>
      <c r="BJ18" s="721"/>
    </row>
    <row r="19" spans="2:63" ht="12" customHeight="1">
      <c r="C19" s="463" t="s">
        <v>693</v>
      </c>
      <c r="D19" s="463"/>
      <c r="E19" s="463"/>
      <c r="F19" s="463"/>
      <c r="G19" s="463"/>
      <c r="H19" s="463"/>
      <c r="I19" s="463"/>
      <c r="J19" s="463"/>
      <c r="K19" s="463"/>
      <c r="L19" s="463"/>
      <c r="M19" s="354"/>
      <c r="N19" s="721">
        <v>18</v>
      </c>
      <c r="O19" s="721"/>
      <c r="P19" s="721"/>
      <c r="Q19" s="721"/>
      <c r="R19" s="884"/>
      <c r="S19" s="884"/>
      <c r="T19" s="884"/>
      <c r="U19" s="464">
        <f>SUM(AA19:AL19)</f>
        <v>25</v>
      </c>
      <c r="V19" s="464"/>
      <c r="W19" s="464"/>
      <c r="X19" s="464"/>
      <c r="Y19" s="464"/>
      <c r="Z19" s="464"/>
      <c r="AA19" s="464">
        <v>10</v>
      </c>
      <c r="AB19" s="464"/>
      <c r="AC19" s="464"/>
      <c r="AD19" s="464"/>
      <c r="AE19" s="464"/>
      <c r="AF19" s="464"/>
      <c r="AG19" s="464">
        <v>15</v>
      </c>
      <c r="AH19" s="464"/>
      <c r="AI19" s="464"/>
      <c r="AJ19" s="464"/>
      <c r="AK19" s="464"/>
      <c r="AL19" s="464"/>
      <c r="AM19" s="721">
        <f>SUM(AS19:BD19)</f>
        <v>601</v>
      </c>
      <c r="AN19" s="721"/>
      <c r="AO19" s="721"/>
      <c r="AP19" s="721"/>
      <c r="AQ19" s="721"/>
      <c r="AR19" s="721"/>
      <c r="AS19" s="721">
        <v>305</v>
      </c>
      <c r="AT19" s="721"/>
      <c r="AU19" s="721"/>
      <c r="AV19" s="721"/>
      <c r="AW19" s="721"/>
      <c r="AX19" s="721"/>
      <c r="AY19" s="721">
        <v>296</v>
      </c>
      <c r="AZ19" s="721"/>
      <c r="BA19" s="721"/>
      <c r="BB19" s="721"/>
      <c r="BC19" s="721"/>
      <c r="BD19" s="721"/>
      <c r="BE19" s="721">
        <v>9453</v>
      </c>
      <c r="BF19" s="721"/>
      <c r="BG19" s="721"/>
      <c r="BH19" s="721"/>
      <c r="BI19" s="721"/>
      <c r="BJ19" s="721"/>
    </row>
    <row r="20" spans="2:63" ht="12" customHeight="1">
      <c r="C20" s="463" t="s">
        <v>675</v>
      </c>
      <c r="D20" s="463"/>
      <c r="E20" s="463"/>
      <c r="F20" s="463"/>
      <c r="G20" s="463"/>
      <c r="H20" s="463"/>
      <c r="I20" s="463"/>
      <c r="J20" s="463"/>
      <c r="K20" s="463"/>
      <c r="L20" s="463"/>
      <c r="M20" s="354"/>
      <c r="N20" s="721">
        <v>15</v>
      </c>
      <c r="O20" s="721"/>
      <c r="P20" s="721"/>
      <c r="Q20" s="721"/>
      <c r="R20" s="884"/>
      <c r="S20" s="884"/>
      <c r="T20" s="884"/>
      <c r="U20" s="464">
        <f>SUM(AA20:AL20)</f>
        <v>22</v>
      </c>
      <c r="V20" s="464"/>
      <c r="W20" s="464"/>
      <c r="X20" s="464"/>
      <c r="Y20" s="464"/>
      <c r="Z20" s="464"/>
      <c r="AA20" s="464">
        <v>10</v>
      </c>
      <c r="AB20" s="464"/>
      <c r="AC20" s="464"/>
      <c r="AD20" s="464"/>
      <c r="AE20" s="464"/>
      <c r="AF20" s="464"/>
      <c r="AG20" s="464">
        <v>12</v>
      </c>
      <c r="AH20" s="464"/>
      <c r="AI20" s="464"/>
      <c r="AJ20" s="464"/>
      <c r="AK20" s="464"/>
      <c r="AL20" s="464"/>
      <c r="AM20" s="721">
        <f>SUM(AS20:BD20)</f>
        <v>471</v>
      </c>
      <c r="AN20" s="721"/>
      <c r="AO20" s="721"/>
      <c r="AP20" s="721"/>
      <c r="AQ20" s="721"/>
      <c r="AR20" s="721"/>
      <c r="AS20" s="721">
        <v>245</v>
      </c>
      <c r="AT20" s="721"/>
      <c r="AU20" s="721"/>
      <c r="AV20" s="721"/>
      <c r="AW20" s="721"/>
      <c r="AX20" s="721"/>
      <c r="AY20" s="721">
        <v>226</v>
      </c>
      <c r="AZ20" s="721"/>
      <c r="BA20" s="721"/>
      <c r="BB20" s="721"/>
      <c r="BC20" s="721"/>
      <c r="BD20" s="721"/>
      <c r="BE20" s="721">
        <v>10674</v>
      </c>
      <c r="BF20" s="721"/>
      <c r="BG20" s="721"/>
      <c r="BH20" s="721"/>
      <c r="BI20" s="721"/>
      <c r="BJ20" s="721"/>
    </row>
    <row r="21" spans="2:63" ht="8.1" customHeight="1"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20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</row>
    <row r="22" spans="2:63" ht="12" customHeight="1">
      <c r="C22" s="478" t="s">
        <v>8</v>
      </c>
      <c r="D22" s="478"/>
      <c r="E22" s="227" t="s">
        <v>528</v>
      </c>
      <c r="F22" s="557">
        <v>-1</v>
      </c>
      <c r="G22" s="557"/>
      <c r="H22" s="286" t="s">
        <v>674</v>
      </c>
    </row>
    <row r="23" spans="2:63" ht="12" customHeight="1">
      <c r="F23" s="556">
        <v>-2</v>
      </c>
      <c r="G23" s="556"/>
      <c r="H23" s="184" t="s">
        <v>692</v>
      </c>
    </row>
    <row r="24" spans="2:63" ht="12" customHeight="1">
      <c r="F24" s="556">
        <v>-3</v>
      </c>
      <c r="G24" s="556"/>
      <c r="H24" s="184" t="s">
        <v>772</v>
      </c>
    </row>
    <row r="25" spans="2:63" ht="12" customHeight="1">
      <c r="B25" s="524" t="s">
        <v>9</v>
      </c>
      <c r="C25" s="524"/>
      <c r="D25" s="524"/>
      <c r="E25" s="227" t="s">
        <v>528</v>
      </c>
      <c r="F25" s="121" t="s">
        <v>800</v>
      </c>
    </row>
    <row r="26" spans="2:63" ht="13.5" customHeight="1">
      <c r="B26" s="226"/>
      <c r="C26" s="226"/>
      <c r="D26" s="226"/>
      <c r="E26" s="227"/>
      <c r="F26" s="121"/>
    </row>
    <row r="27" spans="2:63" ht="13.5" customHeight="1">
      <c r="B27" s="226"/>
      <c r="C27" s="226"/>
      <c r="D27" s="226"/>
      <c r="E27" s="227"/>
      <c r="F27" s="121"/>
    </row>
    <row r="28" spans="2:63" ht="13.5" customHeight="1"/>
    <row r="29" spans="2:63" ht="12" customHeight="1">
      <c r="B29" s="455" t="s">
        <v>691</v>
      </c>
      <c r="C29" s="455"/>
      <c r="D29" s="455"/>
      <c r="E29" s="455"/>
      <c r="F29" s="455"/>
      <c r="G29" s="455"/>
      <c r="H29" s="455"/>
      <c r="I29" s="455"/>
      <c r="J29" s="455"/>
      <c r="K29" s="455"/>
      <c r="L29" s="455"/>
      <c r="M29" s="455"/>
      <c r="N29" s="455"/>
      <c r="O29" s="455"/>
      <c r="P29" s="455"/>
      <c r="Q29" s="455"/>
      <c r="R29" s="455"/>
      <c r="S29" s="455"/>
      <c r="T29" s="455"/>
      <c r="U29" s="455"/>
      <c r="V29" s="455"/>
      <c r="W29" s="455"/>
      <c r="X29" s="455"/>
      <c r="Y29" s="455"/>
      <c r="Z29" s="455"/>
      <c r="AA29" s="455"/>
      <c r="AB29" s="455"/>
      <c r="AC29" s="455"/>
      <c r="AD29" s="455"/>
      <c r="AE29" s="455"/>
      <c r="AF29" s="455"/>
      <c r="AG29" s="455"/>
      <c r="AH29" s="455"/>
      <c r="AI29" s="455"/>
      <c r="AJ29" s="455"/>
      <c r="AK29" s="455"/>
      <c r="AL29" s="455"/>
      <c r="AM29" s="455"/>
      <c r="AN29" s="455"/>
      <c r="AO29" s="455"/>
      <c r="AP29" s="455"/>
      <c r="AQ29" s="455"/>
      <c r="AR29" s="455"/>
      <c r="AS29" s="455"/>
      <c r="AT29" s="455"/>
      <c r="AU29" s="455"/>
      <c r="AV29" s="455"/>
      <c r="AW29" s="455"/>
      <c r="AX29" s="455"/>
      <c r="AY29" s="455"/>
      <c r="AZ29" s="455"/>
      <c r="BA29" s="455"/>
      <c r="BB29" s="455"/>
      <c r="BC29" s="455"/>
      <c r="BD29" s="455"/>
      <c r="BE29" s="455"/>
      <c r="BF29" s="455"/>
      <c r="BG29" s="455"/>
      <c r="BH29" s="455"/>
      <c r="BI29" s="455"/>
      <c r="BJ29" s="455"/>
    </row>
    <row r="30" spans="2:63" ht="12" customHeight="1">
      <c r="BJ30" s="188" t="s">
        <v>890</v>
      </c>
    </row>
    <row r="31" spans="2:63" ht="13.5" customHeight="1">
      <c r="B31" s="456" t="s">
        <v>671</v>
      </c>
      <c r="C31" s="457"/>
      <c r="D31" s="457"/>
      <c r="E31" s="457"/>
      <c r="F31" s="457"/>
      <c r="G31" s="457"/>
      <c r="H31" s="457"/>
      <c r="I31" s="457"/>
      <c r="J31" s="457"/>
      <c r="K31" s="457"/>
      <c r="L31" s="457"/>
      <c r="M31" s="457"/>
      <c r="N31" s="457" t="s">
        <v>580</v>
      </c>
      <c r="O31" s="457"/>
      <c r="P31" s="457"/>
      <c r="Q31" s="457"/>
      <c r="R31" s="457"/>
      <c r="S31" s="457"/>
      <c r="T31" s="457"/>
      <c r="U31" s="457" t="s">
        <v>579</v>
      </c>
      <c r="V31" s="457"/>
      <c r="W31" s="457"/>
      <c r="X31" s="457"/>
      <c r="Y31" s="457"/>
      <c r="Z31" s="457"/>
      <c r="AA31" s="457"/>
      <c r="AB31" s="457"/>
      <c r="AC31" s="457"/>
      <c r="AD31" s="457"/>
      <c r="AE31" s="457"/>
      <c r="AF31" s="457"/>
      <c r="AG31" s="457"/>
      <c r="AH31" s="457"/>
      <c r="AI31" s="457"/>
      <c r="AJ31" s="457"/>
      <c r="AK31" s="457"/>
      <c r="AL31" s="457"/>
      <c r="AM31" s="457" t="s">
        <v>608</v>
      </c>
      <c r="AN31" s="457"/>
      <c r="AO31" s="457"/>
      <c r="AP31" s="457"/>
      <c r="AQ31" s="457"/>
      <c r="AR31" s="457"/>
      <c r="AS31" s="457"/>
      <c r="AT31" s="457"/>
      <c r="AU31" s="457"/>
      <c r="AV31" s="457"/>
      <c r="AW31" s="457"/>
      <c r="AX31" s="457"/>
      <c r="AY31" s="457"/>
      <c r="AZ31" s="457"/>
      <c r="BA31" s="457"/>
      <c r="BB31" s="457"/>
      <c r="BC31" s="457"/>
      <c r="BD31" s="457"/>
      <c r="BE31" s="457" t="s">
        <v>670</v>
      </c>
      <c r="BF31" s="457"/>
      <c r="BG31" s="457"/>
      <c r="BH31" s="457"/>
      <c r="BI31" s="457"/>
      <c r="BJ31" s="461"/>
      <c r="BK31" s="531"/>
    </row>
    <row r="32" spans="2:63" ht="13.5" customHeight="1">
      <c r="B32" s="458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59"/>
      <c r="O32" s="459"/>
      <c r="P32" s="459"/>
      <c r="Q32" s="459"/>
      <c r="R32" s="459"/>
      <c r="S32" s="459"/>
      <c r="T32" s="459"/>
      <c r="U32" s="522" t="s">
        <v>227</v>
      </c>
      <c r="V32" s="522"/>
      <c r="W32" s="522"/>
      <c r="X32" s="522"/>
      <c r="Y32" s="522"/>
      <c r="Z32" s="522"/>
      <c r="AA32" s="522" t="s">
        <v>572</v>
      </c>
      <c r="AB32" s="522"/>
      <c r="AC32" s="522"/>
      <c r="AD32" s="522"/>
      <c r="AE32" s="522"/>
      <c r="AF32" s="522"/>
      <c r="AG32" s="522" t="s">
        <v>571</v>
      </c>
      <c r="AH32" s="522"/>
      <c r="AI32" s="522"/>
      <c r="AJ32" s="522"/>
      <c r="AK32" s="522"/>
      <c r="AL32" s="522"/>
      <c r="AM32" s="522" t="s">
        <v>227</v>
      </c>
      <c r="AN32" s="522"/>
      <c r="AO32" s="522"/>
      <c r="AP32" s="522"/>
      <c r="AQ32" s="522"/>
      <c r="AR32" s="522"/>
      <c r="AS32" s="522" t="s">
        <v>572</v>
      </c>
      <c r="AT32" s="522"/>
      <c r="AU32" s="522"/>
      <c r="AV32" s="522"/>
      <c r="AW32" s="522"/>
      <c r="AX32" s="522"/>
      <c r="AY32" s="522" t="s">
        <v>571</v>
      </c>
      <c r="AZ32" s="522"/>
      <c r="BA32" s="522"/>
      <c r="BB32" s="522"/>
      <c r="BC32" s="522"/>
      <c r="BD32" s="522"/>
      <c r="BE32" s="459"/>
      <c r="BF32" s="459"/>
      <c r="BG32" s="459"/>
      <c r="BH32" s="459"/>
      <c r="BI32" s="459"/>
      <c r="BJ32" s="460"/>
      <c r="BK32" s="531"/>
    </row>
    <row r="33" spans="3:62" ht="12" customHeight="1">
      <c r="M33" s="117"/>
      <c r="BI33" s="886" t="s">
        <v>669</v>
      </c>
      <c r="BJ33" s="887"/>
    </row>
    <row r="34" spans="3:62" ht="12" customHeight="1">
      <c r="C34" s="826" t="s">
        <v>18</v>
      </c>
      <c r="D34" s="826"/>
      <c r="E34" s="826"/>
      <c r="F34" s="826"/>
      <c r="G34" s="826"/>
      <c r="H34" s="826"/>
      <c r="I34" s="826"/>
      <c r="J34" s="826"/>
      <c r="K34" s="826"/>
      <c r="L34" s="826"/>
      <c r="M34" s="354"/>
      <c r="N34" s="725">
        <f>SUM(N36:Q75)</f>
        <v>409</v>
      </c>
      <c r="O34" s="725"/>
      <c r="P34" s="725"/>
      <c r="Q34" s="725"/>
      <c r="R34" s="888" t="s">
        <v>839</v>
      </c>
      <c r="S34" s="888"/>
      <c r="T34" s="888"/>
      <c r="U34" s="726">
        <f>SUM(AA34:AL34)</f>
        <v>836</v>
      </c>
      <c r="V34" s="726"/>
      <c r="W34" s="726"/>
      <c r="X34" s="726"/>
      <c r="Y34" s="726"/>
      <c r="Z34" s="726"/>
      <c r="AA34" s="726">
        <f>SUM(AA36:AF40,AA42:AF46,AA48:AF52,AA54:AF58,AA60:AF64,AA66:AF70,AA72:AF75)</f>
        <v>468</v>
      </c>
      <c r="AB34" s="726"/>
      <c r="AC34" s="726"/>
      <c r="AD34" s="726"/>
      <c r="AE34" s="726"/>
      <c r="AF34" s="726"/>
      <c r="AG34" s="726">
        <f>SUM(AG36:AL40,AG42:AL46,AG48:AL52,AG54:AL58,AG60:AL64,AG66:AL70,AG72:AL75)</f>
        <v>368</v>
      </c>
      <c r="AH34" s="726"/>
      <c r="AI34" s="726"/>
      <c r="AJ34" s="726"/>
      <c r="AK34" s="726"/>
      <c r="AL34" s="726"/>
      <c r="AM34" s="726">
        <f>SUM(AM36:AR75)</f>
        <v>14178</v>
      </c>
      <c r="AN34" s="726"/>
      <c r="AO34" s="726"/>
      <c r="AP34" s="726"/>
      <c r="AQ34" s="726"/>
      <c r="AR34" s="726"/>
      <c r="AS34" s="726">
        <f>SUM(AS36:AX75)</f>
        <v>7439</v>
      </c>
      <c r="AT34" s="726"/>
      <c r="AU34" s="726"/>
      <c r="AV34" s="726"/>
      <c r="AW34" s="726"/>
      <c r="AX34" s="726"/>
      <c r="AY34" s="726">
        <f>SUM(AY36:BD75)</f>
        <v>6739</v>
      </c>
      <c r="AZ34" s="726"/>
      <c r="BA34" s="726"/>
      <c r="BB34" s="726"/>
      <c r="BC34" s="726"/>
      <c r="BD34" s="726"/>
      <c r="BE34" s="726">
        <f>SUM(BE36:BJ75)</f>
        <v>541793</v>
      </c>
      <c r="BF34" s="726"/>
      <c r="BG34" s="726"/>
      <c r="BH34" s="726"/>
      <c r="BI34" s="726"/>
      <c r="BJ34" s="726"/>
    </row>
    <row r="35" spans="3:62" ht="8.1" customHeight="1">
      <c r="M35" s="118"/>
      <c r="N35" s="253"/>
      <c r="O35" s="253"/>
      <c r="P35" s="253"/>
      <c r="Q35" s="253"/>
      <c r="R35" s="253"/>
      <c r="S35" s="253"/>
      <c r="T35" s="253"/>
      <c r="BI35" s="250"/>
      <c r="BJ35" s="357"/>
    </row>
    <row r="36" spans="3:62" ht="12" customHeight="1">
      <c r="C36" s="463" t="s">
        <v>668</v>
      </c>
      <c r="D36" s="463"/>
      <c r="E36" s="463"/>
      <c r="F36" s="463"/>
      <c r="G36" s="463"/>
      <c r="H36" s="463"/>
      <c r="I36" s="463"/>
      <c r="J36" s="463"/>
      <c r="K36" s="463"/>
      <c r="L36" s="463"/>
      <c r="M36" s="354"/>
      <c r="N36" s="721">
        <v>6</v>
      </c>
      <c r="O36" s="721"/>
      <c r="P36" s="721"/>
      <c r="Q36" s="721"/>
      <c r="R36" s="884">
        <v>-3</v>
      </c>
      <c r="S36" s="884"/>
      <c r="T36" s="884"/>
      <c r="U36" s="464">
        <f>SUM(AA36:AL36)</f>
        <v>19</v>
      </c>
      <c r="V36" s="464"/>
      <c r="W36" s="464"/>
      <c r="X36" s="464"/>
      <c r="Y36" s="464"/>
      <c r="Z36" s="464"/>
      <c r="AA36" s="464">
        <v>10</v>
      </c>
      <c r="AB36" s="464"/>
      <c r="AC36" s="464"/>
      <c r="AD36" s="464"/>
      <c r="AE36" s="464"/>
      <c r="AF36" s="464"/>
      <c r="AG36" s="464">
        <v>9</v>
      </c>
      <c r="AH36" s="464"/>
      <c r="AI36" s="464"/>
      <c r="AJ36" s="464"/>
      <c r="AK36" s="464"/>
      <c r="AL36" s="464"/>
      <c r="AM36" s="721">
        <f>SUM(AS36:BD36)</f>
        <v>184</v>
      </c>
      <c r="AN36" s="721"/>
      <c r="AO36" s="721"/>
      <c r="AP36" s="721"/>
      <c r="AQ36" s="721"/>
      <c r="AR36" s="721"/>
      <c r="AS36" s="721">
        <v>108</v>
      </c>
      <c r="AT36" s="721"/>
      <c r="AU36" s="721"/>
      <c r="AV36" s="721"/>
      <c r="AW36" s="721"/>
      <c r="AX36" s="721"/>
      <c r="AY36" s="721">
        <v>76</v>
      </c>
      <c r="AZ36" s="721"/>
      <c r="BA36" s="721"/>
      <c r="BB36" s="721"/>
      <c r="BC36" s="721"/>
      <c r="BD36" s="721"/>
      <c r="BE36" s="721">
        <v>12900</v>
      </c>
      <c r="BF36" s="721"/>
      <c r="BG36" s="721"/>
      <c r="BH36" s="721"/>
      <c r="BI36" s="721"/>
      <c r="BJ36" s="721"/>
    </row>
    <row r="37" spans="3:62" ht="12" customHeight="1">
      <c r="C37" s="463" t="s">
        <v>666</v>
      </c>
      <c r="D37" s="463"/>
      <c r="E37" s="463"/>
      <c r="F37" s="463"/>
      <c r="G37" s="463"/>
      <c r="H37" s="463"/>
      <c r="I37" s="463"/>
      <c r="J37" s="463"/>
      <c r="K37" s="463"/>
      <c r="L37" s="463"/>
      <c r="M37" s="354"/>
      <c r="N37" s="721">
        <v>8</v>
      </c>
      <c r="O37" s="721"/>
      <c r="P37" s="721"/>
      <c r="Q37" s="721"/>
      <c r="R37" s="884"/>
      <c r="S37" s="884"/>
      <c r="T37" s="884"/>
      <c r="U37" s="464">
        <f>SUM(AA37:AL37)</f>
        <v>17</v>
      </c>
      <c r="V37" s="464"/>
      <c r="W37" s="464"/>
      <c r="X37" s="464"/>
      <c r="Y37" s="464"/>
      <c r="Z37" s="464"/>
      <c r="AA37" s="464">
        <v>8</v>
      </c>
      <c r="AB37" s="464"/>
      <c r="AC37" s="464"/>
      <c r="AD37" s="464"/>
      <c r="AE37" s="464"/>
      <c r="AF37" s="464"/>
      <c r="AG37" s="464">
        <v>9</v>
      </c>
      <c r="AH37" s="464"/>
      <c r="AI37" s="464"/>
      <c r="AJ37" s="464"/>
      <c r="AK37" s="464"/>
      <c r="AL37" s="464"/>
      <c r="AM37" s="721">
        <f>SUM(AS37:BD37)</f>
        <v>264</v>
      </c>
      <c r="AN37" s="721"/>
      <c r="AO37" s="721"/>
      <c r="AP37" s="721"/>
      <c r="AQ37" s="721"/>
      <c r="AR37" s="721"/>
      <c r="AS37" s="721">
        <v>133</v>
      </c>
      <c r="AT37" s="721"/>
      <c r="AU37" s="721"/>
      <c r="AV37" s="721"/>
      <c r="AW37" s="721"/>
      <c r="AX37" s="721"/>
      <c r="AY37" s="721">
        <v>131</v>
      </c>
      <c r="AZ37" s="721"/>
      <c r="BA37" s="721"/>
      <c r="BB37" s="721"/>
      <c r="BC37" s="721"/>
      <c r="BD37" s="721"/>
      <c r="BE37" s="721">
        <v>13769</v>
      </c>
      <c r="BF37" s="721"/>
      <c r="BG37" s="721"/>
      <c r="BH37" s="721"/>
      <c r="BI37" s="721"/>
      <c r="BJ37" s="721"/>
    </row>
    <row r="38" spans="3:62" ht="12" customHeight="1">
      <c r="C38" s="463" t="s">
        <v>665</v>
      </c>
      <c r="D38" s="463"/>
      <c r="E38" s="463"/>
      <c r="F38" s="463"/>
      <c r="G38" s="463"/>
      <c r="H38" s="463"/>
      <c r="I38" s="463"/>
      <c r="J38" s="463"/>
      <c r="K38" s="463"/>
      <c r="L38" s="463"/>
      <c r="M38" s="354"/>
      <c r="N38" s="721">
        <v>6</v>
      </c>
      <c r="O38" s="721"/>
      <c r="P38" s="721"/>
      <c r="Q38" s="721"/>
      <c r="R38" s="884">
        <v>-3</v>
      </c>
      <c r="S38" s="884"/>
      <c r="T38" s="884"/>
      <c r="U38" s="464">
        <f>SUM(AA38:AL38)</f>
        <v>21</v>
      </c>
      <c r="V38" s="464"/>
      <c r="W38" s="464"/>
      <c r="X38" s="464"/>
      <c r="Y38" s="464"/>
      <c r="Z38" s="464"/>
      <c r="AA38" s="464">
        <v>12</v>
      </c>
      <c r="AB38" s="464"/>
      <c r="AC38" s="464"/>
      <c r="AD38" s="464"/>
      <c r="AE38" s="464"/>
      <c r="AF38" s="464"/>
      <c r="AG38" s="464">
        <v>9</v>
      </c>
      <c r="AH38" s="464"/>
      <c r="AI38" s="464"/>
      <c r="AJ38" s="464"/>
      <c r="AK38" s="464"/>
      <c r="AL38" s="464"/>
      <c r="AM38" s="721">
        <f>SUM(AS38:BD38)</f>
        <v>187</v>
      </c>
      <c r="AN38" s="721"/>
      <c r="AO38" s="721"/>
      <c r="AP38" s="721"/>
      <c r="AQ38" s="721"/>
      <c r="AR38" s="721"/>
      <c r="AS38" s="721">
        <v>95</v>
      </c>
      <c r="AT38" s="721"/>
      <c r="AU38" s="721"/>
      <c r="AV38" s="721"/>
      <c r="AW38" s="721"/>
      <c r="AX38" s="721"/>
      <c r="AY38" s="721">
        <v>92</v>
      </c>
      <c r="AZ38" s="721"/>
      <c r="BA38" s="721"/>
      <c r="BB38" s="721"/>
      <c r="BC38" s="721"/>
      <c r="BD38" s="721"/>
      <c r="BE38" s="721">
        <v>11375</v>
      </c>
      <c r="BF38" s="721"/>
      <c r="BG38" s="721"/>
      <c r="BH38" s="721"/>
      <c r="BI38" s="721"/>
      <c r="BJ38" s="721"/>
    </row>
    <row r="39" spans="3:62" ht="12" customHeight="1">
      <c r="C39" s="463" t="s">
        <v>662</v>
      </c>
      <c r="D39" s="463"/>
      <c r="E39" s="463"/>
      <c r="F39" s="463"/>
      <c r="G39" s="463"/>
      <c r="H39" s="463"/>
      <c r="I39" s="463"/>
      <c r="J39" s="463"/>
      <c r="K39" s="463"/>
      <c r="L39" s="463"/>
      <c r="M39" s="354"/>
      <c r="N39" s="721">
        <v>15</v>
      </c>
      <c r="O39" s="721"/>
      <c r="P39" s="721"/>
      <c r="Q39" s="721"/>
      <c r="R39" s="884">
        <v>-2</v>
      </c>
      <c r="S39" s="884"/>
      <c r="T39" s="884"/>
      <c r="U39" s="464">
        <f>SUM(AA39:AL39)</f>
        <v>30</v>
      </c>
      <c r="V39" s="464"/>
      <c r="W39" s="464"/>
      <c r="X39" s="464"/>
      <c r="Y39" s="464"/>
      <c r="Z39" s="464"/>
      <c r="AA39" s="464">
        <v>21</v>
      </c>
      <c r="AB39" s="464"/>
      <c r="AC39" s="464"/>
      <c r="AD39" s="464"/>
      <c r="AE39" s="464"/>
      <c r="AF39" s="464"/>
      <c r="AG39" s="464">
        <v>9</v>
      </c>
      <c r="AH39" s="464"/>
      <c r="AI39" s="464"/>
      <c r="AJ39" s="464"/>
      <c r="AK39" s="464"/>
      <c r="AL39" s="464"/>
      <c r="AM39" s="721">
        <f>SUM(AS39:BD39)</f>
        <v>534</v>
      </c>
      <c r="AN39" s="721"/>
      <c r="AO39" s="721"/>
      <c r="AP39" s="721"/>
      <c r="AQ39" s="721"/>
      <c r="AR39" s="721"/>
      <c r="AS39" s="721">
        <v>292</v>
      </c>
      <c r="AT39" s="721"/>
      <c r="AU39" s="721"/>
      <c r="AV39" s="721"/>
      <c r="AW39" s="721"/>
      <c r="AX39" s="721"/>
      <c r="AY39" s="721">
        <v>242</v>
      </c>
      <c r="AZ39" s="721"/>
      <c r="BA39" s="721"/>
      <c r="BB39" s="721"/>
      <c r="BC39" s="721"/>
      <c r="BD39" s="721"/>
      <c r="BE39" s="721">
        <v>24378</v>
      </c>
      <c r="BF39" s="721"/>
      <c r="BG39" s="721"/>
      <c r="BH39" s="721"/>
      <c r="BI39" s="721"/>
      <c r="BJ39" s="721"/>
    </row>
    <row r="40" spans="3:62" ht="12" customHeight="1">
      <c r="C40" s="463" t="s">
        <v>690</v>
      </c>
      <c r="D40" s="463"/>
      <c r="E40" s="463"/>
      <c r="F40" s="463"/>
      <c r="G40" s="463"/>
      <c r="H40" s="463"/>
      <c r="I40" s="463"/>
      <c r="J40" s="463"/>
      <c r="K40" s="463"/>
      <c r="L40" s="463"/>
      <c r="M40" s="354"/>
      <c r="N40" s="721">
        <v>15</v>
      </c>
      <c r="O40" s="721"/>
      <c r="P40" s="721"/>
      <c r="Q40" s="721"/>
      <c r="R40" s="884"/>
      <c r="S40" s="884"/>
      <c r="T40" s="884"/>
      <c r="U40" s="464">
        <f>SUM(AA40:AL40)</f>
        <v>27</v>
      </c>
      <c r="V40" s="464"/>
      <c r="W40" s="464"/>
      <c r="X40" s="464"/>
      <c r="Y40" s="464"/>
      <c r="Z40" s="464"/>
      <c r="AA40" s="464">
        <v>15</v>
      </c>
      <c r="AB40" s="464"/>
      <c r="AC40" s="464"/>
      <c r="AD40" s="464"/>
      <c r="AE40" s="464"/>
      <c r="AF40" s="464"/>
      <c r="AG40" s="464">
        <v>12</v>
      </c>
      <c r="AH40" s="464"/>
      <c r="AI40" s="464"/>
      <c r="AJ40" s="464"/>
      <c r="AK40" s="464"/>
      <c r="AL40" s="464"/>
      <c r="AM40" s="721">
        <f>SUM(AS40:BD40)</f>
        <v>562</v>
      </c>
      <c r="AN40" s="721"/>
      <c r="AO40" s="721"/>
      <c r="AP40" s="721"/>
      <c r="AQ40" s="721"/>
      <c r="AR40" s="721"/>
      <c r="AS40" s="721">
        <v>309</v>
      </c>
      <c r="AT40" s="721"/>
      <c r="AU40" s="721"/>
      <c r="AV40" s="721"/>
      <c r="AW40" s="721"/>
      <c r="AX40" s="721"/>
      <c r="AY40" s="721">
        <v>253</v>
      </c>
      <c r="AZ40" s="721"/>
      <c r="BA40" s="721"/>
      <c r="BB40" s="721"/>
      <c r="BC40" s="721"/>
      <c r="BD40" s="721"/>
      <c r="BE40" s="721">
        <v>24736</v>
      </c>
      <c r="BF40" s="721"/>
      <c r="BG40" s="721"/>
      <c r="BH40" s="721"/>
      <c r="BI40" s="721"/>
      <c r="BJ40" s="721"/>
    </row>
    <row r="41" spans="3:62" ht="8.1" customHeight="1">
      <c r="M41" s="118"/>
      <c r="N41" s="253"/>
      <c r="O41" s="253"/>
      <c r="P41" s="253"/>
      <c r="Q41" s="253"/>
      <c r="R41" s="253"/>
      <c r="S41" s="253"/>
      <c r="T41" s="253"/>
      <c r="U41" s="355"/>
      <c r="V41" s="355"/>
      <c r="W41" s="355"/>
      <c r="X41" s="355"/>
      <c r="Y41" s="355"/>
      <c r="Z41" s="355"/>
      <c r="AA41" s="355"/>
      <c r="AB41" s="355"/>
      <c r="AC41" s="355"/>
      <c r="AD41" s="355"/>
      <c r="AE41" s="355"/>
      <c r="AF41" s="355"/>
      <c r="AG41" s="355"/>
      <c r="AH41" s="355"/>
      <c r="AI41" s="355"/>
      <c r="AJ41" s="355"/>
      <c r="AK41" s="355"/>
      <c r="AL41" s="355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</row>
    <row r="42" spans="3:62" ht="12" customHeight="1">
      <c r="C42" s="463" t="s">
        <v>658</v>
      </c>
      <c r="D42" s="463"/>
      <c r="E42" s="463"/>
      <c r="F42" s="463"/>
      <c r="G42" s="463"/>
      <c r="H42" s="463"/>
      <c r="I42" s="463"/>
      <c r="J42" s="463"/>
      <c r="K42" s="463"/>
      <c r="L42" s="463"/>
      <c r="M42" s="354"/>
      <c r="N42" s="721">
        <v>15</v>
      </c>
      <c r="O42" s="721"/>
      <c r="P42" s="721"/>
      <c r="Q42" s="721"/>
      <c r="R42" s="884">
        <v>-1</v>
      </c>
      <c r="S42" s="884"/>
      <c r="T42" s="884"/>
      <c r="U42" s="464">
        <f>SUM(AA42:AL42)</f>
        <v>30</v>
      </c>
      <c r="V42" s="464"/>
      <c r="W42" s="464"/>
      <c r="X42" s="464"/>
      <c r="Y42" s="464"/>
      <c r="Z42" s="464"/>
      <c r="AA42" s="464">
        <v>18</v>
      </c>
      <c r="AB42" s="464"/>
      <c r="AC42" s="464"/>
      <c r="AD42" s="464"/>
      <c r="AE42" s="464"/>
      <c r="AF42" s="464"/>
      <c r="AG42" s="464">
        <v>12</v>
      </c>
      <c r="AH42" s="464"/>
      <c r="AI42" s="464"/>
      <c r="AJ42" s="464"/>
      <c r="AK42" s="464"/>
      <c r="AL42" s="464"/>
      <c r="AM42" s="721">
        <f>SUM(AS42:BD42)</f>
        <v>508</v>
      </c>
      <c r="AN42" s="721"/>
      <c r="AO42" s="721"/>
      <c r="AP42" s="721"/>
      <c r="AQ42" s="721"/>
      <c r="AR42" s="721"/>
      <c r="AS42" s="721">
        <v>237</v>
      </c>
      <c r="AT42" s="721"/>
      <c r="AU42" s="721"/>
      <c r="AV42" s="721"/>
      <c r="AW42" s="721"/>
      <c r="AX42" s="721"/>
      <c r="AY42" s="721">
        <v>271</v>
      </c>
      <c r="AZ42" s="721"/>
      <c r="BA42" s="721"/>
      <c r="BB42" s="721"/>
      <c r="BC42" s="721"/>
      <c r="BD42" s="721"/>
      <c r="BE42" s="721">
        <v>25889</v>
      </c>
      <c r="BF42" s="721"/>
      <c r="BG42" s="721"/>
      <c r="BH42" s="721"/>
      <c r="BI42" s="721"/>
      <c r="BJ42" s="721"/>
    </row>
    <row r="43" spans="3:62" ht="12" customHeight="1">
      <c r="C43" s="463" t="s">
        <v>689</v>
      </c>
      <c r="D43" s="463"/>
      <c r="E43" s="463"/>
      <c r="F43" s="463"/>
      <c r="G43" s="463"/>
      <c r="H43" s="463"/>
      <c r="I43" s="463"/>
      <c r="J43" s="463"/>
      <c r="K43" s="463"/>
      <c r="L43" s="463"/>
      <c r="M43" s="354"/>
      <c r="N43" s="721">
        <v>12</v>
      </c>
      <c r="O43" s="721"/>
      <c r="P43" s="721"/>
      <c r="Q43" s="721"/>
      <c r="R43" s="884"/>
      <c r="S43" s="884"/>
      <c r="T43" s="884"/>
      <c r="U43" s="464">
        <f>SUM(AA43:AL43)</f>
        <v>24</v>
      </c>
      <c r="V43" s="464"/>
      <c r="W43" s="464"/>
      <c r="X43" s="464"/>
      <c r="Y43" s="464"/>
      <c r="Z43" s="464"/>
      <c r="AA43" s="464">
        <v>15</v>
      </c>
      <c r="AB43" s="464"/>
      <c r="AC43" s="464"/>
      <c r="AD43" s="464"/>
      <c r="AE43" s="464"/>
      <c r="AF43" s="464"/>
      <c r="AG43" s="464">
        <v>9</v>
      </c>
      <c r="AH43" s="464"/>
      <c r="AI43" s="464"/>
      <c r="AJ43" s="464"/>
      <c r="AK43" s="464"/>
      <c r="AL43" s="464"/>
      <c r="AM43" s="721">
        <f>SUM(AS43:BD43)</f>
        <v>422</v>
      </c>
      <c r="AN43" s="721"/>
      <c r="AO43" s="721"/>
      <c r="AP43" s="721"/>
      <c r="AQ43" s="721"/>
      <c r="AR43" s="721"/>
      <c r="AS43" s="721">
        <v>206</v>
      </c>
      <c r="AT43" s="721"/>
      <c r="AU43" s="721"/>
      <c r="AV43" s="721"/>
      <c r="AW43" s="721"/>
      <c r="AX43" s="721"/>
      <c r="AY43" s="721">
        <v>216</v>
      </c>
      <c r="AZ43" s="721"/>
      <c r="BA43" s="721"/>
      <c r="BB43" s="721"/>
      <c r="BC43" s="721"/>
      <c r="BD43" s="721"/>
      <c r="BE43" s="721">
        <v>18361</v>
      </c>
      <c r="BF43" s="721"/>
      <c r="BG43" s="721"/>
      <c r="BH43" s="721"/>
      <c r="BI43" s="721"/>
      <c r="BJ43" s="721"/>
    </row>
    <row r="44" spans="3:62" ht="12" customHeight="1">
      <c r="C44" s="463" t="s">
        <v>688</v>
      </c>
      <c r="D44" s="463"/>
      <c r="E44" s="463"/>
      <c r="F44" s="463"/>
      <c r="G44" s="463"/>
      <c r="H44" s="463"/>
      <c r="I44" s="463"/>
      <c r="J44" s="463"/>
      <c r="K44" s="463"/>
      <c r="L44" s="463"/>
      <c r="M44" s="354"/>
      <c r="N44" s="721">
        <v>11</v>
      </c>
      <c r="O44" s="721"/>
      <c r="P44" s="721"/>
      <c r="Q44" s="721"/>
      <c r="R44" s="884"/>
      <c r="S44" s="884"/>
      <c r="T44" s="884"/>
      <c r="U44" s="464">
        <f>SUM(AA44:AL44)</f>
        <v>21</v>
      </c>
      <c r="V44" s="464"/>
      <c r="W44" s="464"/>
      <c r="X44" s="464"/>
      <c r="Y44" s="464"/>
      <c r="Z44" s="464"/>
      <c r="AA44" s="464">
        <v>11</v>
      </c>
      <c r="AB44" s="464"/>
      <c r="AC44" s="464"/>
      <c r="AD44" s="464"/>
      <c r="AE44" s="464"/>
      <c r="AF44" s="464"/>
      <c r="AG44" s="464">
        <v>10</v>
      </c>
      <c r="AH44" s="464"/>
      <c r="AI44" s="464"/>
      <c r="AJ44" s="464"/>
      <c r="AK44" s="464"/>
      <c r="AL44" s="464"/>
      <c r="AM44" s="721">
        <f>SUM(AS44:BD44)</f>
        <v>362</v>
      </c>
      <c r="AN44" s="721"/>
      <c r="AO44" s="721"/>
      <c r="AP44" s="721"/>
      <c r="AQ44" s="721"/>
      <c r="AR44" s="721"/>
      <c r="AS44" s="721">
        <v>205</v>
      </c>
      <c r="AT44" s="721"/>
      <c r="AU44" s="721"/>
      <c r="AV44" s="721"/>
      <c r="AW44" s="721"/>
      <c r="AX44" s="721"/>
      <c r="AY44" s="721">
        <v>157</v>
      </c>
      <c r="AZ44" s="721"/>
      <c r="BA44" s="721"/>
      <c r="BB44" s="721"/>
      <c r="BC44" s="721"/>
      <c r="BD44" s="721"/>
      <c r="BE44" s="721">
        <v>14586</v>
      </c>
      <c r="BF44" s="721"/>
      <c r="BG44" s="721"/>
      <c r="BH44" s="721"/>
      <c r="BI44" s="721"/>
      <c r="BJ44" s="721"/>
    </row>
    <row r="45" spans="3:62" ht="12" customHeight="1">
      <c r="C45" s="463" t="s">
        <v>653</v>
      </c>
      <c r="D45" s="463"/>
      <c r="E45" s="463"/>
      <c r="F45" s="463"/>
      <c r="G45" s="463"/>
      <c r="H45" s="463"/>
      <c r="I45" s="463"/>
      <c r="J45" s="463"/>
      <c r="K45" s="463"/>
      <c r="L45" s="463"/>
      <c r="M45" s="354"/>
      <c r="N45" s="721">
        <v>9</v>
      </c>
      <c r="O45" s="721"/>
      <c r="P45" s="721"/>
      <c r="Q45" s="721"/>
      <c r="R45" s="884"/>
      <c r="S45" s="884"/>
      <c r="T45" s="884"/>
      <c r="U45" s="464">
        <f>SUM(AA45:AL45)</f>
        <v>18</v>
      </c>
      <c r="V45" s="464"/>
      <c r="W45" s="464"/>
      <c r="X45" s="464"/>
      <c r="Y45" s="464"/>
      <c r="Z45" s="464"/>
      <c r="AA45" s="464">
        <v>11</v>
      </c>
      <c r="AB45" s="464"/>
      <c r="AC45" s="464"/>
      <c r="AD45" s="464"/>
      <c r="AE45" s="464"/>
      <c r="AF45" s="464"/>
      <c r="AG45" s="464">
        <v>7</v>
      </c>
      <c r="AH45" s="464"/>
      <c r="AI45" s="464"/>
      <c r="AJ45" s="464"/>
      <c r="AK45" s="464"/>
      <c r="AL45" s="464"/>
      <c r="AM45" s="721">
        <f>SUM(AS45:BD45)</f>
        <v>325</v>
      </c>
      <c r="AN45" s="721"/>
      <c r="AO45" s="721"/>
      <c r="AP45" s="721"/>
      <c r="AQ45" s="721"/>
      <c r="AR45" s="721"/>
      <c r="AS45" s="721">
        <v>163</v>
      </c>
      <c r="AT45" s="721"/>
      <c r="AU45" s="721"/>
      <c r="AV45" s="721"/>
      <c r="AW45" s="721"/>
      <c r="AX45" s="721"/>
      <c r="AY45" s="721">
        <v>162</v>
      </c>
      <c r="AZ45" s="721"/>
      <c r="BA45" s="721"/>
      <c r="BB45" s="721"/>
      <c r="BC45" s="721"/>
      <c r="BD45" s="721"/>
      <c r="BE45" s="721">
        <v>15086</v>
      </c>
      <c r="BF45" s="721"/>
      <c r="BG45" s="721"/>
      <c r="BH45" s="721"/>
      <c r="BI45" s="721"/>
      <c r="BJ45" s="721"/>
    </row>
    <row r="46" spans="3:62" ht="12" customHeight="1">
      <c r="C46" s="463" t="s">
        <v>651</v>
      </c>
      <c r="D46" s="463"/>
      <c r="E46" s="463"/>
      <c r="F46" s="463"/>
      <c r="G46" s="463"/>
      <c r="H46" s="463"/>
      <c r="I46" s="463"/>
      <c r="J46" s="463"/>
      <c r="K46" s="463"/>
      <c r="L46" s="463"/>
      <c r="M46" s="354"/>
      <c r="N46" s="721">
        <v>12</v>
      </c>
      <c r="O46" s="721"/>
      <c r="P46" s="721"/>
      <c r="Q46" s="721"/>
      <c r="R46" s="884">
        <v>-4</v>
      </c>
      <c r="S46" s="884"/>
      <c r="T46" s="884"/>
      <c r="U46" s="464">
        <f>SUM(AA46:AL46)</f>
        <v>30</v>
      </c>
      <c r="V46" s="464"/>
      <c r="W46" s="464"/>
      <c r="X46" s="464"/>
      <c r="Y46" s="464"/>
      <c r="Z46" s="464"/>
      <c r="AA46" s="464">
        <v>17</v>
      </c>
      <c r="AB46" s="464"/>
      <c r="AC46" s="464"/>
      <c r="AD46" s="464"/>
      <c r="AE46" s="464"/>
      <c r="AF46" s="464"/>
      <c r="AG46" s="464">
        <v>13</v>
      </c>
      <c r="AH46" s="464"/>
      <c r="AI46" s="464"/>
      <c r="AJ46" s="464"/>
      <c r="AK46" s="464"/>
      <c r="AL46" s="464"/>
      <c r="AM46" s="721">
        <f>SUM(AS46:BD46)</f>
        <v>474</v>
      </c>
      <c r="AN46" s="721"/>
      <c r="AO46" s="721"/>
      <c r="AP46" s="721"/>
      <c r="AQ46" s="721"/>
      <c r="AR46" s="721"/>
      <c r="AS46" s="721">
        <v>246</v>
      </c>
      <c r="AT46" s="721"/>
      <c r="AU46" s="721"/>
      <c r="AV46" s="721"/>
      <c r="AW46" s="721"/>
      <c r="AX46" s="721"/>
      <c r="AY46" s="721">
        <v>228</v>
      </c>
      <c r="AZ46" s="721"/>
      <c r="BA46" s="721"/>
      <c r="BB46" s="721"/>
      <c r="BC46" s="721"/>
      <c r="BD46" s="721"/>
      <c r="BE46" s="721">
        <v>19968</v>
      </c>
      <c r="BF46" s="721"/>
      <c r="BG46" s="721"/>
      <c r="BH46" s="721"/>
      <c r="BI46" s="721"/>
      <c r="BJ46" s="721"/>
    </row>
    <row r="47" spans="3:62" ht="8.1" customHeight="1">
      <c r="M47" s="118"/>
      <c r="N47" s="253"/>
      <c r="O47" s="253"/>
      <c r="P47" s="253"/>
      <c r="Q47" s="253"/>
      <c r="R47" s="253"/>
      <c r="S47" s="253"/>
      <c r="T47" s="253"/>
      <c r="U47" s="355"/>
      <c r="V47" s="355"/>
      <c r="W47" s="355"/>
      <c r="X47" s="355"/>
      <c r="Y47" s="355"/>
      <c r="Z47" s="355"/>
      <c r="AA47" s="355"/>
      <c r="AB47" s="355"/>
      <c r="AC47" s="355"/>
      <c r="AD47" s="355"/>
      <c r="AE47" s="355"/>
      <c r="AF47" s="355"/>
      <c r="AG47" s="355"/>
      <c r="AH47" s="355"/>
      <c r="AI47" s="355"/>
      <c r="AJ47" s="355"/>
      <c r="AK47" s="355"/>
      <c r="AL47" s="355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</row>
    <row r="48" spans="3:62" ht="12" customHeight="1">
      <c r="C48" s="463" t="s">
        <v>648</v>
      </c>
      <c r="D48" s="463"/>
      <c r="E48" s="463"/>
      <c r="F48" s="463"/>
      <c r="G48" s="463"/>
      <c r="H48" s="463"/>
      <c r="I48" s="463"/>
      <c r="J48" s="463"/>
      <c r="K48" s="463"/>
      <c r="L48" s="463"/>
      <c r="M48" s="354"/>
      <c r="N48" s="721">
        <v>13</v>
      </c>
      <c r="O48" s="721"/>
      <c r="P48" s="721"/>
      <c r="Q48" s="721"/>
      <c r="R48" s="884"/>
      <c r="S48" s="884"/>
      <c r="T48" s="884"/>
      <c r="U48" s="464">
        <f>SUM(AA48:AL48)</f>
        <v>24</v>
      </c>
      <c r="V48" s="464"/>
      <c r="W48" s="464"/>
      <c r="X48" s="464"/>
      <c r="Y48" s="464"/>
      <c r="Z48" s="464"/>
      <c r="AA48" s="464">
        <v>17</v>
      </c>
      <c r="AB48" s="464"/>
      <c r="AC48" s="464"/>
      <c r="AD48" s="464"/>
      <c r="AE48" s="464"/>
      <c r="AF48" s="464"/>
      <c r="AG48" s="464">
        <v>7</v>
      </c>
      <c r="AH48" s="464"/>
      <c r="AI48" s="464"/>
      <c r="AJ48" s="464"/>
      <c r="AK48" s="464"/>
      <c r="AL48" s="464"/>
      <c r="AM48" s="721">
        <f>SUM(AS48:BD48)</f>
        <v>464</v>
      </c>
      <c r="AN48" s="721"/>
      <c r="AO48" s="721"/>
      <c r="AP48" s="721"/>
      <c r="AQ48" s="721"/>
      <c r="AR48" s="721"/>
      <c r="AS48" s="721">
        <v>266</v>
      </c>
      <c r="AT48" s="721"/>
      <c r="AU48" s="721"/>
      <c r="AV48" s="721"/>
      <c r="AW48" s="721"/>
      <c r="AX48" s="721"/>
      <c r="AY48" s="721">
        <v>198</v>
      </c>
      <c r="AZ48" s="721"/>
      <c r="BA48" s="721"/>
      <c r="BB48" s="721"/>
      <c r="BC48" s="721"/>
      <c r="BD48" s="721"/>
      <c r="BE48" s="721">
        <v>15647</v>
      </c>
      <c r="BF48" s="721"/>
      <c r="BG48" s="721"/>
      <c r="BH48" s="721"/>
      <c r="BI48" s="721"/>
      <c r="BJ48" s="721"/>
    </row>
    <row r="49" spans="3:62" ht="12" customHeight="1">
      <c r="C49" s="463" t="s">
        <v>687</v>
      </c>
      <c r="D49" s="463"/>
      <c r="E49" s="463"/>
      <c r="F49" s="463"/>
      <c r="G49" s="463"/>
      <c r="H49" s="463"/>
      <c r="I49" s="463"/>
      <c r="J49" s="463"/>
      <c r="K49" s="463"/>
      <c r="L49" s="463"/>
      <c r="M49" s="354"/>
      <c r="N49" s="721">
        <v>11</v>
      </c>
      <c r="O49" s="721"/>
      <c r="P49" s="721"/>
      <c r="Q49" s="721"/>
      <c r="R49" s="884"/>
      <c r="S49" s="884"/>
      <c r="T49" s="884"/>
      <c r="U49" s="464">
        <f>SUM(AA49:AL49)</f>
        <v>21</v>
      </c>
      <c r="V49" s="464"/>
      <c r="W49" s="464"/>
      <c r="X49" s="464"/>
      <c r="Y49" s="464"/>
      <c r="Z49" s="464"/>
      <c r="AA49" s="464">
        <v>12</v>
      </c>
      <c r="AB49" s="464"/>
      <c r="AC49" s="464"/>
      <c r="AD49" s="464"/>
      <c r="AE49" s="464"/>
      <c r="AF49" s="464"/>
      <c r="AG49" s="464">
        <v>9</v>
      </c>
      <c r="AH49" s="464"/>
      <c r="AI49" s="464"/>
      <c r="AJ49" s="464"/>
      <c r="AK49" s="464"/>
      <c r="AL49" s="464"/>
      <c r="AM49" s="721">
        <f>SUM(AS49:BD49)</f>
        <v>375</v>
      </c>
      <c r="AN49" s="721"/>
      <c r="AO49" s="721"/>
      <c r="AP49" s="721"/>
      <c r="AQ49" s="721"/>
      <c r="AR49" s="721"/>
      <c r="AS49" s="721">
        <v>207</v>
      </c>
      <c r="AT49" s="721"/>
      <c r="AU49" s="721"/>
      <c r="AV49" s="721"/>
      <c r="AW49" s="721"/>
      <c r="AX49" s="721"/>
      <c r="AY49" s="721">
        <v>168</v>
      </c>
      <c r="AZ49" s="721"/>
      <c r="BA49" s="721"/>
      <c r="BB49" s="721"/>
      <c r="BC49" s="721"/>
      <c r="BD49" s="721"/>
      <c r="BE49" s="721">
        <v>13839</v>
      </c>
      <c r="BF49" s="721"/>
      <c r="BG49" s="721"/>
      <c r="BH49" s="721"/>
      <c r="BI49" s="721"/>
      <c r="BJ49" s="721"/>
    </row>
    <row r="50" spans="3:62" ht="12" customHeight="1">
      <c r="C50" s="463" t="s">
        <v>647</v>
      </c>
      <c r="D50" s="463"/>
      <c r="E50" s="463"/>
      <c r="F50" s="463"/>
      <c r="G50" s="463"/>
      <c r="H50" s="463"/>
      <c r="I50" s="463"/>
      <c r="J50" s="463"/>
      <c r="K50" s="463"/>
      <c r="L50" s="463"/>
      <c r="M50" s="354"/>
      <c r="N50" s="721">
        <v>14</v>
      </c>
      <c r="O50" s="721"/>
      <c r="P50" s="721"/>
      <c r="Q50" s="721"/>
      <c r="R50" s="884"/>
      <c r="S50" s="884"/>
      <c r="T50" s="884"/>
      <c r="U50" s="464">
        <f>SUM(AA50:AL50)</f>
        <v>24</v>
      </c>
      <c r="V50" s="464"/>
      <c r="W50" s="464"/>
      <c r="X50" s="464"/>
      <c r="Y50" s="464"/>
      <c r="Z50" s="464"/>
      <c r="AA50" s="464">
        <v>13</v>
      </c>
      <c r="AB50" s="464"/>
      <c r="AC50" s="464"/>
      <c r="AD50" s="464"/>
      <c r="AE50" s="464"/>
      <c r="AF50" s="464"/>
      <c r="AG50" s="464">
        <v>11</v>
      </c>
      <c r="AH50" s="464"/>
      <c r="AI50" s="464"/>
      <c r="AJ50" s="464"/>
      <c r="AK50" s="464"/>
      <c r="AL50" s="464"/>
      <c r="AM50" s="721">
        <f>SUM(AS50:BD50)</f>
        <v>481</v>
      </c>
      <c r="AN50" s="721"/>
      <c r="AO50" s="721"/>
      <c r="AP50" s="721"/>
      <c r="AQ50" s="721"/>
      <c r="AR50" s="721"/>
      <c r="AS50" s="721">
        <v>256</v>
      </c>
      <c r="AT50" s="721"/>
      <c r="AU50" s="721"/>
      <c r="AV50" s="721"/>
      <c r="AW50" s="721"/>
      <c r="AX50" s="721"/>
      <c r="AY50" s="721">
        <v>225</v>
      </c>
      <c r="AZ50" s="721"/>
      <c r="BA50" s="721"/>
      <c r="BB50" s="721"/>
      <c r="BC50" s="721"/>
      <c r="BD50" s="721"/>
      <c r="BE50" s="721">
        <v>18342</v>
      </c>
      <c r="BF50" s="721"/>
      <c r="BG50" s="721"/>
      <c r="BH50" s="721"/>
      <c r="BI50" s="721"/>
      <c r="BJ50" s="721"/>
    </row>
    <row r="51" spans="3:62" ht="12" customHeight="1">
      <c r="C51" s="463" t="s">
        <v>644</v>
      </c>
      <c r="D51" s="463"/>
      <c r="E51" s="463"/>
      <c r="F51" s="463"/>
      <c r="G51" s="463"/>
      <c r="H51" s="463"/>
      <c r="I51" s="463"/>
      <c r="J51" s="463"/>
      <c r="K51" s="463"/>
      <c r="L51" s="463"/>
      <c r="M51" s="354"/>
      <c r="N51" s="721">
        <v>6</v>
      </c>
      <c r="O51" s="721"/>
      <c r="P51" s="721"/>
      <c r="Q51" s="721"/>
      <c r="R51" s="884"/>
      <c r="S51" s="884"/>
      <c r="T51" s="884"/>
      <c r="U51" s="464">
        <f>SUM(AA51:AL51)</f>
        <v>15</v>
      </c>
      <c r="V51" s="464"/>
      <c r="W51" s="464"/>
      <c r="X51" s="464"/>
      <c r="Y51" s="464"/>
      <c r="Z51" s="464"/>
      <c r="AA51" s="464">
        <v>9</v>
      </c>
      <c r="AB51" s="464"/>
      <c r="AC51" s="464"/>
      <c r="AD51" s="464"/>
      <c r="AE51" s="464"/>
      <c r="AF51" s="464"/>
      <c r="AG51" s="464">
        <v>6</v>
      </c>
      <c r="AH51" s="464"/>
      <c r="AI51" s="464"/>
      <c r="AJ51" s="464"/>
      <c r="AK51" s="464"/>
      <c r="AL51" s="464"/>
      <c r="AM51" s="721">
        <f>SUM(AS51:BD51)</f>
        <v>164</v>
      </c>
      <c r="AN51" s="721"/>
      <c r="AO51" s="721"/>
      <c r="AP51" s="721"/>
      <c r="AQ51" s="721"/>
      <c r="AR51" s="721"/>
      <c r="AS51" s="721">
        <v>85</v>
      </c>
      <c r="AT51" s="721"/>
      <c r="AU51" s="721"/>
      <c r="AV51" s="721"/>
      <c r="AW51" s="721"/>
      <c r="AX51" s="721"/>
      <c r="AY51" s="721">
        <v>79</v>
      </c>
      <c r="AZ51" s="721"/>
      <c r="BA51" s="721"/>
      <c r="BB51" s="721"/>
      <c r="BC51" s="721"/>
      <c r="BD51" s="721"/>
      <c r="BE51" s="721">
        <v>10818</v>
      </c>
      <c r="BF51" s="721"/>
      <c r="BG51" s="721"/>
      <c r="BH51" s="721"/>
      <c r="BI51" s="721"/>
      <c r="BJ51" s="721"/>
    </row>
    <row r="52" spans="3:62" ht="12" customHeight="1">
      <c r="C52" s="463" t="s">
        <v>686</v>
      </c>
      <c r="D52" s="463"/>
      <c r="E52" s="463"/>
      <c r="F52" s="463"/>
      <c r="G52" s="463"/>
      <c r="H52" s="463"/>
      <c r="I52" s="463"/>
      <c r="J52" s="463"/>
      <c r="K52" s="463"/>
      <c r="L52" s="463"/>
      <c r="M52" s="354"/>
      <c r="N52" s="721">
        <v>9</v>
      </c>
      <c r="O52" s="721"/>
      <c r="P52" s="721"/>
      <c r="Q52" s="721"/>
      <c r="R52" s="884"/>
      <c r="S52" s="884"/>
      <c r="T52" s="884"/>
      <c r="U52" s="464">
        <f>SUM(AA52:AL52)</f>
        <v>18</v>
      </c>
      <c r="V52" s="464"/>
      <c r="W52" s="464"/>
      <c r="X52" s="464"/>
      <c r="Y52" s="464"/>
      <c r="Z52" s="464"/>
      <c r="AA52" s="464">
        <v>10</v>
      </c>
      <c r="AB52" s="464"/>
      <c r="AC52" s="464"/>
      <c r="AD52" s="464"/>
      <c r="AE52" s="464"/>
      <c r="AF52" s="464"/>
      <c r="AG52" s="464">
        <v>8</v>
      </c>
      <c r="AH52" s="464"/>
      <c r="AI52" s="464"/>
      <c r="AJ52" s="464"/>
      <c r="AK52" s="464"/>
      <c r="AL52" s="464"/>
      <c r="AM52" s="721">
        <f>SUM(AS52:BD52)</f>
        <v>291</v>
      </c>
      <c r="AN52" s="721"/>
      <c r="AO52" s="721"/>
      <c r="AP52" s="721"/>
      <c r="AQ52" s="721"/>
      <c r="AR52" s="721"/>
      <c r="AS52" s="721">
        <v>159</v>
      </c>
      <c r="AT52" s="721"/>
      <c r="AU52" s="721"/>
      <c r="AV52" s="721"/>
      <c r="AW52" s="721"/>
      <c r="AX52" s="721"/>
      <c r="AY52" s="721">
        <v>132</v>
      </c>
      <c r="AZ52" s="721"/>
      <c r="BA52" s="721"/>
      <c r="BB52" s="721"/>
      <c r="BC52" s="721"/>
      <c r="BD52" s="721"/>
      <c r="BE52" s="721">
        <v>14999</v>
      </c>
      <c r="BF52" s="721"/>
      <c r="BG52" s="721"/>
      <c r="BH52" s="721"/>
      <c r="BI52" s="721"/>
      <c r="BJ52" s="721"/>
    </row>
    <row r="53" spans="3:62" ht="8.1" customHeight="1">
      <c r="M53" s="118"/>
      <c r="N53" s="253"/>
      <c r="O53" s="253"/>
      <c r="P53" s="253"/>
      <c r="Q53" s="253"/>
      <c r="R53" s="253"/>
      <c r="S53" s="253"/>
      <c r="T53" s="253"/>
      <c r="U53" s="355"/>
      <c r="V53" s="355"/>
      <c r="W53" s="355"/>
      <c r="X53" s="355"/>
      <c r="Y53" s="355"/>
      <c r="Z53" s="355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253"/>
      <c r="AN53" s="253"/>
      <c r="AO53" s="253"/>
      <c r="AP53" s="253"/>
      <c r="AQ53" s="253"/>
      <c r="AR53" s="253"/>
      <c r="AS53" s="253"/>
      <c r="AT53" s="253"/>
      <c r="AU53" s="253"/>
      <c r="AV53" s="253"/>
      <c r="AW53" s="253"/>
      <c r="AX53" s="253"/>
      <c r="AY53" s="253"/>
      <c r="AZ53" s="253"/>
      <c r="BA53" s="253"/>
      <c r="BB53" s="253"/>
      <c r="BC53" s="253"/>
      <c r="BD53" s="253"/>
      <c r="BE53" s="253"/>
      <c r="BF53" s="253"/>
      <c r="BG53" s="253"/>
      <c r="BH53" s="253"/>
      <c r="BI53" s="253"/>
      <c r="BJ53" s="253"/>
    </row>
    <row r="54" spans="3:62" ht="12" customHeight="1">
      <c r="C54" s="463" t="s">
        <v>685</v>
      </c>
      <c r="D54" s="463"/>
      <c r="E54" s="463"/>
      <c r="F54" s="463"/>
      <c r="G54" s="463"/>
      <c r="H54" s="463"/>
      <c r="I54" s="463"/>
      <c r="J54" s="463"/>
      <c r="K54" s="463"/>
      <c r="L54" s="463"/>
      <c r="M54" s="354"/>
      <c r="N54" s="721">
        <v>10</v>
      </c>
      <c r="O54" s="721"/>
      <c r="P54" s="721"/>
      <c r="Q54" s="721"/>
      <c r="R54" s="884"/>
      <c r="S54" s="884"/>
      <c r="T54" s="884"/>
      <c r="U54" s="464">
        <f>SUM(AA54:AL54)</f>
        <v>19</v>
      </c>
      <c r="V54" s="464"/>
      <c r="W54" s="464"/>
      <c r="X54" s="464"/>
      <c r="Y54" s="464"/>
      <c r="Z54" s="464"/>
      <c r="AA54" s="464">
        <v>11</v>
      </c>
      <c r="AB54" s="464"/>
      <c r="AC54" s="464"/>
      <c r="AD54" s="464"/>
      <c r="AE54" s="464"/>
      <c r="AF54" s="464"/>
      <c r="AG54" s="464">
        <v>8</v>
      </c>
      <c r="AH54" s="464"/>
      <c r="AI54" s="464"/>
      <c r="AJ54" s="464"/>
      <c r="AK54" s="464"/>
      <c r="AL54" s="464"/>
      <c r="AM54" s="721">
        <f>SUM(AS54:BD54)</f>
        <v>329</v>
      </c>
      <c r="AN54" s="721"/>
      <c r="AO54" s="721"/>
      <c r="AP54" s="721"/>
      <c r="AQ54" s="721"/>
      <c r="AR54" s="721"/>
      <c r="AS54" s="721">
        <v>187</v>
      </c>
      <c r="AT54" s="721"/>
      <c r="AU54" s="721"/>
      <c r="AV54" s="721"/>
      <c r="AW54" s="721"/>
      <c r="AX54" s="721"/>
      <c r="AY54" s="721">
        <v>142</v>
      </c>
      <c r="AZ54" s="721"/>
      <c r="BA54" s="721"/>
      <c r="BB54" s="721"/>
      <c r="BC54" s="721"/>
      <c r="BD54" s="721"/>
      <c r="BE54" s="721">
        <v>14957</v>
      </c>
      <c r="BF54" s="721"/>
      <c r="BG54" s="721"/>
      <c r="BH54" s="721"/>
      <c r="BI54" s="721"/>
      <c r="BJ54" s="721"/>
    </row>
    <row r="55" spans="3:62" ht="12" customHeight="1">
      <c r="C55" s="463" t="s">
        <v>684</v>
      </c>
      <c r="D55" s="463"/>
      <c r="E55" s="463"/>
      <c r="F55" s="463"/>
      <c r="G55" s="463"/>
      <c r="H55" s="463"/>
      <c r="I55" s="463"/>
      <c r="J55" s="463"/>
      <c r="K55" s="463"/>
      <c r="L55" s="463"/>
      <c r="M55" s="354"/>
      <c r="N55" s="721">
        <v>9</v>
      </c>
      <c r="O55" s="721"/>
      <c r="P55" s="721"/>
      <c r="Q55" s="721"/>
      <c r="R55" s="884">
        <v>-5</v>
      </c>
      <c r="S55" s="884"/>
      <c r="T55" s="884"/>
      <c r="U55" s="464">
        <f>SUM(AA55:AL55)</f>
        <v>25</v>
      </c>
      <c r="V55" s="464"/>
      <c r="W55" s="464"/>
      <c r="X55" s="464"/>
      <c r="Y55" s="464"/>
      <c r="Z55" s="464"/>
      <c r="AA55" s="464">
        <v>14</v>
      </c>
      <c r="AB55" s="464"/>
      <c r="AC55" s="464"/>
      <c r="AD55" s="464"/>
      <c r="AE55" s="464"/>
      <c r="AF55" s="464"/>
      <c r="AG55" s="464">
        <v>11</v>
      </c>
      <c r="AH55" s="464"/>
      <c r="AI55" s="464"/>
      <c r="AJ55" s="464"/>
      <c r="AK55" s="464"/>
      <c r="AL55" s="464"/>
      <c r="AM55" s="721">
        <f>SUM(AS55:BD55)</f>
        <v>321</v>
      </c>
      <c r="AN55" s="721"/>
      <c r="AO55" s="721"/>
      <c r="AP55" s="721"/>
      <c r="AQ55" s="721"/>
      <c r="AR55" s="721"/>
      <c r="AS55" s="721">
        <v>152</v>
      </c>
      <c r="AT55" s="721"/>
      <c r="AU55" s="721"/>
      <c r="AV55" s="721"/>
      <c r="AW55" s="721"/>
      <c r="AX55" s="721"/>
      <c r="AY55" s="721">
        <v>169</v>
      </c>
      <c r="AZ55" s="721"/>
      <c r="BA55" s="721"/>
      <c r="BB55" s="721"/>
      <c r="BC55" s="721"/>
      <c r="BD55" s="721"/>
      <c r="BE55" s="721">
        <v>17977</v>
      </c>
      <c r="BF55" s="721"/>
      <c r="BG55" s="721"/>
      <c r="BH55" s="721"/>
      <c r="BI55" s="721"/>
      <c r="BJ55" s="721"/>
    </row>
    <row r="56" spans="3:62" ht="12" customHeight="1">
      <c r="C56" s="463" t="s">
        <v>683</v>
      </c>
      <c r="D56" s="463"/>
      <c r="E56" s="463"/>
      <c r="F56" s="463"/>
      <c r="G56" s="463"/>
      <c r="H56" s="463"/>
      <c r="I56" s="463"/>
      <c r="J56" s="463"/>
      <c r="K56" s="463"/>
      <c r="L56" s="463"/>
      <c r="M56" s="354"/>
      <c r="N56" s="721">
        <v>6</v>
      </c>
      <c r="O56" s="721"/>
      <c r="P56" s="721"/>
      <c r="Q56" s="721"/>
      <c r="R56" s="884">
        <v>-4</v>
      </c>
      <c r="S56" s="884"/>
      <c r="T56" s="884"/>
      <c r="U56" s="464">
        <f>SUM(AA56:AL56)</f>
        <v>20</v>
      </c>
      <c r="V56" s="464"/>
      <c r="W56" s="464"/>
      <c r="X56" s="464"/>
      <c r="Y56" s="464"/>
      <c r="Z56" s="464"/>
      <c r="AA56" s="464">
        <v>9</v>
      </c>
      <c r="AB56" s="464"/>
      <c r="AC56" s="464"/>
      <c r="AD56" s="464"/>
      <c r="AE56" s="464"/>
      <c r="AF56" s="464"/>
      <c r="AG56" s="464">
        <v>11</v>
      </c>
      <c r="AH56" s="464"/>
      <c r="AI56" s="464"/>
      <c r="AJ56" s="464"/>
      <c r="AK56" s="464"/>
      <c r="AL56" s="464"/>
      <c r="AM56" s="721">
        <f>SUM(AS56:BD56)</f>
        <v>148</v>
      </c>
      <c r="AN56" s="721"/>
      <c r="AO56" s="721"/>
      <c r="AP56" s="721"/>
      <c r="AQ56" s="721"/>
      <c r="AR56" s="721"/>
      <c r="AS56" s="721">
        <v>78</v>
      </c>
      <c r="AT56" s="721"/>
      <c r="AU56" s="721"/>
      <c r="AV56" s="721"/>
      <c r="AW56" s="721"/>
      <c r="AX56" s="721"/>
      <c r="AY56" s="721">
        <v>70</v>
      </c>
      <c r="AZ56" s="721"/>
      <c r="BA56" s="721"/>
      <c r="BB56" s="721"/>
      <c r="BC56" s="721"/>
      <c r="BD56" s="721"/>
      <c r="BE56" s="721">
        <v>15001</v>
      </c>
      <c r="BF56" s="721"/>
      <c r="BG56" s="721"/>
      <c r="BH56" s="721"/>
      <c r="BI56" s="721"/>
      <c r="BJ56" s="721"/>
    </row>
    <row r="57" spans="3:62" ht="12" customHeight="1">
      <c r="C57" s="463" t="s">
        <v>635</v>
      </c>
      <c r="D57" s="463"/>
      <c r="E57" s="463"/>
      <c r="F57" s="463"/>
      <c r="G57" s="463"/>
      <c r="H57" s="463"/>
      <c r="I57" s="463"/>
      <c r="J57" s="463"/>
      <c r="K57" s="463"/>
      <c r="L57" s="463"/>
      <c r="M57" s="354"/>
      <c r="N57" s="721">
        <v>18</v>
      </c>
      <c r="O57" s="721"/>
      <c r="P57" s="721"/>
      <c r="Q57" s="721"/>
      <c r="R57" s="884">
        <v>-4</v>
      </c>
      <c r="S57" s="884"/>
      <c r="T57" s="884"/>
      <c r="U57" s="464">
        <f>SUM(AA57:AL57)</f>
        <v>36</v>
      </c>
      <c r="V57" s="464"/>
      <c r="W57" s="464"/>
      <c r="X57" s="464"/>
      <c r="Y57" s="464"/>
      <c r="Z57" s="464"/>
      <c r="AA57" s="464">
        <v>21</v>
      </c>
      <c r="AB57" s="464"/>
      <c r="AC57" s="464"/>
      <c r="AD57" s="464"/>
      <c r="AE57" s="464"/>
      <c r="AF57" s="464"/>
      <c r="AG57" s="464">
        <v>15</v>
      </c>
      <c r="AH57" s="464"/>
      <c r="AI57" s="464"/>
      <c r="AJ57" s="464"/>
      <c r="AK57" s="464"/>
      <c r="AL57" s="464"/>
      <c r="AM57" s="721">
        <f>SUM(AS57:BD57)</f>
        <v>682</v>
      </c>
      <c r="AN57" s="721"/>
      <c r="AO57" s="721"/>
      <c r="AP57" s="721"/>
      <c r="AQ57" s="721"/>
      <c r="AR57" s="721"/>
      <c r="AS57" s="721">
        <v>376</v>
      </c>
      <c r="AT57" s="721"/>
      <c r="AU57" s="721"/>
      <c r="AV57" s="721"/>
      <c r="AW57" s="721"/>
      <c r="AX57" s="721"/>
      <c r="AY57" s="721">
        <v>306</v>
      </c>
      <c r="AZ57" s="721"/>
      <c r="BA57" s="721"/>
      <c r="BB57" s="721"/>
      <c r="BC57" s="721"/>
      <c r="BD57" s="721"/>
      <c r="BE57" s="721">
        <v>16874</v>
      </c>
      <c r="BF57" s="721"/>
      <c r="BG57" s="721"/>
      <c r="BH57" s="721"/>
      <c r="BI57" s="721"/>
      <c r="BJ57" s="721"/>
    </row>
    <row r="58" spans="3:62" ht="12" customHeight="1">
      <c r="C58" s="463" t="s">
        <v>634</v>
      </c>
      <c r="D58" s="463"/>
      <c r="E58" s="463"/>
      <c r="F58" s="463"/>
      <c r="G58" s="463"/>
      <c r="H58" s="463"/>
      <c r="I58" s="463"/>
      <c r="J58" s="463"/>
      <c r="K58" s="463"/>
      <c r="L58" s="463"/>
      <c r="M58" s="354"/>
      <c r="N58" s="721">
        <v>15</v>
      </c>
      <c r="O58" s="721"/>
      <c r="P58" s="721"/>
      <c r="Q58" s="721"/>
      <c r="R58" s="884"/>
      <c r="S58" s="884"/>
      <c r="T58" s="884"/>
      <c r="U58" s="464">
        <f>SUM(AA58:AL58)</f>
        <v>26</v>
      </c>
      <c r="V58" s="464"/>
      <c r="W58" s="464"/>
      <c r="X58" s="464"/>
      <c r="Y58" s="464"/>
      <c r="Z58" s="464"/>
      <c r="AA58" s="464">
        <v>14</v>
      </c>
      <c r="AB58" s="464"/>
      <c r="AC58" s="464"/>
      <c r="AD58" s="464"/>
      <c r="AE58" s="464"/>
      <c r="AF58" s="464"/>
      <c r="AG58" s="464">
        <v>12</v>
      </c>
      <c r="AH58" s="464"/>
      <c r="AI58" s="464"/>
      <c r="AJ58" s="464"/>
      <c r="AK58" s="464"/>
      <c r="AL58" s="464"/>
      <c r="AM58" s="721">
        <f>SUM(AS58:BD58)</f>
        <v>507</v>
      </c>
      <c r="AN58" s="721"/>
      <c r="AO58" s="721"/>
      <c r="AP58" s="721"/>
      <c r="AQ58" s="721"/>
      <c r="AR58" s="721"/>
      <c r="AS58" s="721">
        <v>258</v>
      </c>
      <c r="AT58" s="721"/>
      <c r="AU58" s="721"/>
      <c r="AV58" s="721"/>
      <c r="AW58" s="721"/>
      <c r="AX58" s="721"/>
      <c r="AY58" s="721">
        <v>249</v>
      </c>
      <c r="AZ58" s="721"/>
      <c r="BA58" s="721"/>
      <c r="BB58" s="721"/>
      <c r="BC58" s="721"/>
      <c r="BD58" s="721"/>
      <c r="BE58" s="721">
        <v>11595</v>
      </c>
      <c r="BF58" s="721"/>
      <c r="BG58" s="721"/>
      <c r="BH58" s="721"/>
      <c r="BI58" s="721"/>
      <c r="BJ58" s="721"/>
    </row>
    <row r="59" spans="3:62" ht="8.1" customHeight="1">
      <c r="M59" s="118"/>
      <c r="N59" s="253"/>
      <c r="O59" s="253"/>
      <c r="P59" s="253"/>
      <c r="Q59" s="253"/>
      <c r="R59" s="253"/>
      <c r="S59" s="253"/>
      <c r="T59" s="253"/>
      <c r="U59" s="355"/>
      <c r="V59" s="355"/>
      <c r="W59" s="355"/>
      <c r="X59" s="355"/>
      <c r="Y59" s="355"/>
      <c r="Z59" s="355"/>
      <c r="AA59" s="355"/>
      <c r="AB59" s="355"/>
      <c r="AC59" s="355"/>
      <c r="AD59" s="355"/>
      <c r="AE59" s="355"/>
      <c r="AF59" s="355"/>
      <c r="AG59" s="355"/>
      <c r="AH59" s="355"/>
      <c r="AI59" s="355"/>
      <c r="AJ59" s="355"/>
      <c r="AK59" s="355"/>
      <c r="AL59" s="355"/>
      <c r="AM59" s="253"/>
      <c r="AN59" s="253"/>
      <c r="AO59" s="253"/>
      <c r="AP59" s="253"/>
      <c r="AQ59" s="253"/>
      <c r="AR59" s="253"/>
      <c r="AS59" s="253"/>
      <c r="AT59" s="253"/>
      <c r="AU59" s="253"/>
      <c r="AV59" s="253"/>
      <c r="AW59" s="253"/>
      <c r="AX59" s="253"/>
      <c r="AY59" s="253"/>
      <c r="AZ59" s="253"/>
      <c r="BA59" s="253"/>
      <c r="BB59" s="253"/>
      <c r="BC59" s="253"/>
      <c r="BD59" s="253"/>
      <c r="BE59" s="253"/>
      <c r="BF59" s="253"/>
      <c r="BG59" s="253"/>
      <c r="BH59" s="253"/>
      <c r="BI59" s="253"/>
      <c r="BJ59" s="253"/>
    </row>
    <row r="60" spans="3:62" ht="12" customHeight="1">
      <c r="C60" s="463" t="s">
        <v>633</v>
      </c>
      <c r="D60" s="463"/>
      <c r="E60" s="463"/>
      <c r="F60" s="463"/>
      <c r="G60" s="463"/>
      <c r="H60" s="463"/>
      <c r="I60" s="463"/>
      <c r="J60" s="463"/>
      <c r="K60" s="463"/>
      <c r="L60" s="463"/>
      <c r="M60" s="354"/>
      <c r="N60" s="721">
        <v>18</v>
      </c>
      <c r="O60" s="721"/>
      <c r="P60" s="721"/>
      <c r="Q60" s="721"/>
      <c r="R60" s="884"/>
      <c r="S60" s="884"/>
      <c r="T60" s="884"/>
      <c r="U60" s="464">
        <f>SUM(AA60:AL60)</f>
        <v>33</v>
      </c>
      <c r="V60" s="464"/>
      <c r="W60" s="464"/>
      <c r="X60" s="464"/>
      <c r="Y60" s="464"/>
      <c r="Z60" s="464"/>
      <c r="AA60" s="464">
        <v>16</v>
      </c>
      <c r="AB60" s="464"/>
      <c r="AC60" s="464"/>
      <c r="AD60" s="464"/>
      <c r="AE60" s="464"/>
      <c r="AF60" s="464"/>
      <c r="AG60" s="464">
        <v>17</v>
      </c>
      <c r="AH60" s="464"/>
      <c r="AI60" s="464"/>
      <c r="AJ60" s="464"/>
      <c r="AK60" s="464"/>
      <c r="AL60" s="464"/>
      <c r="AM60" s="721">
        <f>SUM(AS60:BD60)</f>
        <v>652</v>
      </c>
      <c r="AN60" s="721"/>
      <c r="AO60" s="721"/>
      <c r="AP60" s="721"/>
      <c r="AQ60" s="721"/>
      <c r="AR60" s="721"/>
      <c r="AS60" s="721">
        <v>344</v>
      </c>
      <c r="AT60" s="721"/>
      <c r="AU60" s="721"/>
      <c r="AV60" s="721"/>
      <c r="AW60" s="721"/>
      <c r="AX60" s="721"/>
      <c r="AY60" s="721">
        <v>308</v>
      </c>
      <c r="AZ60" s="721"/>
      <c r="BA60" s="721"/>
      <c r="BB60" s="721"/>
      <c r="BC60" s="721"/>
      <c r="BD60" s="721"/>
      <c r="BE60" s="721">
        <v>15920</v>
      </c>
      <c r="BF60" s="721"/>
      <c r="BG60" s="721"/>
      <c r="BH60" s="721"/>
      <c r="BI60" s="721"/>
      <c r="BJ60" s="721"/>
    </row>
    <row r="61" spans="3:62" ht="12" customHeight="1">
      <c r="C61" s="463" t="s">
        <v>682</v>
      </c>
      <c r="D61" s="463"/>
      <c r="E61" s="463"/>
      <c r="F61" s="463"/>
      <c r="G61" s="463"/>
      <c r="H61" s="463"/>
      <c r="I61" s="463"/>
      <c r="J61" s="463"/>
      <c r="K61" s="463"/>
      <c r="L61" s="463"/>
      <c r="M61" s="354"/>
      <c r="N61" s="721">
        <v>12</v>
      </c>
      <c r="O61" s="721"/>
      <c r="P61" s="721"/>
      <c r="Q61" s="721"/>
      <c r="R61" s="884"/>
      <c r="S61" s="884"/>
      <c r="T61" s="884"/>
      <c r="U61" s="464">
        <f>SUM(AA61:AL61)</f>
        <v>21</v>
      </c>
      <c r="V61" s="464"/>
      <c r="W61" s="464"/>
      <c r="X61" s="464"/>
      <c r="Y61" s="464"/>
      <c r="Z61" s="464"/>
      <c r="AA61" s="464">
        <v>12</v>
      </c>
      <c r="AB61" s="464"/>
      <c r="AC61" s="464"/>
      <c r="AD61" s="464"/>
      <c r="AE61" s="464"/>
      <c r="AF61" s="464"/>
      <c r="AG61" s="464">
        <v>9</v>
      </c>
      <c r="AH61" s="464"/>
      <c r="AI61" s="464"/>
      <c r="AJ61" s="464"/>
      <c r="AK61" s="464"/>
      <c r="AL61" s="464"/>
      <c r="AM61" s="721">
        <f>SUM(AS61:BD61)</f>
        <v>394</v>
      </c>
      <c r="AN61" s="721"/>
      <c r="AO61" s="721"/>
      <c r="AP61" s="721"/>
      <c r="AQ61" s="721"/>
      <c r="AR61" s="721"/>
      <c r="AS61" s="721">
        <v>189</v>
      </c>
      <c r="AT61" s="721"/>
      <c r="AU61" s="721"/>
      <c r="AV61" s="721"/>
      <c r="AW61" s="721"/>
      <c r="AX61" s="721"/>
      <c r="AY61" s="721">
        <v>205</v>
      </c>
      <c r="AZ61" s="721"/>
      <c r="BA61" s="721"/>
      <c r="BB61" s="721"/>
      <c r="BC61" s="721"/>
      <c r="BD61" s="721"/>
      <c r="BE61" s="721">
        <v>11296</v>
      </c>
      <c r="BF61" s="721"/>
      <c r="BG61" s="721"/>
      <c r="BH61" s="721"/>
      <c r="BI61" s="721"/>
      <c r="BJ61" s="721"/>
    </row>
    <row r="62" spans="3:62" ht="12" customHeight="1">
      <c r="C62" s="463" t="s">
        <v>631</v>
      </c>
      <c r="D62" s="463"/>
      <c r="E62" s="463"/>
      <c r="F62" s="463"/>
      <c r="G62" s="463"/>
      <c r="H62" s="463"/>
      <c r="I62" s="463"/>
      <c r="J62" s="463"/>
      <c r="K62" s="463"/>
      <c r="L62" s="463"/>
      <c r="M62" s="354"/>
      <c r="N62" s="721">
        <v>12</v>
      </c>
      <c r="O62" s="721"/>
      <c r="P62" s="721"/>
      <c r="Q62" s="721"/>
      <c r="R62" s="884">
        <v>-3</v>
      </c>
      <c r="S62" s="884"/>
      <c r="T62" s="884"/>
      <c r="U62" s="464">
        <f>SUM(AA62:AL62)</f>
        <v>28</v>
      </c>
      <c r="V62" s="464"/>
      <c r="W62" s="464"/>
      <c r="X62" s="464"/>
      <c r="Y62" s="464"/>
      <c r="Z62" s="464"/>
      <c r="AA62" s="464">
        <v>14</v>
      </c>
      <c r="AB62" s="464"/>
      <c r="AC62" s="464"/>
      <c r="AD62" s="464"/>
      <c r="AE62" s="464"/>
      <c r="AF62" s="464"/>
      <c r="AG62" s="464">
        <v>14</v>
      </c>
      <c r="AH62" s="464"/>
      <c r="AI62" s="464"/>
      <c r="AJ62" s="464"/>
      <c r="AK62" s="464"/>
      <c r="AL62" s="464"/>
      <c r="AM62" s="721">
        <f>SUM(AS62:BD62)</f>
        <v>400</v>
      </c>
      <c r="AN62" s="721"/>
      <c r="AO62" s="721"/>
      <c r="AP62" s="721"/>
      <c r="AQ62" s="721"/>
      <c r="AR62" s="721"/>
      <c r="AS62" s="721">
        <v>172</v>
      </c>
      <c r="AT62" s="721"/>
      <c r="AU62" s="721"/>
      <c r="AV62" s="721"/>
      <c r="AW62" s="721"/>
      <c r="AX62" s="721"/>
      <c r="AY62" s="721">
        <v>228</v>
      </c>
      <c r="AZ62" s="721"/>
      <c r="BA62" s="721"/>
      <c r="BB62" s="721"/>
      <c r="BC62" s="721"/>
      <c r="BD62" s="721"/>
      <c r="BE62" s="721">
        <v>13559</v>
      </c>
      <c r="BF62" s="721"/>
      <c r="BG62" s="721"/>
      <c r="BH62" s="721"/>
      <c r="BI62" s="721"/>
      <c r="BJ62" s="721"/>
    </row>
    <row r="63" spans="3:62" ht="12" customHeight="1">
      <c r="C63" s="463" t="s">
        <v>681</v>
      </c>
      <c r="D63" s="463"/>
      <c r="E63" s="463"/>
      <c r="F63" s="463"/>
      <c r="G63" s="463"/>
      <c r="H63" s="463"/>
      <c r="I63" s="463"/>
      <c r="J63" s="463"/>
      <c r="K63" s="463"/>
      <c r="L63" s="463"/>
      <c r="M63" s="354"/>
      <c r="N63" s="721">
        <v>8</v>
      </c>
      <c r="O63" s="721"/>
      <c r="P63" s="721"/>
      <c r="Q63" s="721"/>
      <c r="R63" s="884">
        <v>-2</v>
      </c>
      <c r="S63" s="884"/>
      <c r="T63" s="884"/>
      <c r="U63" s="464">
        <f>SUM(AA63:AL63)</f>
        <v>20</v>
      </c>
      <c r="V63" s="464"/>
      <c r="W63" s="464"/>
      <c r="X63" s="464"/>
      <c r="Y63" s="464"/>
      <c r="Z63" s="464"/>
      <c r="AA63" s="464">
        <v>12</v>
      </c>
      <c r="AB63" s="464"/>
      <c r="AC63" s="464"/>
      <c r="AD63" s="464"/>
      <c r="AE63" s="464"/>
      <c r="AF63" s="464"/>
      <c r="AG63" s="464">
        <v>8</v>
      </c>
      <c r="AH63" s="464"/>
      <c r="AI63" s="464"/>
      <c r="AJ63" s="464"/>
      <c r="AK63" s="464"/>
      <c r="AL63" s="464"/>
      <c r="AM63" s="721">
        <f>SUM(AS63:BD63)</f>
        <v>249</v>
      </c>
      <c r="AN63" s="721"/>
      <c r="AO63" s="721"/>
      <c r="AP63" s="721"/>
      <c r="AQ63" s="721"/>
      <c r="AR63" s="721"/>
      <c r="AS63" s="721">
        <v>143</v>
      </c>
      <c r="AT63" s="721"/>
      <c r="AU63" s="721"/>
      <c r="AV63" s="721"/>
      <c r="AW63" s="721"/>
      <c r="AX63" s="721"/>
      <c r="AY63" s="721">
        <v>106</v>
      </c>
      <c r="AZ63" s="721"/>
      <c r="BA63" s="721"/>
      <c r="BB63" s="721"/>
      <c r="BC63" s="721"/>
      <c r="BD63" s="721"/>
      <c r="BE63" s="721">
        <v>18915</v>
      </c>
      <c r="BF63" s="721"/>
      <c r="BG63" s="721"/>
      <c r="BH63" s="721"/>
      <c r="BI63" s="721"/>
      <c r="BJ63" s="721"/>
    </row>
    <row r="64" spans="3:62" ht="12" customHeight="1">
      <c r="C64" s="463" t="s">
        <v>627</v>
      </c>
      <c r="D64" s="463"/>
      <c r="E64" s="463"/>
      <c r="F64" s="463"/>
      <c r="G64" s="463"/>
      <c r="H64" s="463"/>
      <c r="I64" s="463"/>
      <c r="J64" s="463"/>
      <c r="K64" s="463"/>
      <c r="L64" s="463"/>
      <c r="M64" s="354"/>
      <c r="N64" s="721">
        <v>11</v>
      </c>
      <c r="O64" s="721"/>
      <c r="P64" s="721"/>
      <c r="Q64" s="721"/>
      <c r="R64" s="884">
        <v>-2</v>
      </c>
      <c r="S64" s="884"/>
      <c r="T64" s="884"/>
      <c r="U64" s="464">
        <f>SUM(AA64:AL64)</f>
        <v>26</v>
      </c>
      <c r="V64" s="464"/>
      <c r="W64" s="464"/>
      <c r="X64" s="464"/>
      <c r="Y64" s="464"/>
      <c r="Z64" s="464"/>
      <c r="AA64" s="464">
        <v>15</v>
      </c>
      <c r="AB64" s="464"/>
      <c r="AC64" s="464"/>
      <c r="AD64" s="464"/>
      <c r="AE64" s="464"/>
      <c r="AF64" s="464"/>
      <c r="AG64" s="464">
        <v>11</v>
      </c>
      <c r="AH64" s="464"/>
      <c r="AI64" s="464"/>
      <c r="AJ64" s="464"/>
      <c r="AK64" s="464"/>
      <c r="AL64" s="464"/>
      <c r="AM64" s="721">
        <f>SUM(AS64:BD64)</f>
        <v>418</v>
      </c>
      <c r="AN64" s="721"/>
      <c r="AO64" s="721"/>
      <c r="AP64" s="721"/>
      <c r="AQ64" s="721"/>
      <c r="AR64" s="721"/>
      <c r="AS64" s="721">
        <v>211</v>
      </c>
      <c r="AT64" s="721"/>
      <c r="AU64" s="721"/>
      <c r="AV64" s="721"/>
      <c r="AW64" s="721"/>
      <c r="AX64" s="721"/>
      <c r="AY64" s="721">
        <v>207</v>
      </c>
      <c r="AZ64" s="721"/>
      <c r="BA64" s="721"/>
      <c r="BB64" s="721"/>
      <c r="BC64" s="721"/>
      <c r="BD64" s="721"/>
      <c r="BE64" s="721">
        <v>14608</v>
      </c>
      <c r="BF64" s="721"/>
      <c r="BG64" s="721"/>
      <c r="BH64" s="721"/>
      <c r="BI64" s="721"/>
      <c r="BJ64" s="721"/>
    </row>
    <row r="65" spans="2:62" ht="8.1" customHeight="1">
      <c r="M65" s="118"/>
      <c r="N65" s="253"/>
      <c r="O65" s="253"/>
      <c r="P65" s="253"/>
      <c r="Q65" s="253"/>
      <c r="R65" s="253"/>
      <c r="S65" s="253"/>
      <c r="T65" s="253"/>
      <c r="U65" s="355"/>
      <c r="V65" s="355"/>
      <c r="W65" s="355"/>
      <c r="X65" s="355"/>
      <c r="Y65" s="355"/>
      <c r="Z65" s="355"/>
      <c r="AA65" s="355"/>
      <c r="AB65" s="355"/>
      <c r="AC65" s="355"/>
      <c r="AD65" s="355"/>
      <c r="AE65" s="355"/>
      <c r="AF65" s="355"/>
      <c r="AG65" s="355"/>
      <c r="AH65" s="355"/>
      <c r="AI65" s="355"/>
      <c r="AJ65" s="355"/>
      <c r="AK65" s="355"/>
      <c r="AL65" s="355"/>
      <c r="AM65" s="253"/>
      <c r="AN65" s="253"/>
      <c r="AO65" s="253"/>
      <c r="AP65" s="253"/>
      <c r="AQ65" s="253"/>
      <c r="AR65" s="253"/>
      <c r="AS65" s="253"/>
      <c r="AT65" s="253"/>
      <c r="AU65" s="253"/>
      <c r="AV65" s="253"/>
      <c r="AW65" s="253"/>
      <c r="AX65" s="253"/>
      <c r="AY65" s="253"/>
      <c r="AZ65" s="253"/>
      <c r="BA65" s="253"/>
      <c r="BB65" s="253"/>
      <c r="BC65" s="253"/>
      <c r="BD65" s="253"/>
      <c r="BE65" s="253"/>
      <c r="BF65" s="253"/>
      <c r="BG65" s="253"/>
      <c r="BH65" s="253"/>
      <c r="BI65" s="253"/>
      <c r="BJ65" s="253"/>
    </row>
    <row r="66" spans="2:62" ht="12" customHeight="1">
      <c r="C66" s="463" t="s">
        <v>680</v>
      </c>
      <c r="D66" s="463"/>
      <c r="E66" s="463"/>
      <c r="F66" s="463"/>
      <c r="G66" s="463"/>
      <c r="H66" s="463"/>
      <c r="I66" s="463"/>
      <c r="J66" s="463"/>
      <c r="K66" s="463"/>
      <c r="L66" s="463"/>
      <c r="M66" s="354"/>
      <c r="N66" s="721">
        <v>17</v>
      </c>
      <c r="O66" s="721"/>
      <c r="P66" s="721"/>
      <c r="Q66" s="721"/>
      <c r="R66" s="884"/>
      <c r="S66" s="884"/>
      <c r="T66" s="884"/>
      <c r="U66" s="464">
        <f>SUM(AA66:AL66)</f>
        <v>31</v>
      </c>
      <c r="V66" s="464"/>
      <c r="W66" s="464"/>
      <c r="X66" s="464"/>
      <c r="Y66" s="464"/>
      <c r="Z66" s="464"/>
      <c r="AA66" s="464">
        <v>17</v>
      </c>
      <c r="AB66" s="464"/>
      <c r="AC66" s="464"/>
      <c r="AD66" s="464"/>
      <c r="AE66" s="464"/>
      <c r="AF66" s="464"/>
      <c r="AG66" s="464">
        <v>14</v>
      </c>
      <c r="AH66" s="464"/>
      <c r="AI66" s="464"/>
      <c r="AJ66" s="464"/>
      <c r="AK66" s="464"/>
      <c r="AL66" s="464"/>
      <c r="AM66" s="721">
        <f>SUM(AS66:BD66)</f>
        <v>583</v>
      </c>
      <c r="AN66" s="721"/>
      <c r="AO66" s="721"/>
      <c r="AP66" s="721"/>
      <c r="AQ66" s="721"/>
      <c r="AR66" s="721"/>
      <c r="AS66" s="721">
        <v>320</v>
      </c>
      <c r="AT66" s="721"/>
      <c r="AU66" s="721"/>
      <c r="AV66" s="721"/>
      <c r="AW66" s="721"/>
      <c r="AX66" s="721"/>
      <c r="AY66" s="721">
        <v>263</v>
      </c>
      <c r="AZ66" s="721"/>
      <c r="BA66" s="721"/>
      <c r="BB66" s="721"/>
      <c r="BC66" s="721"/>
      <c r="BD66" s="721"/>
      <c r="BE66" s="721">
        <v>13058</v>
      </c>
      <c r="BF66" s="721"/>
      <c r="BG66" s="721"/>
      <c r="BH66" s="721"/>
      <c r="BI66" s="721"/>
      <c r="BJ66" s="721"/>
    </row>
    <row r="67" spans="2:62" ht="12" customHeight="1">
      <c r="C67" s="463" t="s">
        <v>622</v>
      </c>
      <c r="D67" s="463"/>
      <c r="E67" s="463"/>
      <c r="F67" s="463"/>
      <c r="G67" s="463"/>
      <c r="H67" s="463"/>
      <c r="I67" s="463"/>
      <c r="J67" s="463"/>
      <c r="K67" s="463"/>
      <c r="L67" s="463"/>
      <c r="M67" s="354"/>
      <c r="N67" s="721">
        <v>20</v>
      </c>
      <c r="O67" s="721"/>
      <c r="P67" s="721"/>
      <c r="Q67" s="721"/>
      <c r="R67" s="884">
        <v>-5</v>
      </c>
      <c r="S67" s="884"/>
      <c r="T67" s="884"/>
      <c r="U67" s="464">
        <f>SUM(AA67:AL67)</f>
        <v>44</v>
      </c>
      <c r="V67" s="464"/>
      <c r="W67" s="464"/>
      <c r="X67" s="464"/>
      <c r="Y67" s="464"/>
      <c r="Z67" s="464"/>
      <c r="AA67" s="464">
        <v>24</v>
      </c>
      <c r="AB67" s="464"/>
      <c r="AC67" s="464"/>
      <c r="AD67" s="464"/>
      <c r="AE67" s="464"/>
      <c r="AF67" s="464"/>
      <c r="AG67" s="464">
        <v>20</v>
      </c>
      <c r="AH67" s="464"/>
      <c r="AI67" s="464"/>
      <c r="AJ67" s="464"/>
      <c r="AK67" s="464"/>
      <c r="AL67" s="464"/>
      <c r="AM67" s="721">
        <f>SUM(AS67:BD67)</f>
        <v>759</v>
      </c>
      <c r="AN67" s="721"/>
      <c r="AO67" s="721"/>
      <c r="AP67" s="721"/>
      <c r="AQ67" s="721"/>
      <c r="AR67" s="721"/>
      <c r="AS67" s="721">
        <v>399</v>
      </c>
      <c r="AT67" s="721"/>
      <c r="AU67" s="721"/>
      <c r="AV67" s="721"/>
      <c r="AW67" s="721"/>
      <c r="AX67" s="721"/>
      <c r="AY67" s="721">
        <v>360</v>
      </c>
      <c r="AZ67" s="721"/>
      <c r="BA67" s="721"/>
      <c r="BB67" s="721"/>
      <c r="BC67" s="721"/>
      <c r="BD67" s="721"/>
      <c r="BE67" s="721">
        <v>16732</v>
      </c>
      <c r="BF67" s="721"/>
      <c r="BG67" s="721"/>
      <c r="BH67" s="721"/>
      <c r="BI67" s="721"/>
      <c r="BJ67" s="721"/>
    </row>
    <row r="68" spans="2:62" ht="12" customHeight="1">
      <c r="C68" s="463" t="s">
        <v>620</v>
      </c>
      <c r="D68" s="463"/>
      <c r="E68" s="463"/>
      <c r="F68" s="463"/>
      <c r="G68" s="463"/>
      <c r="H68" s="463"/>
      <c r="I68" s="463"/>
      <c r="J68" s="463"/>
      <c r="K68" s="463"/>
      <c r="L68" s="463"/>
      <c r="M68" s="354"/>
      <c r="N68" s="721">
        <v>16</v>
      </c>
      <c r="O68" s="721"/>
      <c r="P68" s="721"/>
      <c r="Q68" s="721"/>
      <c r="R68" s="884"/>
      <c r="S68" s="884"/>
      <c r="T68" s="884"/>
      <c r="U68" s="464">
        <f>SUM(AA68:AL68)</f>
        <v>28</v>
      </c>
      <c r="V68" s="464"/>
      <c r="W68" s="464"/>
      <c r="X68" s="464"/>
      <c r="Y68" s="464"/>
      <c r="Z68" s="464"/>
      <c r="AA68" s="464">
        <v>17</v>
      </c>
      <c r="AB68" s="464"/>
      <c r="AC68" s="464"/>
      <c r="AD68" s="464"/>
      <c r="AE68" s="464"/>
      <c r="AF68" s="464"/>
      <c r="AG68" s="464">
        <v>11</v>
      </c>
      <c r="AH68" s="464"/>
      <c r="AI68" s="464"/>
      <c r="AJ68" s="464"/>
      <c r="AK68" s="464"/>
      <c r="AL68" s="464"/>
      <c r="AM68" s="721">
        <f>SUM(AS68:BD68)</f>
        <v>565</v>
      </c>
      <c r="AN68" s="721"/>
      <c r="AO68" s="721"/>
      <c r="AP68" s="721"/>
      <c r="AQ68" s="721"/>
      <c r="AR68" s="721"/>
      <c r="AS68" s="721">
        <v>292</v>
      </c>
      <c r="AT68" s="721"/>
      <c r="AU68" s="721"/>
      <c r="AV68" s="721"/>
      <c r="AW68" s="721"/>
      <c r="AX68" s="721"/>
      <c r="AY68" s="721">
        <v>273</v>
      </c>
      <c r="AZ68" s="721"/>
      <c r="BA68" s="721"/>
      <c r="BB68" s="721"/>
      <c r="BC68" s="721"/>
      <c r="BD68" s="721"/>
      <c r="BE68" s="721">
        <v>18919</v>
      </c>
      <c r="BF68" s="721"/>
      <c r="BG68" s="721"/>
      <c r="BH68" s="721"/>
      <c r="BI68" s="721"/>
      <c r="BJ68" s="721"/>
    </row>
    <row r="69" spans="2:62" ht="12" customHeight="1">
      <c r="C69" s="463" t="s">
        <v>615</v>
      </c>
      <c r="D69" s="463"/>
      <c r="E69" s="463"/>
      <c r="F69" s="463"/>
      <c r="G69" s="463"/>
      <c r="H69" s="463"/>
      <c r="I69" s="463"/>
      <c r="J69" s="463"/>
      <c r="K69" s="463"/>
      <c r="L69" s="463"/>
      <c r="M69" s="354"/>
      <c r="N69" s="721">
        <v>15</v>
      </c>
      <c r="O69" s="721"/>
      <c r="P69" s="721"/>
      <c r="Q69" s="721"/>
      <c r="R69" s="884"/>
      <c r="S69" s="884"/>
      <c r="T69" s="884"/>
      <c r="U69" s="464">
        <f>SUM(AA69:AL69)</f>
        <v>26</v>
      </c>
      <c r="V69" s="464"/>
      <c r="W69" s="464"/>
      <c r="X69" s="464"/>
      <c r="Y69" s="464"/>
      <c r="Z69" s="464"/>
      <c r="AA69" s="464">
        <v>13</v>
      </c>
      <c r="AB69" s="464"/>
      <c r="AC69" s="464"/>
      <c r="AD69" s="464"/>
      <c r="AE69" s="464"/>
      <c r="AF69" s="464"/>
      <c r="AG69" s="464">
        <v>13</v>
      </c>
      <c r="AH69" s="464"/>
      <c r="AI69" s="464"/>
      <c r="AJ69" s="464"/>
      <c r="AK69" s="464"/>
      <c r="AL69" s="464"/>
      <c r="AM69" s="721">
        <f>SUM(AS69:BD69)</f>
        <v>552</v>
      </c>
      <c r="AN69" s="721"/>
      <c r="AO69" s="721"/>
      <c r="AP69" s="721"/>
      <c r="AQ69" s="721"/>
      <c r="AR69" s="721"/>
      <c r="AS69" s="721">
        <v>292</v>
      </c>
      <c r="AT69" s="721"/>
      <c r="AU69" s="721"/>
      <c r="AV69" s="721"/>
      <c r="AW69" s="721"/>
      <c r="AX69" s="721"/>
      <c r="AY69" s="721">
        <v>260</v>
      </c>
      <c r="AZ69" s="721"/>
      <c r="BA69" s="721"/>
      <c r="BB69" s="721"/>
      <c r="BC69" s="721"/>
      <c r="BD69" s="721"/>
      <c r="BE69" s="721">
        <v>12829</v>
      </c>
      <c r="BF69" s="721"/>
      <c r="BG69" s="721"/>
      <c r="BH69" s="721"/>
      <c r="BI69" s="721"/>
      <c r="BJ69" s="721"/>
    </row>
    <row r="70" spans="2:62" ht="12" customHeight="1">
      <c r="C70" s="463" t="s">
        <v>679</v>
      </c>
      <c r="D70" s="463"/>
      <c r="E70" s="463"/>
      <c r="F70" s="463"/>
      <c r="G70" s="463"/>
      <c r="H70" s="463"/>
      <c r="I70" s="463"/>
      <c r="J70" s="463"/>
      <c r="K70" s="463"/>
      <c r="L70" s="463"/>
      <c r="M70" s="354"/>
      <c r="N70" s="721">
        <v>15</v>
      </c>
      <c r="O70" s="721"/>
      <c r="P70" s="721"/>
      <c r="Q70" s="721"/>
      <c r="R70" s="884"/>
      <c r="S70" s="884"/>
      <c r="T70" s="884"/>
      <c r="U70" s="464">
        <f>SUM(AA70:AL70)</f>
        <v>26</v>
      </c>
      <c r="V70" s="464"/>
      <c r="W70" s="464"/>
      <c r="X70" s="464"/>
      <c r="Y70" s="464"/>
      <c r="Z70" s="464"/>
      <c r="AA70" s="464">
        <v>15</v>
      </c>
      <c r="AB70" s="464"/>
      <c r="AC70" s="464"/>
      <c r="AD70" s="464"/>
      <c r="AE70" s="464"/>
      <c r="AF70" s="464"/>
      <c r="AG70" s="464">
        <v>11</v>
      </c>
      <c r="AH70" s="464"/>
      <c r="AI70" s="464"/>
      <c r="AJ70" s="464"/>
      <c r="AK70" s="464"/>
      <c r="AL70" s="464"/>
      <c r="AM70" s="721">
        <f>SUM(AS70:BD70)</f>
        <v>503</v>
      </c>
      <c r="AN70" s="721"/>
      <c r="AO70" s="721"/>
      <c r="AP70" s="721"/>
      <c r="AQ70" s="721"/>
      <c r="AR70" s="721"/>
      <c r="AS70" s="721">
        <v>270</v>
      </c>
      <c r="AT70" s="721"/>
      <c r="AU70" s="721"/>
      <c r="AV70" s="721"/>
      <c r="AW70" s="721"/>
      <c r="AX70" s="721"/>
      <c r="AY70" s="721">
        <v>233</v>
      </c>
      <c r="AZ70" s="721"/>
      <c r="BA70" s="721"/>
      <c r="BB70" s="721"/>
      <c r="BC70" s="721"/>
      <c r="BD70" s="721"/>
      <c r="BE70" s="721">
        <v>14598</v>
      </c>
      <c r="BF70" s="721"/>
      <c r="BG70" s="721"/>
      <c r="BH70" s="721"/>
      <c r="BI70" s="721"/>
      <c r="BJ70" s="721"/>
    </row>
    <row r="71" spans="2:62" ht="8.1" customHeight="1">
      <c r="M71" s="118"/>
      <c r="N71" s="253"/>
      <c r="O71" s="253"/>
      <c r="P71" s="253"/>
      <c r="Q71" s="253"/>
      <c r="R71" s="253"/>
      <c r="S71" s="253"/>
      <c r="T71" s="253"/>
      <c r="U71" s="355"/>
      <c r="V71" s="355"/>
      <c r="W71" s="355"/>
      <c r="X71" s="355"/>
      <c r="Y71" s="355"/>
      <c r="Z71" s="355"/>
      <c r="AA71" s="355"/>
      <c r="AB71" s="355"/>
      <c r="AC71" s="355"/>
      <c r="AD71" s="355"/>
      <c r="AE71" s="355"/>
      <c r="AF71" s="355"/>
      <c r="AG71" s="355"/>
      <c r="AH71" s="355"/>
      <c r="AI71" s="355"/>
      <c r="AJ71" s="355"/>
      <c r="AK71" s="355"/>
      <c r="AL71" s="355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</row>
    <row r="72" spans="2:62" ht="12" customHeight="1">
      <c r="C72" s="463" t="s">
        <v>678</v>
      </c>
      <c r="D72" s="463"/>
      <c r="E72" s="463"/>
      <c r="F72" s="463"/>
      <c r="G72" s="463"/>
      <c r="H72" s="463"/>
      <c r="I72" s="463"/>
      <c r="J72" s="463"/>
      <c r="K72" s="463"/>
      <c r="L72" s="463"/>
      <c r="M72" s="354"/>
      <c r="N72" s="721">
        <v>14</v>
      </c>
      <c r="O72" s="721"/>
      <c r="P72" s="721"/>
      <c r="Q72" s="721"/>
      <c r="R72" s="884"/>
      <c r="S72" s="884"/>
      <c r="T72" s="884"/>
      <c r="U72" s="464">
        <f>SUM(AA72:AL72)</f>
        <v>25</v>
      </c>
      <c r="V72" s="464"/>
      <c r="W72" s="464"/>
      <c r="X72" s="464"/>
      <c r="Y72" s="464"/>
      <c r="Z72" s="464"/>
      <c r="AA72" s="464">
        <v>11</v>
      </c>
      <c r="AB72" s="464"/>
      <c r="AC72" s="464"/>
      <c r="AD72" s="464"/>
      <c r="AE72" s="464"/>
      <c r="AF72" s="464"/>
      <c r="AG72" s="464">
        <v>14</v>
      </c>
      <c r="AH72" s="464"/>
      <c r="AI72" s="464"/>
      <c r="AJ72" s="464"/>
      <c r="AK72" s="464"/>
      <c r="AL72" s="464"/>
      <c r="AM72" s="721">
        <f>SUM(AS72:BD72)</f>
        <v>509</v>
      </c>
      <c r="AN72" s="721"/>
      <c r="AO72" s="721"/>
      <c r="AP72" s="721"/>
      <c r="AQ72" s="721"/>
      <c r="AR72" s="721"/>
      <c r="AS72" s="721">
        <v>267</v>
      </c>
      <c r="AT72" s="721"/>
      <c r="AU72" s="721"/>
      <c r="AV72" s="721"/>
      <c r="AW72" s="721"/>
      <c r="AX72" s="721"/>
      <c r="AY72" s="721">
        <v>242</v>
      </c>
      <c r="AZ72" s="721"/>
      <c r="BA72" s="721"/>
      <c r="BB72" s="721"/>
      <c r="BC72" s="721"/>
      <c r="BD72" s="721"/>
      <c r="BE72" s="721">
        <v>14439</v>
      </c>
      <c r="BF72" s="721"/>
      <c r="BG72" s="721"/>
      <c r="BH72" s="721"/>
      <c r="BI72" s="721"/>
      <c r="BJ72" s="721"/>
    </row>
    <row r="73" spans="2:62" ht="12" customHeight="1">
      <c r="C73" s="463" t="s">
        <v>677</v>
      </c>
      <c r="D73" s="463"/>
      <c r="E73" s="463"/>
      <c r="F73" s="463"/>
      <c r="G73" s="463"/>
      <c r="H73" s="463"/>
      <c r="I73" s="463"/>
      <c r="J73" s="463"/>
      <c r="K73" s="463"/>
      <c r="L73" s="463"/>
      <c r="M73" s="354"/>
      <c r="N73" s="721">
        <v>8</v>
      </c>
      <c r="O73" s="721"/>
      <c r="P73" s="721"/>
      <c r="Q73" s="721"/>
      <c r="R73" s="884"/>
      <c r="S73" s="884"/>
      <c r="T73" s="884"/>
      <c r="U73" s="464">
        <f>SUM(AA73:AL73)</f>
        <v>18</v>
      </c>
      <c r="V73" s="464"/>
      <c r="W73" s="464"/>
      <c r="X73" s="464"/>
      <c r="Y73" s="464"/>
      <c r="Z73" s="464"/>
      <c r="AA73" s="464">
        <v>8</v>
      </c>
      <c r="AB73" s="464"/>
      <c r="AC73" s="464"/>
      <c r="AD73" s="464"/>
      <c r="AE73" s="464"/>
      <c r="AF73" s="464"/>
      <c r="AG73" s="464">
        <v>10</v>
      </c>
      <c r="AH73" s="464"/>
      <c r="AI73" s="464"/>
      <c r="AJ73" s="464"/>
      <c r="AK73" s="464"/>
      <c r="AL73" s="464"/>
      <c r="AM73" s="721">
        <f>SUM(AS73:BD73)</f>
        <v>232</v>
      </c>
      <c r="AN73" s="721"/>
      <c r="AO73" s="721"/>
      <c r="AP73" s="721"/>
      <c r="AQ73" s="721"/>
      <c r="AR73" s="721"/>
      <c r="AS73" s="721">
        <v>109</v>
      </c>
      <c r="AT73" s="721"/>
      <c r="AU73" s="721"/>
      <c r="AV73" s="721"/>
      <c r="AW73" s="721"/>
      <c r="AX73" s="721"/>
      <c r="AY73" s="721">
        <v>123</v>
      </c>
      <c r="AZ73" s="721"/>
      <c r="BA73" s="721"/>
      <c r="BB73" s="721"/>
      <c r="BC73" s="721"/>
      <c r="BD73" s="721"/>
      <c r="BE73" s="721">
        <v>15958</v>
      </c>
      <c r="BF73" s="721"/>
      <c r="BG73" s="721"/>
      <c r="BH73" s="721"/>
      <c r="BI73" s="721"/>
      <c r="BJ73" s="721"/>
    </row>
    <row r="74" spans="2:62" ht="12" customHeight="1">
      <c r="C74" s="463" t="s">
        <v>676</v>
      </c>
      <c r="D74" s="463"/>
      <c r="E74" s="463"/>
      <c r="F74" s="463"/>
      <c r="G74" s="463"/>
      <c r="H74" s="463"/>
      <c r="I74" s="463"/>
      <c r="J74" s="463"/>
      <c r="K74" s="463"/>
      <c r="L74" s="463"/>
      <c r="M74" s="354"/>
      <c r="N74" s="721">
        <v>15</v>
      </c>
      <c r="O74" s="721"/>
      <c r="P74" s="721"/>
      <c r="Q74" s="721"/>
      <c r="R74" s="884"/>
      <c r="S74" s="884"/>
      <c r="T74" s="884"/>
      <c r="U74" s="464">
        <f>SUM(AA74:AL74)</f>
        <v>25</v>
      </c>
      <c r="V74" s="464"/>
      <c r="W74" s="464"/>
      <c r="X74" s="464"/>
      <c r="Y74" s="464"/>
      <c r="Z74" s="464"/>
      <c r="AA74" s="464">
        <v>13</v>
      </c>
      <c r="AB74" s="464"/>
      <c r="AC74" s="464"/>
      <c r="AD74" s="464"/>
      <c r="AE74" s="464"/>
      <c r="AF74" s="464"/>
      <c r="AG74" s="464">
        <v>12</v>
      </c>
      <c r="AH74" s="464"/>
      <c r="AI74" s="464"/>
      <c r="AJ74" s="464"/>
      <c r="AK74" s="464"/>
      <c r="AL74" s="464"/>
      <c r="AM74" s="721">
        <f>SUM(AS74:BD74)</f>
        <v>522</v>
      </c>
      <c r="AN74" s="721"/>
      <c r="AO74" s="721"/>
      <c r="AP74" s="721"/>
      <c r="AQ74" s="721"/>
      <c r="AR74" s="721"/>
      <c r="AS74" s="721">
        <v>284</v>
      </c>
      <c r="AT74" s="721"/>
      <c r="AU74" s="721"/>
      <c r="AV74" s="721"/>
      <c r="AW74" s="721"/>
      <c r="AX74" s="721"/>
      <c r="AY74" s="721">
        <v>238</v>
      </c>
      <c r="AZ74" s="721"/>
      <c r="BA74" s="721"/>
      <c r="BB74" s="721"/>
      <c r="BC74" s="721"/>
      <c r="BD74" s="721"/>
      <c r="BE74" s="721">
        <v>12686</v>
      </c>
      <c r="BF74" s="721"/>
      <c r="BG74" s="721"/>
      <c r="BH74" s="721"/>
      <c r="BI74" s="721"/>
      <c r="BJ74" s="721"/>
    </row>
    <row r="75" spans="2:62" ht="12" customHeight="1">
      <c r="C75" s="463" t="s">
        <v>675</v>
      </c>
      <c r="D75" s="463"/>
      <c r="E75" s="463"/>
      <c r="F75" s="463"/>
      <c r="G75" s="463"/>
      <c r="H75" s="463"/>
      <c r="I75" s="463"/>
      <c r="J75" s="463"/>
      <c r="K75" s="463"/>
      <c r="L75" s="463"/>
      <c r="M75" s="354"/>
      <c r="N75" s="721">
        <v>8</v>
      </c>
      <c r="O75" s="721"/>
      <c r="P75" s="721"/>
      <c r="Q75" s="721"/>
      <c r="R75" s="884">
        <v>-2</v>
      </c>
      <c r="S75" s="884"/>
      <c r="T75" s="884"/>
      <c r="U75" s="464">
        <f>SUM(AA75:AL75)</f>
        <v>20</v>
      </c>
      <c r="V75" s="464"/>
      <c r="W75" s="464"/>
      <c r="X75" s="464"/>
      <c r="Y75" s="464"/>
      <c r="Z75" s="464"/>
      <c r="AA75" s="464">
        <v>13</v>
      </c>
      <c r="AB75" s="464"/>
      <c r="AC75" s="464"/>
      <c r="AD75" s="464"/>
      <c r="AE75" s="464"/>
      <c r="AF75" s="464"/>
      <c r="AG75" s="464">
        <v>7</v>
      </c>
      <c r="AH75" s="464"/>
      <c r="AI75" s="464"/>
      <c r="AJ75" s="464"/>
      <c r="AK75" s="464"/>
      <c r="AL75" s="464"/>
      <c r="AM75" s="721">
        <f>SUM(AS75:BD75)</f>
        <v>256</v>
      </c>
      <c r="AN75" s="721"/>
      <c r="AO75" s="721"/>
      <c r="AP75" s="721"/>
      <c r="AQ75" s="721"/>
      <c r="AR75" s="721"/>
      <c r="AS75" s="721">
        <v>129</v>
      </c>
      <c r="AT75" s="721"/>
      <c r="AU75" s="721"/>
      <c r="AV75" s="721"/>
      <c r="AW75" s="721"/>
      <c r="AX75" s="721"/>
      <c r="AY75" s="721">
        <v>127</v>
      </c>
      <c r="AZ75" s="721"/>
      <c r="BA75" s="721"/>
      <c r="BB75" s="721"/>
      <c r="BC75" s="721"/>
      <c r="BD75" s="721"/>
      <c r="BE75" s="721">
        <v>17179</v>
      </c>
      <c r="BF75" s="721"/>
      <c r="BG75" s="721"/>
      <c r="BH75" s="721"/>
      <c r="BI75" s="721"/>
      <c r="BJ75" s="721"/>
    </row>
    <row r="76" spans="2:62" ht="8.1" customHeight="1"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20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  <c r="BH76" s="119"/>
      <c r="BI76" s="119"/>
      <c r="BJ76" s="119"/>
    </row>
    <row r="77" spans="2:62" ht="12" customHeight="1">
      <c r="C77" s="478" t="s">
        <v>8</v>
      </c>
      <c r="D77" s="478"/>
      <c r="E77" s="227" t="s">
        <v>10</v>
      </c>
      <c r="F77" s="557">
        <v>-1</v>
      </c>
      <c r="G77" s="557"/>
      <c r="H77" s="286" t="s">
        <v>674</v>
      </c>
    </row>
    <row r="78" spans="2:62" ht="12" customHeight="1">
      <c r="F78" s="556">
        <v>-2</v>
      </c>
      <c r="G78" s="556"/>
      <c r="H78" s="184" t="s">
        <v>673</v>
      </c>
    </row>
    <row r="79" spans="2:62" ht="12" customHeight="1">
      <c r="B79" s="524" t="s">
        <v>9</v>
      </c>
      <c r="C79" s="524"/>
      <c r="D79" s="524"/>
      <c r="E79" s="227" t="s">
        <v>10</v>
      </c>
      <c r="F79" s="121" t="s">
        <v>800</v>
      </c>
    </row>
  </sheetData>
  <mergeCells count="487">
    <mergeCell ref="A1:S2"/>
    <mergeCell ref="BE55:BJ55"/>
    <mergeCell ref="C56:L56"/>
    <mergeCell ref="N56:Q56"/>
    <mergeCell ref="C58:L58"/>
    <mergeCell ref="N58:Q58"/>
    <mergeCell ref="R58:T58"/>
    <mergeCell ref="U58:Z58"/>
    <mergeCell ref="AA58:AF58"/>
    <mergeCell ref="AG58:AL58"/>
    <mergeCell ref="AM58:AR58"/>
    <mergeCell ref="AS58:AX58"/>
    <mergeCell ref="AY58:BD58"/>
    <mergeCell ref="BE58:BJ58"/>
    <mergeCell ref="C55:L55"/>
    <mergeCell ref="N55:Q55"/>
    <mergeCell ref="R55:T55"/>
    <mergeCell ref="U55:Z55"/>
    <mergeCell ref="AA55:AF55"/>
    <mergeCell ref="AG55:AL55"/>
    <mergeCell ref="AM55:AR55"/>
    <mergeCell ref="AS55:AX55"/>
    <mergeCell ref="AY55:BD55"/>
    <mergeCell ref="R56:T56"/>
    <mergeCell ref="C11:L11"/>
    <mergeCell ref="N11:Q11"/>
    <mergeCell ref="R11:T11"/>
    <mergeCell ref="C12:L12"/>
    <mergeCell ref="N12:Q12"/>
    <mergeCell ref="R12:T12"/>
    <mergeCell ref="U12:Z12"/>
    <mergeCell ref="AA12:AF12"/>
    <mergeCell ref="AG12:AL12"/>
    <mergeCell ref="C13:L13"/>
    <mergeCell ref="B5:BJ5"/>
    <mergeCell ref="B7:M8"/>
    <mergeCell ref="N7:T8"/>
    <mergeCell ref="U7:AL7"/>
    <mergeCell ref="AM7:BD7"/>
    <mergeCell ref="BE7:BJ8"/>
    <mergeCell ref="U8:Z8"/>
    <mergeCell ref="AA8:AF8"/>
    <mergeCell ref="AG8:AL8"/>
    <mergeCell ref="AM8:AR8"/>
    <mergeCell ref="AS8:AX8"/>
    <mergeCell ref="AY8:BD8"/>
    <mergeCell ref="BI9:BJ9"/>
    <mergeCell ref="C10:L10"/>
    <mergeCell ref="N10:Q10"/>
    <mergeCell ref="R10:T10"/>
    <mergeCell ref="U10:Z10"/>
    <mergeCell ref="AA10:AF10"/>
    <mergeCell ref="AG10:AL10"/>
    <mergeCell ref="AM10:AR10"/>
    <mergeCell ref="AS10:AX10"/>
    <mergeCell ref="AY10:BD10"/>
    <mergeCell ref="AY11:BD11"/>
    <mergeCell ref="BE10:BJ10"/>
    <mergeCell ref="N13:Q13"/>
    <mergeCell ref="R13:T13"/>
    <mergeCell ref="U13:Z13"/>
    <mergeCell ref="AA13:AF13"/>
    <mergeCell ref="AG13:AL13"/>
    <mergeCell ref="AM13:AR13"/>
    <mergeCell ref="AS13:AX13"/>
    <mergeCell ref="AY13:BD13"/>
    <mergeCell ref="BE13:BJ13"/>
    <mergeCell ref="AM12:AR12"/>
    <mergeCell ref="AS12:AX12"/>
    <mergeCell ref="BE12:BJ12"/>
    <mergeCell ref="BE11:BJ11"/>
    <mergeCell ref="AM11:AR11"/>
    <mergeCell ref="AS11:AX11"/>
    <mergeCell ref="U11:Z11"/>
    <mergeCell ref="AA11:AF11"/>
    <mergeCell ref="AG11:AL11"/>
    <mergeCell ref="AY12:BD12"/>
    <mergeCell ref="R14:T14"/>
    <mergeCell ref="U14:Z14"/>
    <mergeCell ref="AA14:AF14"/>
    <mergeCell ref="AG14:AL14"/>
    <mergeCell ref="AM14:AR14"/>
    <mergeCell ref="AS14:AX14"/>
    <mergeCell ref="AY14:BD14"/>
    <mergeCell ref="BE14:BJ14"/>
    <mergeCell ref="C16:L16"/>
    <mergeCell ref="N16:Q16"/>
    <mergeCell ref="R16:T16"/>
    <mergeCell ref="U16:Z16"/>
    <mergeCell ref="AA16:AF16"/>
    <mergeCell ref="AG16:AL16"/>
    <mergeCell ref="AM16:AR16"/>
    <mergeCell ref="AS16:AX16"/>
    <mergeCell ref="AY16:BD16"/>
    <mergeCell ref="BE16:BJ16"/>
    <mergeCell ref="C14:L14"/>
    <mergeCell ref="N14:Q14"/>
    <mergeCell ref="BE17:BJ17"/>
    <mergeCell ref="C18:L18"/>
    <mergeCell ref="N18:Q18"/>
    <mergeCell ref="R18:T18"/>
    <mergeCell ref="U18:Z18"/>
    <mergeCell ref="AA18:AF18"/>
    <mergeCell ref="AG18:AL18"/>
    <mergeCell ref="AM18:AR18"/>
    <mergeCell ref="AS18:AX18"/>
    <mergeCell ref="AY18:BD18"/>
    <mergeCell ref="BE18:BJ18"/>
    <mergeCell ref="C17:L17"/>
    <mergeCell ref="N17:Q17"/>
    <mergeCell ref="R17:T17"/>
    <mergeCell ref="U17:Z17"/>
    <mergeCell ref="AA17:AF17"/>
    <mergeCell ref="AG17:AL17"/>
    <mergeCell ref="AM17:AR17"/>
    <mergeCell ref="AS17:AX17"/>
    <mergeCell ref="AY17:BD17"/>
    <mergeCell ref="BE19:BJ19"/>
    <mergeCell ref="C20:L20"/>
    <mergeCell ref="N20:Q20"/>
    <mergeCell ref="R20:T20"/>
    <mergeCell ref="U20:Z20"/>
    <mergeCell ref="AA20:AF20"/>
    <mergeCell ref="AG20:AL20"/>
    <mergeCell ref="AM20:AR20"/>
    <mergeCell ref="AS20:AX20"/>
    <mergeCell ref="AY20:BD20"/>
    <mergeCell ref="BE20:BJ20"/>
    <mergeCell ref="C19:L19"/>
    <mergeCell ref="N19:Q19"/>
    <mergeCell ref="R19:T19"/>
    <mergeCell ref="U19:Z19"/>
    <mergeCell ref="AA19:AF19"/>
    <mergeCell ref="AG19:AL19"/>
    <mergeCell ref="AM19:AR19"/>
    <mergeCell ref="AS19:AX19"/>
    <mergeCell ref="AY19:BD19"/>
    <mergeCell ref="C22:D22"/>
    <mergeCell ref="F22:G22"/>
    <mergeCell ref="F23:G23"/>
    <mergeCell ref="F24:G24"/>
    <mergeCell ref="B25:D25"/>
    <mergeCell ref="B29:BJ29"/>
    <mergeCell ref="B31:M32"/>
    <mergeCell ref="N31:T32"/>
    <mergeCell ref="U31:AL31"/>
    <mergeCell ref="AM31:BD31"/>
    <mergeCell ref="BE31:BJ32"/>
    <mergeCell ref="BK31:BK32"/>
    <mergeCell ref="U32:Z32"/>
    <mergeCell ref="AA32:AF32"/>
    <mergeCell ref="AG32:AL32"/>
    <mergeCell ref="AM32:AR32"/>
    <mergeCell ref="AS32:AX32"/>
    <mergeCell ref="AY32:BD32"/>
    <mergeCell ref="BI33:BJ33"/>
    <mergeCell ref="C34:L34"/>
    <mergeCell ref="N34:Q34"/>
    <mergeCell ref="R34:T34"/>
    <mergeCell ref="U34:Z34"/>
    <mergeCell ref="AA34:AF34"/>
    <mergeCell ref="AG34:AL34"/>
    <mergeCell ref="AM34:AR34"/>
    <mergeCell ref="AS34:AX34"/>
    <mergeCell ref="AY34:BD34"/>
    <mergeCell ref="BE34:BJ34"/>
    <mergeCell ref="AM36:AR36"/>
    <mergeCell ref="AS36:AX36"/>
    <mergeCell ref="AY36:BD36"/>
    <mergeCell ref="BE36:BJ36"/>
    <mergeCell ref="C37:L37"/>
    <mergeCell ref="N37:Q37"/>
    <mergeCell ref="R37:T37"/>
    <mergeCell ref="U37:Z37"/>
    <mergeCell ref="AA37:AF37"/>
    <mergeCell ref="AG37:AL37"/>
    <mergeCell ref="AM37:AR37"/>
    <mergeCell ref="AS37:AX37"/>
    <mergeCell ref="AY37:BD37"/>
    <mergeCell ref="BE37:BJ37"/>
    <mergeCell ref="C36:L36"/>
    <mergeCell ref="N36:Q36"/>
    <mergeCell ref="R36:T36"/>
    <mergeCell ref="U36:Z36"/>
    <mergeCell ref="AA36:AF36"/>
    <mergeCell ref="AG36:AL36"/>
    <mergeCell ref="BE38:BJ38"/>
    <mergeCell ref="C39:L39"/>
    <mergeCell ref="N39:Q39"/>
    <mergeCell ref="R39:T39"/>
    <mergeCell ref="U39:Z39"/>
    <mergeCell ref="AA39:AF39"/>
    <mergeCell ref="AG39:AL39"/>
    <mergeCell ref="AM39:AR39"/>
    <mergeCell ref="AS39:AX39"/>
    <mergeCell ref="AY39:BD39"/>
    <mergeCell ref="BE39:BJ39"/>
    <mergeCell ref="C38:L38"/>
    <mergeCell ref="N38:Q38"/>
    <mergeCell ref="R38:T38"/>
    <mergeCell ref="U38:Z38"/>
    <mergeCell ref="AA38:AF38"/>
    <mergeCell ref="AG38:AL38"/>
    <mergeCell ref="AM38:AR38"/>
    <mergeCell ref="AS38:AX38"/>
    <mergeCell ref="AY38:BD38"/>
    <mergeCell ref="BE40:BJ40"/>
    <mergeCell ref="C42:L42"/>
    <mergeCell ref="N42:Q42"/>
    <mergeCell ref="R42:T42"/>
    <mergeCell ref="U42:Z42"/>
    <mergeCell ref="AA42:AF42"/>
    <mergeCell ref="AG42:AL42"/>
    <mergeCell ref="AM42:AR42"/>
    <mergeCell ref="AS42:AX42"/>
    <mergeCell ref="AY42:BD42"/>
    <mergeCell ref="BE42:BJ42"/>
    <mergeCell ref="C40:L40"/>
    <mergeCell ref="N40:Q40"/>
    <mergeCell ref="R40:T40"/>
    <mergeCell ref="U40:Z40"/>
    <mergeCell ref="AA40:AF40"/>
    <mergeCell ref="AG40:AL40"/>
    <mergeCell ref="AM40:AR40"/>
    <mergeCell ref="AS40:AX40"/>
    <mergeCell ref="AY40:BD40"/>
    <mergeCell ref="BE43:BJ43"/>
    <mergeCell ref="C44:L44"/>
    <mergeCell ref="N44:Q44"/>
    <mergeCell ref="R44:T44"/>
    <mergeCell ref="U44:Z44"/>
    <mergeCell ref="AA44:AF44"/>
    <mergeCell ref="AG44:AL44"/>
    <mergeCell ref="AM44:AR44"/>
    <mergeCell ref="AS44:AX44"/>
    <mergeCell ref="AY44:BD44"/>
    <mergeCell ref="BE44:BJ44"/>
    <mergeCell ref="C43:L43"/>
    <mergeCell ref="N43:Q43"/>
    <mergeCell ref="R43:T43"/>
    <mergeCell ref="U43:Z43"/>
    <mergeCell ref="AA43:AF43"/>
    <mergeCell ref="AG43:AL43"/>
    <mergeCell ref="AM43:AR43"/>
    <mergeCell ref="AS43:AX43"/>
    <mergeCell ref="AY43:BD43"/>
    <mergeCell ref="BE45:BJ45"/>
    <mergeCell ref="C46:L46"/>
    <mergeCell ref="N46:Q46"/>
    <mergeCell ref="R46:T46"/>
    <mergeCell ref="U46:Z46"/>
    <mergeCell ref="AA46:AF46"/>
    <mergeCell ref="AG46:AL46"/>
    <mergeCell ref="AM46:AR46"/>
    <mergeCell ref="AS46:AX46"/>
    <mergeCell ref="AY46:BD46"/>
    <mergeCell ref="BE46:BJ46"/>
    <mergeCell ref="C45:L45"/>
    <mergeCell ref="N45:Q45"/>
    <mergeCell ref="R45:T45"/>
    <mergeCell ref="U45:Z45"/>
    <mergeCell ref="AA45:AF45"/>
    <mergeCell ref="AG45:AL45"/>
    <mergeCell ref="AM45:AR45"/>
    <mergeCell ref="AS45:AX45"/>
    <mergeCell ref="AY45:BD45"/>
    <mergeCell ref="BE48:BJ48"/>
    <mergeCell ref="C49:L49"/>
    <mergeCell ref="N49:Q49"/>
    <mergeCell ref="R49:T49"/>
    <mergeCell ref="U49:Z49"/>
    <mergeCell ref="AA49:AF49"/>
    <mergeCell ref="AG49:AL49"/>
    <mergeCell ref="AM49:AR49"/>
    <mergeCell ref="AS49:AX49"/>
    <mergeCell ref="AY49:BD49"/>
    <mergeCell ref="BE49:BJ49"/>
    <mergeCell ref="C48:L48"/>
    <mergeCell ref="N48:Q48"/>
    <mergeCell ref="R48:T48"/>
    <mergeCell ref="U48:Z48"/>
    <mergeCell ref="AA48:AF48"/>
    <mergeCell ref="AG48:AL48"/>
    <mergeCell ref="AM48:AR48"/>
    <mergeCell ref="AS48:AX48"/>
    <mergeCell ref="AY48:BD48"/>
    <mergeCell ref="BE50:BJ50"/>
    <mergeCell ref="C51:L51"/>
    <mergeCell ref="N51:Q51"/>
    <mergeCell ref="R51:T51"/>
    <mergeCell ref="U51:Z51"/>
    <mergeCell ref="AA51:AF51"/>
    <mergeCell ref="AG51:AL51"/>
    <mergeCell ref="AM51:AR51"/>
    <mergeCell ref="AS51:AX51"/>
    <mergeCell ref="AY51:BD51"/>
    <mergeCell ref="BE51:BJ51"/>
    <mergeCell ref="C50:L50"/>
    <mergeCell ref="N50:Q50"/>
    <mergeCell ref="R50:T50"/>
    <mergeCell ref="U50:Z50"/>
    <mergeCell ref="AA50:AF50"/>
    <mergeCell ref="AG50:AL50"/>
    <mergeCell ref="AM50:AR50"/>
    <mergeCell ref="AS50:AX50"/>
    <mergeCell ref="AY50:BD50"/>
    <mergeCell ref="BE52:BJ52"/>
    <mergeCell ref="C54:L54"/>
    <mergeCell ref="N54:Q54"/>
    <mergeCell ref="R54:T54"/>
    <mergeCell ref="U54:Z54"/>
    <mergeCell ref="AA54:AF54"/>
    <mergeCell ref="AG54:AL54"/>
    <mergeCell ref="AM54:AR54"/>
    <mergeCell ref="AS54:AX54"/>
    <mergeCell ref="AY54:BD54"/>
    <mergeCell ref="BE54:BJ54"/>
    <mergeCell ref="C52:L52"/>
    <mergeCell ref="N52:Q52"/>
    <mergeCell ref="R52:T52"/>
    <mergeCell ref="U52:Z52"/>
    <mergeCell ref="AA52:AF52"/>
    <mergeCell ref="AG52:AL52"/>
    <mergeCell ref="AM52:AR52"/>
    <mergeCell ref="AS52:AX52"/>
    <mergeCell ref="AY52:BD52"/>
    <mergeCell ref="AA56:AF56"/>
    <mergeCell ref="AG56:AL56"/>
    <mergeCell ref="AM56:AR56"/>
    <mergeCell ref="AS56:AX56"/>
    <mergeCell ref="AY56:BD56"/>
    <mergeCell ref="BE56:BJ56"/>
    <mergeCell ref="C57:L57"/>
    <mergeCell ref="N57:Q57"/>
    <mergeCell ref="R57:T57"/>
    <mergeCell ref="U57:Z57"/>
    <mergeCell ref="AA57:AF57"/>
    <mergeCell ref="AG57:AL57"/>
    <mergeCell ref="AM57:AR57"/>
    <mergeCell ref="AS57:AX57"/>
    <mergeCell ref="AY57:BD57"/>
    <mergeCell ref="BE57:BJ57"/>
    <mergeCell ref="U56:Z56"/>
    <mergeCell ref="AA60:AF60"/>
    <mergeCell ref="AG60:AL60"/>
    <mergeCell ref="AM60:AR60"/>
    <mergeCell ref="AS60:AX60"/>
    <mergeCell ref="AY60:BD60"/>
    <mergeCell ref="BE60:BJ60"/>
    <mergeCell ref="C61:L61"/>
    <mergeCell ref="N61:Q61"/>
    <mergeCell ref="R61:T61"/>
    <mergeCell ref="U61:Z61"/>
    <mergeCell ref="AA61:AF61"/>
    <mergeCell ref="AG61:AL61"/>
    <mergeCell ref="AM61:AR61"/>
    <mergeCell ref="AS61:AX61"/>
    <mergeCell ref="AY61:BD61"/>
    <mergeCell ref="BE61:BJ61"/>
    <mergeCell ref="C60:L60"/>
    <mergeCell ref="N60:Q60"/>
    <mergeCell ref="R60:T60"/>
    <mergeCell ref="U60:Z60"/>
    <mergeCell ref="BE62:BJ62"/>
    <mergeCell ref="C63:L63"/>
    <mergeCell ref="N63:Q63"/>
    <mergeCell ref="R63:T63"/>
    <mergeCell ref="U63:Z63"/>
    <mergeCell ref="AA63:AF63"/>
    <mergeCell ref="AG63:AL63"/>
    <mergeCell ref="AM63:AR63"/>
    <mergeCell ref="AS63:AX63"/>
    <mergeCell ref="AY63:BD63"/>
    <mergeCell ref="BE63:BJ63"/>
    <mergeCell ref="C62:L62"/>
    <mergeCell ref="N62:Q62"/>
    <mergeCell ref="R62:T62"/>
    <mergeCell ref="U62:Z62"/>
    <mergeCell ref="AA62:AF62"/>
    <mergeCell ref="AG62:AL62"/>
    <mergeCell ref="AM62:AR62"/>
    <mergeCell ref="AS62:AX62"/>
    <mergeCell ref="AY62:BD62"/>
    <mergeCell ref="BE64:BJ64"/>
    <mergeCell ref="C66:L66"/>
    <mergeCell ref="N66:Q66"/>
    <mergeCell ref="R66:T66"/>
    <mergeCell ref="U66:Z66"/>
    <mergeCell ref="AA66:AF66"/>
    <mergeCell ref="AG66:AL66"/>
    <mergeCell ref="AM66:AR66"/>
    <mergeCell ref="AS66:AX66"/>
    <mergeCell ref="AY66:BD66"/>
    <mergeCell ref="BE66:BJ66"/>
    <mergeCell ref="C64:L64"/>
    <mergeCell ref="N64:Q64"/>
    <mergeCell ref="R64:T64"/>
    <mergeCell ref="U64:Z64"/>
    <mergeCell ref="AA64:AF64"/>
    <mergeCell ref="AG64:AL64"/>
    <mergeCell ref="AM64:AR64"/>
    <mergeCell ref="AS64:AX64"/>
    <mergeCell ref="AY64:BD64"/>
    <mergeCell ref="BE67:BJ67"/>
    <mergeCell ref="C68:L68"/>
    <mergeCell ref="N68:Q68"/>
    <mergeCell ref="R68:T68"/>
    <mergeCell ref="U68:Z68"/>
    <mergeCell ref="AA68:AF68"/>
    <mergeCell ref="AG68:AL68"/>
    <mergeCell ref="AM68:AR68"/>
    <mergeCell ref="AS68:AX68"/>
    <mergeCell ref="AY68:BD68"/>
    <mergeCell ref="BE68:BJ68"/>
    <mergeCell ref="C67:L67"/>
    <mergeCell ref="N67:Q67"/>
    <mergeCell ref="R67:T67"/>
    <mergeCell ref="U67:Z67"/>
    <mergeCell ref="AA67:AF67"/>
    <mergeCell ref="AG67:AL67"/>
    <mergeCell ref="AM67:AR67"/>
    <mergeCell ref="AS67:AX67"/>
    <mergeCell ref="AY67:BD67"/>
    <mergeCell ref="BE69:BJ69"/>
    <mergeCell ref="C70:L70"/>
    <mergeCell ref="N70:Q70"/>
    <mergeCell ref="R70:T70"/>
    <mergeCell ref="U70:Z70"/>
    <mergeCell ref="AA70:AF70"/>
    <mergeCell ref="AG70:AL70"/>
    <mergeCell ref="AM70:AR70"/>
    <mergeCell ref="AS70:AX70"/>
    <mergeCell ref="AY70:BD70"/>
    <mergeCell ref="BE70:BJ70"/>
    <mergeCell ref="C69:L69"/>
    <mergeCell ref="N69:Q69"/>
    <mergeCell ref="R69:T69"/>
    <mergeCell ref="U69:Z69"/>
    <mergeCell ref="AA69:AF69"/>
    <mergeCell ref="AG69:AL69"/>
    <mergeCell ref="AM69:AR69"/>
    <mergeCell ref="AS69:AX69"/>
    <mergeCell ref="AY69:BD69"/>
    <mergeCell ref="BE72:BJ72"/>
    <mergeCell ref="C73:L73"/>
    <mergeCell ref="N73:Q73"/>
    <mergeCell ref="R73:T73"/>
    <mergeCell ref="U73:Z73"/>
    <mergeCell ref="AA73:AF73"/>
    <mergeCell ref="AG73:AL73"/>
    <mergeCell ref="AM73:AR73"/>
    <mergeCell ref="AS73:AX73"/>
    <mergeCell ref="AY73:BD73"/>
    <mergeCell ref="BE73:BJ73"/>
    <mergeCell ref="C72:L72"/>
    <mergeCell ref="N72:Q72"/>
    <mergeCell ref="R72:T72"/>
    <mergeCell ref="U72:Z72"/>
    <mergeCell ref="AA72:AF72"/>
    <mergeCell ref="AG72:AL72"/>
    <mergeCell ref="AM72:AR72"/>
    <mergeCell ref="AS72:AX72"/>
    <mergeCell ref="AY72:BD72"/>
    <mergeCell ref="C77:D77"/>
    <mergeCell ref="F77:G77"/>
    <mergeCell ref="F78:G78"/>
    <mergeCell ref="B79:D79"/>
    <mergeCell ref="BE74:BJ74"/>
    <mergeCell ref="C75:L75"/>
    <mergeCell ref="N75:Q75"/>
    <mergeCell ref="R75:T75"/>
    <mergeCell ref="U75:Z75"/>
    <mergeCell ref="AA75:AF75"/>
    <mergeCell ref="AG75:AL75"/>
    <mergeCell ref="AM75:AR75"/>
    <mergeCell ref="AS75:AX75"/>
    <mergeCell ref="AY75:BD75"/>
    <mergeCell ref="BE75:BJ75"/>
    <mergeCell ref="C74:L74"/>
    <mergeCell ref="N74:Q74"/>
    <mergeCell ref="R74:T74"/>
    <mergeCell ref="U74:Z74"/>
    <mergeCell ref="AA74:AF74"/>
    <mergeCell ref="AG74:AL74"/>
    <mergeCell ref="AM74:AR74"/>
    <mergeCell ref="AS74:AX74"/>
    <mergeCell ref="AY74:BD74"/>
  </mergeCells>
  <phoneticPr fontId="27"/>
  <printOptions horizontalCentered="1"/>
  <pageMargins left="0.39370078740157483" right="0.47244094488188981" top="0.31496062992125984" bottom="0.39370078740157483" header="0" footer="0"/>
  <pageSetup paperSize="9" scale="9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3"/>
  <sheetViews>
    <sheetView view="pageBreakPreview" topLeftCell="A61" zoomScaleNormal="100" zoomScaleSheetLayoutView="100" workbookViewId="0">
      <selection activeCell="W78" sqref="W78:AF78"/>
    </sheetView>
  </sheetViews>
  <sheetFormatPr defaultRowHeight="13.5"/>
  <cols>
    <col min="1" max="63" width="1.625" style="116" customWidth="1"/>
    <col min="64" max="16384" width="9" style="116"/>
  </cols>
  <sheetData>
    <row r="1" spans="1:63" ht="11.1" customHeight="1">
      <c r="A1" s="358"/>
      <c r="AS1" s="493">
        <f>'214'!A1+1</f>
        <v>215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3" ht="11.1" customHeight="1"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3" ht="11.1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3" ht="12" customHeight="1">
      <c r="B4" s="455" t="s">
        <v>705</v>
      </c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  <c r="T4" s="455"/>
      <c r="U4" s="455"/>
      <c r="V4" s="455"/>
      <c r="W4" s="455"/>
      <c r="X4" s="455"/>
      <c r="Y4" s="455"/>
      <c r="Z4" s="455"/>
      <c r="AA4" s="455"/>
      <c r="AB4" s="455"/>
      <c r="AC4" s="455"/>
      <c r="AD4" s="455"/>
      <c r="AE4" s="455"/>
      <c r="AF4" s="455"/>
      <c r="AG4" s="455"/>
      <c r="AH4" s="455"/>
      <c r="AI4" s="455"/>
      <c r="AJ4" s="455"/>
      <c r="AK4" s="455"/>
      <c r="AL4" s="455"/>
      <c r="AM4" s="455"/>
      <c r="AN4" s="455"/>
      <c r="AO4" s="455"/>
      <c r="AP4" s="455"/>
      <c r="AQ4" s="455"/>
      <c r="AR4" s="455"/>
      <c r="AS4" s="455"/>
      <c r="AT4" s="455"/>
      <c r="AU4" s="455"/>
      <c r="AV4" s="455"/>
      <c r="AW4" s="455"/>
      <c r="AX4" s="455"/>
      <c r="AY4" s="455"/>
      <c r="AZ4" s="455"/>
      <c r="BA4" s="455"/>
      <c r="BB4" s="455"/>
      <c r="BC4" s="455"/>
      <c r="BD4" s="455"/>
      <c r="BE4" s="455"/>
      <c r="BF4" s="455"/>
      <c r="BG4" s="455"/>
      <c r="BH4" s="455"/>
      <c r="BI4" s="455"/>
      <c r="BJ4" s="455"/>
    </row>
    <row r="5" spans="1:63" ht="10.5" customHeight="1">
      <c r="BJ5" s="188" t="s">
        <v>890</v>
      </c>
    </row>
    <row r="6" spans="1:63" ht="13.5" customHeight="1">
      <c r="B6" s="456" t="s">
        <v>671</v>
      </c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 t="s">
        <v>580</v>
      </c>
      <c r="P6" s="457"/>
      <c r="Q6" s="457"/>
      <c r="R6" s="457"/>
      <c r="S6" s="457"/>
      <c r="T6" s="457"/>
      <c r="U6" s="457" t="s">
        <v>579</v>
      </c>
      <c r="V6" s="457"/>
      <c r="W6" s="457"/>
      <c r="X6" s="457"/>
      <c r="Y6" s="457"/>
      <c r="Z6" s="457"/>
      <c r="AA6" s="457"/>
      <c r="AB6" s="457"/>
      <c r="AC6" s="457"/>
      <c r="AD6" s="457"/>
      <c r="AE6" s="457"/>
      <c r="AF6" s="457"/>
      <c r="AG6" s="457"/>
      <c r="AH6" s="457"/>
      <c r="AI6" s="457"/>
      <c r="AJ6" s="457"/>
      <c r="AK6" s="457"/>
      <c r="AL6" s="457"/>
      <c r="AM6" s="457" t="s">
        <v>608</v>
      </c>
      <c r="AN6" s="457"/>
      <c r="AO6" s="457"/>
      <c r="AP6" s="457"/>
      <c r="AQ6" s="457"/>
      <c r="AR6" s="457"/>
      <c r="AS6" s="457"/>
      <c r="AT6" s="457"/>
      <c r="AU6" s="457"/>
      <c r="AV6" s="457"/>
      <c r="AW6" s="457"/>
      <c r="AX6" s="457"/>
      <c r="AY6" s="457"/>
      <c r="AZ6" s="457"/>
      <c r="BA6" s="457"/>
      <c r="BB6" s="457"/>
      <c r="BC6" s="457"/>
      <c r="BD6" s="457"/>
      <c r="BE6" s="457" t="s">
        <v>670</v>
      </c>
      <c r="BF6" s="457"/>
      <c r="BG6" s="457"/>
      <c r="BH6" s="457"/>
      <c r="BI6" s="457"/>
      <c r="BJ6" s="461"/>
    </row>
    <row r="7" spans="1:63" ht="13.5" customHeight="1">
      <c r="B7" s="458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522" t="s">
        <v>227</v>
      </c>
      <c r="V7" s="522"/>
      <c r="W7" s="522"/>
      <c r="X7" s="522"/>
      <c r="Y7" s="522"/>
      <c r="Z7" s="522"/>
      <c r="AA7" s="522" t="s">
        <v>572</v>
      </c>
      <c r="AB7" s="522"/>
      <c r="AC7" s="522"/>
      <c r="AD7" s="522"/>
      <c r="AE7" s="522"/>
      <c r="AF7" s="522"/>
      <c r="AG7" s="522" t="s">
        <v>571</v>
      </c>
      <c r="AH7" s="522"/>
      <c r="AI7" s="522"/>
      <c r="AJ7" s="522"/>
      <c r="AK7" s="522"/>
      <c r="AL7" s="522"/>
      <c r="AM7" s="522" t="s">
        <v>227</v>
      </c>
      <c r="AN7" s="522"/>
      <c r="AO7" s="522"/>
      <c r="AP7" s="522"/>
      <c r="AQ7" s="522"/>
      <c r="AR7" s="522"/>
      <c r="AS7" s="522" t="s">
        <v>572</v>
      </c>
      <c r="AT7" s="522"/>
      <c r="AU7" s="522"/>
      <c r="AV7" s="522"/>
      <c r="AW7" s="522"/>
      <c r="AX7" s="522"/>
      <c r="AY7" s="522" t="s">
        <v>571</v>
      </c>
      <c r="AZ7" s="522"/>
      <c r="BA7" s="522"/>
      <c r="BB7" s="522"/>
      <c r="BC7" s="522"/>
      <c r="BD7" s="522"/>
      <c r="BE7" s="459"/>
      <c r="BF7" s="459"/>
      <c r="BG7" s="459"/>
      <c r="BH7" s="459"/>
      <c r="BI7" s="459"/>
      <c r="BJ7" s="460"/>
    </row>
    <row r="8" spans="1:63" ht="11.1" customHeight="1">
      <c r="N8" s="117"/>
      <c r="BI8" s="886" t="s">
        <v>710</v>
      </c>
      <c r="BJ8" s="887"/>
    </row>
    <row r="9" spans="1:63" ht="12" customHeight="1">
      <c r="C9" s="826" t="s">
        <v>18</v>
      </c>
      <c r="D9" s="826"/>
      <c r="E9" s="826"/>
      <c r="F9" s="826"/>
      <c r="G9" s="826"/>
      <c r="H9" s="826"/>
      <c r="I9" s="826"/>
      <c r="J9" s="826"/>
      <c r="K9" s="826"/>
      <c r="L9" s="826"/>
      <c r="M9" s="826"/>
      <c r="N9" s="118"/>
      <c r="O9" s="726">
        <v>21</v>
      </c>
      <c r="P9" s="726"/>
      <c r="Q9" s="726"/>
      <c r="R9" s="726"/>
      <c r="S9" s="726"/>
      <c r="T9" s="726"/>
      <c r="U9" s="430">
        <f>U11</f>
        <v>38</v>
      </c>
      <c r="V9" s="430"/>
      <c r="W9" s="430"/>
      <c r="X9" s="430"/>
      <c r="Y9" s="430"/>
      <c r="Z9" s="430"/>
      <c r="AA9" s="430">
        <f>AA11</f>
        <v>16</v>
      </c>
      <c r="AB9" s="430"/>
      <c r="AC9" s="430"/>
      <c r="AD9" s="430"/>
      <c r="AE9" s="430"/>
      <c r="AF9" s="430"/>
      <c r="AG9" s="430">
        <f>AG11</f>
        <v>22</v>
      </c>
      <c r="AH9" s="430"/>
      <c r="AI9" s="430"/>
      <c r="AJ9" s="430"/>
      <c r="AK9" s="430"/>
      <c r="AL9" s="430"/>
      <c r="AM9" s="725">
        <f>AM11</f>
        <v>671</v>
      </c>
      <c r="AN9" s="725"/>
      <c r="AO9" s="725"/>
      <c r="AP9" s="725"/>
      <c r="AQ9" s="725"/>
      <c r="AR9" s="725"/>
      <c r="AS9" s="725">
        <f>AS11</f>
        <v>338</v>
      </c>
      <c r="AT9" s="725"/>
      <c r="AU9" s="725"/>
      <c r="AV9" s="725"/>
      <c r="AW9" s="725"/>
      <c r="AX9" s="725"/>
      <c r="AY9" s="725">
        <f>AY11</f>
        <v>333</v>
      </c>
      <c r="AZ9" s="725"/>
      <c r="BA9" s="725"/>
      <c r="BB9" s="725"/>
      <c r="BC9" s="725"/>
      <c r="BD9" s="725"/>
      <c r="BE9" s="726">
        <v>32034</v>
      </c>
      <c r="BF9" s="726"/>
      <c r="BG9" s="726"/>
      <c r="BH9" s="726"/>
      <c r="BI9" s="726"/>
      <c r="BJ9" s="726"/>
    </row>
    <row r="10" spans="1:63" ht="8.1" customHeight="1">
      <c r="N10" s="118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5"/>
      <c r="AH10" s="355"/>
      <c r="AI10" s="355"/>
      <c r="AJ10" s="355"/>
      <c r="AK10" s="355"/>
      <c r="AL10" s="355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</row>
    <row r="11" spans="1:63" ht="12" customHeight="1">
      <c r="C11" s="463" t="s">
        <v>709</v>
      </c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125"/>
      <c r="O11" s="722">
        <v>21</v>
      </c>
      <c r="P11" s="722"/>
      <c r="Q11" s="722"/>
      <c r="R11" s="722"/>
      <c r="S11" s="722"/>
      <c r="T11" s="722"/>
      <c r="U11" s="464">
        <f>SUM(AA11:AL11)</f>
        <v>38</v>
      </c>
      <c r="V11" s="464"/>
      <c r="W11" s="464"/>
      <c r="X11" s="464"/>
      <c r="Y11" s="464"/>
      <c r="Z11" s="464"/>
      <c r="AA11" s="464">
        <v>16</v>
      </c>
      <c r="AB11" s="464"/>
      <c r="AC11" s="464"/>
      <c r="AD11" s="464"/>
      <c r="AE11" s="464"/>
      <c r="AF11" s="464"/>
      <c r="AG11" s="464">
        <v>22</v>
      </c>
      <c r="AH11" s="464"/>
      <c r="AI11" s="464"/>
      <c r="AJ11" s="464"/>
      <c r="AK11" s="464"/>
      <c r="AL11" s="464"/>
      <c r="AM11" s="721">
        <f>SUM(AS11:BD11)</f>
        <v>671</v>
      </c>
      <c r="AN11" s="721"/>
      <c r="AO11" s="721"/>
      <c r="AP11" s="721"/>
      <c r="AQ11" s="721"/>
      <c r="AR11" s="721"/>
      <c r="AS11" s="721">
        <v>338</v>
      </c>
      <c r="AT11" s="721"/>
      <c r="AU11" s="721"/>
      <c r="AV11" s="721"/>
      <c r="AW11" s="721"/>
      <c r="AX11" s="721"/>
      <c r="AY11" s="721">
        <v>333</v>
      </c>
      <c r="AZ11" s="721"/>
      <c r="BA11" s="721"/>
      <c r="BB11" s="721"/>
      <c r="BC11" s="721"/>
      <c r="BD11" s="721"/>
      <c r="BE11" s="722">
        <v>32034</v>
      </c>
      <c r="BF11" s="722"/>
      <c r="BG11" s="722"/>
      <c r="BH11" s="722"/>
      <c r="BI11" s="722"/>
      <c r="BJ11" s="722"/>
    </row>
    <row r="12" spans="1:63" ht="8.1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20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</row>
    <row r="13" spans="1:63" ht="11.1" customHeight="1">
      <c r="C13" s="478" t="s">
        <v>8</v>
      </c>
      <c r="D13" s="478"/>
      <c r="E13" s="227" t="s">
        <v>10</v>
      </c>
      <c r="F13" s="557">
        <v>-1</v>
      </c>
      <c r="G13" s="557"/>
      <c r="H13" s="286" t="s">
        <v>708</v>
      </c>
    </row>
    <row r="14" spans="1:63" ht="11.1" customHeight="1">
      <c r="F14" s="556">
        <v>-2</v>
      </c>
      <c r="G14" s="556"/>
      <c r="H14" s="184" t="s">
        <v>707</v>
      </c>
    </row>
    <row r="15" spans="1:63" ht="11.1" customHeight="1">
      <c r="F15" s="556">
        <v>-3</v>
      </c>
      <c r="G15" s="556"/>
      <c r="H15" s="184" t="s">
        <v>773</v>
      </c>
    </row>
    <row r="16" spans="1:63" ht="11.1" customHeight="1">
      <c r="B16" s="524" t="s">
        <v>9</v>
      </c>
      <c r="C16" s="524"/>
      <c r="D16" s="524"/>
      <c r="E16" s="227" t="s">
        <v>10</v>
      </c>
      <c r="F16" s="121" t="s">
        <v>800</v>
      </c>
    </row>
    <row r="17" spans="1:63" ht="10.5" customHeight="1">
      <c r="B17" s="226"/>
      <c r="C17" s="226"/>
      <c r="D17" s="226"/>
      <c r="E17" s="227"/>
      <c r="F17" s="121"/>
    </row>
    <row r="18" spans="1:63" ht="18" customHeight="1">
      <c r="B18" s="454" t="s">
        <v>872</v>
      </c>
      <c r="C18" s="454"/>
      <c r="D18" s="454"/>
      <c r="E18" s="454"/>
      <c r="F18" s="454"/>
      <c r="G18" s="454"/>
      <c r="H18" s="454"/>
      <c r="I18" s="454"/>
      <c r="J18" s="454"/>
      <c r="K18" s="454"/>
      <c r="L18" s="454"/>
      <c r="M18" s="454"/>
      <c r="N18" s="454"/>
      <c r="O18" s="454"/>
      <c r="P18" s="454"/>
      <c r="Q18" s="454"/>
      <c r="R18" s="454"/>
      <c r="S18" s="454"/>
      <c r="T18" s="454"/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4"/>
      <c r="AK18" s="454"/>
      <c r="AL18" s="454"/>
      <c r="AM18" s="454"/>
      <c r="AN18" s="454"/>
      <c r="AO18" s="454"/>
      <c r="AP18" s="454"/>
      <c r="AQ18" s="454"/>
      <c r="AR18" s="454"/>
      <c r="AS18" s="454"/>
      <c r="AT18" s="454"/>
      <c r="AU18" s="454"/>
      <c r="AV18" s="454"/>
      <c r="AW18" s="454"/>
      <c r="AX18" s="454"/>
      <c r="AY18" s="454"/>
      <c r="AZ18" s="454"/>
      <c r="BA18" s="454"/>
      <c r="BB18" s="454"/>
      <c r="BC18" s="454"/>
      <c r="BD18" s="454"/>
      <c r="BE18" s="454"/>
      <c r="BF18" s="454"/>
      <c r="BG18" s="454"/>
      <c r="BH18" s="454"/>
      <c r="BI18" s="454"/>
      <c r="BJ18" s="454"/>
    </row>
    <row r="19" spans="1:63" ht="12" customHeight="1">
      <c r="B19" s="455" t="s">
        <v>672</v>
      </c>
      <c r="C19" s="455"/>
      <c r="D19" s="455"/>
      <c r="E19" s="455"/>
      <c r="F19" s="455"/>
      <c r="G19" s="455"/>
      <c r="H19" s="455"/>
      <c r="I19" s="455"/>
      <c r="J19" s="455"/>
      <c r="K19" s="455"/>
      <c r="L19" s="455"/>
      <c r="M19" s="455"/>
      <c r="N19" s="455"/>
      <c r="O19" s="455"/>
      <c r="P19" s="455"/>
      <c r="Q19" s="455"/>
      <c r="R19" s="455"/>
      <c r="S19" s="455"/>
      <c r="T19" s="455"/>
      <c r="U19" s="455"/>
      <c r="V19" s="455"/>
      <c r="W19" s="455"/>
      <c r="X19" s="455"/>
      <c r="Y19" s="455"/>
      <c r="Z19" s="455"/>
      <c r="AA19" s="455"/>
      <c r="AB19" s="455"/>
      <c r="AC19" s="455"/>
      <c r="AD19" s="455"/>
      <c r="AE19" s="455"/>
      <c r="AF19" s="455"/>
      <c r="AG19" s="455"/>
      <c r="AH19" s="455"/>
      <c r="AI19" s="455"/>
      <c r="AJ19" s="455"/>
      <c r="AK19" s="455"/>
      <c r="AL19" s="455"/>
      <c r="AM19" s="455"/>
      <c r="AN19" s="455"/>
      <c r="AO19" s="455"/>
      <c r="AP19" s="455"/>
      <c r="AQ19" s="455"/>
      <c r="AR19" s="455"/>
      <c r="AS19" s="455"/>
      <c r="AT19" s="455"/>
      <c r="AU19" s="455"/>
      <c r="AV19" s="455"/>
      <c r="AW19" s="455"/>
      <c r="AX19" s="455"/>
      <c r="AY19" s="455"/>
      <c r="AZ19" s="455"/>
      <c r="BA19" s="455"/>
      <c r="BB19" s="455"/>
      <c r="BC19" s="455"/>
      <c r="BD19" s="455"/>
      <c r="BE19" s="455"/>
      <c r="BF19" s="455"/>
      <c r="BG19" s="455"/>
      <c r="BH19" s="455"/>
      <c r="BI19" s="455"/>
      <c r="BJ19" s="455"/>
    </row>
    <row r="20" spans="1:63" ht="10.5" customHeight="1">
      <c r="BJ20" s="188" t="s">
        <v>582</v>
      </c>
    </row>
    <row r="21" spans="1:63" ht="13.5" customHeight="1">
      <c r="B21" s="456" t="s">
        <v>387</v>
      </c>
      <c r="C21" s="546"/>
      <c r="D21" s="546"/>
      <c r="E21" s="546"/>
      <c r="F21" s="546"/>
      <c r="G21" s="546"/>
      <c r="H21" s="546"/>
      <c r="I21" s="546"/>
      <c r="J21" s="546"/>
      <c r="K21" s="546"/>
      <c r="L21" s="546"/>
      <c r="M21" s="546"/>
      <c r="N21" s="457" t="s">
        <v>18</v>
      </c>
      <c r="O21" s="890"/>
      <c r="P21" s="890"/>
      <c r="Q21" s="890"/>
      <c r="R21" s="890"/>
      <c r="S21" s="890"/>
      <c r="T21" s="890"/>
      <c r="U21" s="457" t="s">
        <v>606</v>
      </c>
      <c r="V21" s="546"/>
      <c r="W21" s="546"/>
      <c r="X21" s="546"/>
      <c r="Y21" s="546"/>
      <c r="Z21" s="546"/>
      <c r="AA21" s="546"/>
      <c r="AB21" s="457" t="s">
        <v>605</v>
      </c>
      <c r="AC21" s="546"/>
      <c r="AD21" s="546"/>
      <c r="AE21" s="546"/>
      <c r="AF21" s="546"/>
      <c r="AG21" s="546"/>
      <c r="AH21" s="546"/>
      <c r="AI21" s="457" t="s">
        <v>604</v>
      </c>
      <c r="AJ21" s="546"/>
      <c r="AK21" s="546"/>
      <c r="AL21" s="546"/>
      <c r="AM21" s="546"/>
      <c r="AN21" s="546"/>
      <c r="AO21" s="546"/>
      <c r="AP21" s="457" t="s">
        <v>612</v>
      </c>
      <c r="AQ21" s="546"/>
      <c r="AR21" s="546"/>
      <c r="AS21" s="546"/>
      <c r="AT21" s="546"/>
      <c r="AU21" s="546"/>
      <c r="AV21" s="546"/>
      <c r="AW21" s="457" t="s">
        <v>611</v>
      </c>
      <c r="AX21" s="546"/>
      <c r="AY21" s="546"/>
      <c r="AZ21" s="546"/>
      <c r="BA21" s="546"/>
      <c r="BB21" s="546"/>
      <c r="BC21" s="546"/>
      <c r="BD21" s="457" t="s">
        <v>610</v>
      </c>
      <c r="BE21" s="457"/>
      <c r="BF21" s="457"/>
      <c r="BG21" s="457"/>
      <c r="BH21" s="457"/>
      <c r="BI21" s="457"/>
      <c r="BJ21" s="461"/>
    </row>
    <row r="22" spans="1:63" ht="8.1" customHeight="1">
      <c r="M22" s="117"/>
    </row>
    <row r="23" spans="1:63" ht="12" customHeight="1">
      <c r="A23" s="257"/>
      <c r="B23" s="257"/>
      <c r="C23" s="826" t="s">
        <v>7</v>
      </c>
      <c r="D23" s="826"/>
      <c r="E23" s="826"/>
      <c r="F23" s="826"/>
      <c r="G23" s="424">
        <v>27</v>
      </c>
      <c r="H23" s="424"/>
      <c r="I23" s="424"/>
      <c r="J23" s="424" t="s">
        <v>391</v>
      </c>
      <c r="K23" s="424"/>
      <c r="L23" s="424"/>
      <c r="M23" s="258"/>
      <c r="N23" s="725">
        <f t="shared" ref="N23:N28" si="0">SUM(U23:BJ23)</f>
        <v>32335</v>
      </c>
      <c r="O23" s="726"/>
      <c r="P23" s="726"/>
      <c r="Q23" s="726"/>
      <c r="R23" s="726"/>
      <c r="S23" s="726"/>
      <c r="T23" s="726"/>
      <c r="U23" s="725">
        <v>5571</v>
      </c>
      <c r="V23" s="715"/>
      <c r="W23" s="715"/>
      <c r="X23" s="715"/>
      <c r="Y23" s="715"/>
      <c r="Z23" s="715"/>
      <c r="AA23" s="715"/>
      <c r="AB23" s="725">
        <v>5442</v>
      </c>
      <c r="AC23" s="726"/>
      <c r="AD23" s="726"/>
      <c r="AE23" s="726"/>
      <c r="AF23" s="726"/>
      <c r="AG23" s="726"/>
      <c r="AH23" s="726"/>
      <c r="AI23" s="725">
        <v>5372</v>
      </c>
      <c r="AJ23" s="726"/>
      <c r="AK23" s="726"/>
      <c r="AL23" s="726"/>
      <c r="AM23" s="726"/>
      <c r="AN23" s="726"/>
      <c r="AO23" s="726"/>
      <c r="AP23" s="725">
        <v>5110</v>
      </c>
      <c r="AQ23" s="726"/>
      <c r="AR23" s="726"/>
      <c r="AS23" s="726"/>
      <c r="AT23" s="726"/>
      <c r="AU23" s="726"/>
      <c r="AV23" s="726"/>
      <c r="AW23" s="725">
        <v>5306</v>
      </c>
      <c r="AX23" s="726"/>
      <c r="AY23" s="726"/>
      <c r="AZ23" s="726"/>
      <c r="BA23" s="726"/>
      <c r="BB23" s="726"/>
      <c r="BC23" s="726"/>
      <c r="BD23" s="725">
        <v>5534</v>
      </c>
      <c r="BE23" s="726"/>
      <c r="BF23" s="726"/>
      <c r="BG23" s="726"/>
      <c r="BH23" s="726"/>
      <c r="BI23" s="726"/>
      <c r="BJ23" s="726"/>
      <c r="BK23" s="160"/>
    </row>
    <row r="24" spans="1:63" ht="12" customHeight="1">
      <c r="G24" s="455">
        <v>28</v>
      </c>
      <c r="H24" s="455"/>
      <c r="I24" s="455"/>
      <c r="J24" s="194"/>
      <c r="K24" s="194"/>
      <c r="L24" s="194"/>
      <c r="M24" s="193"/>
      <c r="N24" s="721">
        <f t="shared" si="0"/>
        <v>32204</v>
      </c>
      <c r="O24" s="722"/>
      <c r="P24" s="722"/>
      <c r="Q24" s="722"/>
      <c r="R24" s="722"/>
      <c r="S24" s="722"/>
      <c r="T24" s="722"/>
      <c r="U24" s="721">
        <v>5398</v>
      </c>
      <c r="V24" s="722"/>
      <c r="W24" s="722"/>
      <c r="X24" s="722"/>
      <c r="Y24" s="722"/>
      <c r="Z24" s="722"/>
      <c r="AA24" s="722"/>
      <c r="AB24" s="721">
        <v>5541</v>
      </c>
      <c r="AC24" s="722"/>
      <c r="AD24" s="722"/>
      <c r="AE24" s="722"/>
      <c r="AF24" s="722"/>
      <c r="AG24" s="722"/>
      <c r="AH24" s="722"/>
      <c r="AI24" s="721">
        <v>5440</v>
      </c>
      <c r="AJ24" s="722"/>
      <c r="AK24" s="722"/>
      <c r="AL24" s="722"/>
      <c r="AM24" s="722"/>
      <c r="AN24" s="722"/>
      <c r="AO24" s="722"/>
      <c r="AP24" s="721">
        <v>5374</v>
      </c>
      <c r="AQ24" s="722"/>
      <c r="AR24" s="722"/>
      <c r="AS24" s="722"/>
      <c r="AT24" s="722"/>
      <c r="AU24" s="722"/>
      <c r="AV24" s="722"/>
      <c r="AW24" s="721">
        <v>5138</v>
      </c>
      <c r="AX24" s="722"/>
      <c r="AY24" s="722"/>
      <c r="AZ24" s="722"/>
      <c r="BA24" s="722"/>
      <c r="BB24" s="722"/>
      <c r="BC24" s="722"/>
      <c r="BD24" s="721">
        <v>5313</v>
      </c>
      <c r="BE24" s="722"/>
      <c r="BF24" s="722"/>
      <c r="BG24" s="722"/>
      <c r="BH24" s="722"/>
      <c r="BI24" s="722"/>
      <c r="BJ24" s="722"/>
      <c r="BK24" s="160"/>
    </row>
    <row r="25" spans="1:63" ht="12" customHeight="1">
      <c r="G25" s="455">
        <v>29</v>
      </c>
      <c r="H25" s="455"/>
      <c r="I25" s="455"/>
      <c r="J25" s="194"/>
      <c r="K25" s="194"/>
      <c r="L25" s="194"/>
      <c r="M25" s="193"/>
      <c r="N25" s="721">
        <f t="shared" si="0"/>
        <v>32519</v>
      </c>
      <c r="O25" s="722"/>
      <c r="P25" s="722"/>
      <c r="Q25" s="722"/>
      <c r="R25" s="722"/>
      <c r="S25" s="722"/>
      <c r="T25" s="722"/>
      <c r="U25" s="721">
        <v>5590</v>
      </c>
      <c r="V25" s="722"/>
      <c r="W25" s="722"/>
      <c r="X25" s="722"/>
      <c r="Y25" s="722"/>
      <c r="Z25" s="722"/>
      <c r="AA25" s="722"/>
      <c r="AB25" s="721">
        <v>5383</v>
      </c>
      <c r="AC25" s="722"/>
      <c r="AD25" s="722"/>
      <c r="AE25" s="722"/>
      <c r="AF25" s="722"/>
      <c r="AG25" s="722"/>
      <c r="AH25" s="722"/>
      <c r="AI25" s="721">
        <v>5547</v>
      </c>
      <c r="AJ25" s="722"/>
      <c r="AK25" s="722"/>
      <c r="AL25" s="722"/>
      <c r="AM25" s="722"/>
      <c r="AN25" s="722"/>
      <c r="AO25" s="722"/>
      <c r="AP25" s="721">
        <v>5455</v>
      </c>
      <c r="AQ25" s="722"/>
      <c r="AR25" s="722"/>
      <c r="AS25" s="722"/>
      <c r="AT25" s="722"/>
      <c r="AU25" s="722"/>
      <c r="AV25" s="722"/>
      <c r="AW25" s="721">
        <v>5394</v>
      </c>
      <c r="AX25" s="722"/>
      <c r="AY25" s="722"/>
      <c r="AZ25" s="722"/>
      <c r="BA25" s="722"/>
      <c r="BB25" s="722"/>
      <c r="BC25" s="722"/>
      <c r="BD25" s="721">
        <v>5150</v>
      </c>
      <c r="BE25" s="722"/>
      <c r="BF25" s="722"/>
      <c r="BG25" s="722"/>
      <c r="BH25" s="722"/>
      <c r="BI25" s="722"/>
      <c r="BJ25" s="722"/>
      <c r="BK25" s="160"/>
    </row>
    <row r="26" spans="1:63" ht="12" customHeight="1">
      <c r="G26" s="455">
        <v>30</v>
      </c>
      <c r="H26" s="455"/>
      <c r="I26" s="455"/>
      <c r="J26" s="194"/>
      <c r="K26" s="194"/>
      <c r="L26" s="194"/>
      <c r="M26" s="193"/>
      <c r="N26" s="721">
        <f t="shared" si="0"/>
        <v>32655</v>
      </c>
      <c r="O26" s="722"/>
      <c r="P26" s="722"/>
      <c r="Q26" s="722"/>
      <c r="R26" s="722"/>
      <c r="S26" s="722"/>
      <c r="T26" s="722"/>
      <c r="U26" s="721">
        <v>5266</v>
      </c>
      <c r="V26" s="722"/>
      <c r="W26" s="722"/>
      <c r="X26" s="722"/>
      <c r="Y26" s="722"/>
      <c r="Z26" s="722"/>
      <c r="AA26" s="722"/>
      <c r="AB26" s="721">
        <v>5570</v>
      </c>
      <c r="AC26" s="722"/>
      <c r="AD26" s="722"/>
      <c r="AE26" s="722"/>
      <c r="AF26" s="722"/>
      <c r="AG26" s="722"/>
      <c r="AH26" s="722"/>
      <c r="AI26" s="721">
        <v>5388</v>
      </c>
      <c r="AJ26" s="722"/>
      <c r="AK26" s="722"/>
      <c r="AL26" s="722"/>
      <c r="AM26" s="722"/>
      <c r="AN26" s="722"/>
      <c r="AO26" s="722"/>
      <c r="AP26" s="721">
        <v>5557</v>
      </c>
      <c r="AQ26" s="722"/>
      <c r="AR26" s="722"/>
      <c r="AS26" s="722"/>
      <c r="AT26" s="722"/>
      <c r="AU26" s="722"/>
      <c r="AV26" s="722"/>
      <c r="AW26" s="721">
        <v>5470</v>
      </c>
      <c r="AX26" s="722"/>
      <c r="AY26" s="722"/>
      <c r="AZ26" s="722"/>
      <c r="BA26" s="722"/>
      <c r="BB26" s="722"/>
      <c r="BC26" s="722"/>
      <c r="BD26" s="721">
        <v>5404</v>
      </c>
      <c r="BE26" s="722"/>
      <c r="BF26" s="722"/>
      <c r="BG26" s="722"/>
      <c r="BH26" s="722"/>
      <c r="BI26" s="722"/>
      <c r="BJ26" s="722"/>
      <c r="BK26" s="160"/>
    </row>
    <row r="27" spans="1:63" ht="12" customHeight="1">
      <c r="G27" s="455">
        <v>31</v>
      </c>
      <c r="H27" s="455"/>
      <c r="I27" s="455"/>
      <c r="J27" s="194"/>
      <c r="K27" s="194"/>
      <c r="L27" s="194"/>
      <c r="M27" s="193"/>
      <c r="N27" s="721">
        <f t="shared" si="0"/>
        <v>32680</v>
      </c>
      <c r="O27" s="722"/>
      <c r="P27" s="722"/>
      <c r="Q27" s="722"/>
      <c r="R27" s="722"/>
      <c r="S27" s="722"/>
      <c r="T27" s="722"/>
      <c r="U27" s="721">
        <v>5388</v>
      </c>
      <c r="V27" s="722"/>
      <c r="W27" s="722"/>
      <c r="X27" s="722"/>
      <c r="Y27" s="722"/>
      <c r="Z27" s="722"/>
      <c r="AA27" s="722"/>
      <c r="AB27" s="721">
        <v>5253</v>
      </c>
      <c r="AC27" s="722"/>
      <c r="AD27" s="722"/>
      <c r="AE27" s="722"/>
      <c r="AF27" s="722"/>
      <c r="AG27" s="722"/>
      <c r="AH27" s="722"/>
      <c r="AI27" s="721">
        <v>5577</v>
      </c>
      <c r="AJ27" s="722"/>
      <c r="AK27" s="722"/>
      <c r="AL27" s="722"/>
      <c r="AM27" s="722"/>
      <c r="AN27" s="722"/>
      <c r="AO27" s="722"/>
      <c r="AP27" s="721">
        <v>5400</v>
      </c>
      <c r="AQ27" s="722"/>
      <c r="AR27" s="722"/>
      <c r="AS27" s="722"/>
      <c r="AT27" s="722"/>
      <c r="AU27" s="722"/>
      <c r="AV27" s="722"/>
      <c r="AW27" s="721">
        <v>5577</v>
      </c>
      <c r="AX27" s="722"/>
      <c r="AY27" s="722"/>
      <c r="AZ27" s="722"/>
      <c r="BA27" s="722"/>
      <c r="BB27" s="722"/>
      <c r="BC27" s="722"/>
      <c r="BD27" s="721">
        <v>5485</v>
      </c>
      <c r="BE27" s="722"/>
      <c r="BF27" s="722"/>
      <c r="BG27" s="722"/>
      <c r="BH27" s="722"/>
      <c r="BI27" s="722"/>
      <c r="BJ27" s="722"/>
      <c r="BK27" s="160"/>
    </row>
    <row r="28" spans="1:63" ht="12" customHeight="1">
      <c r="G28" s="455">
        <v>32</v>
      </c>
      <c r="H28" s="455"/>
      <c r="I28" s="455"/>
      <c r="J28" s="194"/>
      <c r="K28" s="194"/>
      <c r="L28" s="194"/>
      <c r="M28" s="193"/>
      <c r="N28" s="721">
        <f t="shared" si="0"/>
        <v>32588</v>
      </c>
      <c r="O28" s="722"/>
      <c r="P28" s="722"/>
      <c r="Q28" s="722"/>
      <c r="R28" s="722"/>
      <c r="S28" s="722"/>
      <c r="T28" s="722"/>
      <c r="U28" s="721">
        <v>5452</v>
      </c>
      <c r="V28" s="722"/>
      <c r="W28" s="722"/>
      <c r="X28" s="722"/>
      <c r="Y28" s="722"/>
      <c r="Z28" s="722"/>
      <c r="AA28" s="722"/>
      <c r="AB28" s="721">
        <v>5384</v>
      </c>
      <c r="AC28" s="722"/>
      <c r="AD28" s="722"/>
      <c r="AE28" s="722"/>
      <c r="AF28" s="722"/>
      <c r="AG28" s="722"/>
      <c r="AH28" s="722"/>
      <c r="AI28" s="721">
        <v>5235</v>
      </c>
      <c r="AJ28" s="722"/>
      <c r="AK28" s="722"/>
      <c r="AL28" s="722"/>
      <c r="AM28" s="722"/>
      <c r="AN28" s="722"/>
      <c r="AO28" s="722"/>
      <c r="AP28" s="721">
        <v>5621</v>
      </c>
      <c r="AQ28" s="722"/>
      <c r="AR28" s="722"/>
      <c r="AS28" s="722"/>
      <c r="AT28" s="722"/>
      <c r="AU28" s="722"/>
      <c r="AV28" s="722"/>
      <c r="AW28" s="721">
        <v>5407</v>
      </c>
      <c r="AX28" s="722"/>
      <c r="AY28" s="722"/>
      <c r="AZ28" s="722"/>
      <c r="BA28" s="722"/>
      <c r="BB28" s="722"/>
      <c r="BC28" s="722"/>
      <c r="BD28" s="721">
        <v>5489</v>
      </c>
      <c r="BE28" s="891"/>
      <c r="BF28" s="891"/>
      <c r="BG28" s="891"/>
      <c r="BH28" s="891"/>
      <c r="BI28" s="891"/>
      <c r="BJ28" s="891"/>
      <c r="BK28" s="160"/>
    </row>
    <row r="29" spans="1:63" ht="8.1" customHeight="1"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0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</row>
    <row r="30" spans="1:63" ht="11.1" customHeight="1">
      <c r="C30" s="478" t="s">
        <v>8</v>
      </c>
      <c r="D30" s="478"/>
      <c r="E30" s="227" t="s">
        <v>10</v>
      </c>
      <c r="F30" s="121" t="s">
        <v>888</v>
      </c>
    </row>
    <row r="31" spans="1:63" ht="11.1" customHeight="1">
      <c r="B31" s="524" t="s">
        <v>9</v>
      </c>
      <c r="C31" s="524"/>
      <c r="D31" s="524"/>
      <c r="E31" s="227" t="s">
        <v>10</v>
      </c>
      <c r="F31" s="121" t="s">
        <v>802</v>
      </c>
    </row>
    <row r="32" spans="1:63" ht="10.5" customHeight="1"/>
    <row r="33" spans="2:63" ht="12" customHeight="1">
      <c r="B33" s="455" t="s">
        <v>691</v>
      </c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</row>
    <row r="34" spans="2:63" ht="10.5" customHeight="1">
      <c r="BJ34" s="188" t="s">
        <v>582</v>
      </c>
    </row>
    <row r="35" spans="2:63" ht="13.5" customHeight="1">
      <c r="B35" s="456" t="s">
        <v>387</v>
      </c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457" t="s">
        <v>18</v>
      </c>
      <c r="O35" s="890"/>
      <c r="P35" s="890"/>
      <c r="Q35" s="890"/>
      <c r="R35" s="890"/>
      <c r="S35" s="890"/>
      <c r="T35" s="890"/>
      <c r="U35" s="890"/>
      <c r="V35" s="890"/>
      <c r="W35" s="890"/>
      <c r="X35" s="890"/>
      <c r="Y35" s="890"/>
      <c r="Z35" s="890"/>
      <c r="AA35" s="457" t="s">
        <v>606</v>
      </c>
      <c r="AB35" s="546"/>
      <c r="AC35" s="546"/>
      <c r="AD35" s="546"/>
      <c r="AE35" s="546"/>
      <c r="AF35" s="546"/>
      <c r="AG35" s="546"/>
      <c r="AH35" s="546"/>
      <c r="AI35" s="546"/>
      <c r="AJ35" s="546"/>
      <c r="AK35" s="546"/>
      <c r="AL35" s="546"/>
      <c r="AM35" s="457" t="s">
        <v>605</v>
      </c>
      <c r="AN35" s="546"/>
      <c r="AO35" s="546"/>
      <c r="AP35" s="546"/>
      <c r="AQ35" s="546"/>
      <c r="AR35" s="546"/>
      <c r="AS35" s="546"/>
      <c r="AT35" s="546"/>
      <c r="AU35" s="546"/>
      <c r="AV35" s="546"/>
      <c r="AW35" s="546"/>
      <c r="AX35" s="546"/>
      <c r="AY35" s="457" t="s">
        <v>604</v>
      </c>
      <c r="AZ35" s="457"/>
      <c r="BA35" s="457"/>
      <c r="BB35" s="457"/>
      <c r="BC35" s="457"/>
      <c r="BD35" s="457"/>
      <c r="BE35" s="457"/>
      <c r="BF35" s="457"/>
      <c r="BG35" s="457"/>
      <c r="BH35" s="457"/>
      <c r="BI35" s="457"/>
      <c r="BJ35" s="461"/>
    </row>
    <row r="36" spans="2:63" ht="8.1" customHeight="1">
      <c r="M36" s="117"/>
    </row>
    <row r="37" spans="2:63" ht="12" customHeight="1">
      <c r="C37" s="826" t="s">
        <v>7</v>
      </c>
      <c r="D37" s="826"/>
      <c r="E37" s="826"/>
      <c r="F37" s="826"/>
      <c r="G37" s="424">
        <v>27</v>
      </c>
      <c r="H37" s="424"/>
      <c r="I37" s="424"/>
      <c r="J37" s="424" t="s">
        <v>391</v>
      </c>
      <c r="K37" s="424"/>
      <c r="L37" s="424"/>
      <c r="M37" s="258"/>
      <c r="N37" s="725">
        <f t="shared" ref="N37:N42" si="1">SUM(AA37:BJ37)</f>
        <v>14001</v>
      </c>
      <c r="O37" s="726"/>
      <c r="P37" s="726"/>
      <c r="Q37" s="726"/>
      <c r="R37" s="726"/>
      <c r="S37" s="726"/>
      <c r="T37" s="726"/>
      <c r="U37" s="726"/>
      <c r="V37" s="726"/>
      <c r="W37" s="726"/>
      <c r="X37" s="726"/>
      <c r="Y37" s="726"/>
      <c r="Z37" s="726"/>
      <c r="AA37" s="725">
        <v>4562</v>
      </c>
      <c r="AB37" s="726"/>
      <c r="AC37" s="726"/>
      <c r="AD37" s="726"/>
      <c r="AE37" s="726"/>
      <c r="AF37" s="726"/>
      <c r="AG37" s="726"/>
      <c r="AH37" s="726"/>
      <c r="AI37" s="726"/>
      <c r="AJ37" s="726"/>
      <c r="AK37" s="726"/>
      <c r="AL37" s="726"/>
      <c r="AM37" s="725">
        <v>4706</v>
      </c>
      <c r="AN37" s="726"/>
      <c r="AO37" s="726"/>
      <c r="AP37" s="726"/>
      <c r="AQ37" s="726"/>
      <c r="AR37" s="726"/>
      <c r="AS37" s="726"/>
      <c r="AT37" s="726"/>
      <c r="AU37" s="726"/>
      <c r="AV37" s="726"/>
      <c r="AW37" s="726"/>
      <c r="AX37" s="726"/>
      <c r="AY37" s="725">
        <v>4733</v>
      </c>
      <c r="AZ37" s="726"/>
      <c r="BA37" s="726"/>
      <c r="BB37" s="726"/>
      <c r="BC37" s="726"/>
      <c r="BD37" s="726"/>
      <c r="BE37" s="726"/>
      <c r="BF37" s="726"/>
      <c r="BG37" s="726"/>
      <c r="BH37" s="726"/>
      <c r="BI37" s="726"/>
      <c r="BJ37" s="726"/>
      <c r="BK37" s="160"/>
    </row>
    <row r="38" spans="2:63" ht="12" customHeight="1">
      <c r="G38" s="455">
        <v>28</v>
      </c>
      <c r="H38" s="455"/>
      <c r="I38" s="455"/>
      <c r="J38" s="194"/>
      <c r="K38" s="194"/>
      <c r="L38" s="194"/>
      <c r="M38" s="193"/>
      <c r="N38" s="721">
        <f t="shared" si="1"/>
        <v>13643</v>
      </c>
      <c r="O38" s="722"/>
      <c r="P38" s="722"/>
      <c r="Q38" s="722"/>
      <c r="R38" s="722"/>
      <c r="S38" s="722"/>
      <c r="T38" s="722"/>
      <c r="U38" s="722"/>
      <c r="V38" s="722"/>
      <c r="W38" s="722"/>
      <c r="X38" s="722"/>
      <c r="Y38" s="722"/>
      <c r="Z38" s="722"/>
      <c r="AA38" s="721">
        <v>4434</v>
      </c>
      <c r="AB38" s="722"/>
      <c r="AC38" s="722"/>
      <c r="AD38" s="722"/>
      <c r="AE38" s="722"/>
      <c r="AF38" s="722"/>
      <c r="AG38" s="722"/>
      <c r="AH38" s="722"/>
      <c r="AI38" s="722"/>
      <c r="AJ38" s="722"/>
      <c r="AK38" s="722"/>
      <c r="AL38" s="722"/>
      <c r="AM38" s="721">
        <v>4517</v>
      </c>
      <c r="AN38" s="722"/>
      <c r="AO38" s="722"/>
      <c r="AP38" s="722"/>
      <c r="AQ38" s="722"/>
      <c r="AR38" s="722"/>
      <c r="AS38" s="722"/>
      <c r="AT38" s="722"/>
      <c r="AU38" s="722"/>
      <c r="AV38" s="722"/>
      <c r="AW38" s="722"/>
      <c r="AX38" s="722"/>
      <c r="AY38" s="721">
        <v>4692</v>
      </c>
      <c r="AZ38" s="722"/>
      <c r="BA38" s="722"/>
      <c r="BB38" s="722"/>
      <c r="BC38" s="722"/>
      <c r="BD38" s="722"/>
      <c r="BE38" s="722"/>
      <c r="BF38" s="722"/>
      <c r="BG38" s="722"/>
      <c r="BH38" s="722"/>
      <c r="BI38" s="722"/>
      <c r="BJ38" s="722"/>
      <c r="BK38" s="160"/>
    </row>
    <row r="39" spans="2:63" ht="12" customHeight="1">
      <c r="G39" s="455">
        <v>29</v>
      </c>
      <c r="H39" s="455"/>
      <c r="I39" s="455"/>
      <c r="J39" s="194"/>
      <c r="K39" s="194"/>
      <c r="L39" s="194"/>
      <c r="M39" s="193"/>
      <c r="N39" s="721">
        <f t="shared" si="1"/>
        <v>13237</v>
      </c>
      <c r="O39" s="722"/>
      <c r="P39" s="722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721">
        <v>4292</v>
      </c>
      <c r="AB39" s="722"/>
      <c r="AC39" s="722"/>
      <c r="AD39" s="722"/>
      <c r="AE39" s="722"/>
      <c r="AF39" s="722"/>
      <c r="AG39" s="722"/>
      <c r="AH39" s="722"/>
      <c r="AI39" s="722"/>
      <c r="AJ39" s="722"/>
      <c r="AK39" s="722"/>
      <c r="AL39" s="722"/>
      <c r="AM39" s="721">
        <v>4412</v>
      </c>
      <c r="AN39" s="722"/>
      <c r="AO39" s="722"/>
      <c r="AP39" s="722"/>
      <c r="AQ39" s="722"/>
      <c r="AR39" s="722"/>
      <c r="AS39" s="722"/>
      <c r="AT39" s="722"/>
      <c r="AU39" s="722"/>
      <c r="AV39" s="722"/>
      <c r="AW39" s="722"/>
      <c r="AX39" s="722"/>
      <c r="AY39" s="721">
        <v>4533</v>
      </c>
      <c r="AZ39" s="722"/>
      <c r="BA39" s="722"/>
      <c r="BB39" s="722"/>
      <c r="BC39" s="722"/>
      <c r="BD39" s="722"/>
      <c r="BE39" s="722"/>
      <c r="BF39" s="722"/>
      <c r="BG39" s="722"/>
      <c r="BH39" s="722"/>
      <c r="BI39" s="722"/>
      <c r="BJ39" s="722"/>
      <c r="BK39" s="160"/>
    </row>
    <row r="40" spans="2:63" ht="12" customHeight="1">
      <c r="G40" s="455">
        <v>30</v>
      </c>
      <c r="H40" s="455"/>
      <c r="I40" s="455"/>
      <c r="J40" s="194"/>
      <c r="K40" s="194"/>
      <c r="L40" s="194"/>
      <c r="M40" s="193"/>
      <c r="N40" s="721">
        <f t="shared" si="1"/>
        <v>12886</v>
      </c>
      <c r="O40" s="722"/>
      <c r="P40" s="722"/>
      <c r="Q40" s="722"/>
      <c r="R40" s="722"/>
      <c r="S40" s="722"/>
      <c r="T40" s="722"/>
      <c r="U40" s="722"/>
      <c r="V40" s="722"/>
      <c r="W40" s="722"/>
      <c r="X40" s="722"/>
      <c r="Y40" s="722"/>
      <c r="Z40" s="722"/>
      <c r="AA40" s="721">
        <v>4191</v>
      </c>
      <c r="AB40" s="722"/>
      <c r="AC40" s="722"/>
      <c r="AD40" s="722"/>
      <c r="AE40" s="722"/>
      <c r="AF40" s="722"/>
      <c r="AG40" s="722"/>
      <c r="AH40" s="722"/>
      <c r="AI40" s="722"/>
      <c r="AJ40" s="722"/>
      <c r="AK40" s="722"/>
      <c r="AL40" s="722"/>
      <c r="AM40" s="721">
        <v>4268</v>
      </c>
      <c r="AN40" s="722"/>
      <c r="AO40" s="722"/>
      <c r="AP40" s="722"/>
      <c r="AQ40" s="722"/>
      <c r="AR40" s="722"/>
      <c r="AS40" s="722"/>
      <c r="AT40" s="722"/>
      <c r="AU40" s="722"/>
      <c r="AV40" s="722"/>
      <c r="AW40" s="722"/>
      <c r="AX40" s="722"/>
      <c r="AY40" s="721">
        <v>4427</v>
      </c>
      <c r="AZ40" s="722"/>
      <c r="BA40" s="722"/>
      <c r="BB40" s="722"/>
      <c r="BC40" s="722"/>
      <c r="BD40" s="722"/>
      <c r="BE40" s="722"/>
      <c r="BF40" s="722"/>
      <c r="BG40" s="722"/>
      <c r="BH40" s="722"/>
      <c r="BI40" s="722"/>
      <c r="BJ40" s="722"/>
      <c r="BK40" s="160"/>
    </row>
    <row r="41" spans="2:63" ht="12" customHeight="1">
      <c r="G41" s="455">
        <v>31</v>
      </c>
      <c r="H41" s="455"/>
      <c r="I41" s="455"/>
      <c r="J41" s="194"/>
      <c r="K41" s="194"/>
      <c r="L41" s="194"/>
      <c r="M41" s="193"/>
      <c r="N41" s="721">
        <f t="shared" si="1"/>
        <v>12856</v>
      </c>
      <c r="O41" s="722"/>
      <c r="P41" s="722"/>
      <c r="Q41" s="722"/>
      <c r="R41" s="722"/>
      <c r="S41" s="722"/>
      <c r="T41" s="722"/>
      <c r="U41" s="722"/>
      <c r="V41" s="722"/>
      <c r="W41" s="722"/>
      <c r="X41" s="722"/>
      <c r="Y41" s="722"/>
      <c r="Z41" s="722"/>
      <c r="AA41" s="721">
        <v>4400</v>
      </c>
      <c r="AB41" s="722"/>
      <c r="AC41" s="722"/>
      <c r="AD41" s="722"/>
      <c r="AE41" s="722"/>
      <c r="AF41" s="722"/>
      <c r="AG41" s="722"/>
      <c r="AH41" s="722"/>
      <c r="AI41" s="722"/>
      <c r="AJ41" s="722"/>
      <c r="AK41" s="722"/>
      <c r="AL41" s="722"/>
      <c r="AM41" s="721">
        <v>4170</v>
      </c>
      <c r="AN41" s="722"/>
      <c r="AO41" s="722"/>
      <c r="AP41" s="722"/>
      <c r="AQ41" s="722"/>
      <c r="AR41" s="722"/>
      <c r="AS41" s="722"/>
      <c r="AT41" s="722"/>
      <c r="AU41" s="722"/>
      <c r="AV41" s="722"/>
      <c r="AW41" s="722"/>
      <c r="AX41" s="722"/>
      <c r="AY41" s="721">
        <v>4286</v>
      </c>
      <c r="AZ41" s="722"/>
      <c r="BA41" s="722"/>
      <c r="BB41" s="722"/>
      <c r="BC41" s="722"/>
      <c r="BD41" s="722"/>
      <c r="BE41" s="722"/>
      <c r="BF41" s="722"/>
      <c r="BG41" s="722"/>
      <c r="BH41" s="722"/>
      <c r="BI41" s="722"/>
      <c r="BJ41" s="722"/>
      <c r="BK41" s="160"/>
    </row>
    <row r="42" spans="2:63" ht="12" customHeight="1">
      <c r="G42" s="455">
        <v>32</v>
      </c>
      <c r="H42" s="455"/>
      <c r="I42" s="455"/>
      <c r="J42" s="194"/>
      <c r="K42" s="194"/>
      <c r="L42" s="194"/>
      <c r="M42" s="193"/>
      <c r="N42" s="721">
        <f t="shared" si="1"/>
        <v>13116</v>
      </c>
      <c r="O42" s="722"/>
      <c r="P42" s="722"/>
      <c r="Q42" s="722"/>
      <c r="R42" s="722"/>
      <c r="S42" s="722"/>
      <c r="T42" s="722"/>
      <c r="U42" s="722"/>
      <c r="V42" s="722"/>
      <c r="W42" s="722"/>
      <c r="X42" s="722"/>
      <c r="Y42" s="722"/>
      <c r="Z42" s="722"/>
      <c r="AA42" s="721">
        <v>4541</v>
      </c>
      <c r="AB42" s="722"/>
      <c r="AC42" s="722"/>
      <c r="AD42" s="722"/>
      <c r="AE42" s="722"/>
      <c r="AF42" s="722"/>
      <c r="AG42" s="722"/>
      <c r="AH42" s="722"/>
      <c r="AI42" s="722"/>
      <c r="AJ42" s="722"/>
      <c r="AK42" s="722"/>
      <c r="AL42" s="722"/>
      <c r="AM42" s="721">
        <v>4384</v>
      </c>
      <c r="AN42" s="722"/>
      <c r="AO42" s="722"/>
      <c r="AP42" s="722"/>
      <c r="AQ42" s="722"/>
      <c r="AR42" s="722"/>
      <c r="AS42" s="722"/>
      <c r="AT42" s="722"/>
      <c r="AU42" s="722"/>
      <c r="AV42" s="722"/>
      <c r="AW42" s="722"/>
      <c r="AX42" s="722"/>
      <c r="AY42" s="721">
        <v>4191</v>
      </c>
      <c r="AZ42" s="722"/>
      <c r="BA42" s="722"/>
      <c r="BB42" s="722"/>
      <c r="BC42" s="722"/>
      <c r="BD42" s="722"/>
      <c r="BE42" s="722"/>
      <c r="BF42" s="722"/>
      <c r="BG42" s="722"/>
      <c r="BH42" s="722"/>
      <c r="BI42" s="722"/>
      <c r="BJ42" s="722"/>
      <c r="BK42" s="160"/>
    </row>
    <row r="43" spans="2:63" ht="8.1" customHeight="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20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</row>
    <row r="44" spans="2:63" ht="11.1" customHeight="1">
      <c r="C44" s="478" t="s">
        <v>8</v>
      </c>
      <c r="D44" s="478"/>
      <c r="E44" s="227" t="s">
        <v>10</v>
      </c>
      <c r="F44" s="121" t="s">
        <v>888</v>
      </c>
    </row>
    <row r="45" spans="2:63" ht="11.1" customHeight="1">
      <c r="B45" s="524" t="s">
        <v>9</v>
      </c>
      <c r="C45" s="524"/>
      <c r="D45" s="524"/>
      <c r="E45" s="227" t="s">
        <v>10</v>
      </c>
      <c r="F45" s="121" t="s">
        <v>802</v>
      </c>
    </row>
    <row r="46" spans="2:63" ht="10.5" customHeight="1"/>
    <row r="47" spans="2:63" ht="18" customHeight="1">
      <c r="B47" s="454" t="s">
        <v>873</v>
      </c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54"/>
      <c r="Q47" s="454"/>
      <c r="R47" s="454"/>
      <c r="S47" s="454"/>
      <c r="T47" s="454"/>
      <c r="U47" s="454"/>
      <c r="V47" s="454"/>
      <c r="W47" s="454"/>
      <c r="X47" s="454"/>
      <c r="Y47" s="454"/>
      <c r="Z47" s="454"/>
      <c r="AA47" s="454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4"/>
      <c r="AR47" s="454"/>
      <c r="AS47" s="454"/>
      <c r="AT47" s="454"/>
      <c r="AU47" s="454"/>
      <c r="AV47" s="454"/>
      <c r="AW47" s="454"/>
      <c r="AX47" s="454"/>
      <c r="AY47" s="454"/>
      <c r="AZ47" s="454"/>
      <c r="BA47" s="454"/>
      <c r="BB47" s="454"/>
      <c r="BC47" s="454"/>
      <c r="BD47" s="454"/>
      <c r="BE47" s="454"/>
      <c r="BF47" s="454"/>
      <c r="BG47" s="454"/>
      <c r="BH47" s="454"/>
      <c r="BI47" s="454"/>
      <c r="BJ47" s="454"/>
    </row>
    <row r="48" spans="2:63" ht="12" customHeight="1">
      <c r="B48" s="455" t="s">
        <v>672</v>
      </c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5"/>
      <c r="BG48" s="455"/>
      <c r="BH48" s="455"/>
      <c r="BI48" s="455"/>
      <c r="BJ48" s="455"/>
    </row>
    <row r="49" spans="2:62" ht="12" customHeight="1">
      <c r="BJ49" s="188" t="s">
        <v>582</v>
      </c>
    </row>
    <row r="50" spans="2:62" ht="13.5" customHeight="1">
      <c r="B50" s="456" t="s">
        <v>387</v>
      </c>
      <c r="C50" s="546"/>
      <c r="D50" s="546"/>
      <c r="E50" s="546"/>
      <c r="F50" s="546"/>
      <c r="G50" s="546"/>
      <c r="H50" s="546"/>
      <c r="I50" s="546"/>
      <c r="J50" s="546"/>
      <c r="K50" s="546"/>
      <c r="L50" s="546"/>
      <c r="M50" s="457" t="s">
        <v>601</v>
      </c>
      <c r="N50" s="546"/>
      <c r="O50" s="546"/>
      <c r="P50" s="546"/>
      <c r="Q50" s="546"/>
      <c r="R50" s="546"/>
      <c r="S50" s="546"/>
      <c r="T50" s="546"/>
      <c r="U50" s="546"/>
      <c r="V50" s="546"/>
      <c r="W50" s="457" t="s">
        <v>704</v>
      </c>
      <c r="X50" s="546"/>
      <c r="Y50" s="546"/>
      <c r="Z50" s="546"/>
      <c r="AA50" s="546"/>
      <c r="AB50" s="546"/>
      <c r="AC50" s="546"/>
      <c r="AD50" s="546"/>
      <c r="AE50" s="546"/>
      <c r="AF50" s="546"/>
      <c r="AG50" s="457" t="s">
        <v>703</v>
      </c>
      <c r="AH50" s="546"/>
      <c r="AI50" s="546"/>
      <c r="AJ50" s="546"/>
      <c r="AK50" s="546"/>
      <c r="AL50" s="546"/>
      <c r="AM50" s="546"/>
      <c r="AN50" s="546"/>
      <c r="AO50" s="546"/>
      <c r="AP50" s="546"/>
      <c r="AQ50" s="457" t="s">
        <v>702</v>
      </c>
      <c r="AR50" s="546"/>
      <c r="AS50" s="546"/>
      <c r="AT50" s="546"/>
      <c r="AU50" s="546"/>
      <c r="AV50" s="546"/>
      <c r="AW50" s="546"/>
      <c r="AX50" s="546"/>
      <c r="AY50" s="546"/>
      <c r="AZ50" s="546"/>
      <c r="BA50" s="457" t="s">
        <v>701</v>
      </c>
      <c r="BB50" s="546"/>
      <c r="BC50" s="546"/>
      <c r="BD50" s="546"/>
      <c r="BE50" s="546"/>
      <c r="BF50" s="546"/>
      <c r="BG50" s="546"/>
      <c r="BH50" s="546"/>
      <c r="BI50" s="546"/>
      <c r="BJ50" s="547"/>
    </row>
    <row r="51" spans="2:62" ht="11.1" customHeight="1">
      <c r="L51" s="117"/>
      <c r="AE51" s="886" t="s">
        <v>669</v>
      </c>
      <c r="AF51" s="887"/>
      <c r="AO51" s="886" t="s">
        <v>669</v>
      </c>
      <c r="AP51" s="887"/>
      <c r="AY51" s="886" t="s">
        <v>669</v>
      </c>
      <c r="AZ51" s="887"/>
      <c r="BI51" s="886" t="s">
        <v>669</v>
      </c>
      <c r="BJ51" s="887"/>
    </row>
    <row r="52" spans="2:62" ht="12" customHeight="1">
      <c r="C52" s="463" t="s">
        <v>7</v>
      </c>
      <c r="D52" s="463"/>
      <c r="E52" s="463"/>
      <c r="F52" s="455">
        <v>23</v>
      </c>
      <c r="G52" s="455"/>
      <c r="H52" s="455"/>
      <c r="I52" s="455" t="s">
        <v>391</v>
      </c>
      <c r="J52" s="455"/>
      <c r="K52" s="455"/>
      <c r="L52" s="118"/>
      <c r="M52" s="872">
        <v>65</v>
      </c>
      <c r="N52" s="722"/>
      <c r="O52" s="722"/>
      <c r="P52" s="722"/>
      <c r="Q52" s="722"/>
      <c r="R52" s="722"/>
      <c r="S52" s="722"/>
      <c r="T52" s="722"/>
      <c r="U52" s="722"/>
      <c r="V52" s="722"/>
      <c r="W52" s="722">
        <v>787952</v>
      </c>
      <c r="X52" s="722"/>
      <c r="Y52" s="722"/>
      <c r="Z52" s="722"/>
      <c r="AA52" s="722"/>
      <c r="AB52" s="722"/>
      <c r="AC52" s="722"/>
      <c r="AD52" s="722"/>
      <c r="AE52" s="722"/>
      <c r="AF52" s="722"/>
      <c r="AG52" s="722">
        <v>326083</v>
      </c>
      <c r="AH52" s="722"/>
      <c r="AI52" s="722"/>
      <c r="AJ52" s="722"/>
      <c r="AK52" s="722"/>
      <c r="AL52" s="722"/>
      <c r="AM52" s="722"/>
      <c r="AN52" s="722"/>
      <c r="AO52" s="722"/>
      <c r="AP52" s="722"/>
      <c r="AQ52" s="722">
        <v>426707</v>
      </c>
      <c r="AR52" s="722"/>
      <c r="AS52" s="722"/>
      <c r="AT52" s="722"/>
      <c r="AU52" s="722"/>
      <c r="AV52" s="722"/>
      <c r="AW52" s="722"/>
      <c r="AX52" s="722"/>
      <c r="AY52" s="722"/>
      <c r="AZ52" s="722"/>
      <c r="BA52" s="722">
        <v>52770</v>
      </c>
      <c r="BB52" s="722"/>
      <c r="BC52" s="722"/>
      <c r="BD52" s="722"/>
      <c r="BE52" s="722"/>
      <c r="BF52" s="722"/>
      <c r="BG52" s="722"/>
      <c r="BH52" s="722"/>
      <c r="BI52" s="722"/>
      <c r="BJ52" s="722"/>
    </row>
    <row r="53" spans="2:62" ht="12" customHeight="1">
      <c r="F53" s="455">
        <v>24</v>
      </c>
      <c r="G53" s="455"/>
      <c r="H53" s="455"/>
      <c r="L53" s="118"/>
      <c r="M53" s="872">
        <v>65</v>
      </c>
      <c r="N53" s="722"/>
      <c r="O53" s="722"/>
      <c r="P53" s="722"/>
      <c r="Q53" s="722"/>
      <c r="R53" s="722"/>
      <c r="S53" s="722"/>
      <c r="T53" s="722"/>
      <c r="U53" s="722"/>
      <c r="V53" s="722"/>
      <c r="W53" s="722">
        <v>788372</v>
      </c>
      <c r="X53" s="722"/>
      <c r="Y53" s="722"/>
      <c r="Z53" s="722"/>
      <c r="AA53" s="722"/>
      <c r="AB53" s="722"/>
      <c r="AC53" s="722"/>
      <c r="AD53" s="722"/>
      <c r="AE53" s="722"/>
      <c r="AF53" s="722"/>
      <c r="AG53" s="722">
        <v>333119</v>
      </c>
      <c r="AH53" s="722"/>
      <c r="AI53" s="722"/>
      <c r="AJ53" s="722"/>
      <c r="AK53" s="722"/>
      <c r="AL53" s="722"/>
      <c r="AM53" s="722"/>
      <c r="AN53" s="722"/>
      <c r="AO53" s="722"/>
      <c r="AP53" s="722"/>
      <c r="AQ53" s="722">
        <v>427168</v>
      </c>
      <c r="AR53" s="722"/>
      <c r="AS53" s="722"/>
      <c r="AT53" s="722"/>
      <c r="AU53" s="722"/>
      <c r="AV53" s="722"/>
      <c r="AW53" s="722"/>
      <c r="AX53" s="722"/>
      <c r="AY53" s="722"/>
      <c r="AZ53" s="722"/>
      <c r="BA53" s="722">
        <v>52773</v>
      </c>
      <c r="BB53" s="722"/>
      <c r="BC53" s="722"/>
      <c r="BD53" s="722"/>
      <c r="BE53" s="722"/>
      <c r="BF53" s="722"/>
      <c r="BG53" s="722"/>
      <c r="BH53" s="722"/>
      <c r="BI53" s="722"/>
      <c r="BJ53" s="722"/>
    </row>
    <row r="54" spans="2:62" ht="12" customHeight="1">
      <c r="F54" s="455">
        <v>25</v>
      </c>
      <c r="G54" s="455"/>
      <c r="H54" s="455"/>
      <c r="L54" s="118"/>
      <c r="M54" s="872">
        <v>65</v>
      </c>
      <c r="N54" s="722"/>
      <c r="O54" s="722"/>
      <c r="P54" s="722"/>
      <c r="Q54" s="722"/>
      <c r="R54" s="722"/>
      <c r="S54" s="722"/>
      <c r="T54" s="722"/>
      <c r="U54" s="722"/>
      <c r="V54" s="722"/>
      <c r="W54" s="722">
        <v>789586</v>
      </c>
      <c r="X54" s="722"/>
      <c r="Y54" s="722"/>
      <c r="Z54" s="722"/>
      <c r="AA54" s="722"/>
      <c r="AB54" s="722"/>
      <c r="AC54" s="722"/>
      <c r="AD54" s="722"/>
      <c r="AE54" s="722"/>
      <c r="AF54" s="722"/>
      <c r="AG54" s="722">
        <v>331114</v>
      </c>
      <c r="AH54" s="722"/>
      <c r="AI54" s="722"/>
      <c r="AJ54" s="722"/>
      <c r="AK54" s="722"/>
      <c r="AL54" s="722"/>
      <c r="AM54" s="722"/>
      <c r="AN54" s="722"/>
      <c r="AO54" s="722"/>
      <c r="AP54" s="722"/>
      <c r="AQ54" s="722">
        <v>420992</v>
      </c>
      <c r="AR54" s="722"/>
      <c r="AS54" s="722"/>
      <c r="AT54" s="722"/>
      <c r="AU54" s="722"/>
      <c r="AV54" s="722"/>
      <c r="AW54" s="722"/>
      <c r="AX54" s="722"/>
      <c r="AY54" s="722"/>
      <c r="AZ54" s="722"/>
      <c r="BA54" s="722">
        <v>54400</v>
      </c>
      <c r="BB54" s="722"/>
      <c r="BC54" s="722"/>
      <c r="BD54" s="722"/>
      <c r="BE54" s="722"/>
      <c r="BF54" s="722"/>
      <c r="BG54" s="722"/>
      <c r="BH54" s="722"/>
      <c r="BI54" s="722"/>
      <c r="BJ54" s="722"/>
    </row>
    <row r="55" spans="2:62" ht="12" customHeight="1">
      <c r="F55" s="455">
        <v>26</v>
      </c>
      <c r="G55" s="455"/>
      <c r="H55" s="455"/>
      <c r="L55" s="118"/>
      <c r="M55" s="872">
        <v>65</v>
      </c>
      <c r="N55" s="722"/>
      <c r="O55" s="722"/>
      <c r="P55" s="722"/>
      <c r="Q55" s="722"/>
      <c r="R55" s="722"/>
      <c r="S55" s="722"/>
      <c r="T55" s="722"/>
      <c r="U55" s="722"/>
      <c r="V55" s="722"/>
      <c r="W55" s="722">
        <v>790251</v>
      </c>
      <c r="X55" s="722"/>
      <c r="Y55" s="722"/>
      <c r="Z55" s="722"/>
      <c r="AA55" s="722"/>
      <c r="AB55" s="722"/>
      <c r="AC55" s="722"/>
      <c r="AD55" s="722"/>
      <c r="AE55" s="722"/>
      <c r="AF55" s="722"/>
      <c r="AG55" s="722">
        <v>329435</v>
      </c>
      <c r="AH55" s="722"/>
      <c r="AI55" s="722"/>
      <c r="AJ55" s="722"/>
      <c r="AK55" s="722"/>
      <c r="AL55" s="722"/>
      <c r="AM55" s="722"/>
      <c r="AN55" s="722"/>
      <c r="AO55" s="722"/>
      <c r="AP55" s="722"/>
      <c r="AQ55" s="722">
        <v>421550</v>
      </c>
      <c r="AR55" s="722"/>
      <c r="AS55" s="722"/>
      <c r="AT55" s="722"/>
      <c r="AU55" s="722"/>
      <c r="AV55" s="722"/>
      <c r="AW55" s="722"/>
      <c r="AX55" s="722"/>
      <c r="AY55" s="722"/>
      <c r="AZ55" s="722"/>
      <c r="BA55" s="722">
        <v>53760</v>
      </c>
      <c r="BB55" s="722"/>
      <c r="BC55" s="722"/>
      <c r="BD55" s="722"/>
      <c r="BE55" s="722"/>
      <c r="BF55" s="722"/>
      <c r="BG55" s="722"/>
      <c r="BH55" s="722"/>
      <c r="BI55" s="722"/>
      <c r="BJ55" s="722"/>
    </row>
    <row r="56" spans="2:62" ht="12" customHeight="1">
      <c r="F56" s="424">
        <v>27</v>
      </c>
      <c r="G56" s="424"/>
      <c r="H56" s="424"/>
      <c r="I56" s="257"/>
      <c r="J56" s="257"/>
      <c r="K56" s="257"/>
      <c r="L56" s="258"/>
      <c r="M56" s="889">
        <v>65</v>
      </c>
      <c r="N56" s="726"/>
      <c r="O56" s="726"/>
      <c r="P56" s="726"/>
      <c r="Q56" s="726"/>
      <c r="R56" s="726"/>
      <c r="S56" s="726"/>
      <c r="T56" s="726"/>
      <c r="U56" s="726"/>
      <c r="V56" s="726"/>
      <c r="W56" s="726">
        <v>793280</v>
      </c>
      <c r="X56" s="726"/>
      <c r="Y56" s="726"/>
      <c r="Z56" s="726"/>
      <c r="AA56" s="726"/>
      <c r="AB56" s="726"/>
      <c r="AC56" s="726"/>
      <c r="AD56" s="726"/>
      <c r="AE56" s="726"/>
      <c r="AF56" s="726"/>
      <c r="AG56" s="726">
        <v>328980</v>
      </c>
      <c r="AH56" s="726"/>
      <c r="AI56" s="726"/>
      <c r="AJ56" s="726"/>
      <c r="AK56" s="726"/>
      <c r="AL56" s="726"/>
      <c r="AM56" s="726"/>
      <c r="AN56" s="726"/>
      <c r="AO56" s="726"/>
      <c r="AP56" s="726"/>
      <c r="AQ56" s="726">
        <v>421542</v>
      </c>
      <c r="AR56" s="726"/>
      <c r="AS56" s="726"/>
      <c r="AT56" s="726"/>
      <c r="AU56" s="726"/>
      <c r="AV56" s="726"/>
      <c r="AW56" s="726"/>
      <c r="AX56" s="726"/>
      <c r="AY56" s="726"/>
      <c r="AZ56" s="726"/>
      <c r="BA56" s="726">
        <v>53302</v>
      </c>
      <c r="BB56" s="726"/>
      <c r="BC56" s="726"/>
      <c r="BD56" s="726"/>
      <c r="BE56" s="726"/>
      <c r="BF56" s="726"/>
      <c r="BG56" s="726"/>
      <c r="BH56" s="726"/>
      <c r="BI56" s="726"/>
      <c r="BJ56" s="726"/>
    </row>
    <row r="57" spans="2:62" ht="8.1" customHeight="1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20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  <c r="BB57" s="119"/>
      <c r="BC57" s="119"/>
      <c r="BD57" s="119"/>
      <c r="BE57" s="119"/>
      <c r="BF57" s="119"/>
      <c r="BG57" s="119"/>
      <c r="BH57" s="119"/>
      <c r="BI57" s="119"/>
      <c r="BJ57" s="119"/>
    </row>
    <row r="58" spans="2:62" ht="11.1" customHeight="1">
      <c r="B58" s="521" t="s">
        <v>9</v>
      </c>
      <c r="C58" s="521"/>
      <c r="D58" s="521"/>
      <c r="E58" s="227" t="s">
        <v>10</v>
      </c>
      <c r="F58" s="121" t="s">
        <v>801</v>
      </c>
    </row>
    <row r="59" spans="2:62" ht="10.5" customHeight="1"/>
    <row r="60" spans="2:62" ht="12" customHeight="1">
      <c r="B60" s="455" t="s">
        <v>691</v>
      </c>
      <c r="C60" s="455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  <c r="AJ60" s="455"/>
      <c r="AK60" s="455"/>
      <c r="AL60" s="455"/>
      <c r="AM60" s="455"/>
      <c r="AN60" s="455"/>
      <c r="AO60" s="455"/>
      <c r="AP60" s="455"/>
      <c r="AQ60" s="455"/>
      <c r="AR60" s="455"/>
      <c r="AS60" s="455"/>
      <c r="AT60" s="455"/>
      <c r="AU60" s="455"/>
      <c r="AV60" s="455"/>
      <c r="AW60" s="455"/>
      <c r="AX60" s="455"/>
      <c r="AY60" s="455"/>
      <c r="AZ60" s="455"/>
      <c r="BA60" s="455"/>
      <c r="BB60" s="455"/>
      <c r="BC60" s="455"/>
      <c r="BD60" s="455"/>
      <c r="BE60" s="455"/>
      <c r="BF60" s="455"/>
      <c r="BG60" s="455"/>
      <c r="BH60" s="455"/>
      <c r="BI60" s="455"/>
      <c r="BJ60" s="455"/>
    </row>
    <row r="61" spans="2:62" ht="10.5" customHeight="1">
      <c r="BJ61" s="188" t="s">
        <v>582</v>
      </c>
    </row>
    <row r="62" spans="2:62" ht="13.5" customHeight="1">
      <c r="B62" s="456" t="s">
        <v>387</v>
      </c>
      <c r="C62" s="546"/>
      <c r="D62" s="546"/>
      <c r="E62" s="546"/>
      <c r="F62" s="546"/>
      <c r="G62" s="546"/>
      <c r="H62" s="546"/>
      <c r="I62" s="546"/>
      <c r="J62" s="546"/>
      <c r="K62" s="546"/>
      <c r="L62" s="546"/>
      <c r="M62" s="457" t="s">
        <v>601</v>
      </c>
      <c r="N62" s="546"/>
      <c r="O62" s="546"/>
      <c r="P62" s="546"/>
      <c r="Q62" s="546"/>
      <c r="R62" s="546"/>
      <c r="S62" s="546"/>
      <c r="T62" s="546"/>
      <c r="U62" s="546"/>
      <c r="V62" s="546"/>
      <c r="W62" s="457" t="s">
        <v>704</v>
      </c>
      <c r="X62" s="546"/>
      <c r="Y62" s="546"/>
      <c r="Z62" s="546"/>
      <c r="AA62" s="546"/>
      <c r="AB62" s="546"/>
      <c r="AC62" s="546"/>
      <c r="AD62" s="546"/>
      <c r="AE62" s="546"/>
      <c r="AF62" s="546"/>
      <c r="AG62" s="457" t="s">
        <v>703</v>
      </c>
      <c r="AH62" s="546"/>
      <c r="AI62" s="546"/>
      <c r="AJ62" s="546"/>
      <c r="AK62" s="546"/>
      <c r="AL62" s="546"/>
      <c r="AM62" s="546"/>
      <c r="AN62" s="546"/>
      <c r="AO62" s="546"/>
      <c r="AP62" s="546"/>
      <c r="AQ62" s="457" t="s">
        <v>702</v>
      </c>
      <c r="AR62" s="546"/>
      <c r="AS62" s="546"/>
      <c r="AT62" s="546"/>
      <c r="AU62" s="546"/>
      <c r="AV62" s="546"/>
      <c r="AW62" s="546"/>
      <c r="AX62" s="546"/>
      <c r="AY62" s="546"/>
      <c r="AZ62" s="546"/>
      <c r="BA62" s="457" t="s">
        <v>701</v>
      </c>
      <c r="BB62" s="546"/>
      <c r="BC62" s="546"/>
      <c r="BD62" s="546"/>
      <c r="BE62" s="546"/>
      <c r="BF62" s="546"/>
      <c r="BG62" s="546"/>
      <c r="BH62" s="546"/>
      <c r="BI62" s="546"/>
      <c r="BJ62" s="547"/>
    </row>
    <row r="63" spans="2:62" ht="11.1" customHeight="1">
      <c r="L63" s="117"/>
      <c r="AE63" s="886" t="s">
        <v>669</v>
      </c>
      <c r="AF63" s="887"/>
      <c r="AO63" s="886" t="s">
        <v>669</v>
      </c>
      <c r="AP63" s="887"/>
      <c r="AY63" s="886" t="s">
        <v>669</v>
      </c>
      <c r="AZ63" s="887"/>
      <c r="BI63" s="886" t="s">
        <v>669</v>
      </c>
      <c r="BJ63" s="887"/>
    </row>
    <row r="64" spans="2:62" ht="12" customHeight="1">
      <c r="C64" s="463" t="s">
        <v>7</v>
      </c>
      <c r="D64" s="463"/>
      <c r="E64" s="463"/>
      <c r="F64" s="455">
        <v>23</v>
      </c>
      <c r="G64" s="455"/>
      <c r="H64" s="455"/>
      <c r="I64" s="455" t="s">
        <v>391</v>
      </c>
      <c r="J64" s="455"/>
      <c r="K64" s="455"/>
      <c r="L64" s="118"/>
      <c r="M64" s="872">
        <v>34</v>
      </c>
      <c r="N64" s="872"/>
      <c r="O64" s="872"/>
      <c r="P64" s="872"/>
      <c r="Q64" s="872"/>
      <c r="R64" s="872"/>
      <c r="S64" s="872"/>
      <c r="T64" s="872"/>
      <c r="U64" s="872"/>
      <c r="V64" s="872"/>
      <c r="W64" s="722">
        <v>537492</v>
      </c>
      <c r="X64" s="722"/>
      <c r="Y64" s="722"/>
      <c r="Z64" s="722"/>
      <c r="AA64" s="722"/>
      <c r="AB64" s="722"/>
      <c r="AC64" s="722"/>
      <c r="AD64" s="722"/>
      <c r="AE64" s="722"/>
      <c r="AF64" s="722"/>
      <c r="AG64" s="722">
        <v>188328</v>
      </c>
      <c r="AH64" s="722"/>
      <c r="AI64" s="722"/>
      <c r="AJ64" s="722"/>
      <c r="AK64" s="722"/>
      <c r="AL64" s="722"/>
      <c r="AM64" s="722"/>
      <c r="AN64" s="722"/>
      <c r="AO64" s="722"/>
      <c r="AP64" s="722"/>
      <c r="AQ64" s="722">
        <v>310367</v>
      </c>
      <c r="AR64" s="722"/>
      <c r="AS64" s="722"/>
      <c r="AT64" s="722"/>
      <c r="AU64" s="722"/>
      <c r="AV64" s="722"/>
      <c r="AW64" s="722"/>
      <c r="AX64" s="722"/>
      <c r="AY64" s="722"/>
      <c r="AZ64" s="722"/>
      <c r="BA64" s="722">
        <v>34320</v>
      </c>
      <c r="BB64" s="722"/>
      <c r="BC64" s="722"/>
      <c r="BD64" s="722"/>
      <c r="BE64" s="722"/>
      <c r="BF64" s="722"/>
      <c r="BG64" s="722"/>
      <c r="BH64" s="722"/>
      <c r="BI64" s="722"/>
      <c r="BJ64" s="722"/>
    </row>
    <row r="65" spans="2:62" ht="12" customHeight="1">
      <c r="F65" s="455">
        <v>24</v>
      </c>
      <c r="G65" s="455"/>
      <c r="H65" s="455"/>
      <c r="L65" s="118"/>
      <c r="M65" s="872">
        <v>34</v>
      </c>
      <c r="N65" s="872"/>
      <c r="O65" s="872"/>
      <c r="P65" s="872"/>
      <c r="Q65" s="872"/>
      <c r="R65" s="872"/>
      <c r="S65" s="872"/>
      <c r="T65" s="872"/>
      <c r="U65" s="872"/>
      <c r="V65" s="872"/>
      <c r="W65" s="722">
        <v>537654</v>
      </c>
      <c r="X65" s="722"/>
      <c r="Y65" s="722"/>
      <c r="Z65" s="722"/>
      <c r="AA65" s="722"/>
      <c r="AB65" s="722"/>
      <c r="AC65" s="722"/>
      <c r="AD65" s="722"/>
      <c r="AE65" s="722"/>
      <c r="AF65" s="722"/>
      <c r="AG65" s="722">
        <v>188264</v>
      </c>
      <c r="AH65" s="722"/>
      <c r="AI65" s="722"/>
      <c r="AJ65" s="722"/>
      <c r="AK65" s="722"/>
      <c r="AL65" s="722"/>
      <c r="AM65" s="722"/>
      <c r="AN65" s="722"/>
      <c r="AO65" s="722"/>
      <c r="AP65" s="722"/>
      <c r="AQ65" s="722">
        <v>310367</v>
      </c>
      <c r="AR65" s="722"/>
      <c r="AS65" s="722"/>
      <c r="AT65" s="722"/>
      <c r="AU65" s="722"/>
      <c r="AV65" s="722"/>
      <c r="AW65" s="722"/>
      <c r="AX65" s="722"/>
      <c r="AY65" s="722"/>
      <c r="AZ65" s="722"/>
      <c r="BA65" s="722">
        <v>34320</v>
      </c>
      <c r="BB65" s="722"/>
      <c r="BC65" s="722"/>
      <c r="BD65" s="722"/>
      <c r="BE65" s="722"/>
      <c r="BF65" s="722"/>
      <c r="BG65" s="722"/>
      <c r="BH65" s="722"/>
      <c r="BI65" s="722"/>
      <c r="BJ65" s="722"/>
    </row>
    <row r="66" spans="2:62" ht="12" customHeight="1">
      <c r="F66" s="455">
        <v>25</v>
      </c>
      <c r="G66" s="455"/>
      <c r="H66" s="455"/>
      <c r="L66" s="118"/>
      <c r="M66" s="872">
        <v>34</v>
      </c>
      <c r="N66" s="872"/>
      <c r="O66" s="872"/>
      <c r="P66" s="872"/>
      <c r="Q66" s="872"/>
      <c r="R66" s="872"/>
      <c r="S66" s="872"/>
      <c r="T66" s="872"/>
      <c r="U66" s="872"/>
      <c r="V66" s="872"/>
      <c r="W66" s="722">
        <v>538155</v>
      </c>
      <c r="X66" s="722"/>
      <c r="Y66" s="722"/>
      <c r="Z66" s="722"/>
      <c r="AA66" s="722"/>
      <c r="AB66" s="722"/>
      <c r="AC66" s="722"/>
      <c r="AD66" s="722"/>
      <c r="AE66" s="722"/>
      <c r="AF66" s="722"/>
      <c r="AG66" s="722">
        <v>188236</v>
      </c>
      <c r="AH66" s="722"/>
      <c r="AI66" s="722"/>
      <c r="AJ66" s="722"/>
      <c r="AK66" s="722"/>
      <c r="AL66" s="722"/>
      <c r="AM66" s="722"/>
      <c r="AN66" s="722"/>
      <c r="AO66" s="722"/>
      <c r="AP66" s="722"/>
      <c r="AQ66" s="722">
        <v>310367</v>
      </c>
      <c r="AR66" s="722"/>
      <c r="AS66" s="722"/>
      <c r="AT66" s="722"/>
      <c r="AU66" s="722"/>
      <c r="AV66" s="722"/>
      <c r="AW66" s="722"/>
      <c r="AX66" s="722"/>
      <c r="AY66" s="722"/>
      <c r="AZ66" s="722"/>
      <c r="BA66" s="722">
        <v>34320</v>
      </c>
      <c r="BB66" s="722"/>
      <c r="BC66" s="722"/>
      <c r="BD66" s="722"/>
      <c r="BE66" s="722"/>
      <c r="BF66" s="722"/>
      <c r="BG66" s="722"/>
      <c r="BH66" s="722"/>
      <c r="BI66" s="722"/>
      <c r="BJ66" s="722"/>
    </row>
    <row r="67" spans="2:62" ht="12" customHeight="1">
      <c r="F67" s="455">
        <v>26</v>
      </c>
      <c r="G67" s="455"/>
      <c r="H67" s="455"/>
      <c r="L67" s="118"/>
      <c r="M67" s="872">
        <v>34</v>
      </c>
      <c r="N67" s="872"/>
      <c r="O67" s="872"/>
      <c r="P67" s="872"/>
      <c r="Q67" s="872"/>
      <c r="R67" s="872"/>
      <c r="S67" s="872"/>
      <c r="T67" s="872"/>
      <c r="U67" s="872"/>
      <c r="V67" s="872"/>
      <c r="W67" s="722">
        <v>538155</v>
      </c>
      <c r="X67" s="722"/>
      <c r="Y67" s="722"/>
      <c r="Z67" s="722"/>
      <c r="AA67" s="722"/>
      <c r="AB67" s="722"/>
      <c r="AC67" s="722"/>
      <c r="AD67" s="722"/>
      <c r="AE67" s="722"/>
      <c r="AF67" s="722"/>
      <c r="AG67" s="722">
        <v>190166</v>
      </c>
      <c r="AH67" s="722"/>
      <c r="AI67" s="722"/>
      <c r="AJ67" s="722"/>
      <c r="AK67" s="722"/>
      <c r="AL67" s="722"/>
      <c r="AM67" s="722"/>
      <c r="AN67" s="722"/>
      <c r="AO67" s="722"/>
      <c r="AP67" s="722"/>
      <c r="AQ67" s="722">
        <v>304218</v>
      </c>
      <c r="AR67" s="722"/>
      <c r="AS67" s="722"/>
      <c r="AT67" s="722"/>
      <c r="AU67" s="722"/>
      <c r="AV67" s="722"/>
      <c r="AW67" s="722"/>
      <c r="AX67" s="722"/>
      <c r="AY67" s="722"/>
      <c r="AZ67" s="722"/>
      <c r="BA67" s="722">
        <v>34314</v>
      </c>
      <c r="BB67" s="722"/>
      <c r="BC67" s="722"/>
      <c r="BD67" s="722"/>
      <c r="BE67" s="722"/>
      <c r="BF67" s="722"/>
      <c r="BG67" s="722"/>
      <c r="BH67" s="722"/>
      <c r="BI67" s="722"/>
      <c r="BJ67" s="722"/>
    </row>
    <row r="68" spans="2:62" ht="12" customHeight="1">
      <c r="F68" s="424">
        <v>27</v>
      </c>
      <c r="G68" s="424"/>
      <c r="H68" s="424"/>
      <c r="I68" s="257"/>
      <c r="J68" s="257"/>
      <c r="K68" s="257"/>
      <c r="L68" s="258"/>
      <c r="M68" s="889">
        <v>34</v>
      </c>
      <c r="N68" s="889"/>
      <c r="O68" s="889"/>
      <c r="P68" s="889"/>
      <c r="Q68" s="889"/>
      <c r="R68" s="889"/>
      <c r="S68" s="889"/>
      <c r="T68" s="889"/>
      <c r="U68" s="889"/>
      <c r="V68" s="889"/>
      <c r="W68" s="726">
        <v>541793</v>
      </c>
      <c r="X68" s="726"/>
      <c r="Y68" s="726"/>
      <c r="Z68" s="726"/>
      <c r="AA68" s="726"/>
      <c r="AB68" s="726"/>
      <c r="AC68" s="726"/>
      <c r="AD68" s="726"/>
      <c r="AE68" s="726"/>
      <c r="AF68" s="726"/>
      <c r="AG68" s="726">
        <v>192207</v>
      </c>
      <c r="AH68" s="726"/>
      <c r="AI68" s="726"/>
      <c r="AJ68" s="726"/>
      <c r="AK68" s="726"/>
      <c r="AL68" s="726"/>
      <c r="AM68" s="726"/>
      <c r="AN68" s="726"/>
      <c r="AO68" s="726"/>
      <c r="AP68" s="726"/>
      <c r="AQ68" s="726">
        <v>304246</v>
      </c>
      <c r="AR68" s="726"/>
      <c r="AS68" s="726"/>
      <c r="AT68" s="726"/>
      <c r="AU68" s="726"/>
      <c r="AV68" s="726"/>
      <c r="AW68" s="726"/>
      <c r="AX68" s="726"/>
      <c r="AY68" s="726"/>
      <c r="AZ68" s="726"/>
      <c r="BA68" s="726">
        <v>34314</v>
      </c>
      <c r="BB68" s="726"/>
      <c r="BC68" s="726"/>
      <c r="BD68" s="726"/>
      <c r="BE68" s="726"/>
      <c r="BF68" s="726"/>
      <c r="BG68" s="726"/>
      <c r="BH68" s="726"/>
      <c r="BI68" s="726"/>
      <c r="BJ68" s="726"/>
    </row>
    <row r="69" spans="2:62" ht="8.1" customHeight="1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20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  <c r="AN69" s="119"/>
      <c r="AO69" s="119"/>
      <c r="AP69" s="119"/>
      <c r="AQ69" s="119"/>
      <c r="AR69" s="119"/>
      <c r="AS69" s="119"/>
      <c r="AT69" s="119"/>
      <c r="AU69" s="119"/>
      <c r="AV69" s="119"/>
      <c r="AW69" s="119"/>
      <c r="AX69" s="119"/>
      <c r="AY69" s="119"/>
      <c r="AZ69" s="119"/>
      <c r="BA69" s="119"/>
      <c r="BB69" s="119"/>
      <c r="BC69" s="119"/>
      <c r="BD69" s="119"/>
      <c r="BE69" s="119"/>
      <c r="BF69" s="119"/>
      <c r="BG69" s="119"/>
      <c r="BH69" s="119"/>
      <c r="BI69" s="119"/>
      <c r="BJ69" s="119"/>
    </row>
    <row r="70" spans="2:62" ht="11.1" customHeight="1">
      <c r="B70" s="521" t="s">
        <v>9</v>
      </c>
      <c r="C70" s="521"/>
      <c r="D70" s="521"/>
      <c r="E70" s="227" t="s">
        <v>706</v>
      </c>
      <c r="F70" s="121" t="s">
        <v>801</v>
      </c>
    </row>
    <row r="71" spans="2:62" ht="10.5" customHeight="1"/>
    <row r="72" spans="2:62" ht="12" customHeight="1">
      <c r="B72" s="455" t="s">
        <v>705</v>
      </c>
      <c r="C72" s="455"/>
      <c r="D72" s="455"/>
      <c r="E72" s="455"/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  <c r="AJ72" s="455"/>
      <c r="AK72" s="455"/>
      <c r="AL72" s="455"/>
      <c r="AM72" s="455"/>
      <c r="AN72" s="455"/>
      <c r="AO72" s="455"/>
      <c r="AP72" s="455"/>
      <c r="AQ72" s="455"/>
      <c r="AR72" s="455"/>
      <c r="AS72" s="455"/>
      <c r="AT72" s="455"/>
      <c r="AU72" s="455"/>
      <c r="AV72" s="455"/>
      <c r="AW72" s="455"/>
      <c r="AX72" s="455"/>
      <c r="AY72" s="455"/>
      <c r="AZ72" s="455"/>
      <c r="BA72" s="455"/>
      <c r="BB72" s="455"/>
      <c r="BC72" s="455"/>
      <c r="BD72" s="455"/>
      <c r="BE72" s="455"/>
      <c r="BF72" s="455"/>
      <c r="BG72" s="455"/>
      <c r="BH72" s="455"/>
      <c r="BI72" s="455"/>
      <c r="BJ72" s="455"/>
    </row>
    <row r="73" spans="2:62" ht="10.5" customHeight="1">
      <c r="BJ73" s="188" t="s">
        <v>582</v>
      </c>
    </row>
    <row r="74" spans="2:62" ht="13.5" customHeight="1">
      <c r="B74" s="456" t="s">
        <v>387</v>
      </c>
      <c r="C74" s="546"/>
      <c r="D74" s="546"/>
      <c r="E74" s="546"/>
      <c r="F74" s="546"/>
      <c r="G74" s="546"/>
      <c r="H74" s="546"/>
      <c r="I74" s="546"/>
      <c r="J74" s="546"/>
      <c r="K74" s="546"/>
      <c r="L74" s="546"/>
      <c r="M74" s="457" t="s">
        <v>601</v>
      </c>
      <c r="N74" s="546"/>
      <c r="O74" s="546"/>
      <c r="P74" s="546"/>
      <c r="Q74" s="546"/>
      <c r="R74" s="546"/>
      <c r="S74" s="546"/>
      <c r="T74" s="546"/>
      <c r="U74" s="546"/>
      <c r="V74" s="546"/>
      <c r="W74" s="457" t="s">
        <v>704</v>
      </c>
      <c r="X74" s="546"/>
      <c r="Y74" s="546"/>
      <c r="Z74" s="546"/>
      <c r="AA74" s="546"/>
      <c r="AB74" s="546"/>
      <c r="AC74" s="546"/>
      <c r="AD74" s="546"/>
      <c r="AE74" s="546"/>
      <c r="AF74" s="546"/>
      <c r="AG74" s="457" t="s">
        <v>703</v>
      </c>
      <c r="AH74" s="546"/>
      <c r="AI74" s="546"/>
      <c r="AJ74" s="546"/>
      <c r="AK74" s="546"/>
      <c r="AL74" s="546"/>
      <c r="AM74" s="546"/>
      <c r="AN74" s="546"/>
      <c r="AO74" s="546"/>
      <c r="AP74" s="546"/>
      <c r="AQ74" s="457" t="s">
        <v>702</v>
      </c>
      <c r="AR74" s="546"/>
      <c r="AS74" s="546"/>
      <c r="AT74" s="546"/>
      <c r="AU74" s="546"/>
      <c r="AV74" s="546"/>
      <c r="AW74" s="546"/>
      <c r="AX74" s="546"/>
      <c r="AY74" s="546"/>
      <c r="AZ74" s="546"/>
      <c r="BA74" s="457" t="s">
        <v>701</v>
      </c>
      <c r="BB74" s="546"/>
      <c r="BC74" s="546"/>
      <c r="BD74" s="546"/>
      <c r="BE74" s="546"/>
      <c r="BF74" s="546"/>
      <c r="BG74" s="546"/>
      <c r="BH74" s="546"/>
      <c r="BI74" s="546"/>
      <c r="BJ74" s="547"/>
    </row>
    <row r="75" spans="2:62" ht="11.1" customHeight="1">
      <c r="L75" s="117"/>
      <c r="AE75" s="886" t="s">
        <v>669</v>
      </c>
      <c r="AF75" s="887"/>
      <c r="AO75" s="886" t="s">
        <v>669</v>
      </c>
      <c r="AP75" s="887"/>
      <c r="AY75" s="886" t="s">
        <v>669</v>
      </c>
      <c r="AZ75" s="887"/>
      <c r="BI75" s="886" t="s">
        <v>669</v>
      </c>
      <c r="BJ75" s="887"/>
    </row>
    <row r="76" spans="2:62" ht="12" customHeight="1">
      <c r="C76" s="463" t="s">
        <v>7</v>
      </c>
      <c r="D76" s="463"/>
      <c r="E76" s="463"/>
      <c r="F76" s="455">
        <v>24</v>
      </c>
      <c r="G76" s="455"/>
      <c r="H76" s="455"/>
      <c r="I76" s="455" t="s">
        <v>391</v>
      </c>
      <c r="J76" s="455"/>
      <c r="K76" s="455"/>
      <c r="L76" s="193"/>
      <c r="M76" s="872">
        <v>1</v>
      </c>
      <c r="N76" s="872"/>
      <c r="O76" s="872"/>
      <c r="P76" s="872"/>
      <c r="Q76" s="872"/>
      <c r="R76" s="872"/>
      <c r="S76" s="872"/>
      <c r="T76" s="872"/>
      <c r="U76" s="872"/>
      <c r="V76" s="872"/>
      <c r="W76" s="722">
        <v>32034</v>
      </c>
      <c r="X76" s="722"/>
      <c r="Y76" s="722"/>
      <c r="Z76" s="722"/>
      <c r="AA76" s="722"/>
      <c r="AB76" s="722"/>
      <c r="AC76" s="722"/>
      <c r="AD76" s="722"/>
      <c r="AE76" s="722"/>
      <c r="AF76" s="722"/>
      <c r="AG76" s="722">
        <v>7563</v>
      </c>
      <c r="AH76" s="722"/>
      <c r="AI76" s="722"/>
      <c r="AJ76" s="722"/>
      <c r="AK76" s="722"/>
      <c r="AL76" s="722"/>
      <c r="AM76" s="722"/>
      <c r="AN76" s="722"/>
      <c r="AO76" s="722"/>
      <c r="AP76" s="722"/>
      <c r="AQ76" s="722">
        <v>17741</v>
      </c>
      <c r="AR76" s="722"/>
      <c r="AS76" s="722"/>
      <c r="AT76" s="722"/>
      <c r="AU76" s="722"/>
      <c r="AV76" s="722"/>
      <c r="AW76" s="722"/>
      <c r="AX76" s="722"/>
      <c r="AY76" s="722"/>
      <c r="AZ76" s="722"/>
      <c r="BA76" s="722">
        <v>1610</v>
      </c>
      <c r="BB76" s="722"/>
      <c r="BC76" s="722"/>
      <c r="BD76" s="722"/>
      <c r="BE76" s="722"/>
      <c r="BF76" s="722"/>
      <c r="BG76" s="722"/>
      <c r="BH76" s="722"/>
      <c r="BI76" s="722"/>
      <c r="BJ76" s="722"/>
    </row>
    <row r="77" spans="2:62" ht="12" customHeight="1">
      <c r="F77" s="455">
        <v>25</v>
      </c>
      <c r="G77" s="455"/>
      <c r="H77" s="455"/>
      <c r="I77" s="194"/>
      <c r="J77" s="194"/>
      <c r="K77" s="194"/>
      <c r="L77" s="193"/>
      <c r="M77" s="872">
        <v>1</v>
      </c>
      <c r="N77" s="872"/>
      <c r="O77" s="872"/>
      <c r="P77" s="872"/>
      <c r="Q77" s="872"/>
      <c r="R77" s="872"/>
      <c r="S77" s="872"/>
      <c r="T77" s="872"/>
      <c r="U77" s="872"/>
      <c r="V77" s="872"/>
      <c r="W77" s="722">
        <v>32034</v>
      </c>
      <c r="X77" s="722"/>
      <c r="Y77" s="722"/>
      <c r="Z77" s="722"/>
      <c r="AA77" s="722"/>
      <c r="AB77" s="722"/>
      <c r="AC77" s="722"/>
      <c r="AD77" s="722"/>
      <c r="AE77" s="722"/>
      <c r="AF77" s="722"/>
      <c r="AG77" s="722">
        <v>7567</v>
      </c>
      <c r="AH77" s="722"/>
      <c r="AI77" s="722"/>
      <c r="AJ77" s="722"/>
      <c r="AK77" s="722"/>
      <c r="AL77" s="722"/>
      <c r="AM77" s="722"/>
      <c r="AN77" s="722"/>
      <c r="AO77" s="722"/>
      <c r="AP77" s="722"/>
      <c r="AQ77" s="722">
        <v>17741</v>
      </c>
      <c r="AR77" s="722"/>
      <c r="AS77" s="722"/>
      <c r="AT77" s="722"/>
      <c r="AU77" s="722"/>
      <c r="AV77" s="722"/>
      <c r="AW77" s="722"/>
      <c r="AX77" s="722"/>
      <c r="AY77" s="722"/>
      <c r="AZ77" s="722"/>
      <c r="BA77" s="722">
        <v>1610</v>
      </c>
      <c r="BB77" s="722"/>
      <c r="BC77" s="722"/>
      <c r="BD77" s="722"/>
      <c r="BE77" s="722"/>
      <c r="BF77" s="722"/>
      <c r="BG77" s="722"/>
      <c r="BH77" s="722"/>
      <c r="BI77" s="722"/>
      <c r="BJ77" s="722"/>
    </row>
    <row r="78" spans="2:62" ht="12" customHeight="1">
      <c r="F78" s="455">
        <v>26</v>
      </c>
      <c r="G78" s="455"/>
      <c r="H78" s="455"/>
      <c r="I78" s="194"/>
      <c r="J78" s="194"/>
      <c r="K78" s="194"/>
      <c r="L78" s="193"/>
      <c r="M78" s="872">
        <v>1</v>
      </c>
      <c r="N78" s="872"/>
      <c r="O78" s="872"/>
      <c r="P78" s="872"/>
      <c r="Q78" s="872"/>
      <c r="R78" s="872"/>
      <c r="S78" s="872"/>
      <c r="T78" s="872"/>
      <c r="U78" s="872"/>
      <c r="V78" s="872"/>
      <c r="W78" s="722">
        <v>32034</v>
      </c>
      <c r="X78" s="722"/>
      <c r="Y78" s="722"/>
      <c r="Z78" s="722"/>
      <c r="AA78" s="722"/>
      <c r="AB78" s="722"/>
      <c r="AC78" s="722"/>
      <c r="AD78" s="722"/>
      <c r="AE78" s="722"/>
      <c r="AF78" s="722"/>
      <c r="AG78" s="722">
        <v>7535</v>
      </c>
      <c r="AH78" s="722"/>
      <c r="AI78" s="722"/>
      <c r="AJ78" s="722"/>
      <c r="AK78" s="722"/>
      <c r="AL78" s="722"/>
      <c r="AM78" s="722"/>
      <c r="AN78" s="722"/>
      <c r="AO78" s="722"/>
      <c r="AP78" s="722"/>
      <c r="AQ78" s="722">
        <v>17741</v>
      </c>
      <c r="AR78" s="722"/>
      <c r="AS78" s="722"/>
      <c r="AT78" s="722"/>
      <c r="AU78" s="722"/>
      <c r="AV78" s="722"/>
      <c r="AW78" s="722"/>
      <c r="AX78" s="722"/>
      <c r="AY78" s="722"/>
      <c r="AZ78" s="722"/>
      <c r="BA78" s="722">
        <v>1610</v>
      </c>
      <c r="BB78" s="722"/>
      <c r="BC78" s="722"/>
      <c r="BD78" s="722"/>
      <c r="BE78" s="722"/>
      <c r="BF78" s="722"/>
      <c r="BG78" s="722"/>
      <c r="BH78" s="722"/>
      <c r="BI78" s="722"/>
      <c r="BJ78" s="722"/>
    </row>
    <row r="79" spans="2:62" ht="12" customHeight="1">
      <c r="F79" s="424">
        <v>27</v>
      </c>
      <c r="G79" s="424"/>
      <c r="H79" s="424"/>
      <c r="I79" s="257"/>
      <c r="J79" s="257"/>
      <c r="K79" s="257"/>
      <c r="L79" s="258"/>
      <c r="M79" s="889">
        <v>1</v>
      </c>
      <c r="N79" s="889"/>
      <c r="O79" s="889"/>
      <c r="P79" s="889"/>
      <c r="Q79" s="889"/>
      <c r="R79" s="889"/>
      <c r="S79" s="889"/>
      <c r="T79" s="889"/>
      <c r="U79" s="889"/>
      <c r="V79" s="889"/>
      <c r="W79" s="726">
        <v>32034</v>
      </c>
      <c r="X79" s="726"/>
      <c r="Y79" s="726"/>
      <c r="Z79" s="726"/>
      <c r="AA79" s="726"/>
      <c r="AB79" s="726"/>
      <c r="AC79" s="726"/>
      <c r="AD79" s="726"/>
      <c r="AE79" s="726"/>
      <c r="AF79" s="726"/>
      <c r="AG79" s="726">
        <v>7535</v>
      </c>
      <c r="AH79" s="726"/>
      <c r="AI79" s="726"/>
      <c r="AJ79" s="726"/>
      <c r="AK79" s="726"/>
      <c r="AL79" s="726"/>
      <c r="AM79" s="726"/>
      <c r="AN79" s="726"/>
      <c r="AO79" s="726"/>
      <c r="AP79" s="726"/>
      <c r="AQ79" s="726">
        <v>17741</v>
      </c>
      <c r="AR79" s="726"/>
      <c r="AS79" s="726"/>
      <c r="AT79" s="726"/>
      <c r="AU79" s="726"/>
      <c r="AV79" s="726"/>
      <c r="AW79" s="726"/>
      <c r="AX79" s="726"/>
      <c r="AY79" s="726"/>
      <c r="AZ79" s="726"/>
      <c r="BA79" s="726">
        <v>1610</v>
      </c>
      <c r="BB79" s="726"/>
      <c r="BC79" s="726"/>
      <c r="BD79" s="726"/>
      <c r="BE79" s="726"/>
      <c r="BF79" s="726"/>
      <c r="BG79" s="726"/>
      <c r="BH79" s="726"/>
      <c r="BI79" s="726"/>
      <c r="BJ79" s="726"/>
    </row>
    <row r="80" spans="2:62" ht="8.1" customHeight="1"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20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</row>
    <row r="81" spans="2:6" ht="11.1" customHeight="1">
      <c r="C81" s="478" t="s">
        <v>8</v>
      </c>
      <c r="D81" s="478"/>
      <c r="E81" s="330" t="s">
        <v>699</v>
      </c>
      <c r="F81" s="121" t="s">
        <v>700</v>
      </c>
    </row>
    <row r="82" spans="2:6">
      <c r="B82" s="595" t="s">
        <v>9</v>
      </c>
      <c r="C82" s="595"/>
      <c r="D82" s="595"/>
      <c r="E82" s="227" t="s">
        <v>699</v>
      </c>
      <c r="F82" s="121" t="s">
        <v>801</v>
      </c>
    </row>
    <row r="83" spans="2:6">
      <c r="B83" s="316"/>
      <c r="C83" s="316"/>
      <c r="D83" s="316"/>
      <c r="E83" s="227"/>
      <c r="F83" s="121"/>
    </row>
  </sheetData>
  <mergeCells count="267">
    <mergeCell ref="AE75:AF75"/>
    <mergeCell ref="AO75:AP75"/>
    <mergeCell ref="AY75:AZ75"/>
    <mergeCell ref="BI75:BJ75"/>
    <mergeCell ref="F78:H78"/>
    <mergeCell ref="M78:V78"/>
    <mergeCell ref="W78:AF78"/>
    <mergeCell ref="B70:D70"/>
    <mergeCell ref="AG78:AP78"/>
    <mergeCell ref="AQ78:AZ78"/>
    <mergeCell ref="BA78:BJ78"/>
    <mergeCell ref="BA76:BJ76"/>
    <mergeCell ref="BA77:BJ77"/>
    <mergeCell ref="F68:H68"/>
    <mergeCell ref="M68:V68"/>
    <mergeCell ref="W68:AF68"/>
    <mergeCell ref="AG68:AP68"/>
    <mergeCell ref="AQ68:AZ68"/>
    <mergeCell ref="BA68:BJ68"/>
    <mergeCell ref="B72:BJ72"/>
    <mergeCell ref="B74:L74"/>
    <mergeCell ref="M74:V74"/>
    <mergeCell ref="W74:AF74"/>
    <mergeCell ref="AG74:AP74"/>
    <mergeCell ref="AQ74:AZ74"/>
    <mergeCell ref="BA74:BJ74"/>
    <mergeCell ref="U28:AA28"/>
    <mergeCell ref="AB28:AH28"/>
    <mergeCell ref="AI28:AO28"/>
    <mergeCell ref="AP28:AV28"/>
    <mergeCell ref="AW28:BC28"/>
    <mergeCell ref="C30:D30"/>
    <mergeCell ref="B31:D31"/>
    <mergeCell ref="B33:BJ33"/>
    <mergeCell ref="AS1:BK2"/>
    <mergeCell ref="G28:I28"/>
    <mergeCell ref="BD23:BJ23"/>
    <mergeCell ref="BD28:BJ28"/>
    <mergeCell ref="B4:BJ4"/>
    <mergeCell ref="B6:N7"/>
    <mergeCell ref="O6:T7"/>
    <mergeCell ref="U6:AL6"/>
    <mergeCell ref="AM6:BD6"/>
    <mergeCell ref="BE6:BJ7"/>
    <mergeCell ref="AS7:AX7"/>
    <mergeCell ref="AY7:BD7"/>
    <mergeCell ref="BI8:BJ8"/>
    <mergeCell ref="C9:M9"/>
    <mergeCell ref="O9:T9"/>
    <mergeCell ref="U9:Z9"/>
    <mergeCell ref="B35:M35"/>
    <mergeCell ref="N35:Z35"/>
    <mergeCell ref="AA35:AL35"/>
    <mergeCell ref="AM35:AX35"/>
    <mergeCell ref="AY35:BJ35"/>
    <mergeCell ref="C37:F37"/>
    <mergeCell ref="G37:I37"/>
    <mergeCell ref="J37:L37"/>
    <mergeCell ref="N37:Z37"/>
    <mergeCell ref="AA37:AL37"/>
    <mergeCell ref="AM37:AX37"/>
    <mergeCell ref="AY37:BJ37"/>
    <mergeCell ref="AA9:AF9"/>
    <mergeCell ref="AG9:AL9"/>
    <mergeCell ref="AM9:AR9"/>
    <mergeCell ref="AS9:AX9"/>
    <mergeCell ref="AY9:BD9"/>
    <mergeCell ref="BE9:BJ9"/>
    <mergeCell ref="U7:Z7"/>
    <mergeCell ref="AA7:AF7"/>
    <mergeCell ref="AG7:AL7"/>
    <mergeCell ref="N28:T28"/>
    <mergeCell ref="AM7:AR7"/>
    <mergeCell ref="AS11:AX11"/>
    <mergeCell ref="AY11:BD11"/>
    <mergeCell ref="BE11:BJ11"/>
    <mergeCell ref="C13:D13"/>
    <mergeCell ref="F13:G13"/>
    <mergeCell ref="F14:G14"/>
    <mergeCell ref="F15:G15"/>
    <mergeCell ref="B16:D16"/>
    <mergeCell ref="B18:BJ18"/>
    <mergeCell ref="C11:M11"/>
    <mergeCell ref="O11:T11"/>
    <mergeCell ref="U11:Z11"/>
    <mergeCell ref="AA11:AF11"/>
    <mergeCell ref="AG11:AL11"/>
    <mergeCell ref="AM11:AR11"/>
    <mergeCell ref="B19:BJ19"/>
    <mergeCell ref="B21:M21"/>
    <mergeCell ref="N21:T21"/>
    <mergeCell ref="U21:AA21"/>
    <mergeCell ref="AB21:AH21"/>
    <mergeCell ref="AI21:AO21"/>
    <mergeCell ref="AP21:AV21"/>
    <mergeCell ref="AW21:BC21"/>
    <mergeCell ref="BD21:BJ21"/>
    <mergeCell ref="C23:F23"/>
    <mergeCell ref="G23:I23"/>
    <mergeCell ref="J23:L23"/>
    <mergeCell ref="N23:T23"/>
    <mergeCell ref="U23:AA23"/>
    <mergeCell ref="AB23:AH23"/>
    <mergeCell ref="AI23:AO23"/>
    <mergeCell ref="AP23:AV23"/>
    <mergeCell ref="AW23:BC23"/>
    <mergeCell ref="G24:I24"/>
    <mergeCell ref="N24:T24"/>
    <mergeCell ref="U24:AA24"/>
    <mergeCell ref="AB24:AH24"/>
    <mergeCell ref="AI24:AO24"/>
    <mergeCell ref="AP24:AV24"/>
    <mergeCell ref="AW24:BC24"/>
    <mergeCell ref="BD24:BJ24"/>
    <mergeCell ref="G25:I25"/>
    <mergeCell ref="N25:T25"/>
    <mergeCell ref="U25:AA25"/>
    <mergeCell ref="AB25:AH25"/>
    <mergeCell ref="AI25:AO25"/>
    <mergeCell ref="AP25:AV25"/>
    <mergeCell ref="AW25:BC25"/>
    <mergeCell ref="BD25:BJ25"/>
    <mergeCell ref="G26:I26"/>
    <mergeCell ref="N26:T26"/>
    <mergeCell ref="U26:AA26"/>
    <mergeCell ref="AB26:AH26"/>
    <mergeCell ref="AI26:AO26"/>
    <mergeCell ref="AP26:AV26"/>
    <mergeCell ref="AW26:BC26"/>
    <mergeCell ref="BD26:BJ26"/>
    <mergeCell ref="G27:I27"/>
    <mergeCell ref="N27:T27"/>
    <mergeCell ref="U27:AA27"/>
    <mergeCell ref="AB27:AH27"/>
    <mergeCell ref="AI27:AO27"/>
    <mergeCell ref="AP27:AV27"/>
    <mergeCell ref="AW27:BC27"/>
    <mergeCell ref="BD27:BJ27"/>
    <mergeCell ref="N38:Z38"/>
    <mergeCell ref="AA38:AL38"/>
    <mergeCell ref="AM38:AX38"/>
    <mergeCell ref="AY38:BJ38"/>
    <mergeCell ref="G39:I39"/>
    <mergeCell ref="N39:Z39"/>
    <mergeCell ref="AA39:AL39"/>
    <mergeCell ref="AM39:AX39"/>
    <mergeCell ref="AY39:BJ39"/>
    <mergeCell ref="G38:I38"/>
    <mergeCell ref="G40:I40"/>
    <mergeCell ref="N40:Z40"/>
    <mergeCell ref="AA40:AL40"/>
    <mergeCell ref="AM40:AX40"/>
    <mergeCell ref="AY40:BJ40"/>
    <mergeCell ref="G41:I41"/>
    <mergeCell ref="N41:Z41"/>
    <mergeCell ref="AA41:AL41"/>
    <mergeCell ref="AM41:AX41"/>
    <mergeCell ref="AY41:BJ41"/>
    <mergeCell ref="G42:I42"/>
    <mergeCell ref="N42:Z42"/>
    <mergeCell ref="AA42:AL42"/>
    <mergeCell ref="AM42:AX42"/>
    <mergeCell ref="AY42:BJ42"/>
    <mergeCell ref="B47:BJ47"/>
    <mergeCell ref="B50:L50"/>
    <mergeCell ref="M50:V50"/>
    <mergeCell ref="W50:AF50"/>
    <mergeCell ref="AG50:AP50"/>
    <mergeCell ref="AQ50:AZ50"/>
    <mergeCell ref="BA50:BJ50"/>
    <mergeCell ref="C44:D44"/>
    <mergeCell ref="B45:D45"/>
    <mergeCell ref="B48:BJ48"/>
    <mergeCell ref="AE51:AF51"/>
    <mergeCell ref="AO51:AP51"/>
    <mergeCell ref="AY51:AZ51"/>
    <mergeCell ref="BI51:BJ51"/>
    <mergeCell ref="C52:E52"/>
    <mergeCell ref="F52:H52"/>
    <mergeCell ref="I52:K52"/>
    <mergeCell ref="M52:V52"/>
    <mergeCell ref="W52:AF52"/>
    <mergeCell ref="AG52:AP52"/>
    <mergeCell ref="AQ52:AZ52"/>
    <mergeCell ref="BA52:BJ52"/>
    <mergeCell ref="F53:H53"/>
    <mergeCell ref="M53:V53"/>
    <mergeCell ref="W53:AF53"/>
    <mergeCell ref="AG53:AP53"/>
    <mergeCell ref="AQ53:AZ53"/>
    <mergeCell ref="BA53:BJ53"/>
    <mergeCell ref="F54:H54"/>
    <mergeCell ref="M54:V54"/>
    <mergeCell ref="W54:AF54"/>
    <mergeCell ref="AG54:AP54"/>
    <mergeCell ref="AQ54:AZ54"/>
    <mergeCell ref="BA54:BJ54"/>
    <mergeCell ref="F55:H55"/>
    <mergeCell ref="M55:V55"/>
    <mergeCell ref="W55:AF55"/>
    <mergeCell ref="AG55:AP55"/>
    <mergeCell ref="AQ55:AZ55"/>
    <mergeCell ref="BA55:BJ55"/>
    <mergeCell ref="F56:H56"/>
    <mergeCell ref="M56:V56"/>
    <mergeCell ref="W56:AF56"/>
    <mergeCell ref="AG56:AP56"/>
    <mergeCell ref="AQ56:AZ56"/>
    <mergeCell ref="BA56:BJ56"/>
    <mergeCell ref="B58:D58"/>
    <mergeCell ref="B60:BJ60"/>
    <mergeCell ref="B62:L62"/>
    <mergeCell ref="M62:V62"/>
    <mergeCell ref="W62:AF62"/>
    <mergeCell ref="AG62:AP62"/>
    <mergeCell ref="AQ62:AZ62"/>
    <mergeCell ref="BA62:BJ62"/>
    <mergeCell ref="AE63:AF63"/>
    <mergeCell ref="AO63:AP63"/>
    <mergeCell ref="AY63:AZ63"/>
    <mergeCell ref="BI63:BJ63"/>
    <mergeCell ref="C64:E64"/>
    <mergeCell ref="F64:H64"/>
    <mergeCell ref="I64:K64"/>
    <mergeCell ref="M64:V64"/>
    <mergeCell ref="W64:AF64"/>
    <mergeCell ref="AG64:AP64"/>
    <mergeCell ref="AQ64:AZ64"/>
    <mergeCell ref="BA64:BJ64"/>
    <mergeCell ref="F65:H65"/>
    <mergeCell ref="M65:V65"/>
    <mergeCell ref="W65:AF65"/>
    <mergeCell ref="AG65:AP65"/>
    <mergeCell ref="AQ65:AZ65"/>
    <mergeCell ref="BA65:BJ65"/>
    <mergeCell ref="F66:H66"/>
    <mergeCell ref="M66:V66"/>
    <mergeCell ref="W66:AF66"/>
    <mergeCell ref="AG66:AP66"/>
    <mergeCell ref="AQ66:AZ66"/>
    <mergeCell ref="BA66:BJ66"/>
    <mergeCell ref="F67:H67"/>
    <mergeCell ref="M67:V67"/>
    <mergeCell ref="W67:AF67"/>
    <mergeCell ref="AG67:AP67"/>
    <mergeCell ref="AQ67:AZ67"/>
    <mergeCell ref="BA67:BJ67"/>
    <mergeCell ref="BA79:BJ79"/>
    <mergeCell ref="C81:D81"/>
    <mergeCell ref="B82:D82"/>
    <mergeCell ref="C76:E76"/>
    <mergeCell ref="F76:H76"/>
    <mergeCell ref="I76:K76"/>
    <mergeCell ref="M76:V76"/>
    <mergeCell ref="W76:AF76"/>
    <mergeCell ref="AG76:AP76"/>
    <mergeCell ref="AQ76:AZ76"/>
    <mergeCell ref="F77:H77"/>
    <mergeCell ref="M77:V77"/>
    <mergeCell ref="W77:AF77"/>
    <mergeCell ref="AG77:AP77"/>
    <mergeCell ref="AQ77:AZ77"/>
    <mergeCell ref="F79:H79"/>
    <mergeCell ref="M79:V79"/>
    <mergeCell ref="W79:AF79"/>
    <mergeCell ref="AG79:AP79"/>
    <mergeCell ref="AQ79:AZ79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7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1:63" ht="10.5" customHeight="1">
      <c r="A1" s="453">
        <f>'215'!AS1+1</f>
        <v>216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BK1" s="356"/>
    </row>
    <row r="2" spans="1:63" ht="10.5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3" ht="10.5" customHeight="1"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</row>
    <row r="4" spans="1:63" ht="10.5" customHeight="1"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</row>
    <row r="5" spans="1:63" ht="18" customHeight="1">
      <c r="B5" s="454" t="s">
        <v>874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" customHeigh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</row>
    <row r="7" spans="1:63">
      <c r="B7" s="456" t="s">
        <v>602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901" t="s">
        <v>572</v>
      </c>
      <c r="S7" s="901"/>
      <c r="T7" s="901"/>
      <c r="U7" s="901"/>
      <c r="V7" s="901"/>
      <c r="W7" s="901"/>
      <c r="X7" s="901"/>
      <c r="Y7" s="901"/>
      <c r="Z7" s="901"/>
      <c r="AA7" s="901"/>
      <c r="AB7" s="901"/>
      <c r="AC7" s="901"/>
      <c r="AD7" s="901"/>
      <c r="AE7" s="901"/>
      <c r="AF7" s="901"/>
      <c r="AG7" s="901"/>
      <c r="AH7" s="901"/>
      <c r="AI7" s="901"/>
      <c r="AJ7" s="901"/>
      <c r="AK7" s="901"/>
      <c r="AL7" s="901"/>
      <c r="AM7" s="901"/>
      <c r="AN7" s="901"/>
      <c r="AO7" s="901"/>
      <c r="AP7" s="901"/>
      <c r="AQ7" s="901"/>
      <c r="AR7" s="901"/>
      <c r="AS7" s="901"/>
      <c r="AT7" s="901"/>
      <c r="AU7" s="901"/>
      <c r="AV7" s="901"/>
      <c r="AW7" s="901"/>
      <c r="AX7" s="901"/>
      <c r="AY7" s="901"/>
      <c r="AZ7" s="901"/>
      <c r="BA7" s="901"/>
      <c r="BB7" s="901"/>
      <c r="BC7" s="901"/>
      <c r="BD7" s="901"/>
      <c r="BE7" s="901"/>
      <c r="BF7" s="901"/>
      <c r="BG7" s="901"/>
      <c r="BH7" s="901"/>
      <c r="BI7" s="901"/>
      <c r="BJ7" s="729"/>
    </row>
    <row r="8" spans="1:63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459" t="s">
        <v>597</v>
      </c>
      <c r="S8" s="459"/>
      <c r="T8" s="459"/>
      <c r="U8" s="459"/>
      <c r="V8" s="459"/>
      <c r="W8" s="459"/>
      <c r="X8" s="459"/>
      <c r="Y8" s="459"/>
      <c r="Z8" s="459"/>
      <c r="AA8" s="459"/>
      <c r="AB8" s="459"/>
      <c r="AC8" s="459"/>
      <c r="AD8" s="459"/>
      <c r="AE8" s="459"/>
      <c r="AF8" s="459"/>
      <c r="AG8" s="459"/>
      <c r="AH8" s="459"/>
      <c r="AI8" s="459"/>
      <c r="AJ8" s="459"/>
      <c r="AK8" s="459"/>
      <c r="AL8" s="459"/>
      <c r="AM8" s="459"/>
      <c r="AN8" s="459"/>
      <c r="AO8" s="459"/>
      <c r="AP8" s="459"/>
      <c r="AQ8" s="459"/>
      <c r="AR8" s="459"/>
      <c r="AS8" s="459"/>
      <c r="AT8" s="459"/>
      <c r="AU8" s="459"/>
      <c r="AV8" s="459" t="s">
        <v>596</v>
      </c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60"/>
    </row>
    <row r="9" spans="1:63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 t="s">
        <v>606</v>
      </c>
      <c r="S9" s="459"/>
      <c r="T9" s="459"/>
      <c r="U9" s="459"/>
      <c r="V9" s="459"/>
      <c r="W9" s="459" t="s">
        <v>605</v>
      </c>
      <c r="X9" s="459"/>
      <c r="Y9" s="459"/>
      <c r="Z9" s="459"/>
      <c r="AA9" s="459"/>
      <c r="AB9" s="459" t="s">
        <v>604</v>
      </c>
      <c r="AC9" s="459"/>
      <c r="AD9" s="459"/>
      <c r="AE9" s="459"/>
      <c r="AF9" s="459"/>
      <c r="AG9" s="459" t="s">
        <v>612</v>
      </c>
      <c r="AH9" s="459"/>
      <c r="AI9" s="459"/>
      <c r="AJ9" s="459"/>
      <c r="AK9" s="459"/>
      <c r="AL9" s="459" t="s">
        <v>611</v>
      </c>
      <c r="AM9" s="459"/>
      <c r="AN9" s="459"/>
      <c r="AO9" s="459"/>
      <c r="AP9" s="459"/>
      <c r="AQ9" s="459" t="s">
        <v>610</v>
      </c>
      <c r="AR9" s="459"/>
      <c r="AS9" s="459"/>
      <c r="AT9" s="459"/>
      <c r="AU9" s="459"/>
      <c r="AV9" s="459" t="s">
        <v>606</v>
      </c>
      <c r="AW9" s="459"/>
      <c r="AX9" s="459"/>
      <c r="AY9" s="459"/>
      <c r="AZ9" s="459"/>
      <c r="BA9" s="459" t="s">
        <v>605</v>
      </c>
      <c r="BB9" s="459"/>
      <c r="BC9" s="459"/>
      <c r="BD9" s="459"/>
      <c r="BE9" s="459"/>
      <c r="BF9" s="459" t="s">
        <v>604</v>
      </c>
      <c r="BG9" s="459"/>
      <c r="BH9" s="459"/>
      <c r="BI9" s="459"/>
      <c r="BJ9" s="460"/>
    </row>
    <row r="10" spans="1:63" ht="8.1" customHeight="1">
      <c r="Q10" s="117"/>
    </row>
    <row r="11" spans="1:63">
      <c r="C11" s="64"/>
      <c r="D11" s="463" t="s">
        <v>726</v>
      </c>
      <c r="E11" s="463"/>
      <c r="F11" s="463"/>
      <c r="G11" s="463"/>
      <c r="Q11" s="118"/>
    </row>
    <row r="12" spans="1:63" s="359" customFormat="1">
      <c r="E12" s="898" t="s">
        <v>7</v>
      </c>
      <c r="F12" s="898"/>
      <c r="G12" s="898"/>
      <c r="H12" s="898"/>
      <c r="I12" s="895">
        <v>16</v>
      </c>
      <c r="J12" s="895"/>
      <c r="K12" s="895"/>
      <c r="L12" s="895" t="s">
        <v>391</v>
      </c>
      <c r="M12" s="895"/>
      <c r="N12" s="895"/>
      <c r="O12" s="895"/>
      <c r="Q12" s="323"/>
      <c r="R12" s="896">
        <v>117.1</v>
      </c>
      <c r="S12" s="896"/>
      <c r="T12" s="896"/>
      <c r="U12" s="896"/>
      <c r="V12" s="896"/>
      <c r="W12" s="896">
        <v>122</v>
      </c>
      <c r="X12" s="896"/>
      <c r="Y12" s="896"/>
      <c r="Z12" s="896"/>
      <c r="AA12" s="896"/>
      <c r="AB12" s="896">
        <v>128.30000000000001</v>
      </c>
      <c r="AC12" s="896"/>
      <c r="AD12" s="896"/>
      <c r="AE12" s="896"/>
      <c r="AF12" s="896"/>
      <c r="AG12" s="896">
        <v>134</v>
      </c>
      <c r="AH12" s="896"/>
      <c r="AI12" s="896"/>
      <c r="AJ12" s="896"/>
      <c r="AK12" s="896"/>
      <c r="AL12" s="896">
        <v>139.19999999999999</v>
      </c>
      <c r="AM12" s="896"/>
      <c r="AN12" s="896"/>
      <c r="AO12" s="896"/>
      <c r="AP12" s="896"/>
      <c r="AQ12" s="896">
        <v>145.1</v>
      </c>
      <c r="AR12" s="896"/>
      <c r="AS12" s="896"/>
      <c r="AT12" s="896"/>
      <c r="AU12" s="896"/>
      <c r="AV12" s="896">
        <v>153</v>
      </c>
      <c r="AW12" s="896"/>
      <c r="AX12" s="896"/>
      <c r="AY12" s="896"/>
      <c r="AZ12" s="896"/>
      <c r="BA12" s="896">
        <v>160.4</v>
      </c>
      <c r="BB12" s="896"/>
      <c r="BC12" s="896"/>
      <c r="BD12" s="896"/>
      <c r="BE12" s="896"/>
      <c r="BF12" s="896">
        <v>165.9</v>
      </c>
      <c r="BG12" s="896"/>
      <c r="BH12" s="896"/>
      <c r="BI12" s="896"/>
      <c r="BJ12" s="896"/>
    </row>
    <row r="13" spans="1:63" s="359" customFormat="1">
      <c r="I13" s="895">
        <v>21</v>
      </c>
      <c r="J13" s="895"/>
      <c r="K13" s="895"/>
      <c r="Q13" s="323"/>
      <c r="R13" s="896">
        <v>116.8</v>
      </c>
      <c r="S13" s="896"/>
      <c r="T13" s="896"/>
      <c r="U13" s="896"/>
      <c r="V13" s="896"/>
      <c r="W13" s="896">
        <v>122.8</v>
      </c>
      <c r="X13" s="896"/>
      <c r="Y13" s="896"/>
      <c r="Z13" s="896"/>
      <c r="AA13" s="896"/>
      <c r="AB13" s="896">
        <v>128.6</v>
      </c>
      <c r="AC13" s="896"/>
      <c r="AD13" s="896"/>
      <c r="AE13" s="896"/>
      <c r="AF13" s="896"/>
      <c r="AG13" s="896">
        <v>133.69999999999999</v>
      </c>
      <c r="AH13" s="896"/>
      <c r="AI13" s="896"/>
      <c r="AJ13" s="896"/>
      <c r="AK13" s="896"/>
      <c r="AL13" s="896">
        <v>139.5</v>
      </c>
      <c r="AM13" s="896"/>
      <c r="AN13" s="896"/>
      <c r="AO13" s="896"/>
      <c r="AP13" s="896"/>
      <c r="AQ13" s="896">
        <v>145.5</v>
      </c>
      <c r="AR13" s="896"/>
      <c r="AS13" s="896"/>
      <c r="AT13" s="896"/>
      <c r="AU13" s="896"/>
      <c r="AV13" s="896">
        <v>152.9</v>
      </c>
      <c r="AW13" s="896"/>
      <c r="AX13" s="896"/>
      <c r="AY13" s="896"/>
      <c r="AZ13" s="896"/>
      <c r="BA13" s="896">
        <v>160.19999999999999</v>
      </c>
      <c r="BB13" s="896"/>
      <c r="BC13" s="896"/>
      <c r="BD13" s="896"/>
      <c r="BE13" s="896"/>
      <c r="BF13" s="896">
        <v>165.9</v>
      </c>
      <c r="BG13" s="896"/>
      <c r="BH13" s="896"/>
      <c r="BI13" s="896"/>
      <c r="BJ13" s="896"/>
    </row>
    <row r="14" spans="1:63" s="359" customFormat="1">
      <c r="I14" s="899">
        <v>26</v>
      </c>
      <c r="J14" s="899"/>
      <c r="K14" s="899"/>
      <c r="Q14" s="323"/>
      <c r="R14" s="900">
        <v>116.8</v>
      </c>
      <c r="S14" s="900"/>
      <c r="T14" s="900"/>
      <c r="U14" s="900"/>
      <c r="V14" s="900"/>
      <c r="W14" s="900">
        <v>122.7</v>
      </c>
      <c r="X14" s="900"/>
      <c r="Y14" s="900"/>
      <c r="Z14" s="900"/>
      <c r="AA14" s="900"/>
      <c r="AB14" s="900">
        <v>128.30000000000001</v>
      </c>
      <c r="AC14" s="900"/>
      <c r="AD14" s="900"/>
      <c r="AE14" s="900"/>
      <c r="AF14" s="900"/>
      <c r="AG14" s="900">
        <v>133.9</v>
      </c>
      <c r="AH14" s="900"/>
      <c r="AI14" s="900"/>
      <c r="AJ14" s="900"/>
      <c r="AK14" s="900"/>
      <c r="AL14" s="900">
        <v>139.30000000000001</v>
      </c>
      <c r="AM14" s="900"/>
      <c r="AN14" s="900"/>
      <c r="AO14" s="900"/>
      <c r="AP14" s="900"/>
      <c r="AQ14" s="900">
        <v>145.4</v>
      </c>
      <c r="AR14" s="900"/>
      <c r="AS14" s="900"/>
      <c r="AT14" s="900"/>
      <c r="AU14" s="900"/>
      <c r="AV14" s="900">
        <v>152.6</v>
      </c>
      <c r="AW14" s="900"/>
      <c r="AX14" s="900"/>
      <c r="AY14" s="900"/>
      <c r="AZ14" s="900"/>
      <c r="BA14" s="900">
        <v>160.1</v>
      </c>
      <c r="BB14" s="900"/>
      <c r="BC14" s="900"/>
      <c r="BD14" s="900"/>
      <c r="BE14" s="900"/>
      <c r="BF14" s="900">
        <v>165.4</v>
      </c>
      <c r="BG14" s="900"/>
      <c r="BH14" s="900"/>
      <c r="BI14" s="900"/>
      <c r="BJ14" s="900"/>
    </row>
    <row r="15" spans="1:63" s="359" customFormat="1" ht="8.1" customHeight="1">
      <c r="Q15" s="32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253"/>
      <c r="AV15" s="253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</row>
    <row r="16" spans="1:63" s="359" customFormat="1">
      <c r="D16" s="898" t="s">
        <v>725</v>
      </c>
      <c r="E16" s="898"/>
      <c r="F16" s="898"/>
      <c r="G16" s="898"/>
      <c r="Q16" s="32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3"/>
      <c r="AJ16" s="253"/>
      <c r="AK16" s="253"/>
      <c r="AL16" s="253"/>
      <c r="AM16" s="253"/>
      <c r="AN16" s="253"/>
      <c r="AO16" s="253"/>
      <c r="AP16" s="253"/>
      <c r="AQ16" s="253"/>
      <c r="AR16" s="253"/>
      <c r="AS16" s="253"/>
      <c r="AT16" s="253"/>
      <c r="AU16" s="253"/>
      <c r="AV16" s="253"/>
      <c r="AW16" s="253"/>
      <c r="AX16" s="253"/>
      <c r="AY16" s="253"/>
      <c r="AZ16" s="253"/>
      <c r="BA16" s="253"/>
      <c r="BB16" s="253"/>
      <c r="BC16" s="253"/>
      <c r="BD16" s="253"/>
      <c r="BE16" s="253"/>
      <c r="BF16" s="253"/>
      <c r="BG16" s="253"/>
      <c r="BH16" s="253"/>
      <c r="BI16" s="253"/>
      <c r="BJ16" s="253"/>
    </row>
    <row r="17" spans="2:62" s="359" customFormat="1">
      <c r="E17" s="898" t="s">
        <v>7</v>
      </c>
      <c r="F17" s="898"/>
      <c r="G17" s="898"/>
      <c r="H17" s="898"/>
      <c r="I17" s="895">
        <v>16</v>
      </c>
      <c r="J17" s="895"/>
      <c r="K17" s="895"/>
      <c r="L17" s="895" t="s">
        <v>391</v>
      </c>
      <c r="M17" s="895"/>
      <c r="N17" s="895"/>
      <c r="O17" s="895"/>
      <c r="Q17" s="323"/>
      <c r="R17" s="896">
        <v>21.6</v>
      </c>
      <c r="S17" s="896"/>
      <c r="T17" s="896"/>
      <c r="U17" s="896"/>
      <c r="V17" s="896"/>
      <c r="W17" s="896">
        <v>24.2</v>
      </c>
      <c r="X17" s="896"/>
      <c r="Y17" s="896"/>
      <c r="Z17" s="896"/>
      <c r="AA17" s="896"/>
      <c r="AB17" s="896">
        <v>27.3</v>
      </c>
      <c r="AC17" s="896"/>
      <c r="AD17" s="896"/>
      <c r="AE17" s="896"/>
      <c r="AF17" s="896"/>
      <c r="AG17" s="896">
        <v>30.9</v>
      </c>
      <c r="AH17" s="896"/>
      <c r="AI17" s="896"/>
      <c r="AJ17" s="896"/>
      <c r="AK17" s="896"/>
      <c r="AL17" s="896">
        <v>34.700000000000003</v>
      </c>
      <c r="AM17" s="896"/>
      <c r="AN17" s="896"/>
      <c r="AO17" s="896"/>
      <c r="AP17" s="896"/>
      <c r="AQ17" s="896">
        <v>38.700000000000003</v>
      </c>
      <c r="AR17" s="896"/>
      <c r="AS17" s="896"/>
      <c r="AT17" s="896"/>
      <c r="AU17" s="896"/>
      <c r="AV17" s="896">
        <v>44.4</v>
      </c>
      <c r="AW17" s="896"/>
      <c r="AX17" s="896"/>
      <c r="AY17" s="896"/>
      <c r="AZ17" s="896"/>
      <c r="BA17" s="896">
        <v>49.9</v>
      </c>
      <c r="BB17" s="896"/>
      <c r="BC17" s="896"/>
      <c r="BD17" s="896"/>
      <c r="BE17" s="896"/>
      <c r="BF17" s="896">
        <v>55.4</v>
      </c>
      <c r="BG17" s="896"/>
      <c r="BH17" s="896"/>
      <c r="BI17" s="896"/>
      <c r="BJ17" s="896"/>
    </row>
    <row r="18" spans="2:62" s="359" customFormat="1">
      <c r="I18" s="895">
        <v>21</v>
      </c>
      <c r="J18" s="895"/>
      <c r="K18" s="895"/>
      <c r="Q18" s="323"/>
      <c r="R18" s="896">
        <v>21.2</v>
      </c>
      <c r="S18" s="896"/>
      <c r="T18" s="896"/>
      <c r="U18" s="896"/>
      <c r="V18" s="896"/>
      <c r="W18" s="896">
        <v>23.9</v>
      </c>
      <c r="X18" s="896"/>
      <c r="Y18" s="896"/>
      <c r="Z18" s="896"/>
      <c r="AA18" s="896"/>
      <c r="AB18" s="896">
        <v>26.9</v>
      </c>
      <c r="AC18" s="896"/>
      <c r="AD18" s="896"/>
      <c r="AE18" s="896"/>
      <c r="AF18" s="896"/>
      <c r="AG18" s="896">
        <v>30.2</v>
      </c>
      <c r="AH18" s="896"/>
      <c r="AI18" s="896"/>
      <c r="AJ18" s="896"/>
      <c r="AK18" s="896"/>
      <c r="AL18" s="896">
        <v>34.299999999999997</v>
      </c>
      <c r="AM18" s="896"/>
      <c r="AN18" s="896"/>
      <c r="AO18" s="896"/>
      <c r="AP18" s="896"/>
      <c r="AQ18" s="896">
        <v>38.299999999999997</v>
      </c>
      <c r="AR18" s="896"/>
      <c r="AS18" s="896"/>
      <c r="AT18" s="896"/>
      <c r="AU18" s="896"/>
      <c r="AV18" s="896">
        <v>43.7</v>
      </c>
      <c r="AW18" s="896"/>
      <c r="AX18" s="896"/>
      <c r="AY18" s="896"/>
      <c r="AZ18" s="896"/>
      <c r="BA18" s="896">
        <v>49.3</v>
      </c>
      <c r="BB18" s="896"/>
      <c r="BC18" s="896"/>
      <c r="BD18" s="896"/>
      <c r="BE18" s="896"/>
      <c r="BF18" s="896">
        <v>54.6</v>
      </c>
      <c r="BG18" s="896"/>
      <c r="BH18" s="896"/>
      <c r="BI18" s="896"/>
      <c r="BJ18" s="896"/>
    </row>
    <row r="19" spans="2:62" s="359" customFormat="1">
      <c r="I19" s="899">
        <v>26</v>
      </c>
      <c r="J19" s="899"/>
      <c r="K19" s="899"/>
      <c r="Q19" s="323"/>
      <c r="R19" s="900">
        <v>21.2</v>
      </c>
      <c r="S19" s="900"/>
      <c r="T19" s="900"/>
      <c r="U19" s="900"/>
      <c r="V19" s="900"/>
      <c r="W19" s="900">
        <v>23.8</v>
      </c>
      <c r="X19" s="900"/>
      <c r="Y19" s="900"/>
      <c r="Z19" s="900"/>
      <c r="AA19" s="900"/>
      <c r="AB19" s="900">
        <v>26.7</v>
      </c>
      <c r="AC19" s="900"/>
      <c r="AD19" s="900"/>
      <c r="AE19" s="900"/>
      <c r="AF19" s="900"/>
      <c r="AG19" s="900">
        <v>30.3</v>
      </c>
      <c r="AH19" s="900"/>
      <c r="AI19" s="900"/>
      <c r="AJ19" s="900"/>
      <c r="AK19" s="900"/>
      <c r="AL19" s="900">
        <v>33.9</v>
      </c>
      <c r="AM19" s="900"/>
      <c r="AN19" s="900"/>
      <c r="AO19" s="900"/>
      <c r="AP19" s="900"/>
      <c r="AQ19" s="900">
        <v>38.1</v>
      </c>
      <c r="AR19" s="900"/>
      <c r="AS19" s="900"/>
      <c r="AT19" s="900"/>
      <c r="AU19" s="900"/>
      <c r="AV19" s="900">
        <v>43.3</v>
      </c>
      <c r="AW19" s="900"/>
      <c r="AX19" s="900"/>
      <c r="AY19" s="900"/>
      <c r="AZ19" s="900"/>
      <c r="BA19" s="900">
        <v>48.5</v>
      </c>
      <c r="BB19" s="900"/>
      <c r="BC19" s="900"/>
      <c r="BD19" s="900"/>
      <c r="BE19" s="900"/>
      <c r="BF19" s="900">
        <v>53.8</v>
      </c>
      <c r="BG19" s="900"/>
      <c r="BH19" s="900"/>
      <c r="BI19" s="900"/>
      <c r="BJ19" s="900"/>
    </row>
    <row r="20" spans="2:62" s="359" customFormat="1" ht="8.1" customHeight="1">
      <c r="Q20" s="32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</row>
    <row r="21" spans="2:62" s="359" customFormat="1">
      <c r="D21" s="898" t="s">
        <v>724</v>
      </c>
      <c r="E21" s="898"/>
      <c r="F21" s="898"/>
      <c r="G21" s="898"/>
      <c r="Q21" s="32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253"/>
      <c r="AE21" s="253"/>
      <c r="AF21" s="253"/>
      <c r="AG21" s="253"/>
      <c r="AH21" s="253"/>
      <c r="AI21" s="253"/>
      <c r="AJ21" s="253"/>
      <c r="AK21" s="253"/>
      <c r="AL21" s="253"/>
      <c r="AM21" s="253"/>
      <c r="AN21" s="253"/>
      <c r="AO21" s="253"/>
      <c r="AP21" s="253"/>
      <c r="AQ21" s="253"/>
      <c r="AR21" s="253"/>
      <c r="AS21" s="253"/>
      <c r="AT21" s="253"/>
      <c r="AU21" s="253"/>
      <c r="AV21" s="253"/>
      <c r="AW21" s="253"/>
      <c r="AX21" s="253"/>
      <c r="AY21" s="253"/>
      <c r="AZ21" s="253"/>
      <c r="BA21" s="253"/>
      <c r="BB21" s="253"/>
      <c r="BC21" s="253"/>
      <c r="BD21" s="253"/>
      <c r="BE21" s="253"/>
      <c r="BF21" s="253"/>
      <c r="BG21" s="253"/>
      <c r="BH21" s="253"/>
      <c r="BI21" s="253"/>
      <c r="BJ21" s="253"/>
    </row>
    <row r="22" spans="2:62" s="359" customFormat="1">
      <c r="E22" s="898" t="s">
        <v>7</v>
      </c>
      <c r="F22" s="898"/>
      <c r="G22" s="898"/>
      <c r="H22" s="898"/>
      <c r="I22" s="895">
        <v>16</v>
      </c>
      <c r="J22" s="895"/>
      <c r="K22" s="895"/>
      <c r="L22" s="895" t="s">
        <v>391</v>
      </c>
      <c r="M22" s="895"/>
      <c r="N22" s="895"/>
      <c r="O22" s="895"/>
      <c r="Q22" s="323"/>
      <c r="R22" s="896">
        <v>65.099999999999994</v>
      </c>
      <c r="S22" s="896"/>
      <c r="T22" s="896"/>
      <c r="U22" s="896"/>
      <c r="V22" s="896"/>
      <c r="W22" s="896">
        <v>67.7</v>
      </c>
      <c r="X22" s="896"/>
      <c r="Y22" s="896"/>
      <c r="Z22" s="896"/>
      <c r="AA22" s="896"/>
      <c r="AB22" s="896">
        <v>70.3</v>
      </c>
      <c r="AC22" s="896"/>
      <c r="AD22" s="896"/>
      <c r="AE22" s="896"/>
      <c r="AF22" s="896"/>
      <c r="AG22" s="896">
        <v>72.8</v>
      </c>
      <c r="AH22" s="896"/>
      <c r="AI22" s="896"/>
      <c r="AJ22" s="896"/>
      <c r="AK22" s="896"/>
      <c r="AL22" s="896">
        <v>75.099999999999994</v>
      </c>
      <c r="AM22" s="896"/>
      <c r="AN22" s="896"/>
      <c r="AO22" s="896"/>
      <c r="AP22" s="896"/>
      <c r="AQ22" s="896">
        <v>77.7</v>
      </c>
      <c r="AR22" s="896"/>
      <c r="AS22" s="896"/>
      <c r="AT22" s="896"/>
      <c r="AU22" s="896"/>
      <c r="AV22" s="896">
        <v>81.599999999999994</v>
      </c>
      <c r="AW22" s="896"/>
      <c r="AX22" s="896"/>
      <c r="AY22" s="896"/>
      <c r="AZ22" s="896"/>
      <c r="BA22" s="896">
        <v>85.2</v>
      </c>
      <c r="BB22" s="896"/>
      <c r="BC22" s="896"/>
      <c r="BD22" s="896"/>
      <c r="BE22" s="896"/>
      <c r="BF22" s="896">
        <v>88.1</v>
      </c>
      <c r="BG22" s="896"/>
      <c r="BH22" s="896"/>
      <c r="BI22" s="896"/>
      <c r="BJ22" s="896"/>
    </row>
    <row r="23" spans="2:62" s="359" customFormat="1">
      <c r="I23" s="895">
        <v>21</v>
      </c>
      <c r="J23" s="895"/>
      <c r="K23" s="895"/>
      <c r="Q23" s="323"/>
      <c r="R23" s="896">
        <v>65</v>
      </c>
      <c r="S23" s="896"/>
      <c r="T23" s="896"/>
      <c r="U23" s="896"/>
      <c r="V23" s="896"/>
      <c r="W23" s="896">
        <v>67.7</v>
      </c>
      <c r="X23" s="896"/>
      <c r="Y23" s="896"/>
      <c r="Z23" s="896"/>
      <c r="AA23" s="896"/>
      <c r="AB23" s="896">
        <v>70.400000000000006</v>
      </c>
      <c r="AC23" s="896"/>
      <c r="AD23" s="896"/>
      <c r="AE23" s="896"/>
      <c r="AF23" s="896"/>
      <c r="AG23" s="896">
        <v>72.7</v>
      </c>
      <c r="AH23" s="896"/>
      <c r="AI23" s="896"/>
      <c r="AJ23" s="896"/>
      <c r="AK23" s="896"/>
      <c r="AL23" s="896">
        <v>75.2</v>
      </c>
      <c r="AM23" s="896"/>
      <c r="AN23" s="896"/>
      <c r="AO23" s="896"/>
      <c r="AP23" s="896"/>
      <c r="AQ23" s="896">
        <v>77.7</v>
      </c>
      <c r="AR23" s="896"/>
      <c r="AS23" s="896"/>
      <c r="AT23" s="896"/>
      <c r="AU23" s="896"/>
      <c r="AV23" s="896">
        <v>81.3</v>
      </c>
      <c r="AW23" s="896"/>
      <c r="AX23" s="896"/>
      <c r="AY23" s="896"/>
      <c r="AZ23" s="896"/>
      <c r="BA23" s="896">
        <v>85.2</v>
      </c>
      <c r="BB23" s="896"/>
      <c r="BC23" s="896"/>
      <c r="BD23" s="896"/>
      <c r="BE23" s="896"/>
      <c r="BF23" s="896">
        <v>88.6</v>
      </c>
      <c r="BG23" s="896"/>
      <c r="BH23" s="896"/>
      <c r="BI23" s="896"/>
      <c r="BJ23" s="896"/>
    </row>
    <row r="24" spans="2:62" s="359" customFormat="1">
      <c r="I24" s="899">
        <v>26</v>
      </c>
      <c r="J24" s="899"/>
      <c r="K24" s="899"/>
      <c r="Q24" s="323"/>
      <c r="R24" s="900">
        <v>64.8</v>
      </c>
      <c r="S24" s="900"/>
      <c r="T24" s="900"/>
      <c r="U24" s="900"/>
      <c r="V24" s="900"/>
      <c r="W24" s="900">
        <v>67.7</v>
      </c>
      <c r="X24" s="900"/>
      <c r="Y24" s="900"/>
      <c r="Z24" s="900"/>
      <c r="AA24" s="900"/>
      <c r="AB24" s="900">
        <v>70.3</v>
      </c>
      <c r="AC24" s="900"/>
      <c r="AD24" s="900"/>
      <c r="AE24" s="900"/>
      <c r="AF24" s="900"/>
      <c r="AG24" s="900">
        <v>72.8</v>
      </c>
      <c r="AH24" s="900"/>
      <c r="AI24" s="900"/>
      <c r="AJ24" s="900"/>
      <c r="AK24" s="900"/>
      <c r="AL24" s="900">
        <v>75.099999999999994</v>
      </c>
      <c r="AM24" s="900"/>
      <c r="AN24" s="900"/>
      <c r="AO24" s="900"/>
      <c r="AP24" s="900"/>
      <c r="AQ24" s="900">
        <v>77.8</v>
      </c>
      <c r="AR24" s="900"/>
      <c r="AS24" s="900"/>
      <c r="AT24" s="900"/>
      <c r="AU24" s="900"/>
      <c r="AV24" s="900">
        <v>81.3</v>
      </c>
      <c r="AW24" s="900"/>
      <c r="AX24" s="900"/>
      <c r="AY24" s="900"/>
      <c r="AZ24" s="900"/>
      <c r="BA24" s="900">
        <v>85.1</v>
      </c>
      <c r="BB24" s="900"/>
      <c r="BC24" s="900"/>
      <c r="BD24" s="900"/>
      <c r="BE24" s="900"/>
      <c r="BF24" s="900">
        <v>88.3</v>
      </c>
      <c r="BG24" s="900"/>
      <c r="BH24" s="900"/>
      <c r="BI24" s="900"/>
      <c r="BJ24" s="900"/>
    </row>
    <row r="25" spans="2:62" s="359" customFormat="1" ht="8.1" customHeight="1">
      <c r="B25" s="315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60"/>
      <c r="R25" s="315"/>
      <c r="S25" s="315"/>
      <c r="T25" s="315"/>
      <c r="U25" s="315"/>
      <c r="V25" s="315"/>
      <c r="W25" s="315"/>
      <c r="X25" s="315"/>
      <c r="Y25" s="315"/>
      <c r="Z25" s="315"/>
      <c r="AA25" s="315"/>
      <c r="AB25" s="315"/>
      <c r="AC25" s="315"/>
      <c r="AD25" s="315"/>
      <c r="AE25" s="315"/>
      <c r="AF25" s="315"/>
      <c r="AG25" s="315"/>
      <c r="AH25" s="315"/>
      <c r="AI25" s="315"/>
      <c r="AJ25" s="315"/>
      <c r="AK25" s="315"/>
      <c r="AL25" s="315"/>
      <c r="AM25" s="315"/>
      <c r="AN25" s="315"/>
      <c r="AO25" s="315"/>
      <c r="AP25" s="315"/>
      <c r="AQ25" s="315"/>
      <c r="AR25" s="315"/>
      <c r="AS25" s="315"/>
      <c r="AT25" s="315"/>
      <c r="AU25" s="315"/>
      <c r="AV25" s="315"/>
      <c r="AW25" s="315"/>
      <c r="AX25" s="315"/>
      <c r="AY25" s="315"/>
      <c r="AZ25" s="315"/>
      <c r="BA25" s="315"/>
      <c r="BB25" s="315"/>
      <c r="BC25" s="315"/>
      <c r="BD25" s="315"/>
      <c r="BE25" s="315"/>
      <c r="BF25" s="315"/>
      <c r="BG25" s="315"/>
      <c r="BH25" s="315"/>
      <c r="BI25" s="315"/>
      <c r="BJ25" s="315"/>
    </row>
    <row r="26" spans="2:62" s="359" customFormat="1">
      <c r="B26" s="902" t="s">
        <v>602</v>
      </c>
      <c r="C26" s="903"/>
      <c r="D26" s="903"/>
      <c r="E26" s="903"/>
      <c r="F26" s="903"/>
      <c r="G26" s="903"/>
      <c r="H26" s="903"/>
      <c r="I26" s="903"/>
      <c r="J26" s="903"/>
      <c r="K26" s="903"/>
      <c r="L26" s="903"/>
      <c r="M26" s="903"/>
      <c r="N26" s="903"/>
      <c r="O26" s="903"/>
      <c r="P26" s="903"/>
      <c r="Q26" s="903"/>
      <c r="R26" s="906" t="s">
        <v>571</v>
      </c>
      <c r="S26" s="906"/>
      <c r="T26" s="906"/>
      <c r="U26" s="906"/>
      <c r="V26" s="906"/>
      <c r="W26" s="906"/>
      <c r="X26" s="906"/>
      <c r="Y26" s="906"/>
      <c r="Z26" s="906"/>
      <c r="AA26" s="906"/>
      <c r="AB26" s="906"/>
      <c r="AC26" s="906"/>
      <c r="AD26" s="906"/>
      <c r="AE26" s="906"/>
      <c r="AF26" s="906"/>
      <c r="AG26" s="906"/>
      <c r="AH26" s="906"/>
      <c r="AI26" s="906"/>
      <c r="AJ26" s="906"/>
      <c r="AK26" s="906"/>
      <c r="AL26" s="906"/>
      <c r="AM26" s="906"/>
      <c r="AN26" s="906"/>
      <c r="AO26" s="906"/>
      <c r="AP26" s="906"/>
      <c r="AQ26" s="906"/>
      <c r="AR26" s="906"/>
      <c r="AS26" s="906"/>
      <c r="AT26" s="906"/>
      <c r="AU26" s="906"/>
      <c r="AV26" s="906"/>
      <c r="AW26" s="906"/>
      <c r="AX26" s="906"/>
      <c r="AY26" s="906"/>
      <c r="AZ26" s="906"/>
      <c r="BA26" s="906"/>
      <c r="BB26" s="906"/>
      <c r="BC26" s="906"/>
      <c r="BD26" s="906"/>
      <c r="BE26" s="906"/>
      <c r="BF26" s="906"/>
      <c r="BG26" s="906"/>
      <c r="BH26" s="906"/>
      <c r="BI26" s="906"/>
      <c r="BJ26" s="907"/>
    </row>
    <row r="27" spans="2:62" s="359" customFormat="1">
      <c r="B27" s="904"/>
      <c r="C27" s="905"/>
      <c r="D27" s="905"/>
      <c r="E27" s="905"/>
      <c r="F27" s="905"/>
      <c r="G27" s="905"/>
      <c r="H27" s="905"/>
      <c r="I27" s="905"/>
      <c r="J27" s="905"/>
      <c r="K27" s="905"/>
      <c r="L27" s="905"/>
      <c r="M27" s="905"/>
      <c r="N27" s="905"/>
      <c r="O27" s="905"/>
      <c r="P27" s="905"/>
      <c r="Q27" s="905"/>
      <c r="R27" s="905" t="s">
        <v>597</v>
      </c>
      <c r="S27" s="905"/>
      <c r="T27" s="905"/>
      <c r="U27" s="905"/>
      <c r="V27" s="905"/>
      <c r="W27" s="905"/>
      <c r="X27" s="905"/>
      <c r="Y27" s="905"/>
      <c r="Z27" s="905"/>
      <c r="AA27" s="905"/>
      <c r="AB27" s="905"/>
      <c r="AC27" s="905"/>
      <c r="AD27" s="905"/>
      <c r="AE27" s="905"/>
      <c r="AF27" s="905"/>
      <c r="AG27" s="905"/>
      <c r="AH27" s="905"/>
      <c r="AI27" s="905"/>
      <c r="AJ27" s="905"/>
      <c r="AK27" s="905"/>
      <c r="AL27" s="905"/>
      <c r="AM27" s="905"/>
      <c r="AN27" s="905"/>
      <c r="AO27" s="905"/>
      <c r="AP27" s="905"/>
      <c r="AQ27" s="905"/>
      <c r="AR27" s="905"/>
      <c r="AS27" s="905"/>
      <c r="AT27" s="905"/>
      <c r="AU27" s="905"/>
      <c r="AV27" s="905" t="s">
        <v>596</v>
      </c>
      <c r="AW27" s="905"/>
      <c r="AX27" s="905"/>
      <c r="AY27" s="905"/>
      <c r="AZ27" s="905"/>
      <c r="BA27" s="905"/>
      <c r="BB27" s="905"/>
      <c r="BC27" s="905"/>
      <c r="BD27" s="905"/>
      <c r="BE27" s="905"/>
      <c r="BF27" s="905"/>
      <c r="BG27" s="905"/>
      <c r="BH27" s="905"/>
      <c r="BI27" s="905"/>
      <c r="BJ27" s="908"/>
    </row>
    <row r="28" spans="2:62" s="359" customFormat="1">
      <c r="B28" s="904"/>
      <c r="C28" s="905"/>
      <c r="D28" s="905"/>
      <c r="E28" s="905"/>
      <c r="F28" s="905"/>
      <c r="G28" s="905"/>
      <c r="H28" s="905"/>
      <c r="I28" s="905"/>
      <c r="J28" s="905"/>
      <c r="K28" s="905"/>
      <c r="L28" s="905"/>
      <c r="M28" s="905"/>
      <c r="N28" s="905"/>
      <c r="O28" s="905"/>
      <c r="P28" s="905"/>
      <c r="Q28" s="905"/>
      <c r="R28" s="905" t="s">
        <v>606</v>
      </c>
      <c r="S28" s="905"/>
      <c r="T28" s="905"/>
      <c r="U28" s="905"/>
      <c r="V28" s="905"/>
      <c r="W28" s="905" t="s">
        <v>605</v>
      </c>
      <c r="X28" s="905"/>
      <c r="Y28" s="905"/>
      <c r="Z28" s="905"/>
      <c r="AA28" s="905"/>
      <c r="AB28" s="905" t="s">
        <v>604</v>
      </c>
      <c r="AC28" s="905"/>
      <c r="AD28" s="905"/>
      <c r="AE28" s="905"/>
      <c r="AF28" s="905"/>
      <c r="AG28" s="905" t="s">
        <v>612</v>
      </c>
      <c r="AH28" s="905"/>
      <c r="AI28" s="905"/>
      <c r="AJ28" s="905"/>
      <c r="AK28" s="905"/>
      <c r="AL28" s="905" t="s">
        <v>611</v>
      </c>
      <c r="AM28" s="905"/>
      <c r="AN28" s="905"/>
      <c r="AO28" s="905"/>
      <c r="AP28" s="905"/>
      <c r="AQ28" s="905" t="s">
        <v>610</v>
      </c>
      <c r="AR28" s="905"/>
      <c r="AS28" s="905"/>
      <c r="AT28" s="905"/>
      <c r="AU28" s="905"/>
      <c r="AV28" s="905" t="s">
        <v>606</v>
      </c>
      <c r="AW28" s="905"/>
      <c r="AX28" s="905"/>
      <c r="AY28" s="905"/>
      <c r="AZ28" s="905"/>
      <c r="BA28" s="905" t="s">
        <v>605</v>
      </c>
      <c r="BB28" s="905"/>
      <c r="BC28" s="905"/>
      <c r="BD28" s="905"/>
      <c r="BE28" s="905"/>
      <c r="BF28" s="905" t="s">
        <v>604</v>
      </c>
      <c r="BG28" s="905"/>
      <c r="BH28" s="905"/>
      <c r="BI28" s="905"/>
      <c r="BJ28" s="908"/>
    </row>
    <row r="29" spans="2:62" s="359" customFormat="1" ht="8.1" customHeight="1">
      <c r="Q29" s="361"/>
    </row>
    <row r="30" spans="2:62" s="359" customFormat="1">
      <c r="C30" s="73"/>
      <c r="D30" s="898" t="s">
        <v>726</v>
      </c>
      <c r="E30" s="898"/>
      <c r="F30" s="898"/>
      <c r="G30" s="898"/>
      <c r="Q30" s="323"/>
    </row>
    <row r="31" spans="2:62" s="359" customFormat="1">
      <c r="E31" s="898" t="s">
        <v>7</v>
      </c>
      <c r="F31" s="898"/>
      <c r="G31" s="898"/>
      <c r="H31" s="898"/>
      <c r="I31" s="895">
        <v>16</v>
      </c>
      <c r="J31" s="895"/>
      <c r="K31" s="895"/>
      <c r="L31" s="895" t="s">
        <v>391</v>
      </c>
      <c r="M31" s="895"/>
      <c r="N31" s="895"/>
      <c r="O31" s="895"/>
      <c r="Q31" s="323"/>
      <c r="R31" s="896">
        <v>116</v>
      </c>
      <c r="S31" s="892"/>
      <c r="T31" s="892"/>
      <c r="U31" s="892"/>
      <c r="V31" s="892"/>
      <c r="W31" s="892">
        <v>121.8</v>
      </c>
      <c r="X31" s="892"/>
      <c r="Y31" s="892"/>
      <c r="Z31" s="892"/>
      <c r="AA31" s="892"/>
      <c r="AB31" s="892">
        <v>127.7</v>
      </c>
      <c r="AC31" s="892"/>
      <c r="AD31" s="892"/>
      <c r="AE31" s="892"/>
      <c r="AF31" s="892"/>
      <c r="AG31" s="892">
        <v>133.9</v>
      </c>
      <c r="AH31" s="892"/>
      <c r="AI31" s="892"/>
      <c r="AJ31" s="892"/>
      <c r="AK31" s="892"/>
      <c r="AL31" s="892">
        <v>140.30000000000001</v>
      </c>
      <c r="AM31" s="892"/>
      <c r="AN31" s="892"/>
      <c r="AO31" s="892"/>
      <c r="AP31" s="892"/>
      <c r="AQ31" s="892">
        <v>147</v>
      </c>
      <c r="AR31" s="892"/>
      <c r="AS31" s="892"/>
      <c r="AT31" s="892"/>
      <c r="AU31" s="892"/>
      <c r="AV31" s="892">
        <v>152.19999999999999</v>
      </c>
      <c r="AW31" s="892"/>
      <c r="AX31" s="892"/>
      <c r="AY31" s="892"/>
      <c r="AZ31" s="892"/>
      <c r="BA31" s="892">
        <v>155.69999999999999</v>
      </c>
      <c r="BB31" s="892"/>
      <c r="BC31" s="892"/>
      <c r="BD31" s="892"/>
      <c r="BE31" s="892"/>
      <c r="BF31" s="892">
        <v>157.4</v>
      </c>
      <c r="BG31" s="892"/>
      <c r="BH31" s="892"/>
      <c r="BI31" s="892"/>
      <c r="BJ31" s="892"/>
    </row>
    <row r="32" spans="2:62" s="359" customFormat="1">
      <c r="I32" s="895">
        <v>21</v>
      </c>
      <c r="J32" s="895"/>
      <c r="K32" s="895"/>
      <c r="Q32" s="323"/>
      <c r="R32" s="896">
        <v>116.2</v>
      </c>
      <c r="S32" s="892"/>
      <c r="T32" s="892"/>
      <c r="U32" s="892"/>
      <c r="V32" s="892"/>
      <c r="W32" s="892">
        <v>121.8</v>
      </c>
      <c r="X32" s="892"/>
      <c r="Y32" s="892"/>
      <c r="Z32" s="892"/>
      <c r="AA32" s="892"/>
      <c r="AB32" s="892">
        <v>127.7</v>
      </c>
      <c r="AC32" s="892"/>
      <c r="AD32" s="892"/>
      <c r="AE32" s="892"/>
      <c r="AF32" s="892"/>
      <c r="AG32" s="892">
        <v>133.5</v>
      </c>
      <c r="AH32" s="892"/>
      <c r="AI32" s="892"/>
      <c r="AJ32" s="892"/>
      <c r="AK32" s="892"/>
      <c r="AL32" s="892">
        <v>140.4</v>
      </c>
      <c r="AM32" s="892"/>
      <c r="AN32" s="892"/>
      <c r="AO32" s="892"/>
      <c r="AP32" s="892"/>
      <c r="AQ32" s="892">
        <v>147</v>
      </c>
      <c r="AR32" s="892"/>
      <c r="AS32" s="892"/>
      <c r="AT32" s="892"/>
      <c r="AU32" s="892"/>
      <c r="AV32" s="892">
        <v>152.69999999999999</v>
      </c>
      <c r="AW32" s="892"/>
      <c r="AX32" s="892"/>
      <c r="AY32" s="892"/>
      <c r="AZ32" s="892"/>
      <c r="BA32" s="892">
        <v>155.19999999999999</v>
      </c>
      <c r="BB32" s="892"/>
      <c r="BC32" s="892"/>
      <c r="BD32" s="892"/>
      <c r="BE32" s="892"/>
      <c r="BF32" s="892">
        <v>157.4</v>
      </c>
      <c r="BG32" s="892"/>
      <c r="BH32" s="892"/>
      <c r="BI32" s="892"/>
      <c r="BJ32" s="892"/>
    </row>
    <row r="33" spans="2:62" s="359" customFormat="1">
      <c r="I33" s="899">
        <v>26</v>
      </c>
      <c r="J33" s="899"/>
      <c r="K33" s="899"/>
      <c r="Q33" s="323"/>
      <c r="R33" s="900">
        <v>115.7</v>
      </c>
      <c r="S33" s="897"/>
      <c r="T33" s="897"/>
      <c r="U33" s="897"/>
      <c r="V33" s="897"/>
      <c r="W33" s="897">
        <v>121.6</v>
      </c>
      <c r="X33" s="897"/>
      <c r="Y33" s="897"/>
      <c r="Z33" s="897"/>
      <c r="AA33" s="897"/>
      <c r="AB33" s="897">
        <v>127.7</v>
      </c>
      <c r="AC33" s="897"/>
      <c r="AD33" s="897"/>
      <c r="AE33" s="897"/>
      <c r="AF33" s="897"/>
      <c r="AG33" s="897">
        <v>133.6</v>
      </c>
      <c r="AH33" s="897"/>
      <c r="AI33" s="897"/>
      <c r="AJ33" s="897"/>
      <c r="AK33" s="897"/>
      <c r="AL33" s="897">
        <v>140.30000000000001</v>
      </c>
      <c r="AM33" s="897"/>
      <c r="AN33" s="897"/>
      <c r="AO33" s="897"/>
      <c r="AP33" s="897"/>
      <c r="AQ33" s="897">
        <v>147.4</v>
      </c>
      <c r="AR33" s="897"/>
      <c r="AS33" s="897"/>
      <c r="AT33" s="897"/>
      <c r="AU33" s="897"/>
      <c r="AV33" s="897">
        <v>152.30000000000001</v>
      </c>
      <c r="AW33" s="897"/>
      <c r="AX33" s="897"/>
      <c r="AY33" s="897"/>
      <c r="AZ33" s="897"/>
      <c r="BA33" s="897">
        <v>155.30000000000001</v>
      </c>
      <c r="BB33" s="897"/>
      <c r="BC33" s="897"/>
      <c r="BD33" s="897"/>
      <c r="BE33" s="897"/>
      <c r="BF33" s="897">
        <v>157</v>
      </c>
      <c r="BG33" s="897"/>
      <c r="BH33" s="897"/>
      <c r="BI33" s="897"/>
      <c r="BJ33" s="897"/>
    </row>
    <row r="34" spans="2:62" s="359" customFormat="1" ht="8.1" customHeight="1">
      <c r="Q34" s="323"/>
    </row>
    <row r="35" spans="2:62" s="359" customFormat="1">
      <c r="D35" s="898" t="s">
        <v>725</v>
      </c>
      <c r="E35" s="898"/>
      <c r="F35" s="898"/>
      <c r="G35" s="898"/>
      <c r="Q35" s="323"/>
    </row>
    <row r="36" spans="2:62" s="359" customFormat="1">
      <c r="E36" s="898" t="s">
        <v>7</v>
      </c>
      <c r="F36" s="898"/>
      <c r="G36" s="898"/>
      <c r="H36" s="898"/>
      <c r="I36" s="895">
        <v>16</v>
      </c>
      <c r="J36" s="895"/>
      <c r="K36" s="895"/>
      <c r="L36" s="895" t="s">
        <v>391</v>
      </c>
      <c r="M36" s="895"/>
      <c r="N36" s="895"/>
      <c r="O36" s="895"/>
      <c r="Q36" s="323"/>
      <c r="R36" s="896">
        <v>21</v>
      </c>
      <c r="S36" s="896"/>
      <c r="T36" s="896"/>
      <c r="U36" s="896"/>
      <c r="V36" s="896"/>
      <c r="W36" s="892">
        <v>23.5</v>
      </c>
      <c r="X36" s="892"/>
      <c r="Y36" s="892"/>
      <c r="Z36" s="892"/>
      <c r="AA36" s="892"/>
      <c r="AB36" s="892">
        <v>26.5</v>
      </c>
      <c r="AC36" s="892"/>
      <c r="AD36" s="892"/>
      <c r="AE36" s="892"/>
      <c r="AF36" s="892"/>
      <c r="AG36" s="892">
        <v>30.2</v>
      </c>
      <c r="AH36" s="892"/>
      <c r="AI36" s="892"/>
      <c r="AJ36" s="892"/>
      <c r="AK36" s="892"/>
      <c r="AL36" s="892">
        <v>34.299999999999997</v>
      </c>
      <c r="AM36" s="892"/>
      <c r="AN36" s="892"/>
      <c r="AO36" s="892"/>
      <c r="AP36" s="892"/>
      <c r="AQ36" s="892">
        <v>39.4</v>
      </c>
      <c r="AR36" s="892"/>
      <c r="AS36" s="892"/>
      <c r="AT36" s="892"/>
      <c r="AU36" s="892"/>
      <c r="AV36" s="892">
        <v>44.2</v>
      </c>
      <c r="AW36" s="892"/>
      <c r="AX36" s="892"/>
      <c r="AY36" s="892"/>
      <c r="AZ36" s="892"/>
      <c r="BA36" s="892">
        <v>48</v>
      </c>
      <c r="BB36" s="892"/>
      <c r="BC36" s="892"/>
      <c r="BD36" s="892"/>
      <c r="BE36" s="892"/>
      <c r="BF36" s="892">
        <v>50.6</v>
      </c>
      <c r="BG36" s="892"/>
      <c r="BH36" s="892"/>
      <c r="BI36" s="892"/>
      <c r="BJ36" s="892"/>
    </row>
    <row r="37" spans="2:62" s="359" customFormat="1">
      <c r="I37" s="895">
        <v>21</v>
      </c>
      <c r="J37" s="895"/>
      <c r="K37" s="895"/>
      <c r="Q37" s="323"/>
      <c r="R37" s="896">
        <v>21</v>
      </c>
      <c r="S37" s="896"/>
      <c r="T37" s="896"/>
      <c r="U37" s="896"/>
      <c r="V37" s="896"/>
      <c r="W37" s="892">
        <v>23.4</v>
      </c>
      <c r="X37" s="892"/>
      <c r="Y37" s="892"/>
      <c r="Z37" s="892"/>
      <c r="AA37" s="892"/>
      <c r="AB37" s="892">
        <v>26.3</v>
      </c>
      <c r="AC37" s="892"/>
      <c r="AD37" s="892"/>
      <c r="AE37" s="892"/>
      <c r="AF37" s="892"/>
      <c r="AG37" s="892">
        <v>29.5</v>
      </c>
      <c r="AH37" s="892"/>
      <c r="AI37" s="892"/>
      <c r="AJ37" s="892"/>
      <c r="AK37" s="892"/>
      <c r="AL37" s="892">
        <v>33.799999999999997</v>
      </c>
      <c r="AM37" s="892"/>
      <c r="AN37" s="892"/>
      <c r="AO37" s="892"/>
      <c r="AP37" s="892"/>
      <c r="AQ37" s="892">
        <v>38.6</v>
      </c>
      <c r="AR37" s="892"/>
      <c r="AS37" s="892"/>
      <c r="AT37" s="892"/>
      <c r="AU37" s="892"/>
      <c r="AV37" s="892">
        <v>43.7</v>
      </c>
      <c r="AW37" s="892"/>
      <c r="AX37" s="892"/>
      <c r="AY37" s="892"/>
      <c r="AZ37" s="892"/>
      <c r="BA37" s="892">
        <v>47</v>
      </c>
      <c r="BB37" s="892"/>
      <c r="BC37" s="892"/>
      <c r="BD37" s="892"/>
      <c r="BE37" s="892"/>
      <c r="BF37" s="892">
        <v>50.3</v>
      </c>
      <c r="BG37" s="892"/>
      <c r="BH37" s="892"/>
      <c r="BI37" s="892"/>
      <c r="BJ37" s="892"/>
    </row>
    <row r="38" spans="2:62" s="359" customFormat="1">
      <c r="I38" s="899">
        <v>26</v>
      </c>
      <c r="J38" s="899"/>
      <c r="K38" s="899"/>
      <c r="Q38" s="323"/>
      <c r="R38" s="900">
        <v>20.7</v>
      </c>
      <c r="S38" s="900"/>
      <c r="T38" s="900"/>
      <c r="U38" s="900"/>
      <c r="V38" s="900"/>
      <c r="W38" s="897">
        <v>23.2</v>
      </c>
      <c r="X38" s="897"/>
      <c r="Y38" s="897"/>
      <c r="Z38" s="897"/>
      <c r="AA38" s="897"/>
      <c r="AB38" s="897">
        <v>26.2</v>
      </c>
      <c r="AC38" s="897"/>
      <c r="AD38" s="897"/>
      <c r="AE38" s="897"/>
      <c r="AF38" s="897"/>
      <c r="AG38" s="897">
        <v>29.6</v>
      </c>
      <c r="AH38" s="897"/>
      <c r="AI38" s="897"/>
      <c r="AJ38" s="897"/>
      <c r="AK38" s="897"/>
      <c r="AL38" s="897">
        <v>33.700000000000003</v>
      </c>
      <c r="AM38" s="897"/>
      <c r="AN38" s="897"/>
      <c r="AO38" s="897"/>
      <c r="AP38" s="897"/>
      <c r="AQ38" s="897">
        <v>38.9</v>
      </c>
      <c r="AR38" s="897"/>
      <c r="AS38" s="897"/>
      <c r="AT38" s="897"/>
      <c r="AU38" s="897"/>
      <c r="AV38" s="897">
        <v>43.5</v>
      </c>
      <c r="AW38" s="897"/>
      <c r="AX38" s="897"/>
      <c r="AY38" s="897"/>
      <c r="AZ38" s="897"/>
      <c r="BA38" s="897">
        <v>47.2</v>
      </c>
      <c r="BB38" s="897"/>
      <c r="BC38" s="897"/>
      <c r="BD38" s="897"/>
      <c r="BE38" s="897"/>
      <c r="BF38" s="897">
        <v>48.9</v>
      </c>
      <c r="BG38" s="897"/>
      <c r="BH38" s="897"/>
      <c r="BI38" s="897"/>
      <c r="BJ38" s="897"/>
    </row>
    <row r="39" spans="2:62" s="359" customFormat="1" ht="8.1" customHeight="1">
      <c r="Q39" s="323"/>
    </row>
    <row r="40" spans="2:62" s="359" customFormat="1">
      <c r="D40" s="898" t="s">
        <v>724</v>
      </c>
      <c r="E40" s="898"/>
      <c r="F40" s="898"/>
      <c r="G40" s="898"/>
      <c r="Q40" s="323"/>
    </row>
    <row r="41" spans="2:62" s="359" customFormat="1">
      <c r="E41" s="898" t="s">
        <v>7</v>
      </c>
      <c r="F41" s="898"/>
      <c r="G41" s="898"/>
      <c r="H41" s="898"/>
      <c r="I41" s="895">
        <v>16</v>
      </c>
      <c r="J41" s="895"/>
      <c r="K41" s="895"/>
      <c r="L41" s="895" t="s">
        <v>391</v>
      </c>
      <c r="M41" s="895"/>
      <c r="N41" s="895"/>
      <c r="O41" s="895"/>
      <c r="Q41" s="323"/>
      <c r="R41" s="896">
        <v>64.599999999999994</v>
      </c>
      <c r="S41" s="892"/>
      <c r="T41" s="892"/>
      <c r="U41" s="892"/>
      <c r="V41" s="892"/>
      <c r="W41" s="892">
        <v>67.3</v>
      </c>
      <c r="X41" s="892"/>
      <c r="Y41" s="892"/>
      <c r="Z41" s="892"/>
      <c r="AA41" s="892"/>
      <c r="AB41" s="892">
        <v>70.099999999999994</v>
      </c>
      <c r="AC41" s="892"/>
      <c r="AD41" s="892"/>
      <c r="AE41" s="892"/>
      <c r="AF41" s="892"/>
      <c r="AG41" s="892">
        <v>72.900000000000006</v>
      </c>
      <c r="AH41" s="892"/>
      <c r="AI41" s="892"/>
      <c r="AJ41" s="892"/>
      <c r="AK41" s="892"/>
      <c r="AL41" s="892">
        <v>75.900000000000006</v>
      </c>
      <c r="AM41" s="892"/>
      <c r="AN41" s="892"/>
      <c r="AO41" s="892"/>
      <c r="AP41" s="892"/>
      <c r="AQ41" s="892">
        <v>79.3</v>
      </c>
      <c r="AR41" s="892"/>
      <c r="AS41" s="892"/>
      <c r="AT41" s="892"/>
      <c r="AU41" s="892"/>
      <c r="AV41" s="892">
        <v>82.3</v>
      </c>
      <c r="AW41" s="892"/>
      <c r="AX41" s="892"/>
      <c r="AY41" s="892"/>
      <c r="AZ41" s="892"/>
      <c r="BA41" s="892">
        <v>84</v>
      </c>
      <c r="BB41" s="892"/>
      <c r="BC41" s="892"/>
      <c r="BD41" s="892"/>
      <c r="BE41" s="892"/>
      <c r="BF41" s="892">
        <v>85.3</v>
      </c>
      <c r="BG41" s="892"/>
      <c r="BH41" s="892"/>
      <c r="BI41" s="892"/>
      <c r="BJ41" s="892"/>
    </row>
    <row r="42" spans="2:62" s="359" customFormat="1">
      <c r="I42" s="895">
        <v>21</v>
      </c>
      <c r="J42" s="895"/>
      <c r="K42" s="895"/>
      <c r="Q42" s="323"/>
      <c r="R42" s="896">
        <v>64.599999999999994</v>
      </c>
      <c r="S42" s="892"/>
      <c r="T42" s="892"/>
      <c r="U42" s="892"/>
      <c r="V42" s="892"/>
      <c r="W42" s="892">
        <v>67.400000000000006</v>
      </c>
      <c r="X42" s="892"/>
      <c r="Y42" s="892"/>
      <c r="Z42" s="892"/>
      <c r="AA42" s="892"/>
      <c r="AB42" s="892">
        <v>70</v>
      </c>
      <c r="AC42" s="892"/>
      <c r="AD42" s="892"/>
      <c r="AE42" s="892"/>
      <c r="AF42" s="892"/>
      <c r="AG42" s="892">
        <v>72.7</v>
      </c>
      <c r="AH42" s="892"/>
      <c r="AI42" s="892"/>
      <c r="AJ42" s="892"/>
      <c r="AK42" s="892"/>
      <c r="AL42" s="892">
        <v>75.900000000000006</v>
      </c>
      <c r="AM42" s="892"/>
      <c r="AN42" s="892"/>
      <c r="AO42" s="892"/>
      <c r="AP42" s="892"/>
      <c r="AQ42" s="892">
        <v>79.3</v>
      </c>
      <c r="AR42" s="892"/>
      <c r="AS42" s="892"/>
      <c r="AT42" s="892"/>
      <c r="AU42" s="892"/>
      <c r="AV42" s="892">
        <v>82.4</v>
      </c>
      <c r="AW42" s="892"/>
      <c r="AX42" s="892"/>
      <c r="AY42" s="892"/>
      <c r="AZ42" s="892"/>
      <c r="BA42" s="892">
        <v>83.9</v>
      </c>
      <c r="BB42" s="892"/>
      <c r="BC42" s="892"/>
      <c r="BD42" s="892"/>
      <c r="BE42" s="892"/>
      <c r="BF42" s="892">
        <v>85.1</v>
      </c>
      <c r="BG42" s="892"/>
      <c r="BH42" s="892"/>
      <c r="BI42" s="892"/>
      <c r="BJ42" s="892"/>
    </row>
    <row r="43" spans="2:62">
      <c r="I43" s="424">
        <v>26</v>
      </c>
      <c r="J43" s="424"/>
      <c r="K43" s="424"/>
      <c r="Q43" s="118"/>
      <c r="R43" s="893">
        <v>64.3</v>
      </c>
      <c r="S43" s="894"/>
      <c r="T43" s="894"/>
      <c r="U43" s="894"/>
      <c r="V43" s="894"/>
      <c r="W43" s="894">
        <v>67.2</v>
      </c>
      <c r="X43" s="894"/>
      <c r="Y43" s="894"/>
      <c r="Z43" s="894"/>
      <c r="AA43" s="894"/>
      <c r="AB43" s="894">
        <v>70</v>
      </c>
      <c r="AC43" s="894"/>
      <c r="AD43" s="894"/>
      <c r="AE43" s="894"/>
      <c r="AF43" s="894"/>
      <c r="AG43" s="894">
        <v>72.7</v>
      </c>
      <c r="AH43" s="894"/>
      <c r="AI43" s="894"/>
      <c r="AJ43" s="894"/>
      <c r="AK43" s="894"/>
      <c r="AL43" s="894">
        <v>75.900000000000006</v>
      </c>
      <c r="AM43" s="894"/>
      <c r="AN43" s="894"/>
      <c r="AO43" s="894"/>
      <c r="AP43" s="894"/>
      <c r="AQ43" s="894">
        <v>79.5</v>
      </c>
      <c r="AR43" s="894"/>
      <c r="AS43" s="894"/>
      <c r="AT43" s="894"/>
      <c r="AU43" s="894"/>
      <c r="AV43" s="894">
        <v>82.3</v>
      </c>
      <c r="AW43" s="894"/>
      <c r="AX43" s="894"/>
      <c r="AY43" s="894"/>
      <c r="AZ43" s="894"/>
      <c r="BA43" s="894">
        <v>84.2</v>
      </c>
      <c r="BB43" s="894"/>
      <c r="BC43" s="894"/>
      <c r="BD43" s="894"/>
      <c r="BE43" s="894"/>
      <c r="BF43" s="894">
        <v>85.1</v>
      </c>
      <c r="BG43" s="894"/>
      <c r="BH43" s="894"/>
      <c r="BI43" s="894"/>
      <c r="BJ43" s="894"/>
    </row>
    <row r="44" spans="2:62" ht="8.1" customHeight="1"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9"/>
      <c r="N44" s="119"/>
      <c r="O44" s="119"/>
      <c r="P44" s="119"/>
      <c r="Q44" s="120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</row>
    <row r="45" spans="2:62">
      <c r="C45" s="478" t="s">
        <v>8</v>
      </c>
      <c r="D45" s="478"/>
      <c r="E45" s="227" t="s">
        <v>10</v>
      </c>
      <c r="F45" s="121" t="s">
        <v>925</v>
      </c>
    </row>
    <row r="46" spans="2:62">
      <c r="B46" s="524" t="s">
        <v>9</v>
      </c>
      <c r="C46" s="524"/>
      <c r="D46" s="524"/>
      <c r="E46" s="227" t="s">
        <v>10</v>
      </c>
      <c r="F46" s="121" t="s">
        <v>803</v>
      </c>
    </row>
    <row r="47" spans="2:62" ht="13.5" customHeight="1"/>
    <row r="48" spans="2:62" ht="13.5" customHeight="1"/>
    <row r="49" spans="2:62" ht="13.5" customHeight="1"/>
    <row r="51" spans="2:62" ht="18" customHeight="1">
      <c r="B51" s="454" t="s">
        <v>875</v>
      </c>
      <c r="C51" s="454"/>
      <c r="D51" s="454"/>
      <c r="E51" s="454"/>
      <c r="F51" s="454"/>
      <c r="G51" s="454"/>
      <c r="H51" s="454"/>
      <c r="I51" s="454"/>
      <c r="J51" s="454"/>
      <c r="K51" s="454"/>
      <c r="L51" s="454"/>
      <c r="M51" s="454"/>
      <c r="N51" s="454"/>
      <c r="O51" s="45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4"/>
      <c r="AR51" s="454"/>
      <c r="AS51" s="454"/>
      <c r="AT51" s="454"/>
      <c r="AU51" s="454"/>
      <c r="AV51" s="454"/>
      <c r="AW51" s="454"/>
      <c r="AX51" s="454"/>
      <c r="AY51" s="454"/>
      <c r="AZ51" s="454"/>
      <c r="BA51" s="454"/>
      <c r="BB51" s="454"/>
      <c r="BC51" s="454"/>
      <c r="BD51" s="454"/>
      <c r="BE51" s="454"/>
      <c r="BF51" s="454"/>
      <c r="BG51" s="454"/>
      <c r="BH51" s="454"/>
      <c r="BI51" s="454"/>
      <c r="BJ51" s="454"/>
    </row>
    <row r="52" spans="2:62" ht="12" customHeight="1">
      <c r="BJ52" s="188" t="s">
        <v>915</v>
      </c>
    </row>
    <row r="53" spans="2:62">
      <c r="B53" s="456" t="s">
        <v>602</v>
      </c>
      <c r="C53" s="457"/>
      <c r="D53" s="457"/>
      <c r="E53" s="457"/>
      <c r="F53" s="457"/>
      <c r="G53" s="457"/>
      <c r="H53" s="457"/>
      <c r="I53" s="457"/>
      <c r="J53" s="457"/>
      <c r="K53" s="457"/>
      <c r="L53" s="457"/>
      <c r="M53" s="457"/>
      <c r="N53" s="457"/>
      <c r="O53" s="457"/>
      <c r="P53" s="457"/>
      <c r="Q53" s="457"/>
      <c r="R53" s="457"/>
      <c r="S53" s="457"/>
      <c r="T53" s="457"/>
      <c r="U53" s="901" t="s">
        <v>227</v>
      </c>
      <c r="V53" s="901"/>
      <c r="W53" s="901"/>
      <c r="X53" s="901"/>
      <c r="Y53" s="901"/>
      <c r="Z53" s="901"/>
      <c r="AA53" s="901"/>
      <c r="AB53" s="734" t="s">
        <v>786</v>
      </c>
      <c r="AC53" s="732"/>
      <c r="AD53" s="732"/>
      <c r="AE53" s="732"/>
      <c r="AF53" s="732"/>
      <c r="AG53" s="732"/>
      <c r="AH53" s="732"/>
      <c r="AI53" s="732"/>
      <c r="AJ53" s="732"/>
      <c r="AK53" s="732"/>
      <c r="AL53" s="732"/>
      <c r="AM53" s="732"/>
      <c r="AN53" s="732"/>
      <c r="AO53" s="735"/>
      <c r="AP53" s="766" t="s">
        <v>788</v>
      </c>
      <c r="AQ53" s="767"/>
      <c r="AR53" s="767"/>
      <c r="AS53" s="767"/>
      <c r="AT53" s="767"/>
      <c r="AU53" s="767"/>
      <c r="AV53" s="767"/>
      <c r="AW53" s="767"/>
      <c r="AX53" s="767"/>
      <c r="AY53" s="767"/>
      <c r="AZ53" s="767"/>
      <c r="BA53" s="767"/>
      <c r="BB53" s="767"/>
      <c r="BC53" s="767"/>
      <c r="BD53" s="767"/>
      <c r="BE53" s="767"/>
      <c r="BF53" s="767"/>
      <c r="BG53" s="767"/>
      <c r="BH53" s="767"/>
      <c r="BI53" s="767"/>
      <c r="BJ53" s="767"/>
    </row>
    <row r="54" spans="2:62">
      <c r="B54" s="458"/>
      <c r="C54" s="459"/>
      <c r="D54" s="459"/>
      <c r="E54" s="459"/>
      <c r="F54" s="459"/>
      <c r="G54" s="459"/>
      <c r="H54" s="459"/>
      <c r="I54" s="459"/>
      <c r="J54" s="459"/>
      <c r="K54" s="459"/>
      <c r="L54" s="459"/>
      <c r="M54" s="459"/>
      <c r="N54" s="459"/>
      <c r="O54" s="459"/>
      <c r="P54" s="459"/>
      <c r="Q54" s="459"/>
      <c r="R54" s="459"/>
      <c r="S54" s="459"/>
      <c r="T54" s="459"/>
      <c r="U54" s="522"/>
      <c r="V54" s="522"/>
      <c r="W54" s="522"/>
      <c r="X54" s="522"/>
      <c r="Y54" s="522"/>
      <c r="Z54" s="522"/>
      <c r="AA54" s="522"/>
      <c r="AB54" s="523" t="s">
        <v>572</v>
      </c>
      <c r="AC54" s="840"/>
      <c r="AD54" s="840"/>
      <c r="AE54" s="840"/>
      <c r="AF54" s="840"/>
      <c r="AG54" s="840"/>
      <c r="AH54" s="841"/>
      <c r="AI54" s="523" t="s">
        <v>787</v>
      </c>
      <c r="AJ54" s="840"/>
      <c r="AK54" s="840"/>
      <c r="AL54" s="840"/>
      <c r="AM54" s="840"/>
      <c r="AN54" s="840"/>
      <c r="AO54" s="841"/>
      <c r="AP54" s="523" t="s">
        <v>722</v>
      </c>
      <c r="AQ54" s="840"/>
      <c r="AR54" s="840"/>
      <c r="AS54" s="840"/>
      <c r="AT54" s="840"/>
      <c r="AU54" s="840"/>
      <c r="AV54" s="840"/>
      <c r="AW54" s="840"/>
      <c r="AX54" s="840"/>
      <c r="AY54" s="840"/>
      <c r="AZ54" s="523" t="s">
        <v>721</v>
      </c>
      <c r="BA54" s="840"/>
      <c r="BB54" s="840"/>
      <c r="BC54" s="840"/>
      <c r="BD54" s="840"/>
      <c r="BE54" s="840"/>
      <c r="BF54" s="840"/>
      <c r="BG54" s="840"/>
      <c r="BH54" s="840"/>
      <c r="BI54" s="840"/>
      <c r="BJ54" s="840"/>
    </row>
    <row r="55" spans="2:62" ht="8.1" customHeight="1">
      <c r="T55" s="117"/>
    </row>
    <row r="56" spans="2:62">
      <c r="C56" s="826" t="s">
        <v>720</v>
      </c>
      <c r="D56" s="826"/>
      <c r="E56" s="826"/>
      <c r="F56" s="826"/>
      <c r="G56" s="826"/>
      <c r="H56" s="826"/>
      <c r="I56" s="826"/>
      <c r="J56" s="826"/>
      <c r="K56" s="826"/>
      <c r="L56" s="826"/>
      <c r="M56" s="826"/>
      <c r="N56" s="826"/>
      <c r="O56" s="826"/>
      <c r="P56" s="826"/>
      <c r="Q56" s="826"/>
      <c r="R56" s="826"/>
      <c r="S56" s="826"/>
      <c r="T56" s="118"/>
      <c r="U56" s="428">
        <f>SUM(AB56:AO56)</f>
        <v>5525</v>
      </c>
      <c r="V56" s="428"/>
      <c r="W56" s="428"/>
      <c r="X56" s="428"/>
      <c r="Y56" s="428"/>
      <c r="Z56" s="428"/>
      <c r="AA56" s="428"/>
      <c r="AB56" s="428">
        <v>2871</v>
      </c>
      <c r="AC56" s="428"/>
      <c r="AD56" s="428"/>
      <c r="AE56" s="428"/>
      <c r="AF56" s="428"/>
      <c r="AG56" s="428"/>
      <c r="AH56" s="428"/>
      <c r="AI56" s="428">
        <v>2654</v>
      </c>
      <c r="AJ56" s="428"/>
      <c r="AK56" s="428"/>
      <c r="AL56" s="428"/>
      <c r="AM56" s="428"/>
      <c r="AN56" s="428"/>
      <c r="AO56" s="428"/>
      <c r="AP56" s="847">
        <v>4985</v>
      </c>
      <c r="AQ56" s="847"/>
      <c r="AR56" s="847"/>
      <c r="AS56" s="847"/>
      <c r="AT56" s="847"/>
      <c r="AU56" s="847"/>
      <c r="AV56" s="847"/>
      <c r="AW56" s="847"/>
      <c r="AX56" s="847"/>
      <c r="AY56" s="847"/>
      <c r="AZ56" s="362"/>
      <c r="BA56" s="362"/>
      <c r="BB56" s="362"/>
      <c r="BC56" s="362"/>
      <c r="BD56" s="428">
        <v>540</v>
      </c>
      <c r="BE56" s="428"/>
      <c r="BF56" s="428"/>
      <c r="BG56" s="428"/>
      <c r="BH56" s="428"/>
      <c r="BI56" s="428"/>
      <c r="BJ56" s="428"/>
    </row>
    <row r="57" spans="2:62" ht="8.1" customHeight="1">
      <c r="T57" s="118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362"/>
      <c r="AX57" s="362"/>
      <c r="AY57" s="362"/>
      <c r="AZ57" s="362"/>
      <c r="BA57" s="362"/>
      <c r="BB57" s="362"/>
      <c r="BC57" s="362"/>
      <c r="BD57" s="186"/>
      <c r="BE57" s="186"/>
      <c r="BF57" s="186"/>
      <c r="BG57" s="186"/>
      <c r="BH57" s="186"/>
      <c r="BI57" s="186"/>
      <c r="BJ57" s="186"/>
    </row>
    <row r="58" spans="2:62">
      <c r="C58" s="463" t="s">
        <v>719</v>
      </c>
      <c r="D58" s="463"/>
      <c r="E58" s="463"/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125"/>
      <c r="U58" s="466">
        <f>SUM(AB58:AO58)</f>
        <v>5448</v>
      </c>
      <c r="V58" s="466"/>
      <c r="W58" s="466"/>
      <c r="X58" s="466"/>
      <c r="Y58" s="466"/>
      <c r="Z58" s="466"/>
      <c r="AA58" s="466"/>
      <c r="AB58" s="466">
        <v>2825</v>
      </c>
      <c r="AC58" s="466"/>
      <c r="AD58" s="466"/>
      <c r="AE58" s="466"/>
      <c r="AF58" s="466"/>
      <c r="AG58" s="466"/>
      <c r="AH58" s="466"/>
      <c r="AI58" s="466">
        <v>2623</v>
      </c>
      <c r="AJ58" s="466"/>
      <c r="AK58" s="466"/>
      <c r="AL58" s="466"/>
      <c r="AM58" s="466"/>
      <c r="AN58" s="466"/>
      <c r="AO58" s="466"/>
      <c r="AP58" s="525">
        <v>4911</v>
      </c>
      <c r="AQ58" s="525"/>
      <c r="AR58" s="525"/>
      <c r="AS58" s="525"/>
      <c r="AT58" s="525"/>
      <c r="AU58" s="525"/>
      <c r="AV58" s="525"/>
      <c r="AW58" s="525"/>
      <c r="AX58" s="525"/>
      <c r="AY58" s="525"/>
      <c r="AZ58" s="362"/>
      <c r="BA58" s="362"/>
      <c r="BB58" s="362"/>
      <c r="BC58" s="362"/>
      <c r="BD58" s="466">
        <v>537</v>
      </c>
      <c r="BE58" s="466"/>
      <c r="BF58" s="466"/>
      <c r="BG58" s="466"/>
      <c r="BH58" s="466"/>
      <c r="BI58" s="466"/>
      <c r="BJ58" s="466"/>
    </row>
    <row r="59" spans="2:62" ht="8.1" customHeight="1">
      <c r="T59" s="118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362"/>
      <c r="AX59" s="362"/>
      <c r="AY59" s="362"/>
      <c r="AZ59" s="362"/>
      <c r="BA59" s="362"/>
      <c r="BB59" s="362"/>
      <c r="BC59" s="362"/>
      <c r="BD59" s="186"/>
      <c r="BE59" s="186"/>
      <c r="BF59" s="186"/>
      <c r="BG59" s="186"/>
      <c r="BH59" s="186"/>
      <c r="BI59" s="186"/>
      <c r="BJ59" s="186"/>
    </row>
    <row r="60" spans="2:62">
      <c r="C60" s="64"/>
      <c r="D60" s="64"/>
      <c r="E60" s="64"/>
      <c r="F60" s="64"/>
      <c r="G60" s="64"/>
      <c r="H60" s="463" t="s">
        <v>718</v>
      </c>
      <c r="I60" s="787"/>
      <c r="J60" s="787"/>
      <c r="K60" s="787"/>
      <c r="L60" s="787"/>
      <c r="M60" s="787"/>
      <c r="N60" s="787"/>
      <c r="O60" s="787"/>
      <c r="P60" s="787"/>
      <c r="Q60" s="787"/>
      <c r="R60" s="787"/>
      <c r="S60" s="787"/>
      <c r="T60" s="125"/>
      <c r="U60" s="466">
        <f>SUM(AB60:AO60)</f>
        <v>5375</v>
      </c>
      <c r="V60" s="466"/>
      <c r="W60" s="466"/>
      <c r="X60" s="466"/>
      <c r="Y60" s="466"/>
      <c r="Z60" s="466"/>
      <c r="AA60" s="466"/>
      <c r="AB60" s="466">
        <v>2773</v>
      </c>
      <c r="AC60" s="466"/>
      <c r="AD60" s="466"/>
      <c r="AE60" s="466"/>
      <c r="AF60" s="466"/>
      <c r="AG60" s="466"/>
      <c r="AH60" s="466"/>
      <c r="AI60" s="466">
        <v>2602</v>
      </c>
      <c r="AJ60" s="466"/>
      <c r="AK60" s="466"/>
      <c r="AL60" s="466"/>
      <c r="AM60" s="466"/>
      <c r="AN60" s="466"/>
      <c r="AO60" s="466"/>
      <c r="AP60" s="525">
        <v>4838</v>
      </c>
      <c r="AQ60" s="525"/>
      <c r="AR60" s="525"/>
      <c r="AS60" s="525"/>
      <c r="AT60" s="525"/>
      <c r="AU60" s="525"/>
      <c r="AV60" s="525"/>
      <c r="AW60" s="525"/>
      <c r="AX60" s="525"/>
      <c r="AY60" s="525"/>
      <c r="AZ60" s="362"/>
      <c r="BA60" s="362"/>
      <c r="BB60" s="362"/>
      <c r="BC60" s="362"/>
      <c r="BD60" s="466">
        <v>537</v>
      </c>
      <c r="BE60" s="466"/>
      <c r="BF60" s="466"/>
      <c r="BG60" s="466"/>
      <c r="BH60" s="466"/>
      <c r="BI60" s="466"/>
      <c r="BJ60" s="466"/>
    </row>
    <row r="61" spans="2:62" ht="8.1" customHeight="1">
      <c r="T61" s="118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362"/>
      <c r="AX61" s="362"/>
      <c r="AY61" s="362"/>
      <c r="AZ61" s="362"/>
      <c r="BA61" s="362"/>
      <c r="BB61" s="362"/>
      <c r="BC61" s="362"/>
      <c r="BD61" s="186"/>
      <c r="BE61" s="186"/>
      <c r="BF61" s="186"/>
      <c r="BG61" s="186"/>
      <c r="BH61" s="186"/>
      <c r="BI61" s="186"/>
      <c r="BJ61" s="186"/>
    </row>
    <row r="62" spans="2:62">
      <c r="C62" s="64"/>
      <c r="D62" s="64"/>
      <c r="E62" s="64"/>
      <c r="F62" s="64"/>
      <c r="G62" s="64"/>
      <c r="H62" s="463" t="s">
        <v>187</v>
      </c>
      <c r="I62" s="787"/>
      <c r="J62" s="787"/>
      <c r="K62" s="787"/>
      <c r="L62" s="787"/>
      <c r="M62" s="787"/>
      <c r="N62" s="787"/>
      <c r="O62" s="787"/>
      <c r="P62" s="787"/>
      <c r="Q62" s="787"/>
      <c r="R62" s="787"/>
      <c r="S62" s="787"/>
      <c r="T62" s="125"/>
      <c r="U62" s="466">
        <f>SUM(AB62:AO62)</f>
        <v>73</v>
      </c>
      <c r="V62" s="466"/>
      <c r="W62" s="466"/>
      <c r="X62" s="466"/>
      <c r="Y62" s="466"/>
      <c r="Z62" s="466"/>
      <c r="AA62" s="466"/>
      <c r="AB62" s="466">
        <v>52</v>
      </c>
      <c r="AC62" s="466"/>
      <c r="AD62" s="466"/>
      <c r="AE62" s="466"/>
      <c r="AF62" s="466"/>
      <c r="AG62" s="466"/>
      <c r="AH62" s="466"/>
      <c r="AI62" s="466">
        <v>21</v>
      </c>
      <c r="AJ62" s="466"/>
      <c r="AK62" s="466"/>
      <c r="AL62" s="466"/>
      <c r="AM62" s="466"/>
      <c r="AN62" s="466"/>
      <c r="AO62" s="466"/>
      <c r="AP62" s="525">
        <v>73</v>
      </c>
      <c r="AQ62" s="525"/>
      <c r="AR62" s="525"/>
      <c r="AS62" s="525"/>
      <c r="AT62" s="525"/>
      <c r="AU62" s="525"/>
      <c r="AV62" s="525"/>
      <c r="AW62" s="525"/>
      <c r="AX62" s="525"/>
      <c r="AY62" s="525"/>
      <c r="AZ62" s="362"/>
      <c r="BA62" s="362"/>
      <c r="BB62" s="362"/>
      <c r="BC62" s="362"/>
      <c r="BD62" s="466">
        <v>0</v>
      </c>
      <c r="BE62" s="466"/>
      <c r="BF62" s="466"/>
      <c r="BG62" s="466"/>
      <c r="BH62" s="466"/>
      <c r="BI62" s="466"/>
      <c r="BJ62" s="466"/>
    </row>
    <row r="63" spans="2:62" ht="8.1" customHeight="1">
      <c r="T63" s="118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  <c r="AS63" s="186"/>
      <c r="AT63" s="186"/>
      <c r="AU63" s="186"/>
      <c r="AV63" s="186"/>
      <c r="AW63" s="362"/>
      <c r="AX63" s="362"/>
      <c r="AY63" s="362"/>
      <c r="AZ63" s="362"/>
      <c r="BA63" s="362"/>
      <c r="BB63" s="362"/>
      <c r="BC63" s="362"/>
      <c r="BD63" s="186"/>
      <c r="BE63" s="186"/>
      <c r="BF63" s="186"/>
      <c r="BG63" s="186"/>
      <c r="BH63" s="186"/>
      <c r="BI63" s="186"/>
      <c r="BJ63" s="186"/>
    </row>
    <row r="64" spans="2:62">
      <c r="C64" s="463" t="s">
        <v>717</v>
      </c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125"/>
      <c r="U64" s="466">
        <f>SUM(AB64:AO64)</f>
        <v>24</v>
      </c>
      <c r="V64" s="466"/>
      <c r="W64" s="466"/>
      <c r="X64" s="466"/>
      <c r="Y64" s="466"/>
      <c r="Z64" s="466"/>
      <c r="AA64" s="466"/>
      <c r="AB64" s="466">
        <v>16</v>
      </c>
      <c r="AC64" s="466"/>
      <c r="AD64" s="466"/>
      <c r="AE64" s="466"/>
      <c r="AF64" s="466"/>
      <c r="AG64" s="466"/>
      <c r="AH64" s="466"/>
      <c r="AI64" s="466">
        <v>8</v>
      </c>
      <c r="AJ64" s="466"/>
      <c r="AK64" s="466"/>
      <c r="AL64" s="466"/>
      <c r="AM64" s="466"/>
      <c r="AN64" s="466"/>
      <c r="AO64" s="466"/>
      <c r="AP64" s="525">
        <v>24</v>
      </c>
      <c r="AQ64" s="525"/>
      <c r="AR64" s="525"/>
      <c r="AS64" s="525"/>
      <c r="AT64" s="525"/>
      <c r="AU64" s="525"/>
      <c r="AV64" s="525"/>
      <c r="AW64" s="525"/>
      <c r="AX64" s="525"/>
      <c r="AY64" s="525"/>
      <c r="AZ64" s="362"/>
      <c r="BA64" s="362"/>
      <c r="BB64" s="362"/>
      <c r="BC64" s="362"/>
      <c r="BD64" s="466">
        <v>0</v>
      </c>
      <c r="BE64" s="466"/>
      <c r="BF64" s="466"/>
      <c r="BG64" s="466"/>
      <c r="BH64" s="466"/>
      <c r="BI64" s="466"/>
      <c r="BJ64" s="466"/>
    </row>
    <row r="65" spans="2:62" ht="8.1" customHeight="1">
      <c r="T65" s="118"/>
      <c r="U65" s="186"/>
      <c r="V65" s="186"/>
      <c r="W65" s="186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  <c r="AS65" s="186"/>
      <c r="AT65" s="186"/>
      <c r="AU65" s="186"/>
      <c r="AV65" s="186"/>
      <c r="AW65" s="362"/>
      <c r="AX65" s="362"/>
      <c r="AY65" s="362"/>
      <c r="AZ65" s="362"/>
      <c r="BA65" s="362"/>
      <c r="BB65" s="362"/>
      <c r="BC65" s="362"/>
      <c r="BD65" s="186"/>
      <c r="BE65" s="186"/>
      <c r="BF65" s="186"/>
      <c r="BG65" s="186"/>
      <c r="BH65" s="186"/>
      <c r="BI65" s="186"/>
      <c r="BJ65" s="186"/>
    </row>
    <row r="66" spans="2:62">
      <c r="C66" s="463" t="s">
        <v>716</v>
      </c>
      <c r="D66" s="463"/>
      <c r="E66" s="463"/>
      <c r="F66" s="463"/>
      <c r="G66" s="463"/>
      <c r="H66" s="463"/>
      <c r="I66" s="463"/>
      <c r="J66" s="463"/>
      <c r="K66" s="463"/>
      <c r="L66" s="463"/>
      <c r="M66" s="463"/>
      <c r="N66" s="463"/>
      <c r="O66" s="463"/>
      <c r="P66" s="463"/>
      <c r="Q66" s="463"/>
      <c r="R66" s="463"/>
      <c r="S66" s="463"/>
      <c r="T66" s="125"/>
      <c r="U66" s="466">
        <f>SUM(AB66:AO66)</f>
        <v>15</v>
      </c>
      <c r="V66" s="466"/>
      <c r="W66" s="466"/>
      <c r="X66" s="466"/>
      <c r="Y66" s="466"/>
      <c r="Z66" s="466"/>
      <c r="AA66" s="466"/>
      <c r="AB66" s="466">
        <v>8</v>
      </c>
      <c r="AC66" s="466"/>
      <c r="AD66" s="466"/>
      <c r="AE66" s="466"/>
      <c r="AF66" s="466"/>
      <c r="AG66" s="466"/>
      <c r="AH66" s="466"/>
      <c r="AI66" s="466">
        <v>7</v>
      </c>
      <c r="AJ66" s="466"/>
      <c r="AK66" s="466"/>
      <c r="AL66" s="466"/>
      <c r="AM66" s="466"/>
      <c r="AN66" s="466"/>
      <c r="AO66" s="466"/>
      <c r="AP66" s="525">
        <v>15</v>
      </c>
      <c r="AQ66" s="525"/>
      <c r="AR66" s="525"/>
      <c r="AS66" s="525"/>
      <c r="AT66" s="525"/>
      <c r="AU66" s="525"/>
      <c r="AV66" s="525"/>
      <c r="AW66" s="525"/>
      <c r="AX66" s="525"/>
      <c r="AY66" s="525"/>
      <c r="AZ66" s="362"/>
      <c r="BA66" s="362"/>
      <c r="BB66" s="362"/>
      <c r="BC66" s="362"/>
      <c r="BD66" s="466">
        <v>0</v>
      </c>
      <c r="BE66" s="466"/>
      <c r="BF66" s="466"/>
      <c r="BG66" s="466"/>
      <c r="BH66" s="466"/>
      <c r="BI66" s="466"/>
      <c r="BJ66" s="466"/>
    </row>
    <row r="67" spans="2:62" ht="8.1" customHeight="1">
      <c r="T67" s="118"/>
      <c r="U67" s="186"/>
      <c r="V67" s="186"/>
      <c r="W67" s="186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  <c r="AS67" s="186"/>
      <c r="AT67" s="186"/>
      <c r="AU67" s="186"/>
      <c r="AV67" s="186"/>
      <c r="AW67" s="362"/>
      <c r="AX67" s="362"/>
      <c r="AY67" s="362"/>
      <c r="AZ67" s="362"/>
      <c r="BA67" s="362"/>
      <c r="BB67" s="362"/>
      <c r="BC67" s="362"/>
      <c r="BD67" s="186"/>
      <c r="BE67" s="186"/>
      <c r="BF67" s="186"/>
      <c r="BG67" s="186"/>
      <c r="BH67" s="186"/>
      <c r="BI67" s="186"/>
      <c r="BJ67" s="186"/>
    </row>
    <row r="68" spans="2:62">
      <c r="C68" s="463" t="s">
        <v>715</v>
      </c>
      <c r="D68" s="463"/>
      <c r="E68" s="463"/>
      <c r="F68" s="463"/>
      <c r="G68" s="463"/>
      <c r="H68" s="463"/>
      <c r="I68" s="463"/>
      <c r="J68" s="463"/>
      <c r="K68" s="463"/>
      <c r="L68" s="463"/>
      <c r="M68" s="463"/>
      <c r="N68" s="463"/>
      <c r="O68" s="463"/>
      <c r="P68" s="463"/>
      <c r="Q68" s="463"/>
      <c r="R68" s="463"/>
      <c r="S68" s="463"/>
      <c r="T68" s="125"/>
      <c r="U68" s="429">
        <f>SUM(AB68:AO68)</f>
        <v>1</v>
      </c>
      <c r="V68" s="422"/>
      <c r="W68" s="422"/>
      <c r="X68" s="422"/>
      <c r="Y68" s="422"/>
      <c r="Z68" s="422"/>
      <c r="AA68" s="422"/>
      <c r="AB68" s="466">
        <v>1</v>
      </c>
      <c r="AC68" s="466"/>
      <c r="AD68" s="466"/>
      <c r="AE68" s="466"/>
      <c r="AF68" s="466"/>
      <c r="AG68" s="466"/>
      <c r="AH68" s="466"/>
      <c r="AI68" s="466">
        <v>0</v>
      </c>
      <c r="AJ68" s="466"/>
      <c r="AK68" s="466"/>
      <c r="AL68" s="466"/>
      <c r="AM68" s="466"/>
      <c r="AN68" s="466"/>
      <c r="AO68" s="466"/>
      <c r="AP68" s="525">
        <v>1</v>
      </c>
      <c r="AQ68" s="525"/>
      <c r="AR68" s="525"/>
      <c r="AS68" s="525"/>
      <c r="AT68" s="525"/>
      <c r="AU68" s="525"/>
      <c r="AV68" s="525"/>
      <c r="AW68" s="525"/>
      <c r="AX68" s="525"/>
      <c r="AY68" s="525"/>
      <c r="AZ68" s="362"/>
      <c r="BA68" s="362"/>
      <c r="BB68" s="362"/>
      <c r="BC68" s="362"/>
      <c r="BD68" s="466">
        <v>0</v>
      </c>
      <c r="BE68" s="466"/>
      <c r="BF68" s="466"/>
      <c r="BG68" s="466"/>
      <c r="BH68" s="466"/>
      <c r="BI68" s="466"/>
      <c r="BJ68" s="466"/>
    </row>
    <row r="69" spans="2:62" ht="8.1" customHeight="1">
      <c r="T69" s="118"/>
      <c r="U69" s="186"/>
      <c r="V69" s="186"/>
      <c r="W69" s="186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  <c r="AS69" s="186"/>
      <c r="AT69" s="186"/>
      <c r="AU69" s="186"/>
      <c r="AV69" s="186"/>
      <c r="AW69" s="362"/>
      <c r="AX69" s="362"/>
      <c r="AY69" s="362"/>
      <c r="AZ69" s="362"/>
      <c r="BA69" s="362"/>
      <c r="BB69" s="362"/>
      <c r="BC69" s="362"/>
      <c r="BD69" s="186"/>
      <c r="BE69" s="186"/>
      <c r="BF69" s="186"/>
      <c r="BG69" s="186"/>
      <c r="BH69" s="186"/>
      <c r="BI69" s="186"/>
      <c r="BJ69" s="186"/>
    </row>
    <row r="70" spans="2:62">
      <c r="C70" s="463" t="s">
        <v>714</v>
      </c>
      <c r="D70" s="463"/>
      <c r="E70" s="463"/>
      <c r="F70" s="463"/>
      <c r="G70" s="463"/>
      <c r="H70" s="463"/>
      <c r="I70" s="463"/>
      <c r="J70" s="463"/>
      <c r="K70" s="463"/>
      <c r="L70" s="463"/>
      <c r="M70" s="463"/>
      <c r="N70" s="463"/>
      <c r="O70" s="463"/>
      <c r="P70" s="463"/>
      <c r="Q70" s="463"/>
      <c r="R70" s="463"/>
      <c r="S70" s="463"/>
      <c r="T70" s="125"/>
      <c r="U70" s="429">
        <f>SUM(AB70:AO70)</f>
        <v>9</v>
      </c>
      <c r="V70" s="466"/>
      <c r="W70" s="466"/>
      <c r="X70" s="466"/>
      <c r="Y70" s="466"/>
      <c r="Z70" s="466"/>
      <c r="AA70" s="466"/>
      <c r="AB70" s="466">
        <v>8</v>
      </c>
      <c r="AC70" s="466"/>
      <c r="AD70" s="466"/>
      <c r="AE70" s="466"/>
      <c r="AF70" s="466"/>
      <c r="AG70" s="466"/>
      <c r="AH70" s="466"/>
      <c r="AI70" s="466">
        <v>1</v>
      </c>
      <c r="AJ70" s="466"/>
      <c r="AK70" s="466"/>
      <c r="AL70" s="466"/>
      <c r="AM70" s="466"/>
      <c r="AN70" s="466"/>
      <c r="AO70" s="466"/>
      <c r="AP70" s="525">
        <v>9</v>
      </c>
      <c r="AQ70" s="525"/>
      <c r="AR70" s="525"/>
      <c r="AS70" s="525"/>
      <c r="AT70" s="525"/>
      <c r="AU70" s="525"/>
      <c r="AV70" s="525"/>
      <c r="AW70" s="525"/>
      <c r="AX70" s="525"/>
      <c r="AY70" s="525"/>
      <c r="AZ70" s="362"/>
      <c r="BA70" s="362"/>
      <c r="BB70" s="362"/>
      <c r="BC70" s="362"/>
      <c r="BD70" s="466">
        <v>0</v>
      </c>
      <c r="BE70" s="466"/>
      <c r="BF70" s="466"/>
      <c r="BG70" s="466"/>
      <c r="BH70" s="466"/>
      <c r="BI70" s="466"/>
      <c r="BJ70" s="466"/>
    </row>
    <row r="71" spans="2:62" ht="8.1" customHeight="1">
      <c r="T71" s="118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362"/>
      <c r="AX71" s="362"/>
      <c r="AY71" s="362"/>
      <c r="AZ71" s="362"/>
      <c r="BA71" s="362"/>
      <c r="BB71" s="362"/>
      <c r="BC71" s="362"/>
      <c r="BD71" s="186"/>
      <c r="BE71" s="186"/>
      <c r="BF71" s="186"/>
      <c r="BG71" s="186"/>
      <c r="BH71" s="186"/>
      <c r="BI71" s="186"/>
      <c r="BJ71" s="186"/>
    </row>
    <row r="72" spans="2:62">
      <c r="C72" s="463" t="s">
        <v>713</v>
      </c>
      <c r="D72" s="463"/>
      <c r="E72" s="463"/>
      <c r="F72" s="463"/>
      <c r="G72" s="463"/>
      <c r="H72" s="463"/>
      <c r="I72" s="463"/>
      <c r="J72" s="463"/>
      <c r="K72" s="463"/>
      <c r="L72" s="463"/>
      <c r="M72" s="463"/>
      <c r="N72" s="463"/>
      <c r="O72" s="463"/>
      <c r="P72" s="463"/>
      <c r="Q72" s="463"/>
      <c r="R72" s="463"/>
      <c r="S72" s="463"/>
      <c r="T72" s="125"/>
      <c r="U72" s="429">
        <f>SUM(AB72:AO72)</f>
        <v>28</v>
      </c>
      <c r="V72" s="466"/>
      <c r="W72" s="466"/>
      <c r="X72" s="466"/>
      <c r="Y72" s="466"/>
      <c r="Z72" s="466"/>
      <c r="AA72" s="466"/>
      <c r="AB72" s="466">
        <v>13</v>
      </c>
      <c r="AC72" s="466"/>
      <c r="AD72" s="466"/>
      <c r="AE72" s="466"/>
      <c r="AF72" s="466"/>
      <c r="AG72" s="466"/>
      <c r="AH72" s="466"/>
      <c r="AI72" s="466">
        <v>15</v>
      </c>
      <c r="AJ72" s="466"/>
      <c r="AK72" s="466"/>
      <c r="AL72" s="466"/>
      <c r="AM72" s="466"/>
      <c r="AN72" s="466"/>
      <c r="AO72" s="466"/>
      <c r="AP72" s="525">
        <v>25</v>
      </c>
      <c r="AQ72" s="525"/>
      <c r="AR72" s="525"/>
      <c r="AS72" s="525"/>
      <c r="AT72" s="525"/>
      <c r="AU72" s="525"/>
      <c r="AV72" s="525"/>
      <c r="AW72" s="525"/>
      <c r="AX72" s="525"/>
      <c r="AY72" s="525"/>
      <c r="AZ72" s="362"/>
      <c r="BA72" s="362"/>
      <c r="BB72" s="362"/>
      <c r="BC72" s="362"/>
      <c r="BD72" s="466">
        <v>3</v>
      </c>
      <c r="BE72" s="466"/>
      <c r="BF72" s="466"/>
      <c r="BG72" s="466"/>
      <c r="BH72" s="466"/>
      <c r="BI72" s="466"/>
      <c r="BJ72" s="466"/>
    </row>
    <row r="73" spans="2:62" ht="8.1" customHeight="1">
      <c r="T73" s="118"/>
      <c r="U73" s="186"/>
      <c r="V73" s="186"/>
      <c r="W73" s="186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  <c r="AS73" s="186"/>
      <c r="AT73" s="186"/>
      <c r="AU73" s="186"/>
      <c r="AV73" s="186"/>
      <c r="AW73" s="362"/>
      <c r="AX73" s="362"/>
      <c r="AY73" s="362"/>
      <c r="AZ73" s="362"/>
      <c r="BA73" s="362"/>
      <c r="BB73" s="362"/>
      <c r="BC73" s="362"/>
      <c r="BD73" s="186"/>
      <c r="BE73" s="186"/>
      <c r="BF73" s="186"/>
      <c r="BG73" s="186"/>
      <c r="BH73" s="186"/>
      <c r="BI73" s="186"/>
      <c r="BJ73" s="186"/>
    </row>
    <row r="74" spans="2:62">
      <c r="C74" s="463" t="s">
        <v>712</v>
      </c>
      <c r="D74" s="463"/>
      <c r="E74" s="463"/>
      <c r="F74" s="463"/>
      <c r="G74" s="463"/>
      <c r="H74" s="463"/>
      <c r="I74" s="463"/>
      <c r="J74" s="463"/>
      <c r="K74" s="463"/>
      <c r="L74" s="463"/>
      <c r="M74" s="463"/>
      <c r="N74" s="463"/>
      <c r="O74" s="463"/>
      <c r="P74" s="463"/>
      <c r="Q74" s="463"/>
      <c r="R74" s="463"/>
      <c r="S74" s="463"/>
      <c r="T74" s="125"/>
      <c r="U74" s="429">
        <f>SUM(AB74:AO74)</f>
        <v>0</v>
      </c>
      <c r="V74" s="466"/>
      <c r="W74" s="466"/>
      <c r="X74" s="466"/>
      <c r="Y74" s="466"/>
      <c r="Z74" s="466"/>
      <c r="AA74" s="466"/>
      <c r="AB74" s="466">
        <v>0</v>
      </c>
      <c r="AC74" s="466"/>
      <c r="AD74" s="466"/>
      <c r="AE74" s="466"/>
      <c r="AF74" s="466"/>
      <c r="AG74" s="466"/>
      <c r="AH74" s="466"/>
      <c r="AI74" s="466">
        <v>0</v>
      </c>
      <c r="AJ74" s="466"/>
      <c r="AK74" s="466"/>
      <c r="AL74" s="466"/>
      <c r="AM74" s="466"/>
      <c r="AN74" s="466"/>
      <c r="AO74" s="466"/>
      <c r="AP74" s="525">
        <v>0</v>
      </c>
      <c r="AQ74" s="525"/>
      <c r="AR74" s="525"/>
      <c r="AS74" s="525"/>
      <c r="AT74" s="525"/>
      <c r="AU74" s="525"/>
      <c r="AV74" s="525"/>
      <c r="AW74" s="525"/>
      <c r="AX74" s="525"/>
      <c r="AY74" s="525"/>
      <c r="AZ74" s="362"/>
      <c r="BA74" s="362"/>
      <c r="BB74" s="362"/>
      <c r="BC74" s="362"/>
      <c r="BD74" s="466">
        <v>0</v>
      </c>
      <c r="BE74" s="466"/>
      <c r="BF74" s="466"/>
      <c r="BG74" s="466"/>
      <c r="BH74" s="466"/>
      <c r="BI74" s="466"/>
      <c r="BJ74" s="466"/>
    </row>
    <row r="75" spans="2:62" ht="8.1" customHeight="1"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20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119"/>
      <c r="AJ75" s="119"/>
      <c r="AK75" s="119"/>
      <c r="AL75" s="119"/>
      <c r="AM75" s="119"/>
      <c r="AN75" s="119"/>
      <c r="AO75" s="119"/>
      <c r="AP75" s="119"/>
      <c r="AQ75" s="119"/>
      <c r="AR75" s="119"/>
      <c r="AS75" s="119"/>
      <c r="AT75" s="119"/>
      <c r="AU75" s="119"/>
      <c r="AV75" s="119"/>
      <c r="AW75" s="119"/>
      <c r="AX75" s="119"/>
      <c r="AY75" s="119"/>
      <c r="AZ75" s="119"/>
      <c r="BA75" s="119"/>
      <c r="BB75" s="119"/>
      <c r="BC75" s="119"/>
      <c r="BD75" s="119"/>
      <c r="BE75" s="119"/>
      <c r="BF75" s="119"/>
      <c r="BG75" s="119"/>
      <c r="BH75" s="119"/>
      <c r="BI75" s="119"/>
      <c r="BJ75" s="119"/>
    </row>
    <row r="76" spans="2:62">
      <c r="B76" s="521" t="s">
        <v>9</v>
      </c>
      <c r="C76" s="521"/>
      <c r="D76" s="521"/>
      <c r="E76" s="227" t="s">
        <v>711</v>
      </c>
      <c r="F76" s="121" t="s">
        <v>916</v>
      </c>
    </row>
    <row r="77" spans="2:62">
      <c r="B77" s="316"/>
      <c r="C77" s="316"/>
      <c r="D77" s="316"/>
      <c r="E77" s="227"/>
      <c r="F77" s="121"/>
    </row>
  </sheetData>
  <mergeCells count="298">
    <mergeCell ref="A1:S2"/>
    <mergeCell ref="C45:D45"/>
    <mergeCell ref="B46:D46"/>
    <mergeCell ref="B51:BJ51"/>
    <mergeCell ref="B53:T54"/>
    <mergeCell ref="U53:AA54"/>
    <mergeCell ref="AB53:AO53"/>
    <mergeCell ref="D30:G30"/>
    <mergeCell ref="E31:H31"/>
    <mergeCell ref="I31:K31"/>
    <mergeCell ref="L31:O31"/>
    <mergeCell ref="R31:V31"/>
    <mergeCell ref="W31:AA31"/>
    <mergeCell ref="AB31:AF31"/>
    <mergeCell ref="AG31:AK31"/>
    <mergeCell ref="AL31:AP31"/>
    <mergeCell ref="AQ31:AU31"/>
    <mergeCell ref="AV31:AZ31"/>
    <mergeCell ref="BA31:BE31"/>
    <mergeCell ref="BF31:BJ31"/>
    <mergeCell ref="BF32:BJ32"/>
    <mergeCell ref="I33:K33"/>
    <mergeCell ref="R33:V33"/>
    <mergeCell ref="W33:AA33"/>
    <mergeCell ref="AB33:AF33"/>
    <mergeCell ref="AV23:AZ23"/>
    <mergeCell ref="BA23:BE23"/>
    <mergeCell ref="BF23:BJ23"/>
    <mergeCell ref="B26:Q28"/>
    <mergeCell ref="R26:BJ26"/>
    <mergeCell ref="R27:AU27"/>
    <mergeCell ref="AV27:BJ27"/>
    <mergeCell ref="R28:V28"/>
    <mergeCell ref="W28:AA28"/>
    <mergeCell ref="AB28:AF28"/>
    <mergeCell ref="AG28:AK28"/>
    <mergeCell ref="AL28:AP28"/>
    <mergeCell ref="AQ28:AU28"/>
    <mergeCell ref="AV28:AZ28"/>
    <mergeCell ref="BA28:BE28"/>
    <mergeCell ref="BF28:BJ28"/>
    <mergeCell ref="I24:K24"/>
    <mergeCell ref="R24:V24"/>
    <mergeCell ref="W24:AA24"/>
    <mergeCell ref="AB24:AF24"/>
    <mergeCell ref="AG24:AK24"/>
    <mergeCell ref="AL24:AP24"/>
    <mergeCell ref="AQ24:AU24"/>
    <mergeCell ref="BA19:BE19"/>
    <mergeCell ref="BF19:BJ19"/>
    <mergeCell ref="AQ22:AU22"/>
    <mergeCell ref="AV22:AZ22"/>
    <mergeCell ref="BA22:BE22"/>
    <mergeCell ref="BF22:BJ22"/>
    <mergeCell ref="R22:V22"/>
    <mergeCell ref="W22:AA22"/>
    <mergeCell ref="AB22:AF22"/>
    <mergeCell ref="AG22:AK22"/>
    <mergeCell ref="AL22:AP22"/>
    <mergeCell ref="BA18:BE18"/>
    <mergeCell ref="BF18:BJ18"/>
    <mergeCell ref="BA14:BE14"/>
    <mergeCell ref="W18:AA18"/>
    <mergeCell ref="AB18:AF18"/>
    <mergeCell ref="AG18:AK18"/>
    <mergeCell ref="AL18:AP18"/>
    <mergeCell ref="AQ14:AU14"/>
    <mergeCell ref="AV14:AZ14"/>
    <mergeCell ref="AB14:AF14"/>
    <mergeCell ref="AG14:AK14"/>
    <mergeCell ref="AL14:AP14"/>
    <mergeCell ref="AQ18:AU18"/>
    <mergeCell ref="AV17:AZ17"/>
    <mergeCell ref="BA17:BE17"/>
    <mergeCell ref="BF17:BJ17"/>
    <mergeCell ref="B5:BJ5"/>
    <mergeCell ref="R14:V14"/>
    <mergeCell ref="W14:AA14"/>
    <mergeCell ref="R12:V12"/>
    <mergeCell ref="W12:AA12"/>
    <mergeCell ref="AB12:AF12"/>
    <mergeCell ref="AG12:AK12"/>
    <mergeCell ref="AL12:AP12"/>
    <mergeCell ref="AQ12:AU12"/>
    <mergeCell ref="AV12:AZ12"/>
    <mergeCell ref="BA12:BE12"/>
    <mergeCell ref="BF12:BJ12"/>
    <mergeCell ref="D11:G11"/>
    <mergeCell ref="E12:H12"/>
    <mergeCell ref="I12:K12"/>
    <mergeCell ref="L12:O12"/>
    <mergeCell ref="BF14:BJ14"/>
    <mergeCell ref="B7:Q9"/>
    <mergeCell ref="R7:BJ7"/>
    <mergeCell ref="R8:AU8"/>
    <mergeCell ref="AV8:BJ8"/>
    <mergeCell ref="R9:V9"/>
    <mergeCell ref="W9:AA9"/>
    <mergeCell ref="AB9:AF9"/>
    <mergeCell ref="AG9:AK9"/>
    <mergeCell ref="AL9:AP9"/>
    <mergeCell ref="AQ9:AU9"/>
    <mergeCell ref="AV9:AZ9"/>
    <mergeCell ref="BA9:BE9"/>
    <mergeCell ref="BF9:BJ9"/>
    <mergeCell ref="BF13:BJ13"/>
    <mergeCell ref="I14:K14"/>
    <mergeCell ref="D16:G16"/>
    <mergeCell ref="I13:K13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E17:H17"/>
    <mergeCell ref="I17:K17"/>
    <mergeCell ref="L17:O17"/>
    <mergeCell ref="R17:V17"/>
    <mergeCell ref="W17:AA17"/>
    <mergeCell ref="AB17:AF17"/>
    <mergeCell ref="AG17:AK17"/>
    <mergeCell ref="AL17:AP17"/>
    <mergeCell ref="AQ17:AU17"/>
    <mergeCell ref="I18:K18"/>
    <mergeCell ref="I19:K19"/>
    <mergeCell ref="R19:V19"/>
    <mergeCell ref="W19:AA19"/>
    <mergeCell ref="AB19:AF19"/>
    <mergeCell ref="AG19:AK19"/>
    <mergeCell ref="AL19:AP19"/>
    <mergeCell ref="AQ19:AU19"/>
    <mergeCell ref="AV19:AZ19"/>
    <mergeCell ref="AV18:AZ18"/>
    <mergeCell ref="R18:V18"/>
    <mergeCell ref="D21:G21"/>
    <mergeCell ref="E22:H22"/>
    <mergeCell ref="I23:K23"/>
    <mergeCell ref="R23:V23"/>
    <mergeCell ref="W23:AA23"/>
    <mergeCell ref="AB23:AF23"/>
    <mergeCell ref="AG23:AK23"/>
    <mergeCell ref="AL23:AP23"/>
    <mergeCell ref="AQ23:AU23"/>
    <mergeCell ref="L22:O22"/>
    <mergeCell ref="I22:K22"/>
    <mergeCell ref="AV24:AZ24"/>
    <mergeCell ref="BA24:BE24"/>
    <mergeCell ref="BF24:BJ24"/>
    <mergeCell ref="AG33:AK33"/>
    <mergeCell ref="AL33:AP33"/>
    <mergeCell ref="AQ33:AU33"/>
    <mergeCell ref="AV33:AZ33"/>
    <mergeCell ref="BA33:BE33"/>
    <mergeCell ref="BF33:BJ33"/>
    <mergeCell ref="I32:K32"/>
    <mergeCell ref="R32:V32"/>
    <mergeCell ref="W32:AA32"/>
    <mergeCell ref="AB32:AF32"/>
    <mergeCell ref="AG32:AK32"/>
    <mergeCell ref="AL32:AP32"/>
    <mergeCell ref="AQ32:AU32"/>
    <mergeCell ref="AV32:AZ32"/>
    <mergeCell ref="BA32:BE32"/>
    <mergeCell ref="D35:G35"/>
    <mergeCell ref="E36:H36"/>
    <mergeCell ref="I36:K36"/>
    <mergeCell ref="L36:O36"/>
    <mergeCell ref="R36:V36"/>
    <mergeCell ref="W36:AA36"/>
    <mergeCell ref="AB36:AF36"/>
    <mergeCell ref="AG36:AK36"/>
    <mergeCell ref="AL36:AP36"/>
    <mergeCell ref="AQ36:AU36"/>
    <mergeCell ref="AV36:AZ36"/>
    <mergeCell ref="BA36:BE36"/>
    <mergeCell ref="BF36:BJ36"/>
    <mergeCell ref="I37:K37"/>
    <mergeCell ref="R37:V37"/>
    <mergeCell ref="W37:AA37"/>
    <mergeCell ref="AB37:AF37"/>
    <mergeCell ref="AG37:AK37"/>
    <mergeCell ref="AL37:AP37"/>
    <mergeCell ref="AQ37:AU37"/>
    <mergeCell ref="AV37:AZ37"/>
    <mergeCell ref="BA37:BE37"/>
    <mergeCell ref="BF37:BJ37"/>
    <mergeCell ref="BF38:BJ38"/>
    <mergeCell ref="D40:G40"/>
    <mergeCell ref="E41:H41"/>
    <mergeCell ref="I41:K41"/>
    <mergeCell ref="L41:O41"/>
    <mergeCell ref="R41:V41"/>
    <mergeCell ref="W41:AA41"/>
    <mergeCell ref="AB41:AF41"/>
    <mergeCell ref="AG41:AK41"/>
    <mergeCell ref="AL41:AP41"/>
    <mergeCell ref="AQ41:AU41"/>
    <mergeCell ref="AV41:AZ41"/>
    <mergeCell ref="BA41:BE41"/>
    <mergeCell ref="BF41:BJ41"/>
    <mergeCell ref="I38:K38"/>
    <mergeCell ref="R38:V38"/>
    <mergeCell ref="W38:AA38"/>
    <mergeCell ref="AB38:AF38"/>
    <mergeCell ref="AG38:AK38"/>
    <mergeCell ref="AL38:AP38"/>
    <mergeCell ref="AQ38:AU38"/>
    <mergeCell ref="AV38:AZ38"/>
    <mergeCell ref="BA38:BE38"/>
    <mergeCell ref="BF42:BJ42"/>
    <mergeCell ref="I43:K43"/>
    <mergeCell ref="R43:V43"/>
    <mergeCell ref="W43:AA43"/>
    <mergeCell ref="AB43:AF43"/>
    <mergeCell ref="AG43:AK43"/>
    <mergeCell ref="AL43:AP43"/>
    <mergeCell ref="AQ43:AU43"/>
    <mergeCell ref="AV43:AZ43"/>
    <mergeCell ref="BA43:BE43"/>
    <mergeCell ref="BF43:BJ43"/>
    <mergeCell ref="I42:K42"/>
    <mergeCell ref="R42:V42"/>
    <mergeCell ref="W42:AA42"/>
    <mergeCell ref="AB42:AF42"/>
    <mergeCell ref="AG42:AK42"/>
    <mergeCell ref="AL42:AP42"/>
    <mergeCell ref="AQ42:AU42"/>
    <mergeCell ref="AV42:AZ42"/>
    <mergeCell ref="BA42:BE42"/>
    <mergeCell ref="AP53:BJ53"/>
    <mergeCell ref="AB54:AH54"/>
    <mergeCell ref="AI54:AO54"/>
    <mergeCell ref="AP54:AY54"/>
    <mergeCell ref="AZ54:BJ54"/>
    <mergeCell ref="C56:S56"/>
    <mergeCell ref="U56:AA56"/>
    <mergeCell ref="AB56:AH56"/>
    <mergeCell ref="AI56:AO56"/>
    <mergeCell ref="AP56:AY56"/>
    <mergeCell ref="BD56:BJ56"/>
    <mergeCell ref="C58:S58"/>
    <mergeCell ref="U58:AA58"/>
    <mergeCell ref="AB58:AH58"/>
    <mergeCell ref="AI58:AO58"/>
    <mergeCell ref="AP58:AY58"/>
    <mergeCell ref="BD58:BJ58"/>
    <mergeCell ref="H60:S60"/>
    <mergeCell ref="U60:AA60"/>
    <mergeCell ref="AB60:AH60"/>
    <mergeCell ref="AI60:AO60"/>
    <mergeCell ref="AP60:AY60"/>
    <mergeCell ref="BD60:BJ60"/>
    <mergeCell ref="H62:S62"/>
    <mergeCell ref="U62:AA62"/>
    <mergeCell ref="AB62:AH62"/>
    <mergeCell ref="AI62:AO62"/>
    <mergeCell ref="AP62:AY62"/>
    <mergeCell ref="BD62:BJ62"/>
    <mergeCell ref="C64:S64"/>
    <mergeCell ref="U64:AA64"/>
    <mergeCell ref="AB64:AH64"/>
    <mergeCell ref="AI64:AO64"/>
    <mergeCell ref="AP64:AY64"/>
    <mergeCell ref="BD64:BJ64"/>
    <mergeCell ref="C66:S66"/>
    <mergeCell ref="U66:AA66"/>
    <mergeCell ref="AB66:AH66"/>
    <mergeCell ref="AI66:AO66"/>
    <mergeCell ref="AP66:AY66"/>
    <mergeCell ref="BD66:BJ66"/>
    <mergeCell ref="C68:S68"/>
    <mergeCell ref="U68:AA68"/>
    <mergeCell ref="AB68:AH68"/>
    <mergeCell ref="AI68:AO68"/>
    <mergeCell ref="AP68:AY68"/>
    <mergeCell ref="BD68:BJ68"/>
    <mergeCell ref="C74:S74"/>
    <mergeCell ref="U74:AA74"/>
    <mergeCell ref="AB74:AH74"/>
    <mergeCell ref="AI74:AO74"/>
    <mergeCell ref="AP74:AY74"/>
    <mergeCell ref="BD74:BJ74"/>
    <mergeCell ref="B76:D76"/>
    <mergeCell ref="C70:S70"/>
    <mergeCell ref="U70:AA70"/>
    <mergeCell ref="AB70:AH70"/>
    <mergeCell ref="AI70:AO70"/>
    <mergeCell ref="AP70:AY70"/>
    <mergeCell ref="BD70:BJ70"/>
    <mergeCell ref="C72:S72"/>
    <mergeCell ref="U72:AA72"/>
    <mergeCell ref="AB72:AH72"/>
    <mergeCell ref="AI72:AO72"/>
    <mergeCell ref="AP72:AY72"/>
    <mergeCell ref="BD72:BJ72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  <rowBreaks count="1" manualBreakCount="1">
    <brk id="78" max="62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27"/>
  <sheetViews>
    <sheetView view="pageBreakPreview" zoomScaleNormal="100" zoomScaleSheetLayoutView="100" workbookViewId="0"/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1:63" ht="11.1" customHeight="1">
      <c r="A1" s="358"/>
      <c r="AS1" s="493">
        <f>'216'!A1+1</f>
        <v>217</v>
      </c>
      <c r="AT1" s="494"/>
      <c r="AU1" s="494"/>
      <c r="AV1" s="494"/>
      <c r="AW1" s="494"/>
      <c r="AX1" s="494"/>
      <c r="AY1" s="494"/>
      <c r="AZ1" s="494"/>
      <c r="BA1" s="494"/>
      <c r="BB1" s="494"/>
      <c r="BC1" s="494"/>
      <c r="BD1" s="494"/>
      <c r="BE1" s="494"/>
      <c r="BF1" s="494"/>
      <c r="BG1" s="494"/>
      <c r="BH1" s="494"/>
      <c r="BI1" s="494"/>
      <c r="BJ1" s="494"/>
      <c r="BK1" s="494"/>
    </row>
    <row r="2" spans="1:63" ht="11.1" customHeight="1">
      <c r="AS2" s="494"/>
      <c r="AT2" s="494"/>
      <c r="AU2" s="494"/>
      <c r="AV2" s="494"/>
      <c r="AW2" s="494"/>
      <c r="AX2" s="494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</row>
    <row r="3" spans="1:63" ht="13.5" customHeight="1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63" ht="13.5" customHeigh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</row>
    <row r="5" spans="1:63" ht="18" customHeight="1">
      <c r="B5" s="454" t="s">
        <v>876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" customHeight="1">
      <c r="BJ6" s="188" t="s">
        <v>915</v>
      </c>
    </row>
    <row r="7" spans="1:63" ht="15.75" customHeight="1">
      <c r="B7" s="456" t="s">
        <v>602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 t="s">
        <v>18</v>
      </c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 t="s">
        <v>746</v>
      </c>
      <c r="AH7" s="457"/>
      <c r="AI7" s="457"/>
      <c r="AJ7" s="457"/>
      <c r="AK7" s="457"/>
      <c r="AL7" s="457"/>
      <c r="AM7" s="457"/>
      <c r="AN7" s="457"/>
      <c r="AO7" s="457"/>
      <c r="AP7" s="457"/>
      <c r="AQ7" s="457"/>
      <c r="AR7" s="457"/>
      <c r="AS7" s="457"/>
      <c r="AT7" s="457"/>
      <c r="AU7" s="457"/>
      <c r="AV7" s="457" t="s">
        <v>745</v>
      </c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3" ht="15.7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59"/>
      <c r="R8" s="522" t="s">
        <v>227</v>
      </c>
      <c r="S8" s="522"/>
      <c r="T8" s="522"/>
      <c r="U8" s="522"/>
      <c r="V8" s="522"/>
      <c r="W8" s="459" t="s">
        <v>744</v>
      </c>
      <c r="X8" s="459"/>
      <c r="Y8" s="459"/>
      <c r="Z8" s="459"/>
      <c r="AA8" s="459"/>
      <c r="AB8" s="459" t="s">
        <v>561</v>
      </c>
      <c r="AC8" s="459"/>
      <c r="AD8" s="459"/>
      <c r="AE8" s="459"/>
      <c r="AF8" s="459"/>
      <c r="AG8" s="522" t="s">
        <v>227</v>
      </c>
      <c r="AH8" s="522"/>
      <c r="AI8" s="522"/>
      <c r="AJ8" s="522"/>
      <c r="AK8" s="522"/>
      <c r="AL8" s="459" t="s">
        <v>744</v>
      </c>
      <c r="AM8" s="459"/>
      <c r="AN8" s="459"/>
      <c r="AO8" s="459"/>
      <c r="AP8" s="459"/>
      <c r="AQ8" s="459" t="s">
        <v>561</v>
      </c>
      <c r="AR8" s="459"/>
      <c r="AS8" s="459"/>
      <c r="AT8" s="459"/>
      <c r="AU8" s="459"/>
      <c r="AV8" s="522" t="s">
        <v>227</v>
      </c>
      <c r="AW8" s="522"/>
      <c r="AX8" s="522"/>
      <c r="AY8" s="522"/>
      <c r="AZ8" s="522"/>
      <c r="BA8" s="459" t="s">
        <v>744</v>
      </c>
      <c r="BB8" s="459"/>
      <c r="BC8" s="459"/>
      <c r="BD8" s="459"/>
      <c r="BE8" s="459"/>
      <c r="BF8" s="459" t="s">
        <v>561</v>
      </c>
      <c r="BG8" s="459"/>
      <c r="BH8" s="459"/>
      <c r="BI8" s="459"/>
      <c r="BJ8" s="460"/>
    </row>
    <row r="9" spans="1:63">
      <c r="Q9" s="117"/>
    </row>
    <row r="10" spans="1:63" s="194" customFormat="1">
      <c r="C10" s="463" t="s">
        <v>601</v>
      </c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193"/>
      <c r="R10" s="466">
        <v>14</v>
      </c>
      <c r="S10" s="466"/>
      <c r="T10" s="466"/>
      <c r="U10" s="466"/>
      <c r="V10" s="466"/>
      <c r="W10" s="466">
        <v>9</v>
      </c>
      <c r="X10" s="466"/>
      <c r="Y10" s="466"/>
      <c r="Z10" s="466"/>
      <c r="AA10" s="466"/>
      <c r="AB10" s="466">
        <v>5</v>
      </c>
      <c r="AC10" s="466"/>
      <c r="AD10" s="466"/>
      <c r="AE10" s="466"/>
      <c r="AF10" s="466"/>
      <c r="AG10" s="466">
        <v>14</v>
      </c>
      <c r="AH10" s="466"/>
      <c r="AI10" s="466"/>
      <c r="AJ10" s="466"/>
      <c r="AK10" s="466"/>
      <c r="AL10" s="466">
        <v>9</v>
      </c>
      <c r="AM10" s="466"/>
      <c r="AN10" s="466"/>
      <c r="AO10" s="466"/>
      <c r="AP10" s="466"/>
      <c r="AQ10" s="466">
        <v>5</v>
      </c>
      <c r="AR10" s="466"/>
      <c r="AS10" s="466"/>
      <c r="AT10" s="466"/>
      <c r="AU10" s="466"/>
      <c r="AV10" s="466">
        <v>1</v>
      </c>
      <c r="AW10" s="466"/>
      <c r="AX10" s="466"/>
      <c r="AY10" s="466"/>
      <c r="AZ10" s="466"/>
      <c r="BA10" s="466">
        <v>0</v>
      </c>
      <c r="BB10" s="466"/>
      <c r="BC10" s="466"/>
      <c r="BD10" s="466"/>
      <c r="BE10" s="466"/>
      <c r="BF10" s="466">
        <v>1</v>
      </c>
      <c r="BG10" s="466"/>
      <c r="BH10" s="466"/>
      <c r="BI10" s="466"/>
      <c r="BJ10" s="466"/>
    </row>
    <row r="11" spans="1:63">
      <c r="Q11" s="118"/>
    </row>
    <row r="12" spans="1:63">
      <c r="C12" s="463" t="s">
        <v>580</v>
      </c>
      <c r="D12" s="463"/>
      <c r="E12" s="463"/>
      <c r="F12" s="463"/>
      <c r="G12" s="463"/>
      <c r="H12" s="463"/>
      <c r="I12" s="463"/>
      <c r="J12" s="463"/>
      <c r="K12" s="463"/>
      <c r="L12" s="463"/>
      <c r="M12" s="463"/>
      <c r="N12" s="463"/>
      <c r="O12" s="463"/>
      <c r="P12" s="463"/>
      <c r="Q12" s="125"/>
      <c r="R12" s="525" t="s">
        <v>544</v>
      </c>
      <c r="S12" s="525"/>
      <c r="T12" s="525"/>
      <c r="U12" s="525"/>
      <c r="V12" s="525"/>
      <c r="W12" s="466">
        <v>164</v>
      </c>
      <c r="X12" s="466"/>
      <c r="Y12" s="466"/>
      <c r="Z12" s="466"/>
      <c r="AA12" s="466"/>
      <c r="AB12" s="525" t="s">
        <v>544</v>
      </c>
      <c r="AC12" s="525"/>
      <c r="AD12" s="525"/>
      <c r="AE12" s="525"/>
      <c r="AF12" s="525"/>
      <c r="AG12" s="525" t="s">
        <v>544</v>
      </c>
      <c r="AH12" s="525"/>
      <c r="AI12" s="525"/>
      <c r="AJ12" s="525"/>
      <c r="AK12" s="525"/>
      <c r="AL12" s="525">
        <v>164</v>
      </c>
      <c r="AM12" s="525"/>
      <c r="AN12" s="525"/>
      <c r="AO12" s="525"/>
      <c r="AP12" s="525"/>
      <c r="AQ12" s="847" t="s">
        <v>587</v>
      </c>
      <c r="AR12" s="847"/>
      <c r="AS12" s="847"/>
      <c r="AT12" s="847"/>
      <c r="AU12" s="847"/>
      <c r="AV12" s="847" t="s">
        <v>567</v>
      </c>
      <c r="AW12" s="847"/>
      <c r="AX12" s="847"/>
      <c r="AY12" s="847"/>
      <c r="AZ12" s="847"/>
      <c r="BA12" s="525">
        <v>0</v>
      </c>
      <c r="BB12" s="525"/>
      <c r="BC12" s="525"/>
      <c r="BD12" s="525"/>
      <c r="BE12" s="525"/>
      <c r="BF12" s="847" t="s">
        <v>567</v>
      </c>
      <c r="BG12" s="847"/>
      <c r="BH12" s="847"/>
      <c r="BI12" s="847"/>
      <c r="BJ12" s="847"/>
    </row>
    <row r="13" spans="1:63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18"/>
    </row>
    <row r="14" spans="1:63">
      <c r="B14" s="123"/>
      <c r="C14" s="922" t="s">
        <v>608</v>
      </c>
      <c r="D14" s="917"/>
      <c r="E14" s="917" t="s">
        <v>789</v>
      </c>
      <c r="F14" s="917"/>
      <c r="G14" s="332"/>
      <c r="H14" s="185"/>
      <c r="I14" s="924" t="s">
        <v>18</v>
      </c>
      <c r="J14" s="924"/>
      <c r="K14" s="924"/>
      <c r="L14" s="924"/>
      <c r="M14" s="924"/>
      <c r="N14" s="924"/>
      <c r="O14" s="924"/>
      <c r="P14" s="185"/>
      <c r="Q14" s="117"/>
      <c r="R14" s="426">
        <f>SUM(R16:V18)</f>
        <v>8948</v>
      </c>
      <c r="S14" s="426"/>
      <c r="T14" s="426"/>
      <c r="U14" s="426"/>
      <c r="V14" s="426"/>
      <c r="W14" s="426">
        <f>SUM(W16:AA18)</f>
        <v>6154</v>
      </c>
      <c r="X14" s="426"/>
      <c r="Y14" s="426"/>
      <c r="Z14" s="426"/>
      <c r="AA14" s="426"/>
      <c r="AB14" s="426">
        <f>SUM(AB16:AF18)</f>
        <v>2794</v>
      </c>
      <c r="AC14" s="426"/>
      <c r="AD14" s="426"/>
      <c r="AE14" s="426"/>
      <c r="AF14" s="426"/>
      <c r="AG14" s="426">
        <f>SUM(AG16:AK18)</f>
        <v>8948</v>
      </c>
      <c r="AH14" s="426"/>
      <c r="AI14" s="426"/>
      <c r="AJ14" s="426"/>
      <c r="AK14" s="426"/>
      <c r="AL14" s="426">
        <f>SUM(AL16:AP18)</f>
        <v>6154</v>
      </c>
      <c r="AM14" s="426"/>
      <c r="AN14" s="426"/>
      <c r="AO14" s="426"/>
      <c r="AP14" s="426"/>
      <c r="AQ14" s="426">
        <f>SUM(AQ16:AU18)</f>
        <v>2794</v>
      </c>
      <c r="AR14" s="426"/>
      <c r="AS14" s="426"/>
      <c r="AT14" s="426"/>
      <c r="AU14" s="426"/>
      <c r="AV14" s="426">
        <v>0</v>
      </c>
      <c r="AW14" s="426"/>
      <c r="AX14" s="426"/>
      <c r="AY14" s="426"/>
      <c r="AZ14" s="426"/>
      <c r="BA14" s="426">
        <v>0</v>
      </c>
      <c r="BB14" s="426"/>
      <c r="BC14" s="426"/>
      <c r="BD14" s="426"/>
      <c r="BE14" s="426"/>
      <c r="BF14" s="426">
        <v>0</v>
      </c>
      <c r="BG14" s="426"/>
      <c r="BH14" s="426"/>
      <c r="BI14" s="426"/>
      <c r="BJ14" s="426"/>
    </row>
    <row r="15" spans="1:63">
      <c r="B15" s="123"/>
      <c r="C15" s="922"/>
      <c r="D15" s="917"/>
      <c r="E15" s="917"/>
      <c r="F15" s="917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18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</row>
    <row r="16" spans="1:63">
      <c r="B16" s="123"/>
      <c r="C16" s="922"/>
      <c r="D16" s="917"/>
      <c r="E16" s="917"/>
      <c r="F16" s="917"/>
      <c r="G16" s="123"/>
      <c r="H16" s="123"/>
      <c r="I16" s="462" t="s">
        <v>572</v>
      </c>
      <c r="J16" s="462"/>
      <c r="K16" s="462"/>
      <c r="L16" s="462"/>
      <c r="M16" s="462"/>
      <c r="N16" s="462"/>
      <c r="O16" s="462"/>
      <c r="P16" s="123"/>
      <c r="Q16" s="118"/>
      <c r="R16" s="422">
        <f>SUM(W16:AF16)</f>
        <v>5002</v>
      </c>
      <c r="S16" s="422"/>
      <c r="T16" s="422"/>
      <c r="U16" s="422"/>
      <c r="V16" s="422"/>
      <c r="W16" s="422">
        <v>3002</v>
      </c>
      <c r="X16" s="422"/>
      <c r="Y16" s="422"/>
      <c r="Z16" s="422"/>
      <c r="AA16" s="422"/>
      <c r="AB16" s="422">
        <v>2000</v>
      </c>
      <c r="AC16" s="422"/>
      <c r="AD16" s="422"/>
      <c r="AE16" s="422"/>
      <c r="AF16" s="422"/>
      <c r="AG16" s="422">
        <f>SUM(AL16:AU16)</f>
        <v>5002</v>
      </c>
      <c r="AH16" s="422"/>
      <c r="AI16" s="422"/>
      <c r="AJ16" s="422"/>
      <c r="AK16" s="422"/>
      <c r="AL16" s="422">
        <v>3002</v>
      </c>
      <c r="AM16" s="422"/>
      <c r="AN16" s="422"/>
      <c r="AO16" s="422"/>
      <c r="AP16" s="422"/>
      <c r="AQ16" s="422">
        <v>2000</v>
      </c>
      <c r="AR16" s="422"/>
      <c r="AS16" s="422"/>
      <c r="AT16" s="422"/>
      <c r="AU16" s="422"/>
      <c r="AV16" s="422">
        <v>0</v>
      </c>
      <c r="AW16" s="422"/>
      <c r="AX16" s="422"/>
      <c r="AY16" s="422"/>
      <c r="AZ16" s="422"/>
      <c r="BA16" s="422">
        <v>0</v>
      </c>
      <c r="BB16" s="422"/>
      <c r="BC16" s="422"/>
      <c r="BD16" s="422"/>
      <c r="BE16" s="422"/>
      <c r="BF16" s="422">
        <v>0</v>
      </c>
      <c r="BG16" s="422"/>
      <c r="BH16" s="422"/>
      <c r="BI16" s="422"/>
      <c r="BJ16" s="422"/>
    </row>
    <row r="17" spans="2:62">
      <c r="B17" s="123"/>
      <c r="C17" s="922"/>
      <c r="D17" s="917"/>
      <c r="E17" s="917"/>
      <c r="F17" s="917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18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</row>
    <row r="18" spans="2:62">
      <c r="B18" s="123"/>
      <c r="C18" s="922"/>
      <c r="D18" s="917"/>
      <c r="E18" s="917"/>
      <c r="F18" s="917"/>
      <c r="G18" s="123"/>
      <c r="H18" s="123"/>
      <c r="I18" s="462" t="s">
        <v>571</v>
      </c>
      <c r="J18" s="462"/>
      <c r="K18" s="462"/>
      <c r="L18" s="462"/>
      <c r="M18" s="462"/>
      <c r="N18" s="462"/>
      <c r="O18" s="462"/>
      <c r="P18" s="123"/>
      <c r="Q18" s="118"/>
      <c r="R18" s="422">
        <f>SUM(W18:AF18)</f>
        <v>3946</v>
      </c>
      <c r="S18" s="422"/>
      <c r="T18" s="422"/>
      <c r="U18" s="422"/>
      <c r="V18" s="422"/>
      <c r="W18" s="422">
        <v>3152</v>
      </c>
      <c r="X18" s="422"/>
      <c r="Y18" s="422"/>
      <c r="Z18" s="422"/>
      <c r="AA18" s="422"/>
      <c r="AB18" s="422">
        <v>794</v>
      </c>
      <c r="AC18" s="422"/>
      <c r="AD18" s="422"/>
      <c r="AE18" s="422"/>
      <c r="AF18" s="422"/>
      <c r="AG18" s="422">
        <f>SUM(AL18:AU18)</f>
        <v>3946</v>
      </c>
      <c r="AH18" s="422"/>
      <c r="AI18" s="422"/>
      <c r="AJ18" s="422"/>
      <c r="AK18" s="422"/>
      <c r="AL18" s="422">
        <v>3152</v>
      </c>
      <c r="AM18" s="422"/>
      <c r="AN18" s="422"/>
      <c r="AO18" s="422"/>
      <c r="AP18" s="422"/>
      <c r="AQ18" s="422">
        <v>794</v>
      </c>
      <c r="AR18" s="422"/>
      <c r="AS18" s="422"/>
      <c r="AT18" s="422"/>
      <c r="AU18" s="422"/>
      <c r="AV18" s="422">
        <v>0</v>
      </c>
      <c r="AW18" s="422"/>
      <c r="AX18" s="422"/>
      <c r="AY18" s="422"/>
      <c r="AZ18" s="422"/>
      <c r="BA18" s="422">
        <v>0</v>
      </c>
      <c r="BB18" s="422"/>
      <c r="BC18" s="422"/>
      <c r="BD18" s="422"/>
      <c r="BE18" s="422"/>
      <c r="BF18" s="422">
        <v>0</v>
      </c>
      <c r="BG18" s="422"/>
      <c r="BH18" s="422"/>
      <c r="BI18" s="422"/>
      <c r="BJ18" s="422"/>
    </row>
    <row r="19" spans="2:62">
      <c r="B19" s="123"/>
      <c r="C19" s="922"/>
      <c r="D19" s="917"/>
      <c r="E19" s="917"/>
      <c r="F19" s="917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18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</row>
    <row r="20" spans="2:62">
      <c r="B20" s="123"/>
      <c r="C20" s="922"/>
      <c r="D20" s="917"/>
      <c r="E20" s="917" t="s">
        <v>743</v>
      </c>
      <c r="F20" s="917"/>
      <c r="G20" s="332"/>
      <c r="H20" s="185"/>
      <c r="I20" s="920" t="s">
        <v>742</v>
      </c>
      <c r="J20" s="920"/>
      <c r="K20" s="920"/>
      <c r="L20" s="921" t="s">
        <v>739</v>
      </c>
      <c r="M20" s="921"/>
      <c r="N20" s="921"/>
      <c r="O20" s="921"/>
      <c r="P20" s="185"/>
      <c r="Q20" s="117"/>
      <c r="R20" s="422">
        <f>SUM(W20:AF20)</f>
        <v>3096</v>
      </c>
      <c r="S20" s="422"/>
      <c r="T20" s="422"/>
      <c r="U20" s="422"/>
      <c r="V20" s="422"/>
      <c r="W20" s="422">
        <v>2182</v>
      </c>
      <c r="X20" s="422"/>
      <c r="Y20" s="422"/>
      <c r="Z20" s="422"/>
      <c r="AA20" s="422"/>
      <c r="AB20" s="422">
        <v>914</v>
      </c>
      <c r="AC20" s="422"/>
      <c r="AD20" s="422"/>
      <c r="AE20" s="422"/>
      <c r="AF20" s="422"/>
      <c r="AG20" s="422">
        <f>SUM(AL20:AU20)</f>
        <v>3096</v>
      </c>
      <c r="AH20" s="422"/>
      <c r="AI20" s="422"/>
      <c r="AJ20" s="422"/>
      <c r="AK20" s="422"/>
      <c r="AL20" s="422">
        <v>2182</v>
      </c>
      <c r="AM20" s="422"/>
      <c r="AN20" s="422"/>
      <c r="AO20" s="422"/>
      <c r="AP20" s="422"/>
      <c r="AQ20" s="422">
        <v>914</v>
      </c>
      <c r="AR20" s="422"/>
      <c r="AS20" s="422"/>
      <c r="AT20" s="422"/>
      <c r="AU20" s="422"/>
      <c r="AV20" s="422">
        <v>0</v>
      </c>
      <c r="AW20" s="422"/>
      <c r="AX20" s="422"/>
      <c r="AY20" s="422"/>
      <c r="AZ20" s="422"/>
      <c r="BA20" s="422">
        <v>0</v>
      </c>
      <c r="BB20" s="422"/>
      <c r="BC20" s="422"/>
      <c r="BD20" s="422"/>
      <c r="BE20" s="422"/>
      <c r="BF20" s="422">
        <v>0</v>
      </c>
      <c r="BG20" s="422"/>
      <c r="BH20" s="422"/>
      <c r="BI20" s="422"/>
      <c r="BJ20" s="422"/>
    </row>
    <row r="21" spans="2:62">
      <c r="B21" s="123"/>
      <c r="C21" s="922"/>
      <c r="D21" s="917"/>
      <c r="E21" s="917"/>
      <c r="F21" s="917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18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</row>
    <row r="22" spans="2:62">
      <c r="B22" s="123"/>
      <c r="C22" s="922"/>
      <c r="D22" s="917"/>
      <c r="E22" s="917"/>
      <c r="F22" s="917"/>
      <c r="G22" s="123"/>
      <c r="H22" s="123"/>
      <c r="I22" s="919" t="s">
        <v>741</v>
      </c>
      <c r="J22" s="919"/>
      <c r="K22" s="919"/>
      <c r="L22" s="474" t="s">
        <v>739</v>
      </c>
      <c r="M22" s="474"/>
      <c r="N22" s="474"/>
      <c r="O22" s="474"/>
      <c r="P22" s="123"/>
      <c r="Q22" s="118"/>
      <c r="R22" s="422">
        <f>SUM(W22:AF22)</f>
        <v>2949</v>
      </c>
      <c r="S22" s="422"/>
      <c r="T22" s="422"/>
      <c r="U22" s="422"/>
      <c r="V22" s="422"/>
      <c r="W22" s="422">
        <v>2033</v>
      </c>
      <c r="X22" s="422"/>
      <c r="Y22" s="422"/>
      <c r="Z22" s="422"/>
      <c r="AA22" s="422"/>
      <c r="AB22" s="422">
        <v>916</v>
      </c>
      <c r="AC22" s="422"/>
      <c r="AD22" s="422"/>
      <c r="AE22" s="422"/>
      <c r="AF22" s="422"/>
      <c r="AG22" s="422">
        <f>SUM(AL22:AU22)</f>
        <v>2949</v>
      </c>
      <c r="AH22" s="422"/>
      <c r="AI22" s="422"/>
      <c r="AJ22" s="422"/>
      <c r="AK22" s="422"/>
      <c r="AL22" s="422">
        <v>2033</v>
      </c>
      <c r="AM22" s="422"/>
      <c r="AN22" s="422"/>
      <c r="AO22" s="422"/>
      <c r="AP22" s="422"/>
      <c r="AQ22" s="422">
        <v>916</v>
      </c>
      <c r="AR22" s="422"/>
      <c r="AS22" s="422"/>
      <c r="AT22" s="422"/>
      <c r="AU22" s="422"/>
      <c r="AV22" s="422">
        <v>0</v>
      </c>
      <c r="AW22" s="422"/>
      <c r="AX22" s="422"/>
      <c r="AY22" s="422"/>
      <c r="AZ22" s="422"/>
      <c r="BA22" s="422">
        <v>0</v>
      </c>
      <c r="BB22" s="422"/>
      <c r="BC22" s="422"/>
      <c r="BD22" s="422"/>
      <c r="BE22" s="422"/>
      <c r="BF22" s="422">
        <v>0</v>
      </c>
      <c r="BG22" s="422"/>
      <c r="BH22" s="422"/>
      <c r="BI22" s="422"/>
      <c r="BJ22" s="422"/>
    </row>
    <row r="23" spans="2:62">
      <c r="B23" s="123"/>
      <c r="C23" s="922"/>
      <c r="D23" s="917"/>
      <c r="E23" s="917"/>
      <c r="F23" s="917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18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</row>
    <row r="24" spans="2:62">
      <c r="B24" s="123"/>
      <c r="C24" s="922"/>
      <c r="D24" s="917"/>
      <c r="E24" s="917"/>
      <c r="F24" s="917"/>
      <c r="G24" s="123"/>
      <c r="H24" s="123"/>
      <c r="I24" s="919" t="s">
        <v>740</v>
      </c>
      <c r="J24" s="919"/>
      <c r="K24" s="919"/>
      <c r="L24" s="474" t="s">
        <v>739</v>
      </c>
      <c r="M24" s="474"/>
      <c r="N24" s="474"/>
      <c r="O24" s="474"/>
      <c r="P24" s="123"/>
      <c r="Q24" s="118"/>
      <c r="R24" s="422">
        <f>SUM(W24:AF24)</f>
        <v>2903</v>
      </c>
      <c r="S24" s="422"/>
      <c r="T24" s="422"/>
      <c r="U24" s="422"/>
      <c r="V24" s="422"/>
      <c r="W24" s="422">
        <v>1939</v>
      </c>
      <c r="X24" s="422"/>
      <c r="Y24" s="422"/>
      <c r="Z24" s="422"/>
      <c r="AA24" s="422"/>
      <c r="AB24" s="422">
        <v>964</v>
      </c>
      <c r="AC24" s="422"/>
      <c r="AD24" s="422"/>
      <c r="AE24" s="422"/>
      <c r="AF24" s="422"/>
      <c r="AG24" s="422">
        <f>SUM(AL24:AU24)</f>
        <v>2903</v>
      </c>
      <c r="AH24" s="422"/>
      <c r="AI24" s="422"/>
      <c r="AJ24" s="422"/>
      <c r="AK24" s="422"/>
      <c r="AL24" s="422">
        <v>1939</v>
      </c>
      <c r="AM24" s="422"/>
      <c r="AN24" s="422"/>
      <c r="AO24" s="422"/>
      <c r="AP24" s="422"/>
      <c r="AQ24" s="422">
        <v>964</v>
      </c>
      <c r="AR24" s="422"/>
      <c r="AS24" s="422"/>
      <c r="AT24" s="422"/>
      <c r="AU24" s="422"/>
      <c r="AV24" s="422">
        <v>0</v>
      </c>
      <c r="AW24" s="422"/>
      <c r="AX24" s="422"/>
      <c r="AY24" s="422"/>
      <c r="AZ24" s="422"/>
      <c r="BA24" s="422">
        <v>0</v>
      </c>
      <c r="BB24" s="422"/>
      <c r="BC24" s="422"/>
      <c r="BD24" s="422"/>
      <c r="BE24" s="422"/>
      <c r="BF24" s="422">
        <v>0</v>
      </c>
      <c r="BG24" s="422"/>
      <c r="BH24" s="422"/>
      <c r="BI24" s="422"/>
      <c r="BJ24" s="422"/>
    </row>
    <row r="25" spans="2:62">
      <c r="B25" s="119"/>
      <c r="C25" s="923"/>
      <c r="D25" s="918"/>
      <c r="E25" s="918"/>
      <c r="F25" s="918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20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</row>
    <row r="26" spans="2:62">
      <c r="C26" s="478" t="s">
        <v>8</v>
      </c>
      <c r="D26" s="478"/>
      <c r="E26" s="227" t="s">
        <v>10</v>
      </c>
      <c r="F26" s="557">
        <v>-1</v>
      </c>
      <c r="G26" s="557"/>
      <c r="H26" s="286" t="s">
        <v>738</v>
      </c>
    </row>
    <row r="27" spans="2:62">
      <c r="C27" s="246"/>
      <c r="D27" s="246"/>
      <c r="E27" s="227"/>
      <c r="F27" s="216"/>
      <c r="G27" s="216"/>
      <c r="H27" s="184" t="s">
        <v>737</v>
      </c>
    </row>
    <row r="28" spans="2:62">
      <c r="F28" s="556">
        <v>-2</v>
      </c>
      <c r="G28" s="556"/>
      <c r="H28" s="184" t="s">
        <v>736</v>
      </c>
    </row>
    <row r="29" spans="2:62">
      <c r="B29" s="524" t="s">
        <v>9</v>
      </c>
      <c r="C29" s="524"/>
      <c r="D29" s="524"/>
      <c r="E29" s="227" t="s">
        <v>10</v>
      </c>
      <c r="F29" s="121" t="s">
        <v>914</v>
      </c>
    </row>
    <row r="30" spans="2:62" ht="13.5" customHeight="1"/>
    <row r="31" spans="2:62" ht="13.5" customHeight="1"/>
    <row r="32" spans="2:62" ht="13.5" customHeight="1"/>
    <row r="33" spans="2:64" ht="13.5" customHeight="1"/>
    <row r="34" spans="2:64" ht="18" customHeight="1">
      <c r="B34" s="454" t="s">
        <v>877</v>
      </c>
      <c r="C34" s="454"/>
      <c r="D34" s="454"/>
      <c r="E34" s="454"/>
      <c r="F34" s="454"/>
      <c r="G34" s="454"/>
      <c r="H34" s="454"/>
      <c r="I34" s="454"/>
      <c r="J34" s="454"/>
      <c r="K34" s="454"/>
      <c r="L34" s="454"/>
      <c r="M34" s="454"/>
      <c r="N34" s="454"/>
      <c r="O34" s="454"/>
      <c r="P34" s="454"/>
      <c r="Q34" s="454"/>
      <c r="R34" s="454"/>
      <c r="S34" s="454"/>
      <c r="T34" s="454"/>
      <c r="U34" s="454"/>
      <c r="V34" s="454"/>
      <c r="W34" s="454"/>
      <c r="X34" s="454"/>
      <c r="Y34" s="454"/>
      <c r="Z34" s="454"/>
      <c r="AA34" s="454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4"/>
      <c r="AR34" s="454"/>
      <c r="AS34" s="454"/>
      <c r="AT34" s="454"/>
      <c r="AU34" s="454"/>
      <c r="AV34" s="454"/>
      <c r="AW34" s="454"/>
      <c r="AX34" s="454"/>
      <c r="AY34" s="454"/>
      <c r="AZ34" s="454"/>
      <c r="BA34" s="454"/>
      <c r="BB34" s="454"/>
      <c r="BC34" s="454"/>
      <c r="BD34" s="454"/>
      <c r="BE34" s="454"/>
      <c r="BF34" s="454"/>
      <c r="BG34" s="454"/>
      <c r="BH34" s="454"/>
      <c r="BI34" s="454"/>
      <c r="BJ34" s="454"/>
    </row>
    <row r="35" spans="2:64" ht="12.95" customHeight="1">
      <c r="BJ35" s="188" t="s">
        <v>915</v>
      </c>
    </row>
    <row r="36" spans="2:64" ht="15.75" customHeight="1">
      <c r="B36" s="909" t="s">
        <v>602</v>
      </c>
      <c r="C36" s="909"/>
      <c r="D36" s="909"/>
      <c r="E36" s="909"/>
      <c r="F36" s="909"/>
      <c r="G36" s="909"/>
      <c r="H36" s="909"/>
      <c r="I36" s="909"/>
      <c r="J36" s="909"/>
      <c r="K36" s="909"/>
      <c r="L36" s="909"/>
      <c r="M36" s="909"/>
      <c r="N36" s="909"/>
      <c r="O36" s="909"/>
      <c r="P36" s="909"/>
      <c r="Q36" s="909"/>
      <c r="R36" s="909"/>
      <c r="S36" s="909"/>
      <c r="T36" s="909"/>
      <c r="U36" s="749" t="s">
        <v>227</v>
      </c>
      <c r="V36" s="749"/>
      <c r="W36" s="749"/>
      <c r="X36" s="749"/>
      <c r="Y36" s="749"/>
      <c r="Z36" s="749"/>
      <c r="AA36" s="749"/>
      <c r="AB36" s="749"/>
      <c r="AC36" s="911" t="s">
        <v>791</v>
      </c>
      <c r="AD36" s="912"/>
      <c r="AE36" s="912"/>
      <c r="AF36" s="912"/>
      <c r="AG36" s="912"/>
      <c r="AH36" s="912"/>
      <c r="AI36" s="912"/>
      <c r="AJ36" s="912"/>
      <c r="AK36" s="912"/>
      <c r="AL36" s="912"/>
      <c r="AM36" s="912"/>
      <c r="AN36" s="912"/>
      <c r="AO36" s="912"/>
      <c r="AP36" s="912"/>
      <c r="AQ36" s="912"/>
      <c r="AR36" s="913"/>
      <c r="AS36" s="914" t="s">
        <v>723</v>
      </c>
      <c r="AT36" s="915"/>
      <c r="AU36" s="915"/>
      <c r="AV36" s="915"/>
      <c r="AW36" s="915"/>
      <c r="AX36" s="915"/>
      <c r="AY36" s="915"/>
      <c r="AZ36" s="915"/>
      <c r="BA36" s="915"/>
      <c r="BB36" s="915"/>
      <c r="BC36" s="915"/>
      <c r="BD36" s="915"/>
      <c r="BE36" s="915"/>
      <c r="BF36" s="915"/>
      <c r="BG36" s="915"/>
      <c r="BH36" s="915"/>
      <c r="BI36" s="915"/>
      <c r="BJ36" s="916"/>
    </row>
    <row r="37" spans="2:64" ht="15.75" customHeight="1">
      <c r="B37" s="910"/>
      <c r="C37" s="910"/>
      <c r="D37" s="910"/>
      <c r="E37" s="910"/>
      <c r="F37" s="910"/>
      <c r="G37" s="910"/>
      <c r="H37" s="910"/>
      <c r="I37" s="910"/>
      <c r="J37" s="910"/>
      <c r="K37" s="910"/>
      <c r="L37" s="910"/>
      <c r="M37" s="910"/>
      <c r="N37" s="910"/>
      <c r="O37" s="910"/>
      <c r="P37" s="910"/>
      <c r="Q37" s="910"/>
      <c r="R37" s="910"/>
      <c r="S37" s="910"/>
      <c r="T37" s="910"/>
      <c r="U37" s="750"/>
      <c r="V37" s="750"/>
      <c r="W37" s="750"/>
      <c r="X37" s="750"/>
      <c r="Y37" s="750"/>
      <c r="Z37" s="750"/>
      <c r="AA37" s="750"/>
      <c r="AB37" s="750"/>
      <c r="AC37" s="523" t="s">
        <v>790</v>
      </c>
      <c r="AD37" s="840"/>
      <c r="AE37" s="840"/>
      <c r="AF37" s="840"/>
      <c r="AG37" s="840"/>
      <c r="AH37" s="840"/>
      <c r="AI37" s="840"/>
      <c r="AJ37" s="841"/>
      <c r="AK37" s="523" t="s">
        <v>787</v>
      </c>
      <c r="AL37" s="840"/>
      <c r="AM37" s="840"/>
      <c r="AN37" s="840"/>
      <c r="AO37" s="840"/>
      <c r="AP37" s="840"/>
      <c r="AQ37" s="840"/>
      <c r="AR37" s="841"/>
      <c r="AS37" s="459" t="s">
        <v>735</v>
      </c>
      <c r="AT37" s="459"/>
      <c r="AU37" s="459"/>
      <c r="AV37" s="459"/>
      <c r="AW37" s="459"/>
      <c r="AX37" s="459"/>
      <c r="AY37" s="459"/>
      <c r="AZ37" s="459"/>
      <c r="BA37" s="459"/>
      <c r="BB37" s="459" t="s">
        <v>734</v>
      </c>
      <c r="BC37" s="459"/>
      <c r="BD37" s="459"/>
      <c r="BE37" s="459"/>
      <c r="BF37" s="459"/>
      <c r="BG37" s="459"/>
      <c r="BH37" s="459"/>
      <c r="BI37" s="459"/>
      <c r="BJ37" s="460"/>
    </row>
    <row r="38" spans="2:64">
      <c r="Q38" s="123"/>
      <c r="T38" s="117"/>
    </row>
    <row r="39" spans="2:64">
      <c r="C39" s="826" t="s">
        <v>733</v>
      </c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N39" s="826"/>
      <c r="O39" s="826"/>
      <c r="P39" s="826"/>
      <c r="Q39" s="826"/>
      <c r="R39" s="826"/>
      <c r="S39" s="826"/>
      <c r="T39" s="363"/>
      <c r="U39" s="847">
        <f>SUM(AC39:AR39)</f>
        <v>2788</v>
      </c>
      <c r="V39" s="847"/>
      <c r="W39" s="847"/>
      <c r="X39" s="847"/>
      <c r="Y39" s="847"/>
      <c r="Z39" s="847"/>
      <c r="AA39" s="847"/>
      <c r="AB39" s="847"/>
      <c r="AC39" s="847">
        <v>1576</v>
      </c>
      <c r="AD39" s="847"/>
      <c r="AE39" s="847"/>
      <c r="AF39" s="847"/>
      <c r="AG39" s="847"/>
      <c r="AH39" s="847"/>
      <c r="AI39" s="847"/>
      <c r="AJ39" s="847"/>
      <c r="AK39" s="847">
        <v>1212</v>
      </c>
      <c r="AL39" s="847"/>
      <c r="AM39" s="847"/>
      <c r="AN39" s="847"/>
      <c r="AO39" s="847"/>
      <c r="AP39" s="847"/>
      <c r="AQ39" s="847"/>
      <c r="AR39" s="847"/>
      <c r="AS39" s="428">
        <v>1892</v>
      </c>
      <c r="AT39" s="428"/>
      <c r="AU39" s="428"/>
      <c r="AV39" s="428"/>
      <c r="AW39" s="428"/>
      <c r="AX39" s="428"/>
      <c r="AY39" s="428"/>
      <c r="AZ39" s="428"/>
      <c r="BA39" s="428"/>
      <c r="BB39" s="428">
        <v>896</v>
      </c>
      <c r="BC39" s="428"/>
      <c r="BD39" s="428"/>
      <c r="BE39" s="428"/>
      <c r="BF39" s="428"/>
      <c r="BG39" s="428"/>
      <c r="BH39" s="428"/>
      <c r="BI39" s="428"/>
      <c r="BJ39" s="428"/>
      <c r="BL39" s="186"/>
    </row>
    <row r="40" spans="2:64">
      <c r="Q40" s="123"/>
      <c r="T40" s="118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</row>
    <row r="41" spans="2:64">
      <c r="C41" s="463" t="s">
        <v>732</v>
      </c>
      <c r="D41" s="463"/>
      <c r="E41" s="463"/>
      <c r="F41" s="463"/>
      <c r="G41" s="463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365"/>
      <c r="U41" s="525">
        <f>SUM(AC41:AR41)</f>
        <v>1726</v>
      </c>
      <c r="V41" s="525"/>
      <c r="W41" s="525"/>
      <c r="X41" s="525"/>
      <c r="Y41" s="525"/>
      <c r="Z41" s="525"/>
      <c r="AA41" s="525"/>
      <c r="AB41" s="525"/>
      <c r="AC41" s="525">
        <v>1006</v>
      </c>
      <c r="AD41" s="525"/>
      <c r="AE41" s="525"/>
      <c r="AF41" s="525"/>
      <c r="AG41" s="525"/>
      <c r="AH41" s="525"/>
      <c r="AI41" s="525"/>
      <c r="AJ41" s="525"/>
      <c r="AK41" s="525">
        <v>720</v>
      </c>
      <c r="AL41" s="525"/>
      <c r="AM41" s="525"/>
      <c r="AN41" s="525"/>
      <c r="AO41" s="525"/>
      <c r="AP41" s="525"/>
      <c r="AQ41" s="525"/>
      <c r="AR41" s="525"/>
      <c r="AS41" s="466">
        <v>927</v>
      </c>
      <c r="AT41" s="466"/>
      <c r="AU41" s="466"/>
      <c r="AV41" s="466"/>
      <c r="AW41" s="466"/>
      <c r="AX41" s="466"/>
      <c r="AY41" s="466"/>
      <c r="AZ41" s="466"/>
      <c r="BA41" s="466"/>
      <c r="BB41" s="466">
        <v>799</v>
      </c>
      <c r="BC41" s="466"/>
      <c r="BD41" s="466"/>
      <c r="BE41" s="466"/>
      <c r="BF41" s="466"/>
      <c r="BG41" s="466"/>
      <c r="BH41" s="466"/>
      <c r="BI41" s="466"/>
      <c r="BJ41" s="466"/>
      <c r="BL41" s="186"/>
    </row>
    <row r="42" spans="2:64"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7"/>
      <c r="R42" s="366"/>
      <c r="S42" s="366"/>
      <c r="T42" s="118"/>
      <c r="U42" s="364"/>
      <c r="V42" s="364"/>
      <c r="W42" s="364"/>
      <c r="X42" s="364"/>
      <c r="Y42" s="364"/>
      <c r="Z42" s="364"/>
      <c r="AA42" s="364"/>
      <c r="AB42" s="364"/>
      <c r="AC42" s="364"/>
      <c r="AD42" s="364"/>
      <c r="AE42" s="364"/>
      <c r="AF42" s="364"/>
      <c r="AG42" s="364"/>
      <c r="AH42" s="364"/>
      <c r="AI42" s="364"/>
      <c r="AJ42" s="364"/>
      <c r="AK42" s="364"/>
      <c r="AL42" s="364"/>
      <c r="AM42" s="364"/>
      <c r="AN42" s="364"/>
      <c r="AO42" s="364"/>
      <c r="AP42" s="364"/>
      <c r="AQ42" s="364"/>
      <c r="AR42" s="364"/>
    </row>
    <row r="43" spans="2:64">
      <c r="C43" s="366"/>
      <c r="D43" s="463" t="s">
        <v>731</v>
      </c>
      <c r="E43" s="463"/>
      <c r="F43" s="463"/>
      <c r="G43" s="463"/>
      <c r="H43" s="463"/>
      <c r="I43" s="463"/>
      <c r="J43" s="463"/>
      <c r="K43" s="463"/>
      <c r="L43" s="463"/>
      <c r="M43" s="463"/>
      <c r="N43" s="463"/>
      <c r="O43" s="463"/>
      <c r="P43" s="463"/>
      <c r="Q43" s="463"/>
      <c r="R43" s="463"/>
      <c r="S43" s="463"/>
      <c r="T43" s="365"/>
      <c r="U43" s="525">
        <f>SUM(AC43:AR43)</f>
        <v>1726</v>
      </c>
      <c r="V43" s="525"/>
      <c r="W43" s="525"/>
      <c r="X43" s="525"/>
      <c r="Y43" s="525"/>
      <c r="Z43" s="525"/>
      <c r="AA43" s="525"/>
      <c r="AB43" s="525"/>
      <c r="AC43" s="525">
        <v>1006</v>
      </c>
      <c r="AD43" s="525"/>
      <c r="AE43" s="525"/>
      <c r="AF43" s="525"/>
      <c r="AG43" s="525"/>
      <c r="AH43" s="525"/>
      <c r="AI43" s="525"/>
      <c r="AJ43" s="525"/>
      <c r="AK43" s="525">
        <v>720</v>
      </c>
      <c r="AL43" s="525"/>
      <c r="AM43" s="525"/>
      <c r="AN43" s="525"/>
      <c r="AO43" s="525"/>
      <c r="AP43" s="525"/>
      <c r="AQ43" s="525"/>
      <c r="AR43" s="525"/>
      <c r="AS43" s="466">
        <v>927</v>
      </c>
      <c r="AT43" s="466"/>
      <c r="AU43" s="466"/>
      <c r="AV43" s="466"/>
      <c r="AW43" s="466"/>
      <c r="AX43" s="466"/>
      <c r="AY43" s="466"/>
      <c r="AZ43" s="466"/>
      <c r="BA43" s="466"/>
      <c r="BB43" s="466">
        <v>799</v>
      </c>
      <c r="BC43" s="466"/>
      <c r="BD43" s="466"/>
      <c r="BE43" s="466"/>
      <c r="BF43" s="466"/>
      <c r="BG43" s="466"/>
      <c r="BH43" s="466"/>
      <c r="BI43" s="466"/>
      <c r="BJ43" s="466"/>
      <c r="BL43" s="186"/>
    </row>
    <row r="44" spans="2:64"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7"/>
      <c r="R44" s="366"/>
      <c r="S44" s="366"/>
      <c r="T44" s="118"/>
      <c r="U44" s="364"/>
      <c r="V44" s="364"/>
      <c r="W44" s="364"/>
      <c r="X44" s="364"/>
      <c r="Y44" s="364"/>
      <c r="Z44" s="364"/>
      <c r="AA44" s="364"/>
      <c r="AB44" s="364"/>
      <c r="AC44" s="364"/>
      <c r="AD44" s="364"/>
      <c r="AE44" s="364"/>
      <c r="AF44" s="364"/>
      <c r="AG44" s="364"/>
      <c r="AH44" s="364"/>
      <c r="AI44" s="364"/>
      <c r="AJ44" s="364"/>
      <c r="AK44" s="364"/>
      <c r="AL44" s="364"/>
      <c r="AM44" s="364"/>
      <c r="AN44" s="364"/>
      <c r="AO44" s="364"/>
      <c r="AP44" s="364"/>
      <c r="AQ44" s="364"/>
      <c r="AR44" s="364"/>
    </row>
    <row r="45" spans="2:64">
      <c r="C45" s="366"/>
      <c r="D45" s="925" t="s">
        <v>730</v>
      </c>
      <c r="E45" s="925"/>
      <c r="F45" s="925"/>
      <c r="G45" s="925"/>
      <c r="H45" s="925"/>
      <c r="I45" s="925"/>
      <c r="J45" s="925"/>
      <c r="K45" s="925"/>
      <c r="L45" s="925"/>
      <c r="M45" s="925"/>
      <c r="N45" s="925"/>
      <c r="O45" s="925"/>
      <c r="P45" s="925"/>
      <c r="Q45" s="925"/>
      <c r="R45" s="925"/>
      <c r="S45" s="925"/>
      <c r="T45" s="365"/>
      <c r="U45" s="525">
        <f>SUM(AC45:AR45)</f>
        <v>0</v>
      </c>
      <c r="V45" s="525"/>
      <c r="W45" s="525"/>
      <c r="X45" s="525"/>
      <c r="Y45" s="525"/>
      <c r="Z45" s="525"/>
      <c r="AA45" s="525"/>
      <c r="AB45" s="525"/>
      <c r="AC45" s="525">
        <v>0</v>
      </c>
      <c r="AD45" s="525"/>
      <c r="AE45" s="525"/>
      <c r="AF45" s="525"/>
      <c r="AG45" s="525"/>
      <c r="AH45" s="525"/>
      <c r="AI45" s="525"/>
      <c r="AJ45" s="525"/>
      <c r="AK45" s="525">
        <v>0</v>
      </c>
      <c r="AL45" s="525"/>
      <c r="AM45" s="525"/>
      <c r="AN45" s="525"/>
      <c r="AO45" s="525"/>
      <c r="AP45" s="525"/>
      <c r="AQ45" s="525"/>
      <c r="AR45" s="525"/>
      <c r="AS45" s="466">
        <v>0</v>
      </c>
      <c r="AT45" s="466"/>
      <c r="AU45" s="466"/>
      <c r="AV45" s="466"/>
      <c r="AW45" s="466"/>
      <c r="AX45" s="466"/>
      <c r="AY45" s="466"/>
      <c r="AZ45" s="466"/>
      <c r="BA45" s="466"/>
      <c r="BB45" s="466">
        <v>0</v>
      </c>
      <c r="BC45" s="466"/>
      <c r="BD45" s="466"/>
      <c r="BE45" s="466"/>
      <c r="BF45" s="466"/>
      <c r="BG45" s="466"/>
      <c r="BH45" s="466"/>
      <c r="BI45" s="466"/>
      <c r="BJ45" s="466"/>
      <c r="BL45" s="186"/>
    </row>
    <row r="46" spans="2:64"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7"/>
      <c r="R46" s="366"/>
      <c r="S46" s="366"/>
      <c r="T46" s="118"/>
      <c r="U46" s="364"/>
      <c r="V46" s="364"/>
      <c r="W46" s="364"/>
      <c r="X46" s="364"/>
      <c r="Y46" s="364"/>
      <c r="Z46" s="364"/>
      <c r="AA46" s="364"/>
      <c r="AB46" s="364"/>
      <c r="AC46" s="364"/>
      <c r="AD46" s="364"/>
      <c r="AE46" s="364"/>
      <c r="AF46" s="364"/>
      <c r="AG46" s="364"/>
      <c r="AH46" s="364"/>
      <c r="AI46" s="364"/>
      <c r="AJ46" s="364"/>
      <c r="AK46" s="364"/>
      <c r="AL46" s="364"/>
      <c r="AM46" s="364"/>
      <c r="AN46" s="364"/>
      <c r="AO46" s="364"/>
      <c r="AP46" s="364"/>
      <c r="AQ46" s="364"/>
      <c r="AR46" s="364"/>
    </row>
    <row r="47" spans="2:64">
      <c r="C47" s="463" t="s">
        <v>729</v>
      </c>
      <c r="D47" s="463"/>
      <c r="E47" s="463"/>
      <c r="F47" s="463"/>
      <c r="G47" s="463"/>
      <c r="H47" s="463"/>
      <c r="I47" s="463"/>
      <c r="J47" s="463"/>
      <c r="K47" s="463"/>
      <c r="L47" s="463"/>
      <c r="M47" s="463"/>
      <c r="N47" s="463"/>
      <c r="O47" s="463"/>
      <c r="P47" s="463"/>
      <c r="Q47" s="463"/>
      <c r="R47" s="463"/>
      <c r="S47" s="463"/>
      <c r="T47" s="365"/>
      <c r="U47" s="525">
        <f>SUM(AC47:AR47)</f>
        <v>339</v>
      </c>
      <c r="V47" s="525"/>
      <c r="W47" s="525"/>
      <c r="X47" s="525"/>
      <c r="Y47" s="525"/>
      <c r="Z47" s="525"/>
      <c r="AA47" s="525"/>
      <c r="AB47" s="525"/>
      <c r="AC47" s="525">
        <v>145</v>
      </c>
      <c r="AD47" s="525"/>
      <c r="AE47" s="525"/>
      <c r="AF47" s="525"/>
      <c r="AG47" s="525"/>
      <c r="AH47" s="525"/>
      <c r="AI47" s="525"/>
      <c r="AJ47" s="525"/>
      <c r="AK47" s="525">
        <v>194</v>
      </c>
      <c r="AL47" s="525"/>
      <c r="AM47" s="525"/>
      <c r="AN47" s="525"/>
      <c r="AO47" s="525"/>
      <c r="AP47" s="525"/>
      <c r="AQ47" s="525"/>
      <c r="AR47" s="525"/>
      <c r="AS47" s="466">
        <v>333</v>
      </c>
      <c r="AT47" s="466"/>
      <c r="AU47" s="466"/>
      <c r="AV47" s="466"/>
      <c r="AW47" s="466"/>
      <c r="AX47" s="466"/>
      <c r="AY47" s="466"/>
      <c r="AZ47" s="466"/>
      <c r="BA47" s="466"/>
      <c r="BB47" s="466">
        <v>6</v>
      </c>
      <c r="BC47" s="466"/>
      <c r="BD47" s="466"/>
      <c r="BE47" s="466"/>
      <c r="BF47" s="466"/>
      <c r="BG47" s="466"/>
      <c r="BH47" s="466"/>
      <c r="BI47" s="466"/>
      <c r="BJ47" s="466"/>
      <c r="BL47" s="186"/>
    </row>
    <row r="48" spans="2:64"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7"/>
      <c r="R48" s="366"/>
      <c r="S48" s="366"/>
      <c r="T48" s="118"/>
      <c r="U48" s="364"/>
      <c r="V48" s="364"/>
      <c r="W48" s="364"/>
      <c r="X48" s="364"/>
      <c r="Y48" s="364"/>
      <c r="Z48" s="364"/>
      <c r="AA48" s="364"/>
      <c r="AB48" s="364"/>
      <c r="AC48" s="364"/>
      <c r="AD48" s="364"/>
      <c r="AE48" s="364"/>
      <c r="AF48" s="364"/>
      <c r="AG48" s="364"/>
      <c r="AH48" s="364"/>
      <c r="AI48" s="364"/>
      <c r="AJ48" s="364"/>
      <c r="AK48" s="364"/>
      <c r="AL48" s="364"/>
      <c r="AM48" s="364"/>
      <c r="AN48" s="364"/>
      <c r="AO48" s="364"/>
      <c r="AP48" s="364"/>
      <c r="AQ48" s="364"/>
      <c r="AR48" s="364"/>
    </row>
    <row r="49" spans="2:64">
      <c r="C49" s="463" t="s">
        <v>716</v>
      </c>
      <c r="D49" s="463"/>
      <c r="E49" s="463"/>
      <c r="F49" s="463"/>
      <c r="G49" s="463"/>
      <c r="H49" s="463"/>
      <c r="I49" s="463"/>
      <c r="J49" s="463"/>
      <c r="K49" s="463"/>
      <c r="L49" s="463"/>
      <c r="M49" s="463"/>
      <c r="N49" s="463"/>
      <c r="O49" s="463"/>
      <c r="P49" s="463"/>
      <c r="Q49" s="463"/>
      <c r="R49" s="463"/>
      <c r="S49" s="463"/>
      <c r="T49" s="365"/>
      <c r="U49" s="525">
        <f>SUM(AC49:AR49)</f>
        <v>291</v>
      </c>
      <c r="V49" s="525"/>
      <c r="W49" s="525"/>
      <c r="X49" s="525"/>
      <c r="Y49" s="525"/>
      <c r="Z49" s="525"/>
      <c r="AA49" s="525"/>
      <c r="AB49" s="525"/>
      <c r="AC49" s="525">
        <v>192</v>
      </c>
      <c r="AD49" s="525"/>
      <c r="AE49" s="525"/>
      <c r="AF49" s="525"/>
      <c r="AG49" s="525"/>
      <c r="AH49" s="525"/>
      <c r="AI49" s="525"/>
      <c r="AJ49" s="525"/>
      <c r="AK49" s="525">
        <v>99</v>
      </c>
      <c r="AL49" s="525"/>
      <c r="AM49" s="525"/>
      <c r="AN49" s="525"/>
      <c r="AO49" s="525"/>
      <c r="AP49" s="525"/>
      <c r="AQ49" s="525"/>
      <c r="AR49" s="525"/>
      <c r="AS49" s="466">
        <v>203</v>
      </c>
      <c r="AT49" s="466"/>
      <c r="AU49" s="466"/>
      <c r="AV49" s="466"/>
      <c r="AW49" s="466"/>
      <c r="AX49" s="466"/>
      <c r="AY49" s="466"/>
      <c r="AZ49" s="466"/>
      <c r="BA49" s="466"/>
      <c r="BB49" s="466">
        <v>88</v>
      </c>
      <c r="BC49" s="466"/>
      <c r="BD49" s="466"/>
      <c r="BE49" s="466"/>
      <c r="BF49" s="466"/>
      <c r="BG49" s="466"/>
      <c r="BH49" s="466"/>
      <c r="BI49" s="466"/>
      <c r="BJ49" s="466"/>
      <c r="BL49" s="186"/>
    </row>
    <row r="50" spans="2:64"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7"/>
      <c r="R50" s="366"/>
      <c r="S50" s="366"/>
      <c r="T50" s="118"/>
      <c r="U50" s="364"/>
      <c r="V50" s="364"/>
      <c r="W50" s="364"/>
      <c r="X50" s="364"/>
      <c r="Y50" s="364"/>
      <c r="Z50" s="364"/>
      <c r="AA50" s="364"/>
      <c r="AB50" s="364"/>
      <c r="AC50" s="364"/>
      <c r="AD50" s="364"/>
      <c r="AE50" s="364"/>
      <c r="AF50" s="364"/>
      <c r="AG50" s="364"/>
      <c r="AH50" s="364"/>
      <c r="AI50" s="364"/>
      <c r="AJ50" s="364"/>
      <c r="AK50" s="364"/>
      <c r="AL50" s="364"/>
      <c r="AM50" s="364"/>
      <c r="AN50" s="364"/>
      <c r="AO50" s="364"/>
      <c r="AP50" s="364"/>
      <c r="AQ50" s="364"/>
      <c r="AR50" s="364"/>
    </row>
    <row r="51" spans="2:64">
      <c r="C51" s="463" t="s">
        <v>715</v>
      </c>
      <c r="D51" s="463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365"/>
      <c r="U51" s="525">
        <f>SUM(AC51:AR51)</f>
        <v>18</v>
      </c>
      <c r="V51" s="525"/>
      <c r="W51" s="525"/>
      <c r="X51" s="525"/>
      <c r="Y51" s="525"/>
      <c r="Z51" s="525"/>
      <c r="AA51" s="525"/>
      <c r="AB51" s="525"/>
      <c r="AC51" s="525">
        <v>10</v>
      </c>
      <c r="AD51" s="525"/>
      <c r="AE51" s="525"/>
      <c r="AF51" s="525"/>
      <c r="AG51" s="525"/>
      <c r="AH51" s="525"/>
      <c r="AI51" s="525"/>
      <c r="AJ51" s="525"/>
      <c r="AK51" s="525">
        <v>8</v>
      </c>
      <c r="AL51" s="525"/>
      <c r="AM51" s="525"/>
      <c r="AN51" s="525"/>
      <c r="AO51" s="525"/>
      <c r="AP51" s="525"/>
      <c r="AQ51" s="525"/>
      <c r="AR51" s="525"/>
      <c r="AS51" s="466">
        <v>18</v>
      </c>
      <c r="AT51" s="466"/>
      <c r="AU51" s="466"/>
      <c r="AV51" s="466"/>
      <c r="AW51" s="466"/>
      <c r="AX51" s="466"/>
      <c r="AY51" s="466"/>
      <c r="AZ51" s="466"/>
      <c r="BA51" s="466"/>
      <c r="BB51" s="466">
        <v>0</v>
      </c>
      <c r="BC51" s="466"/>
      <c r="BD51" s="466"/>
      <c r="BE51" s="466"/>
      <c r="BF51" s="466"/>
      <c r="BG51" s="466"/>
      <c r="BH51" s="466"/>
      <c r="BI51" s="466"/>
      <c r="BJ51" s="466"/>
      <c r="BL51" s="186"/>
    </row>
    <row r="52" spans="2:64"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7"/>
      <c r="R52" s="366"/>
      <c r="S52" s="366"/>
      <c r="T52" s="118"/>
      <c r="U52" s="364"/>
      <c r="V52" s="364"/>
      <c r="W52" s="364"/>
      <c r="X52" s="364"/>
      <c r="Y52" s="364"/>
      <c r="Z52" s="364"/>
      <c r="AA52" s="364"/>
      <c r="AB52" s="364"/>
      <c r="AC52" s="364"/>
      <c r="AD52" s="364"/>
      <c r="AE52" s="364"/>
      <c r="AF52" s="364"/>
      <c r="AG52" s="364"/>
      <c r="AH52" s="364"/>
      <c r="AI52" s="364"/>
      <c r="AJ52" s="364"/>
      <c r="AK52" s="364"/>
      <c r="AL52" s="364"/>
      <c r="AM52" s="364"/>
      <c r="AN52" s="364"/>
      <c r="AO52" s="364"/>
      <c r="AP52" s="364"/>
      <c r="AQ52" s="364"/>
      <c r="AR52" s="364"/>
    </row>
    <row r="53" spans="2:64">
      <c r="C53" s="463" t="s">
        <v>714</v>
      </c>
      <c r="D53" s="463"/>
      <c r="E53" s="463"/>
      <c r="F53" s="463"/>
      <c r="G53" s="463"/>
      <c r="H53" s="463"/>
      <c r="I53" s="463"/>
      <c r="J53" s="463"/>
      <c r="K53" s="463"/>
      <c r="L53" s="463"/>
      <c r="M53" s="463"/>
      <c r="N53" s="463"/>
      <c r="O53" s="463"/>
      <c r="P53" s="463"/>
      <c r="Q53" s="463"/>
      <c r="R53" s="463"/>
      <c r="S53" s="463"/>
      <c r="T53" s="365"/>
      <c r="U53" s="525">
        <f>SUM(AC53:AR53)</f>
        <v>276</v>
      </c>
      <c r="V53" s="525"/>
      <c r="W53" s="525"/>
      <c r="X53" s="525"/>
      <c r="Y53" s="525"/>
      <c r="Z53" s="525"/>
      <c r="AA53" s="525"/>
      <c r="AB53" s="525"/>
      <c r="AC53" s="525">
        <v>169</v>
      </c>
      <c r="AD53" s="525"/>
      <c r="AE53" s="525"/>
      <c r="AF53" s="525"/>
      <c r="AG53" s="525"/>
      <c r="AH53" s="525"/>
      <c r="AI53" s="525"/>
      <c r="AJ53" s="525"/>
      <c r="AK53" s="525">
        <v>107</v>
      </c>
      <c r="AL53" s="525"/>
      <c r="AM53" s="525"/>
      <c r="AN53" s="525"/>
      <c r="AO53" s="525"/>
      <c r="AP53" s="525"/>
      <c r="AQ53" s="525"/>
      <c r="AR53" s="525"/>
      <c r="AS53" s="466">
        <v>275</v>
      </c>
      <c r="AT53" s="466"/>
      <c r="AU53" s="466"/>
      <c r="AV53" s="466"/>
      <c r="AW53" s="466"/>
      <c r="AX53" s="466"/>
      <c r="AY53" s="466"/>
      <c r="AZ53" s="466"/>
      <c r="BA53" s="466"/>
      <c r="BB53" s="466">
        <v>1</v>
      </c>
      <c r="BC53" s="466"/>
      <c r="BD53" s="466"/>
      <c r="BE53" s="466"/>
      <c r="BF53" s="466"/>
      <c r="BG53" s="466"/>
      <c r="BH53" s="466"/>
      <c r="BI53" s="466"/>
      <c r="BJ53" s="466"/>
      <c r="BL53" s="186"/>
    </row>
    <row r="54" spans="2:64"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7"/>
      <c r="R54" s="366"/>
      <c r="S54" s="366"/>
      <c r="T54" s="118"/>
      <c r="U54" s="364"/>
      <c r="V54" s="364"/>
      <c r="W54" s="364"/>
      <c r="X54" s="364"/>
      <c r="Y54" s="364"/>
      <c r="Z54" s="364"/>
      <c r="AA54" s="364"/>
      <c r="AB54" s="364"/>
      <c r="AC54" s="364"/>
      <c r="AD54" s="364"/>
      <c r="AE54" s="364"/>
      <c r="AF54" s="364"/>
      <c r="AG54" s="364"/>
      <c r="AH54" s="364"/>
      <c r="AI54" s="364"/>
      <c r="AJ54" s="364"/>
      <c r="AK54" s="364"/>
      <c r="AL54" s="364"/>
      <c r="AM54" s="364"/>
      <c r="AN54" s="364"/>
      <c r="AO54" s="364"/>
      <c r="AP54" s="364"/>
      <c r="AQ54" s="364"/>
      <c r="AR54" s="364"/>
    </row>
    <row r="55" spans="2:64">
      <c r="C55" s="463" t="s">
        <v>728</v>
      </c>
      <c r="D55" s="463"/>
      <c r="E55" s="463"/>
      <c r="F55" s="463"/>
      <c r="G55" s="463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365"/>
      <c r="U55" s="525">
        <f>SUM(AC55:AR55)</f>
        <v>50</v>
      </c>
      <c r="V55" s="525"/>
      <c r="W55" s="525"/>
      <c r="X55" s="525"/>
      <c r="Y55" s="525"/>
      <c r="Z55" s="525"/>
      <c r="AA55" s="525"/>
      <c r="AB55" s="525"/>
      <c r="AC55" s="525">
        <v>24</v>
      </c>
      <c r="AD55" s="525"/>
      <c r="AE55" s="525"/>
      <c r="AF55" s="525"/>
      <c r="AG55" s="525"/>
      <c r="AH55" s="525"/>
      <c r="AI55" s="525"/>
      <c r="AJ55" s="525"/>
      <c r="AK55" s="525">
        <v>26</v>
      </c>
      <c r="AL55" s="525"/>
      <c r="AM55" s="525"/>
      <c r="AN55" s="525"/>
      <c r="AO55" s="525"/>
      <c r="AP55" s="525"/>
      <c r="AQ55" s="525"/>
      <c r="AR55" s="525"/>
      <c r="AS55" s="466">
        <v>50</v>
      </c>
      <c r="AT55" s="466"/>
      <c r="AU55" s="466"/>
      <c r="AV55" s="466"/>
      <c r="AW55" s="466"/>
      <c r="AX55" s="466"/>
      <c r="AY55" s="466"/>
      <c r="AZ55" s="466"/>
      <c r="BA55" s="466"/>
      <c r="BB55" s="466">
        <v>0</v>
      </c>
      <c r="BC55" s="466"/>
      <c r="BD55" s="466"/>
      <c r="BE55" s="466"/>
      <c r="BF55" s="466"/>
      <c r="BG55" s="466"/>
      <c r="BH55" s="466"/>
      <c r="BI55" s="466"/>
      <c r="BJ55" s="466"/>
      <c r="BL55" s="186"/>
    </row>
    <row r="56" spans="2:64"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7"/>
      <c r="R56" s="366"/>
      <c r="S56" s="366"/>
      <c r="T56" s="118"/>
      <c r="U56" s="364"/>
      <c r="V56" s="364"/>
      <c r="W56" s="364"/>
      <c r="X56" s="364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4"/>
      <c r="AN56" s="364"/>
      <c r="AO56" s="364"/>
      <c r="AP56" s="364"/>
      <c r="AQ56" s="364"/>
      <c r="AR56" s="364"/>
    </row>
    <row r="57" spans="2:64">
      <c r="C57" s="463" t="s">
        <v>713</v>
      </c>
      <c r="D57" s="463"/>
      <c r="E57" s="463"/>
      <c r="F57" s="463"/>
      <c r="G57" s="463"/>
      <c r="H57" s="463"/>
      <c r="I57" s="463"/>
      <c r="J57" s="463"/>
      <c r="K57" s="463"/>
      <c r="L57" s="463"/>
      <c r="M57" s="463"/>
      <c r="N57" s="463"/>
      <c r="O57" s="463"/>
      <c r="P57" s="463"/>
      <c r="Q57" s="463"/>
      <c r="R57" s="463"/>
      <c r="S57" s="463"/>
      <c r="T57" s="365"/>
      <c r="U57" s="525">
        <f>SUM(AC57:AR57)</f>
        <v>88</v>
      </c>
      <c r="V57" s="525"/>
      <c r="W57" s="525"/>
      <c r="X57" s="525"/>
      <c r="Y57" s="525"/>
      <c r="Z57" s="525"/>
      <c r="AA57" s="525"/>
      <c r="AB57" s="525"/>
      <c r="AC57" s="525">
        <v>30</v>
      </c>
      <c r="AD57" s="525"/>
      <c r="AE57" s="525"/>
      <c r="AF57" s="525"/>
      <c r="AG57" s="525"/>
      <c r="AH57" s="525"/>
      <c r="AI57" s="525"/>
      <c r="AJ57" s="525"/>
      <c r="AK57" s="525">
        <v>58</v>
      </c>
      <c r="AL57" s="525"/>
      <c r="AM57" s="525"/>
      <c r="AN57" s="525"/>
      <c r="AO57" s="525"/>
      <c r="AP57" s="525"/>
      <c r="AQ57" s="525"/>
      <c r="AR57" s="525"/>
      <c r="AS57" s="466">
        <v>86</v>
      </c>
      <c r="AT57" s="466"/>
      <c r="AU57" s="466"/>
      <c r="AV57" s="466"/>
      <c r="AW57" s="466"/>
      <c r="AX57" s="466"/>
      <c r="AY57" s="466"/>
      <c r="AZ57" s="466"/>
      <c r="BA57" s="466"/>
      <c r="BB57" s="466">
        <v>2</v>
      </c>
      <c r="BC57" s="466"/>
      <c r="BD57" s="466"/>
      <c r="BE57" s="466"/>
      <c r="BF57" s="466"/>
      <c r="BG57" s="466"/>
      <c r="BH57" s="466"/>
      <c r="BI57" s="466"/>
      <c r="BJ57" s="466"/>
      <c r="BL57" s="186"/>
    </row>
    <row r="58" spans="2:64"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7"/>
      <c r="R58" s="366"/>
      <c r="S58" s="366"/>
      <c r="T58" s="118"/>
      <c r="U58" s="364"/>
      <c r="V58" s="364"/>
      <c r="W58" s="364"/>
      <c r="X58" s="364"/>
      <c r="Y58" s="364"/>
      <c r="Z58" s="364"/>
      <c r="AA58" s="364"/>
      <c r="AB58" s="364"/>
      <c r="AC58" s="364"/>
      <c r="AD58" s="364"/>
      <c r="AE58" s="364"/>
      <c r="AF58" s="364"/>
      <c r="AG58" s="364"/>
      <c r="AH58" s="364"/>
      <c r="AI58" s="364"/>
      <c r="AJ58" s="364"/>
      <c r="AK58" s="364"/>
      <c r="AL58" s="364"/>
      <c r="AM58" s="364"/>
      <c r="AN58" s="364"/>
      <c r="AO58" s="364"/>
      <c r="AP58" s="364"/>
      <c r="AQ58" s="364"/>
      <c r="AR58" s="364"/>
    </row>
    <row r="59" spans="2:64">
      <c r="C59" s="463" t="s">
        <v>712</v>
      </c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365"/>
      <c r="U59" s="525">
        <f>SUM(AC59:AR59)</f>
        <v>0</v>
      </c>
      <c r="V59" s="525"/>
      <c r="W59" s="525"/>
      <c r="X59" s="525"/>
      <c r="Y59" s="525"/>
      <c r="Z59" s="525"/>
      <c r="AA59" s="525"/>
      <c r="AB59" s="525"/>
      <c r="AC59" s="525">
        <v>0</v>
      </c>
      <c r="AD59" s="525"/>
      <c r="AE59" s="525"/>
      <c r="AF59" s="525"/>
      <c r="AG59" s="525"/>
      <c r="AH59" s="525"/>
      <c r="AI59" s="525"/>
      <c r="AJ59" s="525"/>
      <c r="AK59" s="525">
        <v>0</v>
      </c>
      <c r="AL59" s="525"/>
      <c r="AM59" s="525"/>
      <c r="AN59" s="525"/>
      <c r="AO59" s="525"/>
      <c r="AP59" s="525"/>
      <c r="AQ59" s="525"/>
      <c r="AR59" s="525"/>
      <c r="AS59" s="466">
        <v>0</v>
      </c>
      <c r="AT59" s="466"/>
      <c r="AU59" s="466"/>
      <c r="AV59" s="466"/>
      <c r="AW59" s="466"/>
      <c r="AX59" s="466"/>
      <c r="AY59" s="466"/>
      <c r="AZ59" s="466"/>
      <c r="BA59" s="466"/>
      <c r="BB59" s="466">
        <v>0</v>
      </c>
      <c r="BC59" s="466"/>
      <c r="BD59" s="466"/>
      <c r="BE59" s="466"/>
      <c r="BF59" s="466"/>
      <c r="BG59" s="466"/>
      <c r="BH59" s="466"/>
      <c r="BI59" s="466"/>
      <c r="BJ59" s="466"/>
      <c r="BL59" s="186"/>
    </row>
    <row r="60" spans="2:64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20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</row>
    <row r="61" spans="2:64">
      <c r="B61" s="524" t="s">
        <v>9</v>
      </c>
      <c r="C61" s="524"/>
      <c r="D61" s="524"/>
      <c r="E61" s="227" t="s">
        <v>727</v>
      </c>
      <c r="F61" s="121" t="s">
        <v>916</v>
      </c>
    </row>
    <row r="126" s="123" customFormat="1"/>
    <row r="127" s="123" customFormat="1"/>
  </sheetData>
  <mergeCells count="181">
    <mergeCell ref="AQ24:AU24"/>
    <mergeCell ref="BA20:BE20"/>
    <mergeCell ref="BF20:BJ20"/>
    <mergeCell ref="AS1:BK2"/>
    <mergeCell ref="C10:P10"/>
    <mergeCell ref="B5:BJ5"/>
    <mergeCell ref="B7:Q8"/>
    <mergeCell ref="R7:AF7"/>
    <mergeCell ref="AG7:AU7"/>
    <mergeCell ref="AV7:BJ7"/>
    <mergeCell ref="R8:V8"/>
    <mergeCell ref="W8:AA8"/>
    <mergeCell ref="AB8:AF8"/>
    <mergeCell ref="AG8:AK8"/>
    <mergeCell ref="AL8:AP8"/>
    <mergeCell ref="AQ8:AU8"/>
    <mergeCell ref="AV8:AZ8"/>
    <mergeCell ref="BA8:BE8"/>
    <mergeCell ref="BF8:BJ8"/>
    <mergeCell ref="R10:V10"/>
    <mergeCell ref="W10:AA10"/>
    <mergeCell ref="AB10:AF10"/>
    <mergeCell ref="AG10:AK10"/>
    <mergeCell ref="AL10:AP10"/>
    <mergeCell ref="BF10:BJ10"/>
    <mergeCell ref="AG18:AK18"/>
    <mergeCell ref="AQ12:AU12"/>
    <mergeCell ref="R14:V14"/>
    <mergeCell ref="W14:AA14"/>
    <mergeCell ref="AB14:AF14"/>
    <mergeCell ref="AG14:AK14"/>
    <mergeCell ref="AL14:AP14"/>
    <mergeCell ref="AQ14:AU14"/>
    <mergeCell ref="R12:V12"/>
    <mergeCell ref="W12:AA12"/>
    <mergeCell ref="AB12:AF12"/>
    <mergeCell ref="AG12:AK12"/>
    <mergeCell ref="AL12:AP12"/>
    <mergeCell ref="AB18:AF18"/>
    <mergeCell ref="AL18:AP18"/>
    <mergeCell ref="AQ18:AU18"/>
    <mergeCell ref="BA18:BE18"/>
    <mergeCell ref="BF18:BJ18"/>
    <mergeCell ref="AV18:AZ18"/>
    <mergeCell ref="AQ10:AU10"/>
    <mergeCell ref="AV10:AZ10"/>
    <mergeCell ref="BA10:BE10"/>
    <mergeCell ref="AC47:AJ47"/>
    <mergeCell ref="AK47:AR47"/>
    <mergeCell ref="AS47:BA47"/>
    <mergeCell ref="BB47:BJ47"/>
    <mergeCell ref="C47:S47"/>
    <mergeCell ref="C39:S39"/>
    <mergeCell ref="U39:AB39"/>
    <mergeCell ref="AC39:AJ39"/>
    <mergeCell ref="D43:S43"/>
    <mergeCell ref="U43:AB43"/>
    <mergeCell ref="AC43:AJ43"/>
    <mergeCell ref="AK39:AR39"/>
    <mergeCell ref="AS39:BA39"/>
    <mergeCell ref="BB39:BJ39"/>
    <mergeCell ref="C41:S41"/>
    <mergeCell ref="U41:AB41"/>
    <mergeCell ref="AC41:AJ41"/>
    <mergeCell ref="AK41:AR41"/>
    <mergeCell ref="AS41:BA41"/>
    <mergeCell ref="BB41:BJ41"/>
    <mergeCell ref="AK43:AR43"/>
    <mergeCell ref="AS43:BA43"/>
    <mergeCell ref="D45:S45"/>
    <mergeCell ref="BB43:BJ43"/>
    <mergeCell ref="C12:P12"/>
    <mergeCell ref="AV12:AZ12"/>
    <mergeCell ref="BA12:BE12"/>
    <mergeCell ref="BF12:BJ12"/>
    <mergeCell ref="C14:D25"/>
    <mergeCell ref="E14:F19"/>
    <mergeCell ref="I14:O14"/>
    <mergeCell ref="AV14:AZ14"/>
    <mergeCell ref="BA14:BE14"/>
    <mergeCell ref="BF14:BJ14"/>
    <mergeCell ref="I16:O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I18:O18"/>
    <mergeCell ref="R18:V18"/>
    <mergeCell ref="W18:AA18"/>
    <mergeCell ref="AV20:AZ20"/>
    <mergeCell ref="BA22:BE22"/>
    <mergeCell ref="BF22:BJ22"/>
    <mergeCell ref="I20:K20"/>
    <mergeCell ref="L20:O20"/>
    <mergeCell ref="R20:V20"/>
    <mergeCell ref="W20:AA20"/>
    <mergeCell ref="AB20:AF20"/>
    <mergeCell ref="AG20:AK20"/>
    <mergeCell ref="AL20:AP20"/>
    <mergeCell ref="AQ20:AU20"/>
    <mergeCell ref="I22:K22"/>
    <mergeCell ref="L22:O22"/>
    <mergeCell ref="R22:V22"/>
    <mergeCell ref="W22:AA22"/>
    <mergeCell ref="AB22:AF22"/>
    <mergeCell ref="AG22:AK22"/>
    <mergeCell ref="AL22:AP22"/>
    <mergeCell ref="AQ22:AU22"/>
    <mergeCell ref="AV22:AZ22"/>
    <mergeCell ref="AV24:AZ24"/>
    <mergeCell ref="BA24:BE24"/>
    <mergeCell ref="BF24:BJ24"/>
    <mergeCell ref="C26:D26"/>
    <mergeCell ref="F26:G26"/>
    <mergeCell ref="F28:G28"/>
    <mergeCell ref="B29:D29"/>
    <mergeCell ref="B34:BJ34"/>
    <mergeCell ref="B36:T37"/>
    <mergeCell ref="U36:AB37"/>
    <mergeCell ref="AC36:AR36"/>
    <mergeCell ref="AS36:BJ36"/>
    <mergeCell ref="AC37:AJ37"/>
    <mergeCell ref="AK37:AR37"/>
    <mergeCell ref="AS37:BA37"/>
    <mergeCell ref="BB37:BJ37"/>
    <mergeCell ref="E20:F25"/>
    <mergeCell ref="I24:K24"/>
    <mergeCell ref="L24:O24"/>
    <mergeCell ref="R24:V24"/>
    <mergeCell ref="W24:AA24"/>
    <mergeCell ref="AB24:AF24"/>
    <mergeCell ref="AG24:AK24"/>
    <mergeCell ref="AL24:AP24"/>
    <mergeCell ref="U45:AB45"/>
    <mergeCell ref="AC45:AJ45"/>
    <mergeCell ref="AK45:AR45"/>
    <mergeCell ref="AS45:BA45"/>
    <mergeCell ref="BB45:BJ45"/>
    <mergeCell ref="C53:S53"/>
    <mergeCell ref="U53:AB53"/>
    <mergeCell ref="AC53:AJ53"/>
    <mergeCell ref="AK53:AR53"/>
    <mergeCell ref="AS53:BA53"/>
    <mergeCell ref="BB53:BJ53"/>
    <mergeCell ref="C49:S49"/>
    <mergeCell ref="U49:AB49"/>
    <mergeCell ref="AC49:AJ49"/>
    <mergeCell ref="AK49:AR49"/>
    <mergeCell ref="AS49:BA49"/>
    <mergeCell ref="BB49:BJ49"/>
    <mergeCell ref="C51:S51"/>
    <mergeCell ref="U51:AB51"/>
    <mergeCell ref="AC51:AJ51"/>
    <mergeCell ref="AK51:AR51"/>
    <mergeCell ref="AS51:BA51"/>
    <mergeCell ref="BB51:BJ51"/>
    <mergeCell ref="U47:AB47"/>
    <mergeCell ref="C55:S55"/>
    <mergeCell ref="U55:AB55"/>
    <mergeCell ref="AC55:AJ55"/>
    <mergeCell ref="AK55:AR55"/>
    <mergeCell ref="AS55:BA55"/>
    <mergeCell ref="BB55:BJ55"/>
    <mergeCell ref="B61:D61"/>
    <mergeCell ref="C57:S57"/>
    <mergeCell ref="U57:AB57"/>
    <mergeCell ref="AC57:AJ57"/>
    <mergeCell ref="AK57:AR57"/>
    <mergeCell ref="AS57:BA57"/>
    <mergeCell ref="BB57:BJ57"/>
    <mergeCell ref="C59:S59"/>
    <mergeCell ref="U59:AB59"/>
    <mergeCell ref="AC59:AJ59"/>
    <mergeCell ref="AK59:AR59"/>
    <mergeCell ref="AS59:BA59"/>
    <mergeCell ref="BB59:BJ59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18"/>
  <sheetViews>
    <sheetView view="pageBreakPreview" zoomScaleNormal="100" zoomScaleSheetLayoutView="100" workbookViewId="0">
      <selection activeCell="A3" sqref="A3"/>
    </sheetView>
  </sheetViews>
  <sheetFormatPr defaultRowHeight="13.5"/>
  <cols>
    <col min="1" max="1" width="1" style="116" customWidth="1"/>
    <col min="2" max="63" width="1.625" style="116" customWidth="1"/>
    <col min="64" max="16384" width="9" style="116"/>
  </cols>
  <sheetData>
    <row r="1" spans="1:63" ht="11.1" customHeight="1">
      <c r="A1" s="453">
        <f>'217'!AS1+1</f>
        <v>218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3"/>
      <c r="BK1" s="356"/>
    </row>
    <row r="2" spans="1:63" ht="11.1" customHeight="1">
      <c r="A2" s="453"/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453"/>
    </row>
    <row r="3" spans="1:63" s="123" customFormat="1" ht="13.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</row>
    <row r="4" spans="1:63" s="123" customFormat="1" ht="13.5" customHeight="1">
      <c r="A4" s="304"/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</row>
    <row r="5" spans="1:63" ht="18" customHeight="1">
      <c r="B5" s="454" t="s">
        <v>878</v>
      </c>
      <c r="C5" s="454"/>
      <c r="D5" s="454"/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4"/>
      <c r="P5" s="454"/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4"/>
      <c r="AB5" s="454"/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4"/>
      <c r="AN5" s="454"/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4"/>
      <c r="AZ5" s="454"/>
      <c r="BA5" s="454"/>
      <c r="BB5" s="454"/>
      <c r="BC5" s="454"/>
      <c r="BD5" s="454"/>
      <c r="BE5" s="454"/>
      <c r="BF5" s="454"/>
      <c r="BG5" s="454"/>
      <c r="BH5" s="454"/>
      <c r="BI5" s="454"/>
      <c r="BJ5" s="454"/>
    </row>
    <row r="6" spans="1:63" ht="12" customHeight="1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</row>
    <row r="7" spans="1:63" ht="15.75" customHeight="1">
      <c r="B7" s="456" t="s">
        <v>1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 t="s">
        <v>769</v>
      </c>
      <c r="N7" s="457"/>
      <c r="O7" s="457"/>
      <c r="P7" s="457"/>
      <c r="Q7" s="457"/>
      <c r="R7" s="457"/>
      <c r="S7" s="457"/>
      <c r="T7" s="457"/>
      <c r="U7" s="457"/>
      <c r="V7" s="457"/>
      <c r="W7" s="457"/>
      <c r="X7" s="457"/>
      <c r="Y7" s="457"/>
      <c r="Z7" s="457"/>
      <c r="AA7" s="457"/>
      <c r="AB7" s="457"/>
      <c r="AC7" s="457"/>
      <c r="AD7" s="457"/>
      <c r="AE7" s="457"/>
      <c r="AF7" s="457"/>
      <c r="AG7" s="457"/>
      <c r="AH7" s="457"/>
      <c r="AI7" s="457"/>
      <c r="AJ7" s="457"/>
      <c r="AK7" s="457"/>
      <c r="AL7" s="457" t="s">
        <v>768</v>
      </c>
      <c r="AM7" s="457"/>
      <c r="AN7" s="457"/>
      <c r="AO7" s="457"/>
      <c r="AP7" s="457"/>
      <c r="AQ7" s="457"/>
      <c r="AR7" s="457"/>
      <c r="AS7" s="457"/>
      <c r="AT7" s="457"/>
      <c r="AU7" s="457"/>
      <c r="AV7" s="457"/>
      <c r="AW7" s="457"/>
      <c r="AX7" s="457"/>
      <c r="AY7" s="457"/>
      <c r="AZ7" s="457"/>
      <c r="BA7" s="457"/>
      <c r="BB7" s="457"/>
      <c r="BC7" s="457"/>
      <c r="BD7" s="457"/>
      <c r="BE7" s="457"/>
      <c r="BF7" s="457"/>
      <c r="BG7" s="457"/>
      <c r="BH7" s="457"/>
      <c r="BI7" s="457"/>
      <c r="BJ7" s="461"/>
    </row>
    <row r="8" spans="1:63" ht="15.75" customHeight="1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775" t="s">
        <v>762</v>
      </c>
      <c r="N8" s="459"/>
      <c r="O8" s="459"/>
      <c r="P8" s="459"/>
      <c r="Q8" s="459"/>
      <c r="R8" s="775" t="s">
        <v>765</v>
      </c>
      <c r="S8" s="459"/>
      <c r="T8" s="459"/>
      <c r="U8" s="459"/>
      <c r="V8" s="459"/>
      <c r="W8" s="459" t="s">
        <v>756</v>
      </c>
      <c r="X8" s="459"/>
      <c r="Y8" s="459"/>
      <c r="Z8" s="459"/>
      <c r="AA8" s="459"/>
      <c r="AB8" s="459" t="s">
        <v>767</v>
      </c>
      <c r="AC8" s="459"/>
      <c r="AD8" s="459"/>
      <c r="AE8" s="459"/>
      <c r="AF8" s="459"/>
      <c r="AG8" s="459" t="s">
        <v>766</v>
      </c>
      <c r="AH8" s="459"/>
      <c r="AI8" s="459"/>
      <c r="AJ8" s="459"/>
      <c r="AK8" s="459"/>
      <c r="AL8" s="775" t="s">
        <v>762</v>
      </c>
      <c r="AM8" s="459"/>
      <c r="AN8" s="459"/>
      <c r="AO8" s="459"/>
      <c r="AP8" s="459"/>
      <c r="AQ8" s="775" t="s">
        <v>765</v>
      </c>
      <c r="AR8" s="459"/>
      <c r="AS8" s="459"/>
      <c r="AT8" s="459"/>
      <c r="AU8" s="459"/>
      <c r="AV8" s="459" t="s">
        <v>756</v>
      </c>
      <c r="AW8" s="459"/>
      <c r="AX8" s="459"/>
      <c r="AY8" s="459"/>
      <c r="AZ8" s="459"/>
      <c r="BA8" s="459"/>
      <c r="BB8" s="459"/>
      <c r="BC8" s="459"/>
      <c r="BD8" s="459"/>
      <c r="BE8" s="459"/>
      <c r="BF8" s="459"/>
      <c r="BG8" s="459"/>
      <c r="BH8" s="459"/>
      <c r="BI8" s="459"/>
      <c r="BJ8" s="460"/>
    </row>
    <row r="9" spans="1:63" ht="15.75" customHeight="1">
      <c r="B9" s="458"/>
      <c r="C9" s="459"/>
      <c r="D9" s="459"/>
      <c r="E9" s="459"/>
      <c r="F9" s="459"/>
      <c r="G9" s="459"/>
      <c r="H9" s="459"/>
      <c r="I9" s="459"/>
      <c r="J9" s="459"/>
      <c r="K9" s="459"/>
      <c r="L9" s="459"/>
      <c r="M9" s="459"/>
      <c r="N9" s="459"/>
      <c r="O9" s="459"/>
      <c r="P9" s="459"/>
      <c r="Q9" s="459"/>
      <c r="R9" s="459"/>
      <c r="S9" s="459"/>
      <c r="T9" s="459"/>
      <c r="U9" s="459"/>
      <c r="V9" s="459"/>
      <c r="W9" s="459"/>
      <c r="X9" s="459"/>
      <c r="Y9" s="459"/>
      <c r="Z9" s="459"/>
      <c r="AA9" s="459"/>
      <c r="AB9" s="459"/>
      <c r="AC9" s="459"/>
      <c r="AD9" s="459"/>
      <c r="AE9" s="459"/>
      <c r="AF9" s="459"/>
      <c r="AG9" s="459"/>
      <c r="AH9" s="459"/>
      <c r="AI9" s="459"/>
      <c r="AJ9" s="459"/>
      <c r="AK9" s="459"/>
      <c r="AL9" s="459"/>
      <c r="AM9" s="459"/>
      <c r="AN9" s="459"/>
      <c r="AO9" s="459"/>
      <c r="AP9" s="459"/>
      <c r="AQ9" s="459"/>
      <c r="AR9" s="459"/>
      <c r="AS9" s="459"/>
      <c r="AT9" s="459"/>
      <c r="AU9" s="459"/>
      <c r="AV9" s="522" t="s">
        <v>227</v>
      </c>
      <c r="AW9" s="548"/>
      <c r="AX9" s="548"/>
      <c r="AY9" s="548"/>
      <c r="AZ9" s="548"/>
      <c r="BA9" s="459" t="s">
        <v>760</v>
      </c>
      <c r="BB9" s="761"/>
      <c r="BC9" s="761"/>
      <c r="BD9" s="761"/>
      <c r="BE9" s="761"/>
      <c r="BF9" s="459" t="s">
        <v>759</v>
      </c>
      <c r="BG9" s="761"/>
      <c r="BH9" s="761"/>
      <c r="BI9" s="761"/>
      <c r="BJ9" s="786"/>
    </row>
    <row r="10" spans="1:63">
      <c r="L10" s="118"/>
      <c r="AY10" s="228"/>
      <c r="AZ10" s="228"/>
      <c r="BD10" s="228"/>
      <c r="BE10" s="228"/>
      <c r="BI10" s="228"/>
      <c r="BJ10" s="228"/>
    </row>
    <row r="11" spans="1:63">
      <c r="C11" s="463" t="s">
        <v>7</v>
      </c>
      <c r="D11" s="463"/>
      <c r="E11" s="463"/>
      <c r="F11" s="455">
        <v>22</v>
      </c>
      <c r="G11" s="455"/>
      <c r="H11" s="455"/>
      <c r="I11" s="463" t="s">
        <v>1</v>
      </c>
      <c r="J11" s="463"/>
      <c r="K11" s="463"/>
      <c r="L11" s="118"/>
      <c r="M11" s="932">
        <v>43</v>
      </c>
      <c r="N11" s="933"/>
      <c r="O11" s="933"/>
      <c r="P11" s="933"/>
      <c r="Q11" s="933"/>
      <c r="R11" s="929">
        <v>11922</v>
      </c>
      <c r="S11" s="929"/>
      <c r="T11" s="929"/>
      <c r="U11" s="929"/>
      <c r="V11" s="929"/>
      <c r="W11" s="929">
        <v>214777</v>
      </c>
      <c r="X11" s="929"/>
      <c r="Y11" s="929"/>
      <c r="Z11" s="929"/>
      <c r="AA11" s="929"/>
      <c r="AB11" s="929">
        <v>283416</v>
      </c>
      <c r="AC11" s="929"/>
      <c r="AD11" s="929"/>
      <c r="AE11" s="929"/>
      <c r="AF11" s="929"/>
      <c r="AG11" s="929">
        <v>64355</v>
      </c>
      <c r="AH11" s="929"/>
      <c r="AI11" s="929"/>
      <c r="AJ11" s="929"/>
      <c r="AK11" s="929"/>
      <c r="AL11" s="929">
        <v>65</v>
      </c>
      <c r="AM11" s="929"/>
      <c r="AN11" s="929"/>
      <c r="AO11" s="929"/>
      <c r="AP11" s="929"/>
      <c r="AQ11" s="929">
        <v>21421</v>
      </c>
      <c r="AR11" s="929"/>
      <c r="AS11" s="929"/>
      <c r="AT11" s="929"/>
      <c r="AU11" s="929"/>
      <c r="AV11" s="929">
        <v>1085209</v>
      </c>
      <c r="AW11" s="929"/>
      <c r="AX11" s="929"/>
      <c r="AY11" s="929"/>
      <c r="AZ11" s="929"/>
      <c r="BA11" s="929"/>
      <c r="BB11" s="929">
        <v>402277</v>
      </c>
      <c r="BC11" s="929"/>
      <c r="BD11" s="929"/>
      <c r="BE11" s="929"/>
      <c r="BF11" s="929"/>
      <c r="BG11" s="929">
        <v>682932</v>
      </c>
      <c r="BH11" s="929"/>
      <c r="BI11" s="929"/>
      <c r="BJ11" s="929"/>
      <c r="BK11" s="929"/>
    </row>
    <row r="12" spans="1:63">
      <c r="F12" s="455">
        <v>23</v>
      </c>
      <c r="G12" s="455"/>
      <c r="H12" s="455"/>
      <c r="L12" s="118"/>
      <c r="M12" s="932">
        <v>42</v>
      </c>
      <c r="N12" s="933"/>
      <c r="O12" s="933"/>
      <c r="P12" s="933"/>
      <c r="Q12" s="933"/>
      <c r="R12" s="929">
        <v>12218</v>
      </c>
      <c r="S12" s="929"/>
      <c r="T12" s="929"/>
      <c r="U12" s="929"/>
      <c r="V12" s="929"/>
      <c r="W12" s="929">
        <v>208813</v>
      </c>
      <c r="X12" s="929"/>
      <c r="Y12" s="929"/>
      <c r="Z12" s="929"/>
      <c r="AA12" s="929"/>
      <c r="AB12" s="929">
        <v>292962</v>
      </c>
      <c r="AC12" s="929"/>
      <c r="AD12" s="929"/>
      <c r="AE12" s="929"/>
      <c r="AF12" s="929"/>
      <c r="AG12" s="929">
        <v>61571</v>
      </c>
      <c r="AH12" s="929"/>
      <c r="AI12" s="929"/>
      <c r="AJ12" s="929"/>
      <c r="AK12" s="929"/>
      <c r="AL12" s="929">
        <v>65</v>
      </c>
      <c r="AM12" s="929"/>
      <c r="AN12" s="929"/>
      <c r="AO12" s="929"/>
      <c r="AP12" s="929"/>
      <c r="AQ12" s="929">
        <v>21465</v>
      </c>
      <c r="AR12" s="929"/>
      <c r="AS12" s="929"/>
      <c r="AT12" s="929"/>
      <c r="AU12" s="929"/>
      <c r="AV12" s="929">
        <v>1076534</v>
      </c>
      <c r="AW12" s="929"/>
      <c r="AX12" s="929"/>
      <c r="AY12" s="929"/>
      <c r="AZ12" s="929"/>
      <c r="BA12" s="929"/>
      <c r="BB12" s="929">
        <v>413762</v>
      </c>
      <c r="BC12" s="929"/>
      <c r="BD12" s="929"/>
      <c r="BE12" s="929"/>
      <c r="BF12" s="929"/>
      <c r="BG12" s="929">
        <v>662772</v>
      </c>
      <c r="BH12" s="929"/>
      <c r="BI12" s="929"/>
      <c r="BJ12" s="929"/>
      <c r="BK12" s="929"/>
    </row>
    <row r="13" spans="1:63">
      <c r="F13" s="455">
        <v>24</v>
      </c>
      <c r="G13" s="455"/>
      <c r="H13" s="455"/>
      <c r="L13" s="118"/>
      <c r="M13" s="932">
        <v>42</v>
      </c>
      <c r="N13" s="933"/>
      <c r="O13" s="933"/>
      <c r="P13" s="933"/>
      <c r="Q13" s="933"/>
      <c r="R13" s="929">
        <v>12589</v>
      </c>
      <c r="S13" s="929"/>
      <c r="T13" s="929"/>
      <c r="U13" s="929"/>
      <c r="V13" s="929"/>
      <c r="W13" s="929">
        <v>212926</v>
      </c>
      <c r="X13" s="929"/>
      <c r="Y13" s="929"/>
      <c r="Z13" s="929"/>
      <c r="AA13" s="929"/>
      <c r="AB13" s="929">
        <v>292366</v>
      </c>
      <c r="AC13" s="929"/>
      <c r="AD13" s="929"/>
      <c r="AE13" s="929"/>
      <c r="AF13" s="929"/>
      <c r="AG13" s="929">
        <v>64605</v>
      </c>
      <c r="AH13" s="929"/>
      <c r="AI13" s="929"/>
      <c r="AJ13" s="929"/>
      <c r="AK13" s="929"/>
      <c r="AL13" s="929">
        <v>65</v>
      </c>
      <c r="AM13" s="929"/>
      <c r="AN13" s="929"/>
      <c r="AO13" s="929"/>
      <c r="AP13" s="929"/>
      <c r="AQ13" s="929">
        <v>20221</v>
      </c>
      <c r="AR13" s="929"/>
      <c r="AS13" s="929"/>
      <c r="AT13" s="929"/>
      <c r="AU13" s="929"/>
      <c r="AV13" s="929">
        <v>1074705</v>
      </c>
      <c r="AW13" s="929"/>
      <c r="AX13" s="929"/>
      <c r="AY13" s="929"/>
      <c r="AZ13" s="929"/>
      <c r="BA13" s="929"/>
      <c r="BB13" s="929">
        <v>400040</v>
      </c>
      <c r="BC13" s="929"/>
      <c r="BD13" s="929"/>
      <c r="BE13" s="929"/>
      <c r="BF13" s="929"/>
      <c r="BG13" s="929">
        <v>674665</v>
      </c>
      <c r="BH13" s="929"/>
      <c r="BI13" s="929"/>
      <c r="BJ13" s="929"/>
      <c r="BK13" s="929"/>
    </row>
    <row r="14" spans="1:63">
      <c r="F14" s="455">
        <v>25</v>
      </c>
      <c r="G14" s="455"/>
      <c r="H14" s="455"/>
      <c r="L14" s="118"/>
      <c r="M14" s="932">
        <v>42</v>
      </c>
      <c r="N14" s="933"/>
      <c r="O14" s="933"/>
      <c r="P14" s="933"/>
      <c r="Q14" s="933"/>
      <c r="R14" s="929">
        <v>12362</v>
      </c>
      <c r="S14" s="929"/>
      <c r="T14" s="929"/>
      <c r="U14" s="929"/>
      <c r="V14" s="929"/>
      <c r="W14" s="929">
        <v>192964</v>
      </c>
      <c r="X14" s="929"/>
      <c r="Y14" s="929"/>
      <c r="Z14" s="929"/>
      <c r="AA14" s="929"/>
      <c r="AB14" s="929">
        <v>270666</v>
      </c>
      <c r="AC14" s="929"/>
      <c r="AD14" s="929"/>
      <c r="AE14" s="929"/>
      <c r="AF14" s="929"/>
      <c r="AG14" s="929">
        <v>54538</v>
      </c>
      <c r="AH14" s="929"/>
      <c r="AI14" s="929"/>
      <c r="AJ14" s="929"/>
      <c r="AK14" s="929"/>
      <c r="AL14" s="929">
        <v>65</v>
      </c>
      <c r="AM14" s="929"/>
      <c r="AN14" s="929"/>
      <c r="AO14" s="929"/>
      <c r="AP14" s="929"/>
      <c r="AQ14" s="929">
        <v>21446</v>
      </c>
      <c r="AR14" s="929"/>
      <c r="AS14" s="929"/>
      <c r="AT14" s="929"/>
      <c r="AU14" s="929"/>
      <c r="AV14" s="929">
        <v>1088361</v>
      </c>
      <c r="AW14" s="929"/>
      <c r="AX14" s="929"/>
      <c r="AY14" s="929"/>
      <c r="AZ14" s="929"/>
      <c r="BA14" s="929"/>
      <c r="BB14" s="929">
        <v>399269</v>
      </c>
      <c r="BC14" s="929"/>
      <c r="BD14" s="929"/>
      <c r="BE14" s="929"/>
      <c r="BF14" s="929"/>
      <c r="BG14" s="929">
        <v>689092</v>
      </c>
      <c r="BH14" s="929"/>
      <c r="BI14" s="929"/>
      <c r="BJ14" s="929"/>
      <c r="BK14" s="929"/>
    </row>
    <row r="15" spans="1:63">
      <c r="F15" s="424">
        <v>26</v>
      </c>
      <c r="G15" s="424"/>
      <c r="H15" s="424"/>
      <c r="I15" s="257"/>
      <c r="J15" s="257"/>
      <c r="K15" s="257"/>
      <c r="L15" s="258"/>
      <c r="M15" s="927">
        <v>42</v>
      </c>
      <c r="N15" s="927"/>
      <c r="O15" s="927"/>
      <c r="P15" s="927"/>
      <c r="Q15" s="927"/>
      <c r="R15" s="927">
        <v>13050</v>
      </c>
      <c r="S15" s="927"/>
      <c r="T15" s="927"/>
      <c r="U15" s="927"/>
      <c r="V15" s="927"/>
      <c r="W15" s="927">
        <v>183472</v>
      </c>
      <c r="X15" s="927"/>
      <c r="Y15" s="927"/>
      <c r="Z15" s="927"/>
      <c r="AA15" s="927"/>
      <c r="AB15" s="927">
        <v>267607</v>
      </c>
      <c r="AC15" s="927"/>
      <c r="AD15" s="927"/>
      <c r="AE15" s="927"/>
      <c r="AF15" s="927"/>
      <c r="AG15" s="927">
        <v>51148</v>
      </c>
      <c r="AH15" s="927"/>
      <c r="AI15" s="927"/>
      <c r="AJ15" s="927"/>
      <c r="AK15" s="927"/>
      <c r="AL15" s="927">
        <v>65</v>
      </c>
      <c r="AM15" s="927"/>
      <c r="AN15" s="927"/>
      <c r="AO15" s="927"/>
      <c r="AP15" s="927"/>
      <c r="AQ15" s="927">
        <v>22363</v>
      </c>
      <c r="AR15" s="927"/>
      <c r="AS15" s="927"/>
      <c r="AT15" s="927"/>
      <c r="AU15" s="927"/>
      <c r="AV15" s="927">
        <f>SUM(BB15:BK15)</f>
        <v>1139911</v>
      </c>
      <c r="AW15" s="927"/>
      <c r="AX15" s="927"/>
      <c r="AY15" s="927"/>
      <c r="AZ15" s="927"/>
      <c r="BA15" s="927"/>
      <c r="BB15" s="927">
        <v>422579</v>
      </c>
      <c r="BC15" s="927"/>
      <c r="BD15" s="927"/>
      <c r="BE15" s="927"/>
      <c r="BF15" s="927"/>
      <c r="BG15" s="927">
        <v>717332</v>
      </c>
      <c r="BH15" s="927"/>
      <c r="BI15" s="927"/>
      <c r="BJ15" s="927"/>
      <c r="BK15" s="927"/>
    </row>
    <row r="16" spans="1:63"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20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</row>
    <row r="17" spans="2:63" ht="15.75" customHeight="1">
      <c r="B17" s="456" t="s">
        <v>1</v>
      </c>
      <c r="C17" s="457"/>
      <c r="D17" s="457"/>
      <c r="E17" s="457"/>
      <c r="F17" s="457"/>
      <c r="G17" s="457"/>
      <c r="H17" s="457"/>
      <c r="I17" s="457"/>
      <c r="J17" s="457"/>
      <c r="K17" s="457"/>
      <c r="L17" s="457"/>
      <c r="M17" s="457" t="s">
        <v>764</v>
      </c>
      <c r="N17" s="457"/>
      <c r="O17" s="457"/>
      <c r="P17" s="457"/>
      <c r="Q17" s="457"/>
      <c r="R17" s="457"/>
      <c r="S17" s="457"/>
      <c r="T17" s="457"/>
      <c r="U17" s="457"/>
      <c r="V17" s="457"/>
      <c r="W17" s="457"/>
      <c r="X17" s="457"/>
      <c r="Y17" s="457"/>
      <c r="Z17" s="457"/>
      <c r="AA17" s="457"/>
      <c r="AB17" s="457"/>
      <c r="AC17" s="457"/>
      <c r="AD17" s="457"/>
      <c r="AE17" s="457" t="s">
        <v>763</v>
      </c>
      <c r="AF17" s="457"/>
      <c r="AG17" s="457"/>
      <c r="AH17" s="457"/>
      <c r="AI17" s="457"/>
      <c r="AJ17" s="457"/>
      <c r="AK17" s="457"/>
      <c r="AL17" s="457"/>
      <c r="AM17" s="457"/>
      <c r="AN17" s="457"/>
      <c r="AO17" s="457"/>
      <c r="AP17" s="457"/>
      <c r="AQ17" s="457"/>
      <c r="AR17" s="457"/>
      <c r="AS17" s="457"/>
      <c r="AT17" s="457"/>
      <c r="AU17" s="457"/>
      <c r="AV17" s="457"/>
      <c r="AW17" s="457"/>
      <c r="AX17" s="457"/>
      <c r="AY17" s="457"/>
      <c r="AZ17" s="457"/>
      <c r="BA17" s="457"/>
      <c r="BB17" s="457"/>
      <c r="BC17" s="457"/>
      <c r="BD17" s="457"/>
      <c r="BE17" s="457"/>
      <c r="BF17" s="457"/>
      <c r="BG17" s="457"/>
      <c r="BH17" s="457"/>
      <c r="BI17" s="457"/>
      <c r="BJ17" s="461"/>
    </row>
    <row r="18" spans="2:63" ht="15.75" customHeight="1">
      <c r="B18" s="458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775" t="s">
        <v>762</v>
      </c>
      <c r="N18" s="459"/>
      <c r="O18" s="459"/>
      <c r="P18" s="459"/>
      <c r="Q18" s="459"/>
      <c r="R18" s="459"/>
      <c r="S18" s="459" t="s">
        <v>761</v>
      </c>
      <c r="T18" s="459"/>
      <c r="U18" s="459"/>
      <c r="V18" s="459"/>
      <c r="W18" s="459"/>
      <c r="X18" s="459"/>
      <c r="Y18" s="459" t="s">
        <v>756</v>
      </c>
      <c r="Z18" s="459"/>
      <c r="AA18" s="459"/>
      <c r="AB18" s="459"/>
      <c r="AC18" s="459"/>
      <c r="AD18" s="459"/>
      <c r="AE18" s="459" t="s">
        <v>757</v>
      </c>
      <c r="AF18" s="459"/>
      <c r="AG18" s="459"/>
      <c r="AH18" s="459"/>
      <c r="AI18" s="459"/>
      <c r="AJ18" s="459"/>
      <c r="AK18" s="459"/>
      <c r="AL18" s="459"/>
      <c r="AM18" s="459"/>
      <c r="AN18" s="459"/>
      <c r="AO18" s="459"/>
      <c r="AP18" s="459"/>
      <c r="AQ18" s="459" t="s">
        <v>756</v>
      </c>
      <c r="AR18" s="459"/>
      <c r="AS18" s="459"/>
      <c r="AT18" s="459"/>
      <c r="AU18" s="459"/>
      <c r="AV18" s="459"/>
      <c r="AW18" s="459"/>
      <c r="AX18" s="459"/>
      <c r="AY18" s="459"/>
      <c r="AZ18" s="459"/>
      <c r="BA18" s="459"/>
      <c r="BB18" s="459"/>
      <c r="BC18" s="459"/>
      <c r="BD18" s="459"/>
      <c r="BE18" s="459"/>
      <c r="BF18" s="459"/>
      <c r="BG18" s="459"/>
      <c r="BH18" s="459"/>
      <c r="BI18" s="459"/>
      <c r="BJ18" s="460"/>
    </row>
    <row r="19" spans="2:63" ht="15.75" customHeight="1">
      <c r="B19" s="458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  <c r="T19" s="459"/>
      <c r="U19" s="459"/>
      <c r="V19" s="459"/>
      <c r="W19" s="459"/>
      <c r="X19" s="459"/>
      <c r="Y19" s="459"/>
      <c r="Z19" s="459"/>
      <c r="AA19" s="459"/>
      <c r="AB19" s="459"/>
      <c r="AC19" s="459"/>
      <c r="AD19" s="459"/>
      <c r="AE19" s="459" t="s">
        <v>597</v>
      </c>
      <c r="AF19" s="459"/>
      <c r="AG19" s="459"/>
      <c r="AH19" s="459"/>
      <c r="AI19" s="459"/>
      <c r="AJ19" s="459"/>
      <c r="AK19" s="459" t="s">
        <v>596</v>
      </c>
      <c r="AL19" s="459"/>
      <c r="AM19" s="459"/>
      <c r="AN19" s="459"/>
      <c r="AO19" s="459"/>
      <c r="AP19" s="459"/>
      <c r="AQ19" s="522" t="s">
        <v>227</v>
      </c>
      <c r="AR19" s="522"/>
      <c r="AS19" s="522"/>
      <c r="AT19" s="522"/>
      <c r="AU19" s="522"/>
      <c r="AV19" s="522"/>
      <c r="AW19" s="522"/>
      <c r="AX19" s="459" t="s">
        <v>760</v>
      </c>
      <c r="AY19" s="459"/>
      <c r="AZ19" s="459"/>
      <c r="BA19" s="459"/>
      <c r="BB19" s="459"/>
      <c r="BC19" s="459"/>
      <c r="BD19" s="459"/>
      <c r="BE19" s="459" t="s">
        <v>759</v>
      </c>
      <c r="BF19" s="761"/>
      <c r="BG19" s="761"/>
      <c r="BH19" s="761"/>
      <c r="BI19" s="761"/>
      <c r="BJ19" s="786"/>
      <c r="BK19" s="228"/>
    </row>
    <row r="20" spans="2:63">
      <c r="L20" s="118"/>
      <c r="AV20" s="228"/>
      <c r="AW20" s="228"/>
      <c r="BC20" s="228"/>
      <c r="BD20" s="228"/>
      <c r="BI20" s="228"/>
      <c r="BJ20" s="228"/>
    </row>
    <row r="21" spans="2:63">
      <c r="C21" s="463" t="s">
        <v>7</v>
      </c>
      <c r="D21" s="463"/>
      <c r="E21" s="463"/>
      <c r="F21" s="455">
        <v>22</v>
      </c>
      <c r="G21" s="455"/>
      <c r="H21" s="455"/>
      <c r="I21" s="463" t="s">
        <v>1</v>
      </c>
      <c r="J21" s="463"/>
      <c r="K21" s="463"/>
      <c r="L21" s="118"/>
      <c r="M21" s="932">
        <v>22</v>
      </c>
      <c r="N21" s="929"/>
      <c r="O21" s="929"/>
      <c r="P21" s="929"/>
      <c r="Q21" s="929"/>
      <c r="R21" s="929"/>
      <c r="S21" s="929">
        <v>3467</v>
      </c>
      <c r="T21" s="929"/>
      <c r="U21" s="929"/>
      <c r="V21" s="929"/>
      <c r="W21" s="929"/>
      <c r="X21" s="929"/>
      <c r="Y21" s="929">
        <v>71821</v>
      </c>
      <c r="Z21" s="929"/>
      <c r="AA21" s="929"/>
      <c r="AB21" s="929"/>
      <c r="AC21" s="929"/>
      <c r="AD21" s="929"/>
      <c r="AE21" s="929">
        <v>33</v>
      </c>
      <c r="AF21" s="929"/>
      <c r="AG21" s="929"/>
      <c r="AH21" s="929"/>
      <c r="AI21" s="929"/>
      <c r="AJ21" s="929"/>
      <c r="AK21" s="929">
        <v>4</v>
      </c>
      <c r="AL21" s="929"/>
      <c r="AM21" s="929"/>
      <c r="AN21" s="929"/>
      <c r="AO21" s="929"/>
      <c r="AP21" s="929"/>
      <c r="AQ21" s="929">
        <v>228199</v>
      </c>
      <c r="AR21" s="929"/>
      <c r="AS21" s="929"/>
      <c r="AT21" s="929"/>
      <c r="AU21" s="929"/>
      <c r="AV21" s="929"/>
      <c r="AW21" s="929"/>
      <c r="AX21" s="929">
        <v>189192</v>
      </c>
      <c r="AY21" s="929"/>
      <c r="AZ21" s="929"/>
      <c r="BA21" s="929"/>
      <c r="BB21" s="929"/>
      <c r="BC21" s="929"/>
      <c r="BD21" s="929"/>
      <c r="BE21" s="930">
        <v>39007</v>
      </c>
      <c r="BF21" s="931"/>
      <c r="BG21" s="931"/>
      <c r="BH21" s="931"/>
      <c r="BI21" s="931"/>
      <c r="BJ21" s="931"/>
      <c r="BK21" s="163"/>
    </row>
    <row r="22" spans="2:63">
      <c r="F22" s="455">
        <v>23</v>
      </c>
      <c r="G22" s="455"/>
      <c r="H22" s="455"/>
      <c r="L22" s="118"/>
      <c r="M22" s="932">
        <v>21</v>
      </c>
      <c r="N22" s="929"/>
      <c r="O22" s="929"/>
      <c r="P22" s="929"/>
      <c r="Q22" s="929"/>
      <c r="R22" s="929"/>
      <c r="S22" s="929">
        <v>3061</v>
      </c>
      <c r="T22" s="929"/>
      <c r="U22" s="929"/>
      <c r="V22" s="929"/>
      <c r="W22" s="929"/>
      <c r="X22" s="929"/>
      <c r="Y22" s="929">
        <v>58783</v>
      </c>
      <c r="Z22" s="929"/>
      <c r="AA22" s="929"/>
      <c r="AB22" s="929"/>
      <c r="AC22" s="929"/>
      <c r="AD22" s="929"/>
      <c r="AE22" s="929">
        <v>33</v>
      </c>
      <c r="AF22" s="929"/>
      <c r="AG22" s="929"/>
      <c r="AH22" s="929"/>
      <c r="AI22" s="929"/>
      <c r="AJ22" s="929"/>
      <c r="AK22" s="929">
        <v>4</v>
      </c>
      <c r="AL22" s="929"/>
      <c r="AM22" s="929"/>
      <c r="AN22" s="929"/>
      <c r="AO22" s="929"/>
      <c r="AP22" s="929"/>
      <c r="AQ22" s="929">
        <v>225388</v>
      </c>
      <c r="AR22" s="929"/>
      <c r="AS22" s="929"/>
      <c r="AT22" s="929"/>
      <c r="AU22" s="929"/>
      <c r="AV22" s="929"/>
      <c r="AW22" s="929"/>
      <c r="AX22" s="929">
        <v>187004</v>
      </c>
      <c r="AY22" s="929"/>
      <c r="AZ22" s="929"/>
      <c r="BA22" s="929"/>
      <c r="BB22" s="929"/>
      <c r="BC22" s="929"/>
      <c r="BD22" s="929"/>
      <c r="BE22" s="930">
        <v>38384</v>
      </c>
      <c r="BF22" s="931"/>
      <c r="BG22" s="931"/>
      <c r="BH22" s="931"/>
      <c r="BI22" s="931"/>
      <c r="BJ22" s="931"/>
      <c r="BK22" s="163"/>
    </row>
    <row r="23" spans="2:63">
      <c r="F23" s="455">
        <v>24</v>
      </c>
      <c r="G23" s="455"/>
      <c r="H23" s="455"/>
      <c r="L23" s="118"/>
      <c r="M23" s="932">
        <v>19</v>
      </c>
      <c r="N23" s="929"/>
      <c r="O23" s="929"/>
      <c r="P23" s="929"/>
      <c r="Q23" s="929"/>
      <c r="R23" s="929"/>
      <c r="S23" s="929">
        <v>3221</v>
      </c>
      <c r="T23" s="929"/>
      <c r="U23" s="929"/>
      <c r="V23" s="929"/>
      <c r="W23" s="929"/>
      <c r="X23" s="929"/>
      <c r="Y23" s="929">
        <v>61564</v>
      </c>
      <c r="Z23" s="929"/>
      <c r="AA23" s="929"/>
      <c r="AB23" s="929"/>
      <c r="AC23" s="929"/>
      <c r="AD23" s="929"/>
      <c r="AE23" s="929">
        <v>33</v>
      </c>
      <c r="AF23" s="929"/>
      <c r="AG23" s="929"/>
      <c r="AH23" s="929"/>
      <c r="AI23" s="929"/>
      <c r="AJ23" s="929"/>
      <c r="AK23" s="929">
        <v>4</v>
      </c>
      <c r="AL23" s="929"/>
      <c r="AM23" s="929"/>
      <c r="AN23" s="929"/>
      <c r="AO23" s="929"/>
      <c r="AP23" s="929"/>
      <c r="AQ23" s="929">
        <v>232282</v>
      </c>
      <c r="AR23" s="929"/>
      <c r="AS23" s="929"/>
      <c r="AT23" s="929"/>
      <c r="AU23" s="929"/>
      <c r="AV23" s="929"/>
      <c r="AW23" s="929"/>
      <c r="AX23" s="929">
        <v>191956</v>
      </c>
      <c r="AY23" s="929"/>
      <c r="AZ23" s="929"/>
      <c r="BA23" s="929"/>
      <c r="BB23" s="929"/>
      <c r="BC23" s="929"/>
      <c r="BD23" s="929"/>
      <c r="BE23" s="930">
        <v>40326</v>
      </c>
      <c r="BF23" s="931"/>
      <c r="BG23" s="931"/>
      <c r="BH23" s="931"/>
      <c r="BI23" s="931"/>
      <c r="BJ23" s="931"/>
      <c r="BK23" s="162"/>
    </row>
    <row r="24" spans="2:63">
      <c r="F24" s="455">
        <v>25</v>
      </c>
      <c r="G24" s="455"/>
      <c r="H24" s="455"/>
      <c r="L24" s="118"/>
      <c r="M24" s="932">
        <v>19</v>
      </c>
      <c r="N24" s="929"/>
      <c r="O24" s="929"/>
      <c r="P24" s="929"/>
      <c r="Q24" s="929"/>
      <c r="R24" s="929"/>
      <c r="S24" s="929">
        <v>3168</v>
      </c>
      <c r="T24" s="929"/>
      <c r="U24" s="929"/>
      <c r="V24" s="929"/>
      <c r="W24" s="929"/>
      <c r="X24" s="929"/>
      <c r="Y24" s="929">
        <v>61832</v>
      </c>
      <c r="Z24" s="929"/>
      <c r="AA24" s="929"/>
      <c r="AB24" s="929"/>
      <c r="AC24" s="929"/>
      <c r="AD24" s="929"/>
      <c r="AE24" s="929">
        <v>34</v>
      </c>
      <c r="AF24" s="929"/>
      <c r="AG24" s="929"/>
      <c r="AH24" s="929"/>
      <c r="AI24" s="929"/>
      <c r="AJ24" s="929"/>
      <c r="AK24" s="929">
        <v>4</v>
      </c>
      <c r="AL24" s="929"/>
      <c r="AM24" s="929"/>
      <c r="AN24" s="929"/>
      <c r="AO24" s="929"/>
      <c r="AP24" s="929"/>
      <c r="AQ24" s="929">
        <v>218581</v>
      </c>
      <c r="AR24" s="929"/>
      <c r="AS24" s="929"/>
      <c r="AT24" s="929"/>
      <c r="AU24" s="929"/>
      <c r="AV24" s="929"/>
      <c r="AW24" s="929"/>
      <c r="AX24" s="929">
        <v>179895</v>
      </c>
      <c r="AY24" s="929"/>
      <c r="AZ24" s="929"/>
      <c r="BA24" s="929"/>
      <c r="BB24" s="929"/>
      <c r="BC24" s="929"/>
      <c r="BD24" s="929"/>
      <c r="BE24" s="930">
        <v>38686</v>
      </c>
      <c r="BF24" s="931"/>
      <c r="BG24" s="931"/>
      <c r="BH24" s="931"/>
      <c r="BI24" s="931"/>
      <c r="BJ24" s="931"/>
      <c r="BK24" s="161"/>
    </row>
    <row r="25" spans="2:63">
      <c r="F25" s="424">
        <v>26</v>
      </c>
      <c r="G25" s="424"/>
      <c r="H25" s="424"/>
      <c r="I25" s="257"/>
      <c r="J25" s="257"/>
      <c r="K25" s="257"/>
      <c r="L25" s="258"/>
      <c r="M25" s="927">
        <v>19</v>
      </c>
      <c r="N25" s="927"/>
      <c r="O25" s="927"/>
      <c r="P25" s="927"/>
      <c r="Q25" s="927"/>
      <c r="R25" s="927"/>
      <c r="S25" s="927">
        <v>2957</v>
      </c>
      <c r="T25" s="927"/>
      <c r="U25" s="927"/>
      <c r="V25" s="927"/>
      <c r="W25" s="927"/>
      <c r="X25" s="927"/>
      <c r="Y25" s="927">
        <v>58387</v>
      </c>
      <c r="Z25" s="927"/>
      <c r="AA25" s="927"/>
      <c r="AB25" s="927"/>
      <c r="AC25" s="927"/>
      <c r="AD25" s="927"/>
      <c r="AE25" s="927">
        <v>34</v>
      </c>
      <c r="AF25" s="927"/>
      <c r="AG25" s="927"/>
      <c r="AH25" s="927"/>
      <c r="AI25" s="927"/>
      <c r="AJ25" s="927"/>
      <c r="AK25" s="927">
        <v>4</v>
      </c>
      <c r="AL25" s="927"/>
      <c r="AM25" s="927"/>
      <c r="AN25" s="927"/>
      <c r="AO25" s="927"/>
      <c r="AP25" s="927"/>
      <c r="AQ25" s="927">
        <f>SUM(AX25:BK25)</f>
        <v>224054</v>
      </c>
      <c r="AR25" s="927"/>
      <c r="AS25" s="927"/>
      <c r="AT25" s="927"/>
      <c r="AU25" s="927"/>
      <c r="AV25" s="927"/>
      <c r="AW25" s="927"/>
      <c r="AX25" s="927">
        <v>183682</v>
      </c>
      <c r="AY25" s="927"/>
      <c r="AZ25" s="927"/>
      <c r="BA25" s="927"/>
      <c r="BB25" s="927"/>
      <c r="BC25" s="927"/>
      <c r="BD25" s="927"/>
      <c r="BE25" s="928">
        <v>40372</v>
      </c>
      <c r="BF25" s="928"/>
      <c r="BG25" s="928"/>
      <c r="BH25" s="928"/>
      <c r="BI25" s="928"/>
      <c r="BJ25" s="928"/>
      <c r="BK25" s="368"/>
    </row>
    <row r="26" spans="2:63"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</row>
    <row r="27" spans="2:63" ht="15.75" customHeight="1">
      <c r="B27" s="456" t="s">
        <v>1</v>
      </c>
      <c r="C27" s="457"/>
      <c r="D27" s="457"/>
      <c r="E27" s="457"/>
      <c r="F27" s="457"/>
      <c r="G27" s="457"/>
      <c r="H27" s="457"/>
      <c r="I27" s="457"/>
      <c r="J27" s="457"/>
      <c r="K27" s="457"/>
      <c r="L27" s="457"/>
      <c r="M27" s="457" t="s">
        <v>758</v>
      </c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7"/>
      <c r="Y27" s="457"/>
      <c r="Z27" s="457"/>
      <c r="AA27" s="457"/>
      <c r="AB27" s="457"/>
      <c r="AC27" s="457"/>
      <c r="AD27" s="457"/>
      <c r="AE27" s="457"/>
      <c r="AF27" s="457"/>
      <c r="AG27" s="461"/>
    </row>
    <row r="28" spans="2:63" ht="15.75" customHeight="1">
      <c r="B28" s="458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 t="s">
        <v>757</v>
      </c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 t="s">
        <v>756</v>
      </c>
      <c r="AB28" s="459"/>
      <c r="AC28" s="459"/>
      <c r="AD28" s="459"/>
      <c r="AE28" s="459"/>
      <c r="AF28" s="459"/>
      <c r="AG28" s="460"/>
    </row>
    <row r="29" spans="2:63" ht="15.75" customHeight="1">
      <c r="B29" s="458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 t="s">
        <v>597</v>
      </c>
      <c r="N29" s="459"/>
      <c r="O29" s="459"/>
      <c r="P29" s="459"/>
      <c r="Q29" s="459"/>
      <c r="R29" s="459"/>
      <c r="S29" s="459"/>
      <c r="T29" s="459" t="s">
        <v>596</v>
      </c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60"/>
    </row>
    <row r="30" spans="2:63">
      <c r="L30" s="117"/>
    </row>
    <row r="31" spans="2:63">
      <c r="C31" s="463" t="s">
        <v>7</v>
      </c>
      <c r="D31" s="463"/>
      <c r="E31" s="463"/>
      <c r="F31" s="455">
        <v>22</v>
      </c>
      <c r="G31" s="455"/>
      <c r="H31" s="455"/>
      <c r="I31" s="463" t="s">
        <v>1</v>
      </c>
      <c r="J31" s="463"/>
      <c r="K31" s="463"/>
      <c r="L31" s="118"/>
      <c r="M31" s="422">
        <v>8</v>
      </c>
      <c r="N31" s="422"/>
      <c r="O31" s="422"/>
      <c r="P31" s="422"/>
      <c r="Q31" s="422"/>
      <c r="R31" s="422"/>
      <c r="S31" s="422"/>
      <c r="T31" s="422">
        <v>0</v>
      </c>
      <c r="U31" s="422"/>
      <c r="V31" s="422"/>
      <c r="W31" s="422"/>
      <c r="X31" s="422"/>
      <c r="Y31" s="422"/>
      <c r="Z31" s="422"/>
      <c r="AA31" s="422">
        <v>5293</v>
      </c>
      <c r="AB31" s="422"/>
      <c r="AC31" s="422"/>
      <c r="AD31" s="422"/>
      <c r="AE31" s="422"/>
      <c r="AF31" s="422"/>
      <c r="AG31" s="422"/>
    </row>
    <row r="32" spans="2:63">
      <c r="F32" s="455">
        <v>23</v>
      </c>
      <c r="G32" s="455"/>
      <c r="H32" s="455"/>
      <c r="L32" s="118"/>
      <c r="M32" s="422">
        <v>8</v>
      </c>
      <c r="N32" s="422"/>
      <c r="O32" s="422"/>
      <c r="P32" s="422"/>
      <c r="Q32" s="422"/>
      <c r="R32" s="422"/>
      <c r="S32" s="422"/>
      <c r="T32" s="422">
        <v>0</v>
      </c>
      <c r="U32" s="422"/>
      <c r="V32" s="422"/>
      <c r="W32" s="422"/>
      <c r="X32" s="422"/>
      <c r="Y32" s="422"/>
      <c r="Z32" s="422"/>
      <c r="AA32" s="422">
        <v>5321</v>
      </c>
      <c r="AB32" s="422"/>
      <c r="AC32" s="422"/>
      <c r="AD32" s="422"/>
      <c r="AE32" s="422"/>
      <c r="AF32" s="422"/>
      <c r="AG32" s="422"/>
    </row>
    <row r="33" spans="2:62">
      <c r="F33" s="455">
        <v>24</v>
      </c>
      <c r="G33" s="455"/>
      <c r="H33" s="455"/>
      <c r="L33" s="118"/>
      <c r="M33" s="422">
        <v>8</v>
      </c>
      <c r="N33" s="422"/>
      <c r="O33" s="422"/>
      <c r="P33" s="422"/>
      <c r="Q33" s="422"/>
      <c r="R33" s="422"/>
      <c r="S33" s="422"/>
      <c r="T33" s="422">
        <v>0</v>
      </c>
      <c r="U33" s="422"/>
      <c r="V33" s="422"/>
      <c r="W33" s="422"/>
      <c r="X33" s="422"/>
      <c r="Y33" s="422"/>
      <c r="Z33" s="422"/>
      <c r="AA33" s="422">
        <v>5339</v>
      </c>
      <c r="AB33" s="422"/>
      <c r="AC33" s="422"/>
      <c r="AD33" s="422"/>
      <c r="AE33" s="422"/>
      <c r="AF33" s="422"/>
      <c r="AG33" s="422"/>
    </row>
    <row r="34" spans="2:62">
      <c r="F34" s="455">
        <v>25</v>
      </c>
      <c r="G34" s="455"/>
      <c r="H34" s="455"/>
      <c r="L34" s="118"/>
      <c r="M34" s="422">
        <v>9</v>
      </c>
      <c r="N34" s="422"/>
      <c r="O34" s="422"/>
      <c r="P34" s="422"/>
      <c r="Q34" s="422"/>
      <c r="R34" s="422"/>
      <c r="S34" s="422"/>
      <c r="T34" s="422">
        <v>0</v>
      </c>
      <c r="U34" s="422"/>
      <c r="V34" s="422"/>
      <c r="W34" s="422"/>
      <c r="X34" s="422"/>
      <c r="Y34" s="422"/>
      <c r="Z34" s="422"/>
      <c r="AA34" s="422">
        <v>5655</v>
      </c>
      <c r="AB34" s="422"/>
      <c r="AC34" s="422"/>
      <c r="AD34" s="422"/>
      <c r="AE34" s="422"/>
      <c r="AF34" s="422"/>
      <c r="AG34" s="422"/>
    </row>
    <row r="35" spans="2:62">
      <c r="F35" s="424">
        <v>26</v>
      </c>
      <c r="G35" s="424"/>
      <c r="H35" s="424"/>
      <c r="I35" s="257"/>
      <c r="J35" s="257"/>
      <c r="K35" s="257"/>
      <c r="L35" s="258"/>
      <c r="M35" s="591">
        <v>9</v>
      </c>
      <c r="N35" s="926"/>
      <c r="O35" s="926"/>
      <c r="P35" s="926"/>
      <c r="Q35" s="926"/>
      <c r="R35" s="926"/>
      <c r="S35" s="926"/>
      <c r="T35" s="426">
        <v>0</v>
      </c>
      <c r="U35" s="426"/>
      <c r="V35" s="426"/>
      <c r="W35" s="426"/>
      <c r="X35" s="426"/>
      <c r="Y35" s="426"/>
      <c r="Z35" s="426"/>
      <c r="AA35" s="426">
        <v>4246</v>
      </c>
      <c r="AB35" s="926"/>
      <c r="AC35" s="926"/>
      <c r="AD35" s="926"/>
      <c r="AE35" s="926"/>
      <c r="AF35" s="926"/>
      <c r="AG35" s="926"/>
    </row>
    <row r="36" spans="2:62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20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</row>
    <row r="37" spans="2:62">
      <c r="B37" s="521" t="s">
        <v>9</v>
      </c>
      <c r="C37" s="521"/>
      <c r="D37" s="521"/>
      <c r="E37" s="227" t="s">
        <v>423</v>
      </c>
      <c r="F37" s="121" t="s">
        <v>755</v>
      </c>
    </row>
    <row r="42" spans="2:62" ht="18" customHeight="1">
      <c r="B42" s="454" t="s">
        <v>879</v>
      </c>
      <c r="C42" s="454"/>
      <c r="D42" s="454"/>
      <c r="E42" s="454"/>
      <c r="F42" s="454"/>
      <c r="G42" s="454"/>
      <c r="H42" s="454"/>
      <c r="I42" s="454"/>
      <c r="J42" s="454"/>
      <c r="K42" s="454"/>
      <c r="L42" s="454"/>
      <c r="M42" s="454"/>
      <c r="N42" s="454"/>
      <c r="O42" s="454"/>
      <c r="P42" s="454"/>
      <c r="Q42" s="454"/>
      <c r="R42" s="454"/>
      <c r="S42" s="454"/>
      <c r="T42" s="454"/>
      <c r="U42" s="454"/>
      <c r="V42" s="454"/>
      <c r="W42" s="454"/>
      <c r="X42" s="454"/>
      <c r="Y42" s="454"/>
      <c r="Z42" s="454"/>
      <c r="AA42" s="454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4"/>
      <c r="AR42" s="454"/>
      <c r="AS42" s="454"/>
      <c r="AT42" s="454"/>
      <c r="AU42" s="454"/>
      <c r="AV42" s="454"/>
      <c r="AW42" s="454"/>
      <c r="AX42" s="454"/>
      <c r="AY42" s="454"/>
      <c r="AZ42" s="454"/>
      <c r="BA42" s="454"/>
      <c r="BB42" s="454"/>
      <c r="BC42" s="454"/>
      <c r="BD42" s="454"/>
      <c r="BE42" s="454"/>
      <c r="BF42" s="454"/>
      <c r="BG42" s="454"/>
      <c r="BH42" s="454"/>
      <c r="BI42" s="454"/>
      <c r="BJ42" s="454"/>
    </row>
    <row r="43" spans="2:62" ht="12.95" customHeight="1"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</row>
    <row r="44" spans="2:62" ht="15.75" customHeight="1">
      <c r="B44" s="553" t="s">
        <v>1</v>
      </c>
      <c r="C44" s="554"/>
      <c r="D44" s="554"/>
      <c r="E44" s="554"/>
      <c r="F44" s="554"/>
      <c r="G44" s="554"/>
      <c r="H44" s="554"/>
      <c r="I44" s="554"/>
      <c r="J44" s="554"/>
      <c r="K44" s="554"/>
      <c r="L44" s="554"/>
      <c r="M44" s="554"/>
      <c r="N44" s="554" t="s">
        <v>754</v>
      </c>
      <c r="O44" s="554"/>
      <c r="P44" s="554"/>
      <c r="Q44" s="554"/>
      <c r="R44" s="554"/>
      <c r="S44" s="554"/>
      <c r="T44" s="554"/>
      <c r="U44" s="559" t="s">
        <v>753</v>
      </c>
      <c r="V44" s="554"/>
      <c r="W44" s="554"/>
      <c r="X44" s="554"/>
      <c r="Y44" s="554"/>
      <c r="Z44" s="554"/>
      <c r="AA44" s="554"/>
      <c r="AB44" s="559" t="s">
        <v>752</v>
      </c>
      <c r="AC44" s="554"/>
      <c r="AD44" s="554"/>
      <c r="AE44" s="554"/>
      <c r="AF44" s="554"/>
      <c r="AG44" s="554"/>
      <c r="AH44" s="554"/>
      <c r="AI44" s="559" t="s">
        <v>751</v>
      </c>
      <c r="AJ44" s="554"/>
      <c r="AK44" s="554"/>
      <c r="AL44" s="554"/>
      <c r="AM44" s="554"/>
      <c r="AN44" s="554"/>
      <c r="AO44" s="554"/>
      <c r="AP44" s="559" t="s">
        <v>750</v>
      </c>
      <c r="AQ44" s="554"/>
      <c r="AR44" s="554"/>
      <c r="AS44" s="554"/>
      <c r="AT44" s="554"/>
      <c r="AU44" s="554"/>
      <c r="AV44" s="554"/>
      <c r="AW44" s="559" t="s">
        <v>749</v>
      </c>
      <c r="AX44" s="554"/>
      <c r="AY44" s="554"/>
      <c r="AZ44" s="554"/>
      <c r="BA44" s="554"/>
      <c r="BB44" s="554"/>
      <c r="BC44" s="554"/>
      <c r="BD44" s="559" t="s">
        <v>748</v>
      </c>
      <c r="BE44" s="554"/>
      <c r="BF44" s="554"/>
      <c r="BG44" s="554"/>
      <c r="BH44" s="554"/>
      <c r="BI44" s="554"/>
      <c r="BJ44" s="555"/>
    </row>
    <row r="45" spans="2:62" ht="15.75" customHeight="1">
      <c r="B45" s="469"/>
      <c r="C45" s="470"/>
      <c r="D45" s="470"/>
      <c r="E45" s="470"/>
      <c r="F45" s="470"/>
      <c r="G45" s="470"/>
      <c r="H45" s="470"/>
      <c r="I45" s="470"/>
      <c r="J45" s="470"/>
      <c r="K45" s="470"/>
      <c r="L45" s="470"/>
      <c r="M45" s="470"/>
      <c r="N45" s="470"/>
      <c r="O45" s="470"/>
      <c r="P45" s="470"/>
      <c r="Q45" s="470"/>
      <c r="R45" s="470"/>
      <c r="S45" s="470"/>
      <c r="T45" s="470"/>
      <c r="U45" s="470"/>
      <c r="V45" s="470"/>
      <c r="W45" s="470"/>
      <c r="X45" s="470"/>
      <c r="Y45" s="470"/>
      <c r="Z45" s="470"/>
      <c r="AA45" s="470"/>
      <c r="AB45" s="470"/>
      <c r="AC45" s="470"/>
      <c r="AD45" s="470"/>
      <c r="AE45" s="470"/>
      <c r="AF45" s="470"/>
      <c r="AG45" s="470"/>
      <c r="AH45" s="470"/>
      <c r="AI45" s="470"/>
      <c r="AJ45" s="470"/>
      <c r="AK45" s="470"/>
      <c r="AL45" s="470"/>
      <c r="AM45" s="470"/>
      <c r="AN45" s="470"/>
      <c r="AO45" s="470"/>
      <c r="AP45" s="470"/>
      <c r="AQ45" s="470"/>
      <c r="AR45" s="470"/>
      <c r="AS45" s="470"/>
      <c r="AT45" s="470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0"/>
      <c r="BI45" s="470"/>
      <c r="BJ45" s="475"/>
    </row>
    <row r="46" spans="2:62">
      <c r="M46" s="117"/>
    </row>
    <row r="47" spans="2:62">
      <c r="C47" s="463" t="s">
        <v>7</v>
      </c>
      <c r="D47" s="463"/>
      <c r="E47" s="463"/>
      <c r="F47" s="463"/>
      <c r="G47" s="463">
        <v>22</v>
      </c>
      <c r="H47" s="463"/>
      <c r="I47" s="463" t="s">
        <v>1</v>
      </c>
      <c r="J47" s="463"/>
      <c r="K47" s="463"/>
      <c r="L47" s="463"/>
      <c r="M47" s="193"/>
      <c r="N47" s="722">
        <v>21233</v>
      </c>
      <c r="O47" s="722"/>
      <c r="P47" s="722"/>
      <c r="Q47" s="722"/>
      <c r="R47" s="722"/>
      <c r="S47" s="722"/>
      <c r="T47" s="722"/>
      <c r="U47" s="722">
        <v>288</v>
      </c>
      <c r="V47" s="722"/>
      <c r="W47" s="722"/>
      <c r="X47" s="722"/>
      <c r="Y47" s="722"/>
      <c r="Z47" s="722"/>
      <c r="AA47" s="722"/>
      <c r="AB47" s="722">
        <v>66</v>
      </c>
      <c r="AC47" s="722"/>
      <c r="AD47" s="722"/>
      <c r="AE47" s="722"/>
      <c r="AF47" s="722"/>
      <c r="AG47" s="722"/>
      <c r="AH47" s="722"/>
      <c r="AI47" s="722">
        <v>22606</v>
      </c>
      <c r="AJ47" s="722"/>
      <c r="AK47" s="722"/>
      <c r="AL47" s="722"/>
      <c r="AM47" s="722"/>
      <c r="AN47" s="722"/>
      <c r="AO47" s="722"/>
      <c r="AP47" s="722">
        <v>1149</v>
      </c>
      <c r="AQ47" s="722"/>
      <c r="AR47" s="722"/>
      <c r="AS47" s="722"/>
      <c r="AT47" s="722"/>
      <c r="AU47" s="722"/>
      <c r="AV47" s="722"/>
      <c r="AW47" s="722">
        <v>34399</v>
      </c>
      <c r="AX47" s="722"/>
      <c r="AY47" s="722"/>
      <c r="AZ47" s="722"/>
      <c r="BA47" s="722"/>
      <c r="BB47" s="722"/>
      <c r="BC47" s="722"/>
      <c r="BD47" s="722">
        <v>704</v>
      </c>
      <c r="BE47" s="722"/>
      <c r="BF47" s="722"/>
      <c r="BG47" s="722"/>
      <c r="BH47" s="722"/>
      <c r="BI47" s="722"/>
      <c r="BJ47" s="722"/>
    </row>
    <row r="48" spans="2:62">
      <c r="C48" s="194"/>
      <c r="D48" s="194"/>
      <c r="E48" s="194"/>
      <c r="F48" s="194"/>
      <c r="G48" s="463">
        <v>23</v>
      </c>
      <c r="H48" s="463"/>
      <c r="I48" s="194"/>
      <c r="J48" s="194"/>
      <c r="K48" s="194"/>
      <c r="L48" s="194"/>
      <c r="M48" s="193"/>
      <c r="N48" s="722">
        <v>21176</v>
      </c>
      <c r="O48" s="722"/>
      <c r="P48" s="722"/>
      <c r="Q48" s="722"/>
      <c r="R48" s="722"/>
      <c r="S48" s="722"/>
      <c r="T48" s="722"/>
      <c r="U48" s="722">
        <v>310</v>
      </c>
      <c r="V48" s="722"/>
      <c r="W48" s="722"/>
      <c r="X48" s="722"/>
      <c r="Y48" s="722"/>
      <c r="Z48" s="722"/>
      <c r="AA48" s="722"/>
      <c r="AB48" s="722">
        <v>70</v>
      </c>
      <c r="AC48" s="722"/>
      <c r="AD48" s="722"/>
      <c r="AE48" s="722"/>
      <c r="AF48" s="722"/>
      <c r="AG48" s="722"/>
      <c r="AH48" s="722"/>
      <c r="AI48" s="722">
        <v>20849</v>
      </c>
      <c r="AJ48" s="722"/>
      <c r="AK48" s="722"/>
      <c r="AL48" s="722"/>
      <c r="AM48" s="722"/>
      <c r="AN48" s="722"/>
      <c r="AO48" s="722"/>
      <c r="AP48" s="722">
        <v>1241</v>
      </c>
      <c r="AQ48" s="722"/>
      <c r="AR48" s="722"/>
      <c r="AS48" s="722"/>
      <c r="AT48" s="722"/>
      <c r="AU48" s="722"/>
      <c r="AV48" s="722"/>
      <c r="AW48" s="722">
        <v>36024</v>
      </c>
      <c r="AX48" s="722"/>
      <c r="AY48" s="722"/>
      <c r="AZ48" s="722"/>
      <c r="BA48" s="722"/>
      <c r="BB48" s="722"/>
      <c r="BC48" s="722"/>
      <c r="BD48" s="722">
        <v>665</v>
      </c>
      <c r="BE48" s="722"/>
      <c r="BF48" s="722"/>
      <c r="BG48" s="722"/>
      <c r="BH48" s="722"/>
      <c r="BI48" s="722"/>
      <c r="BJ48" s="722"/>
    </row>
    <row r="49" spans="2:62">
      <c r="C49" s="194"/>
      <c r="D49" s="194"/>
      <c r="E49" s="194"/>
      <c r="F49" s="194"/>
      <c r="G49" s="463">
        <v>24</v>
      </c>
      <c r="H49" s="463"/>
      <c r="I49" s="194"/>
      <c r="J49" s="194"/>
      <c r="K49" s="194"/>
      <c r="L49" s="194"/>
      <c r="M49" s="193"/>
      <c r="N49" s="722">
        <v>22396</v>
      </c>
      <c r="O49" s="722"/>
      <c r="P49" s="722"/>
      <c r="Q49" s="722"/>
      <c r="R49" s="722"/>
      <c r="S49" s="722"/>
      <c r="T49" s="722"/>
      <c r="U49" s="722">
        <v>307</v>
      </c>
      <c r="V49" s="722"/>
      <c r="W49" s="722"/>
      <c r="X49" s="722"/>
      <c r="Y49" s="722"/>
      <c r="Z49" s="722"/>
      <c r="AA49" s="722"/>
      <c r="AB49" s="722">
        <v>69</v>
      </c>
      <c r="AC49" s="722"/>
      <c r="AD49" s="722"/>
      <c r="AE49" s="722"/>
      <c r="AF49" s="722"/>
      <c r="AG49" s="722"/>
      <c r="AH49" s="722"/>
      <c r="AI49" s="722">
        <v>21600</v>
      </c>
      <c r="AJ49" s="722"/>
      <c r="AK49" s="722"/>
      <c r="AL49" s="722"/>
      <c r="AM49" s="722"/>
      <c r="AN49" s="722"/>
      <c r="AO49" s="722"/>
      <c r="AP49" s="722">
        <v>1295</v>
      </c>
      <c r="AQ49" s="722"/>
      <c r="AR49" s="722"/>
      <c r="AS49" s="722"/>
      <c r="AT49" s="722"/>
      <c r="AU49" s="722"/>
      <c r="AV49" s="722"/>
      <c r="AW49" s="722">
        <v>29282</v>
      </c>
      <c r="AX49" s="722"/>
      <c r="AY49" s="722"/>
      <c r="AZ49" s="722"/>
      <c r="BA49" s="722"/>
      <c r="BB49" s="722"/>
      <c r="BC49" s="722"/>
      <c r="BD49" s="722">
        <v>706</v>
      </c>
      <c r="BE49" s="722"/>
      <c r="BF49" s="722"/>
      <c r="BG49" s="722"/>
      <c r="BH49" s="722"/>
      <c r="BI49" s="722"/>
      <c r="BJ49" s="722"/>
    </row>
    <row r="50" spans="2:62">
      <c r="C50" s="194"/>
      <c r="D50" s="194"/>
      <c r="E50" s="194"/>
      <c r="F50" s="194"/>
      <c r="G50" s="463">
        <v>25</v>
      </c>
      <c r="H50" s="463"/>
      <c r="I50" s="194"/>
      <c r="J50" s="194"/>
      <c r="K50" s="194"/>
      <c r="L50" s="194"/>
      <c r="M50" s="193"/>
      <c r="N50" s="722">
        <v>21540</v>
      </c>
      <c r="O50" s="722"/>
      <c r="P50" s="722"/>
      <c r="Q50" s="722"/>
      <c r="R50" s="722"/>
      <c r="S50" s="722"/>
      <c r="T50" s="722"/>
      <c r="U50" s="722">
        <v>319</v>
      </c>
      <c r="V50" s="722"/>
      <c r="W50" s="722"/>
      <c r="X50" s="722"/>
      <c r="Y50" s="722"/>
      <c r="Z50" s="722"/>
      <c r="AA50" s="722"/>
      <c r="AB50" s="722">
        <v>70</v>
      </c>
      <c r="AC50" s="722"/>
      <c r="AD50" s="722"/>
      <c r="AE50" s="722"/>
      <c r="AF50" s="722"/>
      <c r="AG50" s="722"/>
      <c r="AH50" s="722"/>
      <c r="AI50" s="722">
        <v>20963</v>
      </c>
      <c r="AJ50" s="722"/>
      <c r="AK50" s="722"/>
      <c r="AL50" s="722"/>
      <c r="AM50" s="722"/>
      <c r="AN50" s="722"/>
      <c r="AO50" s="722"/>
      <c r="AP50" s="722">
        <v>1081</v>
      </c>
      <c r="AQ50" s="722"/>
      <c r="AR50" s="722"/>
      <c r="AS50" s="722"/>
      <c r="AT50" s="722"/>
      <c r="AU50" s="722"/>
      <c r="AV50" s="722"/>
      <c r="AW50" s="722">
        <v>35239</v>
      </c>
      <c r="AX50" s="722"/>
      <c r="AY50" s="722"/>
      <c r="AZ50" s="722"/>
      <c r="BA50" s="722"/>
      <c r="BB50" s="722"/>
      <c r="BC50" s="722"/>
      <c r="BD50" s="722">
        <v>699</v>
      </c>
      <c r="BE50" s="722"/>
      <c r="BF50" s="722"/>
      <c r="BG50" s="722"/>
      <c r="BH50" s="722"/>
      <c r="BI50" s="722"/>
      <c r="BJ50" s="722"/>
    </row>
    <row r="51" spans="2:62">
      <c r="G51" s="826">
        <v>26</v>
      </c>
      <c r="H51" s="826"/>
      <c r="I51" s="257"/>
      <c r="J51" s="257"/>
      <c r="K51" s="257"/>
      <c r="L51" s="257"/>
      <c r="M51" s="258"/>
      <c r="N51" s="726">
        <v>21654</v>
      </c>
      <c r="O51" s="726"/>
      <c r="P51" s="726"/>
      <c r="Q51" s="726"/>
      <c r="R51" s="726"/>
      <c r="S51" s="726"/>
      <c r="T51" s="726"/>
      <c r="U51" s="726">
        <v>295</v>
      </c>
      <c r="V51" s="726"/>
      <c r="W51" s="726"/>
      <c r="X51" s="726"/>
      <c r="Y51" s="726"/>
      <c r="Z51" s="726"/>
      <c r="AA51" s="726"/>
      <c r="AB51" s="726">
        <v>68</v>
      </c>
      <c r="AC51" s="726"/>
      <c r="AD51" s="726"/>
      <c r="AE51" s="726"/>
      <c r="AF51" s="726"/>
      <c r="AG51" s="726"/>
      <c r="AH51" s="726"/>
      <c r="AI51" s="726">
        <v>23838</v>
      </c>
      <c r="AJ51" s="726"/>
      <c r="AK51" s="726"/>
      <c r="AL51" s="726"/>
      <c r="AM51" s="726"/>
      <c r="AN51" s="726"/>
      <c r="AO51" s="726"/>
      <c r="AP51" s="726">
        <v>1146</v>
      </c>
      <c r="AQ51" s="726"/>
      <c r="AR51" s="726"/>
      <c r="AS51" s="726"/>
      <c r="AT51" s="726"/>
      <c r="AU51" s="726"/>
      <c r="AV51" s="726"/>
      <c r="AW51" s="726">
        <v>36860</v>
      </c>
      <c r="AX51" s="726"/>
      <c r="AY51" s="726"/>
      <c r="AZ51" s="726"/>
      <c r="BA51" s="726"/>
      <c r="BB51" s="726"/>
      <c r="BC51" s="726"/>
      <c r="BD51" s="726">
        <v>682</v>
      </c>
      <c r="BE51" s="726"/>
      <c r="BF51" s="726"/>
      <c r="BG51" s="726"/>
      <c r="BH51" s="726"/>
      <c r="BI51" s="726"/>
      <c r="BJ51" s="726"/>
    </row>
    <row r="52" spans="2:62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20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</row>
    <row r="53" spans="2:62">
      <c r="B53" s="521" t="s">
        <v>9</v>
      </c>
      <c r="C53" s="521"/>
      <c r="D53" s="521"/>
      <c r="E53" s="227" t="s">
        <v>727</v>
      </c>
      <c r="F53" s="121" t="s">
        <v>747</v>
      </c>
    </row>
    <row r="54" spans="2:62" s="123" customFormat="1"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  <c r="BI54" s="213"/>
      <c r="BJ54" s="213"/>
    </row>
    <row r="55" spans="2:62" s="123" customFormat="1">
      <c r="C55" s="367"/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69"/>
      <c r="AH55" s="369"/>
      <c r="AI55" s="369"/>
      <c r="AJ55" s="369"/>
      <c r="AK55" s="369"/>
      <c r="AL55" s="369"/>
      <c r="AM55" s="369"/>
      <c r="AN55" s="369"/>
      <c r="AO55" s="369"/>
      <c r="AP55" s="369"/>
      <c r="AQ55" s="369"/>
      <c r="AR55" s="369"/>
    </row>
    <row r="56" spans="2:62" s="123" customFormat="1"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213"/>
      <c r="U56" s="213"/>
      <c r="V56" s="213"/>
      <c r="W56" s="213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</row>
    <row r="57" spans="2:62" s="123" customFormat="1">
      <c r="C57" s="367"/>
      <c r="D57" s="367"/>
      <c r="E57" s="367"/>
      <c r="F57" s="367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369"/>
      <c r="AJ57" s="369"/>
      <c r="AK57" s="369"/>
      <c r="AL57" s="369"/>
      <c r="AM57" s="369"/>
      <c r="AN57" s="369"/>
      <c r="AO57" s="369"/>
      <c r="AP57" s="369"/>
      <c r="AQ57" s="369"/>
      <c r="AR57" s="369"/>
    </row>
    <row r="58" spans="2:62" s="123" customFormat="1"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</row>
    <row r="59" spans="2:62" s="123" customFormat="1">
      <c r="C59" s="367"/>
      <c r="D59" s="367"/>
      <c r="E59" s="367"/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U59" s="369"/>
      <c r="V59" s="369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69"/>
      <c r="AH59" s="369"/>
      <c r="AI59" s="369"/>
      <c r="AJ59" s="369"/>
      <c r="AK59" s="369"/>
      <c r="AL59" s="369"/>
      <c r="AM59" s="369"/>
      <c r="AN59" s="369"/>
      <c r="AO59" s="369"/>
      <c r="AP59" s="369"/>
      <c r="AQ59" s="369"/>
      <c r="AR59" s="369"/>
    </row>
    <row r="60" spans="2:62" s="123" customFormat="1"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  <c r="BI60" s="213"/>
      <c r="BJ60" s="213"/>
    </row>
    <row r="61" spans="2:62" s="123" customFormat="1"/>
    <row r="62" spans="2:62" s="123" customFormat="1">
      <c r="B62" s="184"/>
      <c r="C62" s="184"/>
      <c r="D62" s="184"/>
      <c r="E62" s="228"/>
      <c r="F62" s="184"/>
    </row>
    <row r="63" spans="2:62" s="123" customFormat="1" ht="18" customHeight="1">
      <c r="B63" s="342"/>
      <c r="C63" s="342"/>
      <c r="D63" s="342"/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2"/>
      <c r="S63" s="342"/>
      <c r="T63" s="342"/>
      <c r="U63" s="342"/>
      <c r="V63" s="342"/>
      <c r="W63" s="342"/>
      <c r="X63" s="342"/>
      <c r="Y63" s="342"/>
      <c r="Z63" s="342"/>
      <c r="AA63" s="342"/>
      <c r="AB63" s="342"/>
      <c r="AC63" s="342"/>
      <c r="AD63" s="342"/>
      <c r="AE63" s="342"/>
      <c r="AF63" s="342"/>
      <c r="AG63" s="342"/>
      <c r="AH63" s="342"/>
      <c r="AI63" s="342"/>
      <c r="AJ63" s="342"/>
      <c r="AK63" s="342"/>
      <c r="AL63" s="342"/>
      <c r="AM63" s="342"/>
      <c r="AN63" s="342"/>
      <c r="AO63" s="342"/>
      <c r="AP63" s="342"/>
      <c r="AQ63" s="342"/>
      <c r="AR63" s="342"/>
      <c r="AS63" s="342"/>
      <c r="AT63" s="342"/>
      <c r="AU63" s="342"/>
      <c r="AV63" s="342"/>
      <c r="AW63" s="342"/>
      <c r="AX63" s="342"/>
      <c r="AY63" s="342"/>
      <c r="AZ63" s="342"/>
      <c r="BA63" s="342"/>
      <c r="BB63" s="342"/>
      <c r="BC63" s="342"/>
      <c r="BD63" s="342"/>
      <c r="BE63" s="342"/>
      <c r="BF63" s="342"/>
      <c r="BG63" s="342"/>
      <c r="BH63" s="342"/>
      <c r="BI63" s="342"/>
      <c r="BJ63" s="342"/>
    </row>
    <row r="64" spans="2:62" s="123" customFormat="1" ht="12.95" customHeight="1"/>
    <row r="65" spans="2:63" s="123" customFormat="1" ht="15.75" customHeight="1"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</row>
    <row r="66" spans="2:63" s="123" customFormat="1" ht="15.75" customHeight="1"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343"/>
      <c r="N66" s="122"/>
      <c r="O66" s="122"/>
      <c r="P66" s="122"/>
      <c r="Q66" s="122"/>
      <c r="R66" s="343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343"/>
      <c r="AM66" s="122"/>
      <c r="AN66" s="122"/>
      <c r="AO66" s="122"/>
      <c r="AP66" s="122"/>
      <c r="AQ66" s="343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</row>
    <row r="67" spans="2:63" s="123" customFormat="1" ht="15.75" customHeight="1"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65"/>
      <c r="AW67" s="254"/>
      <c r="AX67" s="254"/>
      <c r="AY67" s="254"/>
      <c r="AZ67" s="254"/>
      <c r="BA67" s="122"/>
      <c r="BB67" s="310"/>
      <c r="BC67" s="310"/>
      <c r="BD67" s="310"/>
      <c r="BE67" s="310"/>
      <c r="BF67" s="122"/>
      <c r="BG67" s="310"/>
      <c r="BH67" s="310"/>
      <c r="BI67" s="310"/>
      <c r="BJ67" s="310"/>
    </row>
    <row r="68" spans="2:63" s="123" customFormat="1">
      <c r="AY68" s="228"/>
      <c r="AZ68" s="228"/>
      <c r="BD68" s="228"/>
      <c r="BE68" s="228"/>
      <c r="BI68" s="228"/>
      <c r="BJ68" s="228"/>
    </row>
    <row r="69" spans="2:63" s="123" customFormat="1">
      <c r="C69" s="65"/>
      <c r="D69" s="65"/>
      <c r="E69" s="65"/>
      <c r="F69" s="65"/>
      <c r="G69" s="65"/>
      <c r="H69" s="65"/>
      <c r="I69" s="65"/>
      <c r="J69" s="65"/>
      <c r="K69" s="65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  <c r="AZ69" s="370"/>
      <c r="BA69" s="370"/>
      <c r="BB69" s="370"/>
      <c r="BC69" s="370"/>
      <c r="BD69" s="370"/>
      <c r="BE69" s="370"/>
      <c r="BF69" s="370"/>
      <c r="BG69" s="370"/>
      <c r="BH69" s="370"/>
      <c r="BI69" s="370"/>
      <c r="BJ69" s="370"/>
      <c r="BK69" s="370"/>
    </row>
    <row r="70" spans="2:63" s="123" customFormat="1">
      <c r="F70" s="65"/>
      <c r="G70" s="65"/>
      <c r="H70" s="65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  <c r="AZ70" s="370"/>
      <c r="BA70" s="370"/>
      <c r="BB70" s="370"/>
      <c r="BC70" s="370"/>
      <c r="BD70" s="370"/>
      <c r="BE70" s="370"/>
      <c r="BF70" s="370"/>
      <c r="BG70" s="370"/>
      <c r="BH70" s="370"/>
      <c r="BI70" s="370"/>
      <c r="BJ70" s="370"/>
      <c r="BK70" s="370"/>
    </row>
    <row r="71" spans="2:63" s="123" customFormat="1">
      <c r="F71" s="65"/>
      <c r="G71" s="65"/>
      <c r="H71" s="65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  <c r="AZ71" s="370"/>
      <c r="BA71" s="370"/>
      <c r="BB71" s="370"/>
      <c r="BC71" s="370"/>
      <c r="BD71" s="370"/>
      <c r="BE71" s="370"/>
      <c r="BF71" s="370"/>
      <c r="BG71" s="370"/>
      <c r="BH71" s="370"/>
      <c r="BI71" s="370"/>
      <c r="BJ71" s="370"/>
      <c r="BK71" s="370"/>
    </row>
    <row r="72" spans="2:63" s="123" customFormat="1">
      <c r="F72" s="65"/>
      <c r="G72" s="65"/>
      <c r="H72" s="65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  <c r="AZ72" s="370"/>
      <c r="BA72" s="370"/>
      <c r="BB72" s="370"/>
      <c r="BC72" s="370"/>
      <c r="BD72" s="370"/>
      <c r="BE72" s="370"/>
      <c r="BF72" s="370"/>
      <c r="BG72" s="370"/>
      <c r="BH72" s="370"/>
      <c r="BI72" s="370"/>
      <c r="BJ72" s="370"/>
      <c r="BK72" s="370"/>
    </row>
    <row r="73" spans="2:63" s="123" customFormat="1">
      <c r="F73" s="298"/>
      <c r="G73" s="298"/>
      <c r="H73" s="298"/>
      <c r="M73" s="368"/>
      <c r="N73" s="368"/>
      <c r="O73" s="368"/>
      <c r="P73" s="368"/>
      <c r="Q73" s="368"/>
      <c r="R73" s="368"/>
      <c r="S73" s="368"/>
      <c r="T73" s="368"/>
      <c r="U73" s="368"/>
      <c r="V73" s="368"/>
      <c r="W73" s="368"/>
      <c r="X73" s="368"/>
      <c r="Y73" s="368"/>
      <c r="Z73" s="368"/>
      <c r="AA73" s="368"/>
      <c r="AB73" s="368"/>
      <c r="AC73" s="368"/>
      <c r="AD73" s="368"/>
      <c r="AE73" s="368"/>
      <c r="AF73" s="368"/>
      <c r="AG73" s="368"/>
      <c r="AH73" s="368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68"/>
      <c r="AU73" s="368"/>
      <c r="AV73" s="368"/>
      <c r="AW73" s="368"/>
      <c r="AX73" s="368"/>
      <c r="AY73" s="368"/>
      <c r="AZ73" s="368"/>
      <c r="BA73" s="368"/>
      <c r="BB73" s="368"/>
      <c r="BC73" s="368"/>
      <c r="BD73" s="368"/>
      <c r="BE73" s="368"/>
      <c r="BF73" s="368"/>
      <c r="BG73" s="368"/>
      <c r="BH73" s="368"/>
      <c r="BI73" s="368"/>
      <c r="BJ73" s="368"/>
      <c r="BK73" s="368"/>
    </row>
    <row r="74" spans="2:63" s="123" customFormat="1"/>
    <row r="75" spans="2:63" s="123" customFormat="1" ht="15.75" customHeight="1"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</row>
    <row r="76" spans="2:63" s="123" customFormat="1" ht="15.75" customHeight="1">
      <c r="B76" s="122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343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</row>
    <row r="77" spans="2:63" s="123" customFormat="1" ht="15.75" customHeight="1"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65"/>
      <c r="AR77" s="65"/>
      <c r="AS77" s="65"/>
      <c r="AT77" s="65"/>
      <c r="AU77" s="65"/>
      <c r="AV77" s="65"/>
      <c r="AW77" s="65"/>
      <c r="AX77" s="122"/>
      <c r="AY77" s="122"/>
      <c r="AZ77" s="122"/>
      <c r="BA77" s="122"/>
      <c r="BB77" s="122"/>
      <c r="BC77" s="122"/>
      <c r="BD77" s="122"/>
      <c r="BE77" s="122"/>
      <c r="BF77" s="310"/>
      <c r="BG77" s="310"/>
      <c r="BH77" s="310"/>
      <c r="BI77" s="310"/>
      <c r="BJ77" s="310"/>
      <c r="BK77" s="228"/>
    </row>
    <row r="78" spans="2:63" s="123" customFormat="1">
      <c r="AV78" s="228"/>
      <c r="AW78" s="228"/>
      <c r="BC78" s="228"/>
      <c r="BD78" s="228"/>
      <c r="BI78" s="228"/>
      <c r="BJ78" s="228"/>
    </row>
    <row r="79" spans="2:63" s="123" customFormat="1">
      <c r="C79" s="65"/>
      <c r="D79" s="65"/>
      <c r="E79" s="65"/>
      <c r="F79" s="65"/>
      <c r="G79" s="65"/>
      <c r="H79" s="65"/>
      <c r="I79" s="65"/>
      <c r="J79" s="65"/>
      <c r="K79" s="65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  <c r="AZ79" s="370"/>
      <c r="BA79" s="370"/>
      <c r="BB79" s="370"/>
      <c r="BC79" s="370"/>
      <c r="BD79" s="370"/>
      <c r="BE79" s="251"/>
      <c r="BF79" s="371"/>
      <c r="BG79" s="371"/>
      <c r="BH79" s="371"/>
      <c r="BI79" s="371"/>
      <c r="BJ79" s="371"/>
      <c r="BK79" s="163"/>
    </row>
    <row r="80" spans="2:63" s="123" customFormat="1">
      <c r="F80" s="65"/>
      <c r="G80" s="65"/>
      <c r="H80" s="65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  <c r="AZ80" s="370"/>
      <c r="BA80" s="370"/>
      <c r="BB80" s="370"/>
      <c r="BC80" s="370"/>
      <c r="BD80" s="370"/>
      <c r="BE80" s="251"/>
      <c r="BF80" s="371"/>
      <c r="BG80" s="371"/>
      <c r="BH80" s="371"/>
      <c r="BI80" s="371"/>
      <c r="BJ80" s="371"/>
      <c r="BK80" s="163"/>
    </row>
    <row r="81" spans="2:63" s="123" customFormat="1">
      <c r="F81" s="65"/>
      <c r="G81" s="65"/>
      <c r="H81" s="65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  <c r="AZ81" s="370"/>
      <c r="BA81" s="370"/>
      <c r="BB81" s="370"/>
      <c r="BC81" s="370"/>
      <c r="BD81" s="370"/>
      <c r="BE81" s="251"/>
      <c r="BF81" s="371"/>
      <c r="BG81" s="371"/>
      <c r="BH81" s="371"/>
      <c r="BI81" s="371"/>
      <c r="BJ81" s="371"/>
      <c r="BK81" s="162"/>
    </row>
    <row r="82" spans="2:63" s="123" customFormat="1">
      <c r="F82" s="65"/>
      <c r="G82" s="65"/>
      <c r="H82" s="65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  <c r="AZ82" s="370"/>
      <c r="BA82" s="370"/>
      <c r="BB82" s="370"/>
      <c r="BC82" s="370"/>
      <c r="BD82" s="370"/>
      <c r="BE82" s="251"/>
      <c r="BF82" s="371"/>
      <c r="BG82" s="371"/>
      <c r="BH82" s="371"/>
      <c r="BI82" s="371"/>
      <c r="BJ82" s="371"/>
      <c r="BK82" s="161"/>
    </row>
    <row r="83" spans="2:63" s="123" customFormat="1">
      <c r="F83" s="298"/>
      <c r="G83" s="298"/>
      <c r="H83" s="298"/>
      <c r="M83" s="368"/>
      <c r="N83" s="368"/>
      <c r="O83" s="368"/>
      <c r="P83" s="368"/>
      <c r="Q83" s="368"/>
      <c r="R83" s="368"/>
      <c r="S83" s="368"/>
      <c r="T83" s="368"/>
      <c r="U83" s="368"/>
      <c r="V83" s="368"/>
      <c r="W83" s="368"/>
      <c r="X83" s="368"/>
      <c r="Y83" s="368"/>
      <c r="Z83" s="368"/>
      <c r="AA83" s="368"/>
      <c r="AB83" s="368"/>
      <c r="AC83" s="368"/>
      <c r="AD83" s="368"/>
      <c r="AE83" s="368"/>
      <c r="AF83" s="368"/>
      <c r="AG83" s="368"/>
      <c r="AH83" s="368"/>
      <c r="AI83" s="368"/>
      <c r="AJ83" s="368"/>
      <c r="AK83" s="368"/>
      <c r="AL83" s="368"/>
      <c r="AM83" s="368"/>
      <c r="AN83" s="368"/>
      <c r="AO83" s="368"/>
      <c r="AP83" s="368"/>
      <c r="AQ83" s="368"/>
      <c r="AR83" s="368"/>
      <c r="AS83" s="368"/>
      <c r="AT83" s="368"/>
      <c r="AU83" s="368"/>
      <c r="AV83" s="368"/>
      <c r="AW83" s="368"/>
      <c r="AX83" s="368"/>
      <c r="AY83" s="368"/>
      <c r="AZ83" s="368"/>
      <c r="BA83" s="368"/>
      <c r="BB83" s="368"/>
      <c r="BC83" s="368"/>
      <c r="BD83" s="368"/>
      <c r="BE83" s="368"/>
      <c r="BF83" s="368"/>
      <c r="BG83" s="368"/>
      <c r="BH83" s="368"/>
      <c r="BI83" s="368"/>
      <c r="BJ83" s="368"/>
      <c r="BK83" s="368"/>
    </row>
    <row r="84" spans="2:63" s="123" customFormat="1"/>
    <row r="85" spans="2:63" s="123" customFormat="1" ht="15.75" customHeight="1"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</row>
    <row r="86" spans="2:63" s="123" customFormat="1" ht="15.75" customHeight="1">
      <c r="B86" s="122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</row>
    <row r="87" spans="2:63" s="123" customFormat="1" ht="15.75" customHeight="1"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</row>
    <row r="88" spans="2:63" s="123" customFormat="1"/>
    <row r="89" spans="2:63" s="123" customFormat="1">
      <c r="C89" s="65"/>
      <c r="D89" s="65"/>
      <c r="E89" s="65"/>
      <c r="F89" s="65"/>
      <c r="G89" s="65"/>
      <c r="H89" s="65"/>
      <c r="I89" s="65"/>
      <c r="J89" s="65"/>
      <c r="K89" s="65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</row>
    <row r="90" spans="2:63" s="123" customFormat="1">
      <c r="F90" s="65"/>
      <c r="G90" s="65"/>
      <c r="H90" s="65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</row>
    <row r="91" spans="2:63" s="123" customFormat="1">
      <c r="F91" s="65"/>
      <c r="G91" s="65"/>
      <c r="H91" s="65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</row>
    <row r="92" spans="2:63" s="123" customFormat="1">
      <c r="F92" s="65"/>
      <c r="G92" s="65"/>
      <c r="H92" s="65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</row>
    <row r="93" spans="2:63" s="123" customFormat="1">
      <c r="F93" s="298"/>
      <c r="G93" s="298"/>
      <c r="H93" s="298"/>
      <c r="M93" s="288"/>
      <c r="N93" s="139"/>
      <c r="O93" s="139"/>
      <c r="P93" s="139"/>
      <c r="Q93" s="139"/>
      <c r="R93" s="139"/>
      <c r="S93" s="139"/>
      <c r="T93" s="213"/>
      <c r="U93" s="213"/>
      <c r="V93" s="213"/>
      <c r="W93" s="213"/>
      <c r="X93" s="213"/>
      <c r="Y93" s="213"/>
      <c r="Z93" s="213"/>
      <c r="AA93" s="288"/>
      <c r="AB93" s="139"/>
      <c r="AC93" s="139"/>
      <c r="AD93" s="139"/>
      <c r="AE93" s="139"/>
      <c r="AF93" s="139"/>
      <c r="AG93" s="139"/>
    </row>
    <row r="94" spans="2:63" s="123" customFormat="1"/>
    <row r="95" spans="2:63" s="123" customFormat="1">
      <c r="B95" s="184"/>
      <c r="C95" s="184"/>
      <c r="D95" s="184"/>
      <c r="E95" s="228"/>
      <c r="F95" s="184"/>
    </row>
    <row r="96" spans="2:63" s="123" customFormat="1"/>
    <row r="97" spans="2:62" s="123" customFormat="1"/>
    <row r="98" spans="2:62" s="123" customFormat="1"/>
    <row r="99" spans="2:62" s="123" customFormat="1" ht="18" customHeight="1">
      <c r="B99" s="342"/>
      <c r="C99" s="342"/>
      <c r="D99" s="342"/>
      <c r="E99" s="342"/>
      <c r="F99" s="342"/>
      <c r="G99" s="342"/>
      <c r="H99" s="342"/>
      <c r="I99" s="342"/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2"/>
      <c r="X99" s="342"/>
      <c r="Y99" s="342"/>
      <c r="Z99" s="342"/>
      <c r="AA99" s="342"/>
      <c r="AB99" s="342"/>
      <c r="AC99" s="342"/>
      <c r="AD99" s="342"/>
      <c r="AE99" s="342"/>
      <c r="AF99" s="342"/>
      <c r="AG99" s="342"/>
      <c r="AH99" s="342"/>
      <c r="AI99" s="342"/>
      <c r="AJ99" s="342"/>
      <c r="AK99" s="342"/>
      <c r="AL99" s="342"/>
      <c r="AM99" s="342"/>
      <c r="AN99" s="342"/>
      <c r="AO99" s="342"/>
      <c r="AP99" s="342"/>
      <c r="AQ99" s="342"/>
      <c r="AR99" s="342"/>
      <c r="AS99" s="342"/>
      <c r="AT99" s="342"/>
      <c r="AU99" s="342"/>
      <c r="AV99" s="342"/>
      <c r="AW99" s="342"/>
      <c r="AX99" s="342"/>
      <c r="AY99" s="342"/>
      <c r="AZ99" s="342"/>
      <c r="BA99" s="342"/>
      <c r="BB99" s="342"/>
      <c r="BC99" s="342"/>
      <c r="BD99" s="342"/>
      <c r="BE99" s="342"/>
      <c r="BF99" s="342"/>
      <c r="BG99" s="342"/>
      <c r="BH99" s="342"/>
      <c r="BI99" s="342"/>
      <c r="BJ99" s="342"/>
    </row>
    <row r="100" spans="2:62" s="123" customFormat="1" ht="12.95" customHeight="1"/>
    <row r="101" spans="2:62" s="123" customFormat="1" ht="15.75" customHeight="1">
      <c r="B101" s="122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343"/>
      <c r="V101" s="122"/>
      <c r="W101" s="122"/>
      <c r="X101" s="122"/>
      <c r="Y101" s="122"/>
      <c r="Z101" s="122"/>
      <c r="AA101" s="122"/>
      <c r="AB101" s="343"/>
      <c r="AC101" s="122"/>
      <c r="AD101" s="122"/>
      <c r="AE101" s="122"/>
      <c r="AF101" s="122"/>
      <c r="AG101" s="122"/>
      <c r="AH101" s="122"/>
      <c r="AI101" s="343"/>
      <c r="AJ101" s="122"/>
      <c r="AK101" s="122"/>
      <c r="AL101" s="122"/>
      <c r="AM101" s="122"/>
      <c r="AN101" s="122"/>
      <c r="AO101" s="122"/>
      <c r="AP101" s="343"/>
      <c r="AQ101" s="122"/>
      <c r="AR101" s="122"/>
      <c r="AS101" s="122"/>
      <c r="AT101" s="122"/>
      <c r="AU101" s="122"/>
      <c r="AV101" s="122"/>
      <c r="AW101" s="343"/>
      <c r="AX101" s="122"/>
      <c r="AY101" s="122"/>
      <c r="AZ101" s="122"/>
      <c r="BA101" s="122"/>
      <c r="BB101" s="122"/>
      <c r="BC101" s="122"/>
      <c r="BD101" s="343"/>
      <c r="BE101" s="122"/>
      <c r="BF101" s="122"/>
      <c r="BG101" s="122"/>
      <c r="BH101" s="122"/>
      <c r="BI101" s="122"/>
      <c r="BJ101" s="122"/>
    </row>
    <row r="102" spans="2:62" s="123" customFormat="1" ht="15.75" customHeight="1"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</row>
    <row r="103" spans="2:62" s="123" customFormat="1"/>
    <row r="104" spans="2:62" s="123" customFormat="1"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N104" s="338"/>
      <c r="O104" s="338"/>
      <c r="P104" s="338"/>
      <c r="Q104" s="338"/>
      <c r="R104" s="338"/>
      <c r="S104" s="338"/>
      <c r="T104" s="338"/>
      <c r="U104" s="338"/>
      <c r="V104" s="338"/>
      <c r="W104" s="338"/>
      <c r="X104" s="338"/>
      <c r="Y104" s="338"/>
      <c r="Z104" s="338"/>
      <c r="AA104" s="338"/>
      <c r="AB104" s="338"/>
      <c r="AC104" s="338"/>
      <c r="AD104" s="338"/>
      <c r="AE104" s="338"/>
      <c r="AF104" s="338"/>
      <c r="AG104" s="338"/>
      <c r="AH104" s="338"/>
      <c r="AI104" s="338"/>
      <c r="AJ104" s="338"/>
      <c r="AK104" s="338"/>
      <c r="AL104" s="338"/>
      <c r="AM104" s="338"/>
      <c r="AN104" s="338"/>
      <c r="AO104" s="338"/>
      <c r="AP104" s="338"/>
      <c r="AQ104" s="338"/>
      <c r="AR104" s="338"/>
      <c r="AS104" s="338"/>
      <c r="AT104" s="338"/>
      <c r="AU104" s="338"/>
      <c r="AV104" s="338"/>
      <c r="AW104" s="338"/>
      <c r="AX104" s="338"/>
      <c r="AY104" s="338"/>
      <c r="AZ104" s="338"/>
      <c r="BA104" s="338"/>
      <c r="BB104" s="338"/>
      <c r="BC104" s="338"/>
      <c r="BD104" s="338"/>
      <c r="BE104" s="338"/>
      <c r="BF104" s="338"/>
      <c r="BG104" s="338"/>
      <c r="BH104" s="338"/>
      <c r="BI104" s="338"/>
      <c r="BJ104" s="338"/>
    </row>
    <row r="105" spans="2:62" s="123" customFormat="1">
      <c r="G105" s="65"/>
      <c r="H105" s="65"/>
      <c r="N105" s="338"/>
      <c r="O105" s="338"/>
      <c r="P105" s="338"/>
      <c r="Q105" s="338"/>
      <c r="R105" s="338"/>
      <c r="S105" s="338"/>
      <c r="T105" s="338"/>
      <c r="U105" s="338"/>
      <c r="V105" s="338"/>
      <c r="W105" s="338"/>
      <c r="X105" s="338"/>
      <c r="Y105" s="338"/>
      <c r="Z105" s="338"/>
      <c r="AA105" s="338"/>
      <c r="AB105" s="338"/>
      <c r="AC105" s="338"/>
      <c r="AD105" s="338"/>
      <c r="AE105" s="338"/>
      <c r="AF105" s="338"/>
      <c r="AG105" s="338"/>
      <c r="AH105" s="338"/>
      <c r="AI105" s="338"/>
      <c r="AJ105" s="338"/>
      <c r="AK105" s="338"/>
      <c r="AL105" s="338"/>
      <c r="AM105" s="338"/>
      <c r="AN105" s="338"/>
      <c r="AO105" s="338"/>
      <c r="AP105" s="338"/>
      <c r="AQ105" s="338"/>
      <c r="AR105" s="338"/>
      <c r="AS105" s="338"/>
      <c r="AT105" s="338"/>
      <c r="AU105" s="338"/>
      <c r="AV105" s="338"/>
      <c r="AW105" s="338"/>
      <c r="AX105" s="338"/>
      <c r="AY105" s="338"/>
      <c r="AZ105" s="338"/>
      <c r="BA105" s="338"/>
      <c r="BB105" s="338"/>
      <c r="BC105" s="338"/>
      <c r="BD105" s="338"/>
      <c r="BE105" s="338"/>
      <c r="BF105" s="338"/>
      <c r="BG105" s="338"/>
      <c r="BH105" s="338"/>
      <c r="BI105" s="338"/>
      <c r="BJ105" s="338"/>
    </row>
    <row r="106" spans="2:62" s="123" customFormat="1">
      <c r="G106" s="65"/>
      <c r="H106" s="65"/>
      <c r="N106" s="338"/>
      <c r="O106" s="338"/>
      <c r="P106" s="338"/>
      <c r="Q106" s="338"/>
      <c r="R106" s="338"/>
      <c r="S106" s="338"/>
      <c r="T106" s="338"/>
      <c r="U106" s="338"/>
      <c r="V106" s="338"/>
      <c r="W106" s="338"/>
      <c r="X106" s="338"/>
      <c r="Y106" s="338"/>
      <c r="Z106" s="338"/>
      <c r="AA106" s="338"/>
      <c r="AB106" s="338"/>
      <c r="AC106" s="338"/>
      <c r="AD106" s="338"/>
      <c r="AE106" s="338"/>
      <c r="AF106" s="338"/>
      <c r="AG106" s="338"/>
      <c r="AH106" s="338"/>
      <c r="AI106" s="338"/>
      <c r="AJ106" s="338"/>
      <c r="AK106" s="338"/>
      <c r="AL106" s="338"/>
      <c r="AM106" s="338"/>
      <c r="AN106" s="338"/>
      <c r="AO106" s="338"/>
      <c r="AP106" s="338"/>
      <c r="AQ106" s="338"/>
      <c r="AR106" s="338"/>
      <c r="AS106" s="338"/>
      <c r="AT106" s="338"/>
      <c r="AU106" s="338"/>
      <c r="AV106" s="338"/>
      <c r="AW106" s="338"/>
      <c r="AX106" s="338"/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38"/>
    </row>
    <row r="107" spans="2:62" s="123" customFormat="1">
      <c r="G107" s="65"/>
      <c r="H107" s="65"/>
      <c r="N107" s="338"/>
      <c r="O107" s="338"/>
      <c r="P107" s="338"/>
      <c r="Q107" s="338"/>
      <c r="R107" s="338"/>
      <c r="S107" s="338"/>
      <c r="T107" s="338"/>
      <c r="U107" s="338"/>
      <c r="V107" s="338"/>
      <c r="W107" s="338"/>
      <c r="X107" s="338"/>
      <c r="Y107" s="338"/>
      <c r="Z107" s="338"/>
      <c r="AA107" s="338"/>
      <c r="AB107" s="338"/>
      <c r="AC107" s="338"/>
      <c r="AD107" s="338"/>
      <c r="AE107" s="338"/>
      <c r="AF107" s="338"/>
      <c r="AG107" s="338"/>
      <c r="AH107" s="338"/>
      <c r="AI107" s="338"/>
      <c r="AJ107" s="338"/>
      <c r="AK107" s="338"/>
      <c r="AL107" s="338"/>
      <c r="AM107" s="338"/>
      <c r="AN107" s="338"/>
      <c r="AO107" s="338"/>
      <c r="AP107" s="338"/>
      <c r="AQ107" s="338"/>
      <c r="AR107" s="338"/>
      <c r="AS107" s="338"/>
      <c r="AT107" s="338"/>
      <c r="AU107" s="338"/>
      <c r="AV107" s="338"/>
      <c r="AW107" s="338"/>
      <c r="AX107" s="338"/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38"/>
    </row>
    <row r="108" spans="2:62" s="123" customFormat="1">
      <c r="G108" s="298"/>
      <c r="H108" s="298"/>
      <c r="N108" s="337"/>
      <c r="O108" s="337"/>
      <c r="P108" s="337"/>
      <c r="Q108" s="337"/>
      <c r="R108" s="337"/>
      <c r="S108" s="337"/>
      <c r="T108" s="337"/>
      <c r="U108" s="337"/>
      <c r="V108" s="337"/>
      <c r="W108" s="337"/>
      <c r="X108" s="337"/>
      <c r="Y108" s="337"/>
      <c r="Z108" s="337"/>
      <c r="AA108" s="337"/>
      <c r="AB108" s="337"/>
      <c r="AC108" s="337"/>
      <c r="AD108" s="337"/>
      <c r="AE108" s="337"/>
      <c r="AF108" s="337"/>
      <c r="AG108" s="337"/>
      <c r="AH108" s="337"/>
      <c r="AI108" s="337"/>
      <c r="AJ108" s="337"/>
      <c r="AK108" s="337"/>
      <c r="AL108" s="337"/>
      <c r="AM108" s="337"/>
      <c r="AN108" s="337"/>
      <c r="AO108" s="337"/>
      <c r="AP108" s="337"/>
      <c r="AQ108" s="337"/>
      <c r="AR108" s="337"/>
      <c r="AS108" s="337"/>
      <c r="AT108" s="337"/>
      <c r="AU108" s="337"/>
      <c r="AV108" s="337"/>
      <c r="AW108" s="337"/>
      <c r="AX108" s="337"/>
      <c r="AY108" s="337"/>
      <c r="AZ108" s="337"/>
      <c r="BA108" s="337"/>
      <c r="BB108" s="337"/>
      <c r="BC108" s="337"/>
      <c r="BD108" s="337"/>
      <c r="BE108" s="337"/>
      <c r="BF108" s="337"/>
      <c r="BG108" s="337"/>
      <c r="BH108" s="337"/>
      <c r="BI108" s="337"/>
      <c r="BJ108" s="337"/>
    </row>
    <row r="109" spans="2:62" s="123" customFormat="1"/>
    <row r="110" spans="2:62" s="123" customFormat="1">
      <c r="B110" s="184"/>
      <c r="C110" s="184"/>
      <c r="D110" s="184"/>
      <c r="E110" s="228"/>
      <c r="F110" s="184"/>
    </row>
    <row r="118" spans="15:15">
      <c r="O118" s="116">
        <v>0</v>
      </c>
    </row>
  </sheetData>
  <mergeCells count="214">
    <mergeCell ref="A1:S2"/>
    <mergeCell ref="B5:BJ5"/>
    <mergeCell ref="B42:BJ42"/>
    <mergeCell ref="B37:D37"/>
    <mergeCell ref="AX24:BD24"/>
    <mergeCell ref="BE24:BJ24"/>
    <mergeCell ref="F25:H25"/>
    <mergeCell ref="AB14:AF14"/>
    <mergeCell ref="AG14:AK14"/>
    <mergeCell ref="AL14:AP14"/>
    <mergeCell ref="AQ14:AU14"/>
    <mergeCell ref="R14:V14"/>
    <mergeCell ref="W14:AA14"/>
    <mergeCell ref="AQ8:AU9"/>
    <mergeCell ref="AV8:BJ8"/>
    <mergeCell ref="AV9:AZ9"/>
    <mergeCell ref="BA9:BE9"/>
    <mergeCell ref="BF9:BJ9"/>
    <mergeCell ref="C11:E11"/>
    <mergeCell ref="F11:H11"/>
    <mergeCell ref="I11:K11"/>
    <mergeCell ref="M11:Q11"/>
    <mergeCell ref="R11:V11"/>
    <mergeCell ref="B7:L9"/>
    <mergeCell ref="M7:AK7"/>
    <mergeCell ref="AL7:BJ7"/>
    <mergeCell ref="M8:Q9"/>
    <mergeCell ref="R8:V9"/>
    <mergeCell ref="W8:AA9"/>
    <mergeCell ref="AB8:AF9"/>
    <mergeCell ref="AG8:AK9"/>
    <mergeCell ref="AL8:AP9"/>
    <mergeCell ref="W12:AA12"/>
    <mergeCell ref="AB12:AF12"/>
    <mergeCell ref="AG12:AK12"/>
    <mergeCell ref="BB11:BF11"/>
    <mergeCell ref="BG11:BK11"/>
    <mergeCell ref="F12:H12"/>
    <mergeCell ref="M12:Q12"/>
    <mergeCell ref="AV12:BA12"/>
    <mergeCell ref="BB12:BF12"/>
    <mergeCell ref="BG12:BK12"/>
    <mergeCell ref="W11:AA11"/>
    <mergeCell ref="AB11:AF11"/>
    <mergeCell ref="AG11:AK11"/>
    <mergeCell ref="AL11:AP11"/>
    <mergeCell ref="AQ11:AU11"/>
    <mergeCell ref="AV11:BA11"/>
    <mergeCell ref="AL12:AP12"/>
    <mergeCell ref="AQ12:AU12"/>
    <mergeCell ref="R12:V12"/>
    <mergeCell ref="F14:H14"/>
    <mergeCell ref="M14:Q14"/>
    <mergeCell ref="AV14:BA14"/>
    <mergeCell ref="BB14:BF14"/>
    <mergeCell ref="BG14:BK14"/>
    <mergeCell ref="F13:H13"/>
    <mergeCell ref="M13:Q13"/>
    <mergeCell ref="R13:V13"/>
    <mergeCell ref="W13:AA13"/>
    <mergeCell ref="AB13:AF13"/>
    <mergeCell ref="AG13:AK13"/>
    <mergeCell ref="AL13:AP13"/>
    <mergeCell ref="AQ13:AU13"/>
    <mergeCell ref="AQ19:AW19"/>
    <mergeCell ref="AX19:BD19"/>
    <mergeCell ref="BE19:BJ19"/>
    <mergeCell ref="AL15:AP15"/>
    <mergeCell ref="AQ15:AU15"/>
    <mergeCell ref="AV15:BA15"/>
    <mergeCell ref="BB15:BF15"/>
    <mergeCell ref="BG15:BK15"/>
    <mergeCell ref="AV13:BA13"/>
    <mergeCell ref="BB13:BF13"/>
    <mergeCell ref="BG13:BK13"/>
    <mergeCell ref="AG15:AK15"/>
    <mergeCell ref="C21:E21"/>
    <mergeCell ref="F21:H21"/>
    <mergeCell ref="I21:K21"/>
    <mergeCell ref="M21:R21"/>
    <mergeCell ref="S21:X21"/>
    <mergeCell ref="Y21:AD21"/>
    <mergeCell ref="Y18:AD19"/>
    <mergeCell ref="AE18:AP18"/>
    <mergeCell ref="AE19:AJ19"/>
    <mergeCell ref="AK19:AP19"/>
    <mergeCell ref="AE21:AJ21"/>
    <mergeCell ref="AK21:AP21"/>
    <mergeCell ref="F15:H15"/>
    <mergeCell ref="M15:Q15"/>
    <mergeCell ref="R15:V15"/>
    <mergeCell ref="W15:AA15"/>
    <mergeCell ref="AB15:AF15"/>
    <mergeCell ref="B17:L19"/>
    <mergeCell ref="M17:AD17"/>
    <mergeCell ref="AE17:BJ17"/>
    <mergeCell ref="M18:R19"/>
    <mergeCell ref="S18:X19"/>
    <mergeCell ref="AQ18:BJ18"/>
    <mergeCell ref="AQ21:AW21"/>
    <mergeCell ref="AX21:BD21"/>
    <mergeCell ref="BE21:BJ21"/>
    <mergeCell ref="F22:H22"/>
    <mergeCell ref="M22:R22"/>
    <mergeCell ref="S22:X22"/>
    <mergeCell ref="Y22:AD22"/>
    <mergeCell ref="AE22:AJ22"/>
    <mergeCell ref="AK22:AP22"/>
    <mergeCell ref="AQ22:AW22"/>
    <mergeCell ref="AX22:BD22"/>
    <mergeCell ref="BE22:BJ22"/>
    <mergeCell ref="AK23:AP23"/>
    <mergeCell ref="AQ23:AW23"/>
    <mergeCell ref="AX23:BD23"/>
    <mergeCell ref="BE23:BJ23"/>
    <mergeCell ref="F24:H24"/>
    <mergeCell ref="M24:R24"/>
    <mergeCell ref="S24:X24"/>
    <mergeCell ref="Y24:AD24"/>
    <mergeCell ref="AE24:AJ24"/>
    <mergeCell ref="AK24:AP24"/>
    <mergeCell ref="AQ24:AW24"/>
    <mergeCell ref="F23:H23"/>
    <mergeCell ref="M23:R23"/>
    <mergeCell ref="S23:X23"/>
    <mergeCell ref="Y23:AD23"/>
    <mergeCell ref="AE23:AJ23"/>
    <mergeCell ref="F35:H35"/>
    <mergeCell ref="M35:S35"/>
    <mergeCell ref="T35:Z35"/>
    <mergeCell ref="AA35:AG35"/>
    <mergeCell ref="AA31:AG31"/>
    <mergeCell ref="AX25:BD25"/>
    <mergeCell ref="BE25:BJ25"/>
    <mergeCell ref="B27:L29"/>
    <mergeCell ref="M27:AG27"/>
    <mergeCell ref="M28:Z28"/>
    <mergeCell ref="AA28:AG29"/>
    <mergeCell ref="M29:S29"/>
    <mergeCell ref="T29:Z29"/>
    <mergeCell ref="M25:R25"/>
    <mergeCell ref="S25:X25"/>
    <mergeCell ref="Y25:AD25"/>
    <mergeCell ref="AE25:AJ25"/>
    <mergeCell ref="AK25:AP25"/>
    <mergeCell ref="AQ25:AW25"/>
    <mergeCell ref="C31:E31"/>
    <mergeCell ref="F31:H31"/>
    <mergeCell ref="I31:K31"/>
    <mergeCell ref="M31:S31"/>
    <mergeCell ref="T31:Z31"/>
    <mergeCell ref="F32:H32"/>
    <mergeCell ref="M32:S32"/>
    <mergeCell ref="T32:Z32"/>
    <mergeCell ref="AA32:AG32"/>
    <mergeCell ref="F33:H33"/>
    <mergeCell ref="M33:S33"/>
    <mergeCell ref="T33:Z33"/>
    <mergeCell ref="AA33:AG33"/>
    <mergeCell ref="F34:H34"/>
    <mergeCell ref="M34:S34"/>
    <mergeCell ref="T34:Z34"/>
    <mergeCell ref="AA34:AG34"/>
    <mergeCell ref="AI44:AO45"/>
    <mergeCell ref="AP44:AV45"/>
    <mergeCell ref="AW44:BC45"/>
    <mergeCell ref="BD44:BJ45"/>
    <mergeCell ref="C47:F47"/>
    <mergeCell ref="G47:H47"/>
    <mergeCell ref="I47:L47"/>
    <mergeCell ref="N47:T47"/>
    <mergeCell ref="U47:AA47"/>
    <mergeCell ref="AB47:AH47"/>
    <mergeCell ref="B44:M45"/>
    <mergeCell ref="N44:T45"/>
    <mergeCell ref="U44:AA45"/>
    <mergeCell ref="AB44:AH45"/>
    <mergeCell ref="AI47:AO47"/>
    <mergeCell ref="AP47:AV47"/>
    <mergeCell ref="AW47:BC47"/>
    <mergeCell ref="BD47:BJ47"/>
    <mergeCell ref="G48:H48"/>
    <mergeCell ref="N48:T48"/>
    <mergeCell ref="U48:AA48"/>
    <mergeCell ref="AB48:AH48"/>
    <mergeCell ref="AI48:AO48"/>
    <mergeCell ref="AP48:AV48"/>
    <mergeCell ref="AW48:BC48"/>
    <mergeCell ref="BD48:BJ48"/>
    <mergeCell ref="AW49:BC49"/>
    <mergeCell ref="BD49:BJ49"/>
    <mergeCell ref="G50:H50"/>
    <mergeCell ref="N50:T50"/>
    <mergeCell ref="U50:AA50"/>
    <mergeCell ref="AB50:AH50"/>
    <mergeCell ref="AI50:AO50"/>
    <mergeCell ref="AP50:AV50"/>
    <mergeCell ref="AW50:BC50"/>
    <mergeCell ref="BD50:BJ50"/>
    <mergeCell ref="G49:H49"/>
    <mergeCell ref="N49:T49"/>
    <mergeCell ref="U49:AA49"/>
    <mergeCell ref="AB49:AH49"/>
    <mergeCell ref="AI49:AO49"/>
    <mergeCell ref="AP49:AV49"/>
    <mergeCell ref="AW51:BC51"/>
    <mergeCell ref="BD51:BJ51"/>
    <mergeCell ref="B53:D53"/>
    <mergeCell ref="G51:H51"/>
    <mergeCell ref="N51:T51"/>
    <mergeCell ref="U51:AA51"/>
    <mergeCell ref="AB51:AH51"/>
    <mergeCell ref="AI51:AO51"/>
    <mergeCell ref="AP51:AV51"/>
  </mergeCells>
  <phoneticPr fontId="27"/>
  <printOptions horizontalCentered="1"/>
  <pageMargins left="0.39370078740157483" right="0.47244094488188981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32</vt:i4>
      </vt:variant>
    </vt:vector>
  </HeadingPairs>
  <TitlesOfParts>
    <vt:vector size="64" baseType="lpstr">
      <vt:lpstr>187</vt:lpstr>
      <vt:lpstr>188</vt:lpstr>
      <vt:lpstr>189</vt:lpstr>
      <vt:lpstr>190</vt:lpstr>
      <vt:lpstr>191</vt:lpstr>
      <vt:lpstr>192</vt:lpstr>
      <vt:lpstr>193</vt:lpstr>
      <vt:lpstr>194</vt:lpstr>
      <vt:lpstr>195</vt:lpstr>
      <vt:lpstr>196</vt:lpstr>
      <vt:lpstr>197</vt:lpstr>
      <vt:lpstr>198</vt:lpstr>
      <vt:lpstr>199</vt:lpstr>
      <vt:lpstr>200</vt:lpstr>
      <vt:lpstr>201</vt:lpstr>
      <vt:lpstr>202</vt:lpstr>
      <vt:lpstr>203</vt:lpstr>
      <vt:lpstr>204 </vt:lpstr>
      <vt:lpstr>205</vt:lpstr>
      <vt:lpstr>206</vt:lpstr>
      <vt:lpstr>207</vt:lpstr>
      <vt:lpstr>208</vt:lpstr>
      <vt:lpstr>209</vt:lpstr>
      <vt:lpstr>210</vt:lpstr>
      <vt:lpstr>211</vt:lpstr>
      <vt:lpstr>212</vt:lpstr>
      <vt:lpstr>213</vt:lpstr>
      <vt:lpstr>214</vt:lpstr>
      <vt:lpstr>215</vt:lpstr>
      <vt:lpstr>216</vt:lpstr>
      <vt:lpstr>217</vt:lpstr>
      <vt:lpstr>218</vt:lpstr>
      <vt:lpstr>'187'!Print_Area</vt:lpstr>
      <vt:lpstr>'188'!Print_Area</vt:lpstr>
      <vt:lpstr>'189'!Print_Area</vt:lpstr>
      <vt:lpstr>'190'!Print_Area</vt:lpstr>
      <vt:lpstr>'191'!Print_Area</vt:lpstr>
      <vt:lpstr>'192'!Print_Area</vt:lpstr>
      <vt:lpstr>'193'!Print_Area</vt:lpstr>
      <vt:lpstr>'194'!Print_Area</vt:lpstr>
      <vt:lpstr>'195'!Print_Area</vt:lpstr>
      <vt:lpstr>'196'!Print_Area</vt:lpstr>
      <vt:lpstr>'197'!Print_Area</vt:lpstr>
      <vt:lpstr>'198'!Print_Area</vt:lpstr>
      <vt:lpstr>'199'!Print_Area</vt:lpstr>
      <vt:lpstr>'200'!Print_Area</vt:lpstr>
      <vt:lpstr>'201'!Print_Area</vt:lpstr>
      <vt:lpstr>'202'!Print_Area</vt:lpstr>
      <vt:lpstr>'203'!Print_Area</vt:lpstr>
      <vt:lpstr>'204 '!Print_Area</vt:lpstr>
      <vt:lpstr>'205'!Print_Area</vt:lpstr>
      <vt:lpstr>'206'!Print_Area</vt:lpstr>
      <vt:lpstr>'207'!Print_Area</vt:lpstr>
      <vt:lpstr>'208'!Print_Area</vt:lpstr>
      <vt:lpstr>'209'!Print_Area</vt:lpstr>
      <vt:lpstr>'210'!Print_Area</vt:lpstr>
      <vt:lpstr>'211'!Print_Area</vt:lpstr>
      <vt:lpstr>'212'!Print_Area</vt:lpstr>
      <vt:lpstr>'213'!Print_Area</vt:lpstr>
      <vt:lpstr>'214'!Print_Area</vt:lpstr>
      <vt:lpstr>'215'!Print_Area</vt:lpstr>
      <vt:lpstr>'216'!Print_Area</vt:lpstr>
      <vt:lpstr>'217'!Print_Area</vt:lpstr>
      <vt:lpstr>'218'!Print_Area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2016-12-13T00:32:50Z</dcterms:modified>
</cp:coreProperties>
</file>