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780" windowWidth="20520" windowHeight="3750"/>
  </bookViews>
  <sheets>
    <sheet name="45" sheetId="37" r:id="rId1"/>
    <sheet name="46" sheetId="2" r:id="rId2"/>
    <sheet name="47" sheetId="31" r:id="rId3"/>
    <sheet name="48" sheetId="6" r:id="rId4"/>
    <sheet name="49" sheetId="7" r:id="rId5"/>
    <sheet name="50" sheetId="9" r:id="rId6"/>
    <sheet name="51" sheetId="10" r:id="rId7"/>
    <sheet name="52" sheetId="11" r:id="rId8"/>
    <sheet name="53" sheetId="12" r:id="rId9"/>
    <sheet name="54" sheetId="13" r:id="rId10"/>
    <sheet name="55" sheetId="14" r:id="rId11"/>
    <sheet name="56" sheetId="15" r:id="rId12"/>
    <sheet name="57" sheetId="20" r:id="rId13"/>
    <sheet name="58" sheetId="32" r:id="rId14"/>
    <sheet name="59" sheetId="16" r:id="rId15"/>
    <sheet name="60" sheetId="33" r:id="rId16"/>
    <sheet name="61" sheetId="19" r:id="rId17"/>
    <sheet name="62" sheetId="35" r:id="rId18"/>
  </sheets>
  <definedNames>
    <definedName name="_xlnm.Print_Area" localSheetId="0">'45'!$A$1:$BJ$69</definedName>
    <definedName name="_xlnm.Print_Area" localSheetId="1">'46'!$A$1:$BK$65</definedName>
    <definedName name="_xlnm.Print_Area" localSheetId="2">'47'!$A$1:$BK$48</definedName>
    <definedName name="_xlnm.Print_Area" localSheetId="3">'48'!$A$1:$BK$71</definedName>
    <definedName name="_xlnm.Print_Area" localSheetId="4">'49'!$A$1:$M$82</definedName>
    <definedName name="_xlnm.Print_Area" localSheetId="5">'50'!$A$1:$BK$80</definedName>
    <definedName name="_xlnm.Print_Area" localSheetId="6">'51'!$A$1:$U$87</definedName>
    <definedName name="_xlnm.Print_Area" localSheetId="7">'52'!$A$1:$T$81</definedName>
    <definedName name="_xlnm.Print_Area" localSheetId="8">'53'!$A$1:$T$82</definedName>
    <definedName name="_xlnm.Print_Area" localSheetId="9">'54'!$A$1:$T$83</definedName>
    <definedName name="_xlnm.Print_Area" localSheetId="10">'55'!$A$1:$U$89</definedName>
    <definedName name="_xlnm.Print_Area" localSheetId="11">'56'!$A$1:$T$85</definedName>
    <definedName name="_xlnm.Print_Area" localSheetId="12">'57'!$A$1:$M$77</definedName>
    <definedName name="_xlnm.Print_Area" localSheetId="13">'58'!$A$1:$BK$67</definedName>
    <definedName name="_xlnm.Print_Area" localSheetId="14">'59'!$A$1:$BJ$71</definedName>
    <definedName name="_xlnm.Print_Area" localSheetId="16">'61'!$A$1:$BK$73</definedName>
    <definedName name="_xlnm.Print_Area" localSheetId="17">'62'!$A$1:$BJ$72</definedName>
  </definedNames>
  <calcPr calcId="145621"/>
</workbook>
</file>

<file path=xl/calcChain.xml><?xml version="1.0" encoding="utf-8"?>
<calcChain xmlns="http://schemas.openxmlformats.org/spreadsheetml/2006/main">
  <c r="L57" i="19" l="1"/>
  <c r="L56" i="19"/>
  <c r="AC49" i="19"/>
  <c r="AC50" i="19"/>
  <c r="AC48" i="19"/>
  <c r="L48" i="19" s="1"/>
  <c r="L58" i="19"/>
  <c r="L50" i="19" s="1"/>
  <c r="L49" i="19" l="1"/>
  <c r="A1" i="2" l="1"/>
  <c r="BA1" i="31" l="1"/>
  <c r="A1" i="6" s="1"/>
  <c r="K1" i="7" s="1"/>
  <c r="A1" i="9" s="1"/>
  <c r="S1" i="14" s="1"/>
  <c r="A1" i="15" s="1"/>
  <c r="K1" i="20" s="1"/>
  <c r="A1" i="32" s="1"/>
  <c r="BA1" i="16" s="1"/>
  <c r="A1" i="33" s="1"/>
  <c r="BB1" i="19" s="1"/>
  <c r="A1" i="35" s="1"/>
  <c r="BF52" i="6"/>
  <c r="BA52" i="6"/>
  <c r="AT35" i="19"/>
  <c r="AD35" i="19"/>
  <c r="P60" i="15"/>
  <c r="S60" i="15"/>
  <c r="M60" i="15"/>
  <c r="L60" i="15"/>
  <c r="P59" i="15"/>
  <c r="S59" i="15"/>
  <c r="M59" i="15"/>
  <c r="L59" i="15"/>
  <c r="P58" i="15"/>
  <c r="S58" i="15"/>
  <c r="M58" i="15"/>
  <c r="L58" i="15"/>
  <c r="P57" i="15"/>
  <c r="S57" i="15"/>
  <c r="M57" i="15"/>
  <c r="L57" i="15"/>
  <c r="P56" i="15"/>
  <c r="S56" i="15"/>
  <c r="M56" i="15"/>
  <c r="L56" i="15"/>
  <c r="P55" i="15"/>
  <c r="S55" i="15"/>
  <c r="M55" i="15"/>
  <c r="L55" i="15"/>
  <c r="P53" i="15"/>
  <c r="S53" i="15"/>
  <c r="M53" i="15"/>
  <c r="L53" i="15"/>
  <c r="P52" i="15"/>
  <c r="S52" i="15"/>
  <c r="M52" i="15"/>
  <c r="L52" i="15"/>
  <c r="P51" i="15"/>
  <c r="S51" i="15"/>
  <c r="M51" i="15"/>
  <c r="L51" i="15"/>
  <c r="P50" i="15"/>
  <c r="S50" i="15"/>
  <c r="M50" i="15"/>
  <c r="L50" i="15"/>
  <c r="P49" i="15"/>
  <c r="S49" i="15"/>
  <c r="M49" i="15"/>
  <c r="L49" i="15"/>
  <c r="P48" i="15"/>
  <c r="S48" i="15"/>
  <c r="M48" i="15"/>
  <c r="L48" i="15"/>
  <c r="P47" i="15"/>
  <c r="S47" i="15"/>
  <c r="M47" i="15"/>
  <c r="L47" i="15"/>
  <c r="P46" i="15"/>
  <c r="S46" i="15"/>
  <c r="M46" i="15"/>
  <c r="L46" i="15"/>
  <c r="P45" i="15"/>
  <c r="S45" i="15"/>
  <c r="M45" i="15"/>
  <c r="L45" i="15"/>
  <c r="P44" i="15"/>
  <c r="S44" i="15"/>
  <c r="M44" i="15"/>
  <c r="L44" i="15"/>
  <c r="P42" i="15"/>
  <c r="M42" i="15"/>
  <c r="K42" i="15"/>
  <c r="S42" i="15"/>
  <c r="S39" i="15"/>
  <c r="P39" i="15"/>
  <c r="M39" i="15"/>
  <c r="L39" i="15"/>
  <c r="S38" i="15"/>
  <c r="P38" i="15"/>
  <c r="M38" i="15"/>
  <c r="L38" i="15"/>
  <c r="S37" i="15"/>
  <c r="P37" i="15"/>
  <c r="M37" i="15"/>
  <c r="L37" i="15"/>
  <c r="S36" i="15"/>
  <c r="P36" i="15"/>
  <c r="M36" i="15"/>
  <c r="L36" i="15"/>
  <c r="S35" i="15"/>
  <c r="P35" i="15"/>
  <c r="M35" i="15"/>
  <c r="L35" i="15"/>
  <c r="S34" i="15"/>
  <c r="P34" i="15"/>
  <c r="M34" i="15"/>
  <c r="L34" i="15"/>
  <c r="S32" i="15"/>
  <c r="P32" i="15"/>
  <c r="M32" i="15"/>
  <c r="L32" i="15"/>
  <c r="S31" i="15"/>
  <c r="P31" i="15"/>
  <c r="M31" i="15"/>
  <c r="L31" i="15"/>
  <c r="S30" i="15"/>
  <c r="P30" i="15"/>
  <c r="M30" i="15"/>
  <c r="L30" i="15"/>
  <c r="S29" i="15"/>
  <c r="P29" i="15"/>
  <c r="M29" i="15"/>
  <c r="L29" i="15"/>
  <c r="S28" i="15"/>
  <c r="P28" i="15"/>
  <c r="M28" i="15"/>
  <c r="L28" i="15"/>
  <c r="S27" i="15"/>
  <c r="P27" i="15"/>
  <c r="M27" i="15"/>
  <c r="L27" i="15"/>
  <c r="S26" i="15"/>
  <c r="P26" i="15"/>
  <c r="M26" i="15"/>
  <c r="L26" i="15"/>
  <c r="S25" i="15"/>
  <c r="P25" i="15"/>
  <c r="M25" i="15"/>
  <c r="L25" i="15"/>
  <c r="S24" i="15"/>
  <c r="P24" i="15"/>
  <c r="M24" i="15"/>
  <c r="L24" i="15"/>
  <c r="S23" i="15"/>
  <c r="L23" i="15"/>
  <c r="S21" i="15"/>
  <c r="L21" i="15"/>
  <c r="P19" i="15"/>
  <c r="M19" i="15"/>
  <c r="P18" i="15"/>
  <c r="M18" i="15"/>
  <c r="P17" i="15"/>
  <c r="M17" i="15"/>
  <c r="P16" i="15"/>
  <c r="M16" i="15"/>
  <c r="P15" i="15"/>
  <c r="M15" i="15"/>
  <c r="P14" i="15"/>
  <c r="M14" i="15"/>
  <c r="P13" i="15"/>
  <c r="M13" i="15"/>
  <c r="P12" i="15"/>
  <c r="M12" i="15"/>
  <c r="P11" i="15"/>
  <c r="M11" i="15"/>
  <c r="P10" i="15"/>
  <c r="M10" i="15"/>
  <c r="BA69" i="6"/>
  <c r="BJ52" i="6"/>
  <c r="BI52" i="6"/>
  <c r="BH52" i="6"/>
  <c r="BG52" i="6"/>
  <c r="BF69" i="6"/>
  <c r="BE52" i="6"/>
  <c r="BD52" i="6"/>
  <c r="BC52" i="6"/>
  <c r="BB52" i="6"/>
  <c r="AV52" i="6"/>
  <c r="AV69" i="6"/>
  <c r="AU52" i="6"/>
  <c r="AT52" i="6"/>
  <c r="AS52" i="6"/>
  <c r="AR52" i="6"/>
  <c r="AQ52" i="6"/>
  <c r="AQ69" i="6" s="1"/>
  <c r="AP52" i="6"/>
  <c r="AO52" i="6"/>
  <c r="AN52" i="6"/>
  <c r="AM52" i="6"/>
  <c r="AL52" i="6"/>
  <c r="AL69" i="6" s="1"/>
  <c r="AF52" i="6"/>
  <c r="AE52" i="6"/>
  <c r="AD52" i="6"/>
  <c r="AC52" i="6"/>
  <c r="AB52" i="6"/>
  <c r="AB69" i="6" s="1"/>
  <c r="AA52" i="6"/>
  <c r="Z52" i="6"/>
  <c r="Y52" i="6"/>
  <c r="X52" i="6"/>
  <c r="W52" i="6"/>
  <c r="W69" i="6" s="1"/>
  <c r="AV50" i="6"/>
  <c r="AG50" i="6"/>
  <c r="R50" i="6"/>
  <c r="AG49" i="6"/>
  <c r="R49" i="6"/>
  <c r="AV48" i="6"/>
  <c r="AG48" i="6"/>
  <c r="R48" i="6"/>
  <c r="AV47" i="6"/>
  <c r="AG47" i="6"/>
  <c r="R47" i="6"/>
  <c r="AV46" i="6"/>
  <c r="AG46" i="6"/>
  <c r="R46" i="6"/>
  <c r="AY31" i="6"/>
  <c r="R30" i="6"/>
  <c r="BE31" i="6"/>
  <c r="R29" i="6"/>
  <c r="R28" i="6"/>
  <c r="R26" i="6"/>
  <c r="R25" i="6"/>
  <c r="R24" i="6"/>
  <c r="R23" i="6"/>
  <c r="R22" i="6"/>
  <c r="R20" i="6"/>
  <c r="R19" i="6"/>
  <c r="R18" i="6"/>
  <c r="R17" i="6"/>
  <c r="R16" i="6"/>
  <c r="R14" i="6"/>
  <c r="R13" i="6"/>
  <c r="R12" i="6"/>
  <c r="R11" i="6"/>
  <c r="R10" i="6"/>
  <c r="L42" i="15"/>
  <c r="AG52" i="6"/>
  <c r="AG69" i="6" s="1"/>
  <c r="R52" i="6" l="1"/>
  <c r="R69" i="6" s="1"/>
</calcChain>
</file>

<file path=xl/sharedStrings.xml><?xml version="1.0" encoding="utf-8"?>
<sst xmlns="http://schemas.openxmlformats.org/spreadsheetml/2006/main" count="1128" uniqueCount="557">
  <si>
    <t>＝　調査の概要　＝</t>
    <rPh sb="2" eb="4">
      <t>チョウサ</t>
    </rPh>
    <rPh sb="5" eb="7">
      <t>ガイヨウ</t>
    </rPh>
    <phoneticPr fontId="3"/>
  </si>
  <si>
    <t>わが国に居住するすべての人を対象とした、国の最も基本的な統計調査である。</t>
    <rPh sb="2" eb="3">
      <t>クニ</t>
    </rPh>
    <rPh sb="4" eb="6">
      <t>キョジュウ</t>
    </rPh>
    <rPh sb="12" eb="13">
      <t>ヒト</t>
    </rPh>
    <rPh sb="14" eb="16">
      <t>タイショウ</t>
    </rPh>
    <rPh sb="20" eb="21">
      <t>クニ</t>
    </rPh>
    <rPh sb="22" eb="23">
      <t>モット</t>
    </rPh>
    <rPh sb="24" eb="27">
      <t>キホンテキ</t>
    </rPh>
    <rPh sb="28" eb="30">
      <t>トウケイ</t>
    </rPh>
    <rPh sb="30" eb="32">
      <t>チョウサ</t>
    </rPh>
    <phoneticPr fontId="3"/>
  </si>
  <si>
    <t>いろいろな角度から人口および世帯のすがたを明らかにすることを目的としている。</t>
    <rPh sb="5" eb="7">
      <t>カクド</t>
    </rPh>
    <rPh sb="9" eb="11">
      <t>ジンコウ</t>
    </rPh>
    <rPh sb="14" eb="16">
      <t>セタイ</t>
    </rPh>
    <rPh sb="21" eb="22">
      <t>アキ</t>
    </rPh>
    <rPh sb="30" eb="32">
      <t>モクテキ</t>
    </rPh>
    <phoneticPr fontId="3"/>
  </si>
  <si>
    <t>平成22年調査は大規模調査で、平成22年10月１日を基準日として実施された。</t>
    <rPh sb="0" eb="2">
      <t>ヘイセイ</t>
    </rPh>
    <rPh sb="4" eb="5">
      <t>ネン</t>
    </rPh>
    <rPh sb="5" eb="7">
      <t>チョウサ</t>
    </rPh>
    <rPh sb="8" eb="11">
      <t>ダイキボ</t>
    </rPh>
    <rPh sb="11" eb="13">
      <t>チョウサ</t>
    </rPh>
    <rPh sb="15" eb="17">
      <t>ヘイセイ</t>
    </rPh>
    <rPh sb="19" eb="20">
      <t>ネン</t>
    </rPh>
    <rPh sb="22" eb="23">
      <t>ガツ</t>
    </rPh>
    <rPh sb="24" eb="25">
      <t>ニチ</t>
    </rPh>
    <rPh sb="26" eb="29">
      <t>キジュンビ</t>
    </rPh>
    <rPh sb="32" eb="34">
      <t>ジッシ</t>
    </rPh>
    <phoneticPr fontId="3"/>
  </si>
  <si>
    <t>＝　調査の対象　＝</t>
    <rPh sb="2" eb="4">
      <t>チョウサ</t>
    </rPh>
    <rPh sb="5" eb="7">
      <t>タイショウ</t>
    </rPh>
    <phoneticPr fontId="3"/>
  </si>
  <si>
    <t>調査の時点で、わが国に「常住している」すべての人が対象で、外国人も含まれる。ただし、外国の外交団・領事団と</t>
    <rPh sb="0" eb="2">
      <t>チョウサ</t>
    </rPh>
    <rPh sb="3" eb="5">
      <t>ジテン</t>
    </rPh>
    <rPh sb="9" eb="10">
      <t>クニ</t>
    </rPh>
    <rPh sb="12" eb="14">
      <t>ジョウジュウ</t>
    </rPh>
    <rPh sb="23" eb="24">
      <t>ヒト</t>
    </rPh>
    <rPh sb="25" eb="27">
      <t>タイショウ</t>
    </rPh>
    <rPh sb="29" eb="31">
      <t>ガイコク</t>
    </rPh>
    <rPh sb="31" eb="32">
      <t>ジン</t>
    </rPh>
    <rPh sb="33" eb="34">
      <t>フク</t>
    </rPh>
    <rPh sb="42" eb="44">
      <t>ガイコク</t>
    </rPh>
    <rPh sb="45" eb="48">
      <t>ガイコウダン</t>
    </rPh>
    <rPh sb="49" eb="51">
      <t>リョウジ</t>
    </rPh>
    <rPh sb="51" eb="52">
      <t>ダン</t>
    </rPh>
    <phoneticPr fontId="3"/>
  </si>
  <si>
    <t>その随員や家族および在日米軍の軍人・軍属とその家族は対象から除外されている。</t>
    <rPh sb="2" eb="4">
      <t>ズイイン</t>
    </rPh>
    <rPh sb="5" eb="7">
      <t>カゾク</t>
    </rPh>
    <rPh sb="10" eb="12">
      <t>ザイニチ</t>
    </rPh>
    <rPh sb="12" eb="14">
      <t>ベイグン</t>
    </rPh>
    <rPh sb="15" eb="17">
      <t>グンジン</t>
    </rPh>
    <rPh sb="18" eb="20">
      <t>グンゾク</t>
    </rPh>
    <rPh sb="23" eb="25">
      <t>カゾク</t>
    </rPh>
    <rPh sb="26" eb="28">
      <t>タイショウ</t>
    </rPh>
    <rPh sb="30" eb="32">
      <t>ジョガイ</t>
    </rPh>
    <phoneticPr fontId="3"/>
  </si>
  <si>
    <t>＝　常住地とは　＝</t>
    <rPh sb="2" eb="4">
      <t>ジョウジュウ</t>
    </rPh>
    <rPh sb="4" eb="5">
      <t>チ</t>
    </rPh>
    <phoneticPr fontId="3"/>
  </si>
  <si>
    <t>調査の時点で、３か月以上居住しているか、居住する予定になっている場所を常住地としている。</t>
    <rPh sb="0" eb="2">
      <t>チョウサ</t>
    </rPh>
    <rPh sb="3" eb="5">
      <t>ジテン</t>
    </rPh>
    <rPh sb="9" eb="10">
      <t>ゲツ</t>
    </rPh>
    <rPh sb="10" eb="12">
      <t>イジョウ</t>
    </rPh>
    <rPh sb="12" eb="14">
      <t>キョジュウ</t>
    </rPh>
    <rPh sb="20" eb="22">
      <t>キョジュウ</t>
    </rPh>
    <rPh sb="24" eb="26">
      <t>ヨテイ</t>
    </rPh>
    <rPh sb="32" eb="34">
      <t>バショ</t>
    </rPh>
    <rPh sb="35" eb="37">
      <t>ジョウジュウ</t>
    </rPh>
    <rPh sb="37" eb="38">
      <t>チ</t>
    </rPh>
    <phoneticPr fontId="3"/>
  </si>
  <si>
    <t>ただし、次の者は、それぞれの場所を常住地とみなしている。</t>
    <rPh sb="4" eb="5">
      <t>ツギ</t>
    </rPh>
    <rPh sb="6" eb="7">
      <t>モノ</t>
    </rPh>
    <rPh sb="14" eb="16">
      <t>バショ</t>
    </rPh>
    <rPh sb="17" eb="19">
      <t>ジョウジュウ</t>
    </rPh>
    <rPh sb="19" eb="20">
      <t>チ</t>
    </rPh>
    <phoneticPr fontId="3"/>
  </si>
  <si>
    <t>３か月以上居住しているか、居住する予定になっている住居のない者は、調査の時点にいた場所。</t>
    <rPh sb="2" eb="3">
      <t>ゲツ</t>
    </rPh>
    <rPh sb="3" eb="5">
      <t>イジョウ</t>
    </rPh>
    <rPh sb="5" eb="7">
      <t>キョジュウ</t>
    </rPh>
    <rPh sb="13" eb="15">
      <t>キョジュウ</t>
    </rPh>
    <rPh sb="17" eb="19">
      <t>ヨテイ</t>
    </rPh>
    <rPh sb="25" eb="27">
      <t>ジュウキョ</t>
    </rPh>
    <rPh sb="30" eb="31">
      <t>モノ</t>
    </rPh>
    <rPh sb="33" eb="35">
      <t>チョウサ</t>
    </rPh>
    <rPh sb="36" eb="38">
      <t>ジテン</t>
    </rPh>
    <rPh sb="41" eb="43">
      <t>バショ</t>
    </rPh>
    <phoneticPr fontId="3"/>
  </si>
  <si>
    <t>学校や各種学校の在学者で、通学のために施設(学生寮、下宿など)に宿泊しているものは、その施設。</t>
    <rPh sb="0" eb="2">
      <t>ガッコウ</t>
    </rPh>
    <rPh sb="3" eb="5">
      <t>カクシュ</t>
    </rPh>
    <rPh sb="5" eb="7">
      <t>ガッコウ</t>
    </rPh>
    <rPh sb="8" eb="10">
      <t>ザイガク</t>
    </rPh>
    <rPh sb="10" eb="11">
      <t>シャ</t>
    </rPh>
    <rPh sb="13" eb="15">
      <t>ツウガク</t>
    </rPh>
    <rPh sb="19" eb="21">
      <t>シセツ</t>
    </rPh>
    <rPh sb="22" eb="25">
      <t>ガクセイリョウ</t>
    </rPh>
    <rPh sb="26" eb="28">
      <t>ゲシュク</t>
    </rPh>
    <rPh sb="32" eb="34">
      <t>シュクハク</t>
    </rPh>
    <rPh sb="44" eb="46">
      <t>シセツ</t>
    </rPh>
    <phoneticPr fontId="3"/>
  </si>
  <si>
    <t>病院または療養所に３か月以上入院している者は、入院先。</t>
    <rPh sb="0" eb="2">
      <t>ビョウイン</t>
    </rPh>
    <rPh sb="5" eb="7">
      <t>リョウヨウ</t>
    </rPh>
    <rPh sb="7" eb="8">
      <t>ジョ</t>
    </rPh>
    <rPh sb="11" eb="14">
      <t>ゲツイジョウ</t>
    </rPh>
    <rPh sb="14" eb="16">
      <t>ニュウイン</t>
    </rPh>
    <rPh sb="20" eb="21">
      <t>モノ</t>
    </rPh>
    <rPh sb="23" eb="25">
      <t>ニュウイン</t>
    </rPh>
    <rPh sb="25" eb="26">
      <t>サキ</t>
    </rPh>
    <phoneticPr fontId="3"/>
  </si>
  <si>
    <t>船舶に乗り組んでいる者で陸上に生活の本拠を持たない者は、船舶が日本のものであれば、その船舶。</t>
    <rPh sb="0" eb="2">
      <t>センパク</t>
    </rPh>
    <rPh sb="3" eb="4">
      <t>ノ</t>
    </rPh>
    <rPh sb="5" eb="6">
      <t>ク</t>
    </rPh>
    <rPh sb="10" eb="11">
      <t>モノ</t>
    </rPh>
    <rPh sb="12" eb="14">
      <t>リクジョウ</t>
    </rPh>
    <rPh sb="15" eb="17">
      <t>セイカツ</t>
    </rPh>
    <rPh sb="18" eb="20">
      <t>ホンキョ</t>
    </rPh>
    <rPh sb="21" eb="22">
      <t>モ</t>
    </rPh>
    <rPh sb="25" eb="26">
      <t>モノ</t>
    </rPh>
    <rPh sb="28" eb="30">
      <t>センパク</t>
    </rPh>
    <rPh sb="31" eb="33">
      <t>ニホン</t>
    </rPh>
    <rPh sb="43" eb="45">
      <t>センパク</t>
    </rPh>
    <phoneticPr fontId="3"/>
  </si>
  <si>
    <t>自衛隊の営舎内または自衛隊が使用する船舶内の居住者は、その営舎または船舶が籍を置く地方総監部。</t>
    <rPh sb="0" eb="3">
      <t>ジエイタイ</t>
    </rPh>
    <rPh sb="4" eb="6">
      <t>エイシャ</t>
    </rPh>
    <rPh sb="6" eb="7">
      <t>ナイ</t>
    </rPh>
    <rPh sb="10" eb="13">
      <t>ジエイタイ</t>
    </rPh>
    <rPh sb="14" eb="16">
      <t>シヨウ</t>
    </rPh>
    <rPh sb="18" eb="20">
      <t>センパク</t>
    </rPh>
    <rPh sb="20" eb="21">
      <t>ナイ</t>
    </rPh>
    <rPh sb="22" eb="25">
      <t>キョジュウシャ</t>
    </rPh>
    <rPh sb="29" eb="31">
      <t>エイシャ</t>
    </rPh>
    <rPh sb="34" eb="36">
      <t>センパク</t>
    </rPh>
    <rPh sb="37" eb="38">
      <t>セキ</t>
    </rPh>
    <rPh sb="39" eb="40">
      <t>オ</t>
    </rPh>
    <rPh sb="41" eb="43">
      <t>チホウ</t>
    </rPh>
    <rPh sb="43" eb="46">
      <t>ソウカンブ</t>
    </rPh>
    <phoneticPr fontId="3"/>
  </si>
  <si>
    <t>＝　世帯とは　＝</t>
    <rPh sb="2" eb="4">
      <t>セタイ</t>
    </rPh>
    <phoneticPr fontId="3"/>
  </si>
  <si>
    <t>学校の学生寮・寄宿舎に住む学生・生徒</t>
    <rPh sb="0" eb="2">
      <t>ガッコウ</t>
    </rPh>
    <rPh sb="3" eb="6">
      <t>ガクセイリョウ</t>
    </rPh>
    <rPh sb="7" eb="10">
      <t>キシュクシャ</t>
    </rPh>
    <rPh sb="11" eb="12">
      <t>ス</t>
    </rPh>
    <rPh sb="13" eb="15">
      <t>ガクセイ</t>
    </rPh>
    <rPh sb="16" eb="18">
      <t>セイト</t>
    </rPh>
    <phoneticPr fontId="3"/>
  </si>
  <si>
    <t>病院・療養所などの入院患者</t>
    <rPh sb="0" eb="2">
      <t>ビョウイン</t>
    </rPh>
    <rPh sb="3" eb="5">
      <t>リョウヨウ</t>
    </rPh>
    <rPh sb="5" eb="6">
      <t>ジョ</t>
    </rPh>
    <rPh sb="9" eb="11">
      <t>ニュウイン</t>
    </rPh>
    <rPh sb="11" eb="13">
      <t>カンジャ</t>
    </rPh>
    <phoneticPr fontId="3"/>
  </si>
  <si>
    <t>刑務所などの矯正施設の入所者</t>
    <rPh sb="0" eb="3">
      <t>ケイムショ</t>
    </rPh>
    <rPh sb="6" eb="8">
      <t>キョウセイ</t>
    </rPh>
    <rPh sb="8" eb="10">
      <t>シセツ</t>
    </rPh>
    <rPh sb="11" eb="14">
      <t>ニュウショシャ</t>
    </rPh>
    <phoneticPr fontId="3"/>
  </si>
  <si>
    <t>＝　世帯の種類　＝</t>
    <rPh sb="2" eb="4">
      <t>セタイ</t>
    </rPh>
    <rPh sb="5" eb="7">
      <t>シュルイ</t>
    </rPh>
    <phoneticPr fontId="3"/>
  </si>
  <si>
    <t>一般世帯</t>
    <rPh sb="0" eb="2">
      <t>イッパン</t>
    </rPh>
    <rPh sb="2" eb="4">
      <t>セタイ</t>
    </rPh>
    <phoneticPr fontId="3"/>
  </si>
  <si>
    <t>施設等の世帯</t>
    <rPh sb="0" eb="2">
      <t>シセツ</t>
    </rPh>
    <rPh sb="2" eb="3">
      <t>トウ</t>
    </rPh>
    <rPh sb="4" eb="6">
      <t>セタイ</t>
    </rPh>
    <phoneticPr fontId="3"/>
  </si>
  <si>
    <t>＝　世帯の家族類型　＝</t>
    <rPh sb="2" eb="4">
      <t>セタイ</t>
    </rPh>
    <rPh sb="5" eb="7">
      <t>カゾク</t>
    </rPh>
    <rPh sb="7" eb="8">
      <t>ルイ</t>
    </rPh>
    <rPh sb="8" eb="9">
      <t>カタ</t>
    </rPh>
    <phoneticPr fontId="3"/>
  </si>
  <si>
    <t>世帯員が１人</t>
    <rPh sb="0" eb="3">
      <t>セタイイン</t>
    </rPh>
    <rPh sb="5" eb="6">
      <t>ヒト</t>
    </rPh>
    <phoneticPr fontId="3"/>
  </si>
  <si>
    <t>世帯員が２人以上</t>
    <rPh sb="0" eb="3">
      <t>セタイイン</t>
    </rPh>
    <rPh sb="5" eb="6">
      <t>ニン</t>
    </rPh>
    <rPh sb="6" eb="8">
      <t>イジョウ</t>
    </rPh>
    <phoneticPr fontId="3"/>
  </si>
  <si>
    <t>単独世帯</t>
    <rPh sb="0" eb="2">
      <t>タンドク</t>
    </rPh>
    <rPh sb="2" eb="4">
      <t>セタイ</t>
    </rPh>
    <phoneticPr fontId="3"/>
  </si>
  <si>
    <t>世帯主とその親族からなる場合</t>
    <rPh sb="0" eb="3">
      <t>セタイヌシ</t>
    </rPh>
    <rPh sb="6" eb="8">
      <t>シンゾク</t>
    </rPh>
    <rPh sb="12" eb="14">
      <t>バアイ</t>
    </rPh>
    <phoneticPr fontId="3"/>
  </si>
  <si>
    <t>世帯主と親族、使用人などからなる場合</t>
    <rPh sb="0" eb="3">
      <t>セタイヌシ</t>
    </rPh>
    <rPh sb="4" eb="6">
      <t>シンゾク</t>
    </rPh>
    <rPh sb="7" eb="9">
      <t>シヨウ</t>
    </rPh>
    <rPh sb="9" eb="10">
      <t>ニン</t>
    </rPh>
    <rPh sb="16" eb="18">
      <t>バアイ</t>
    </rPh>
    <phoneticPr fontId="3"/>
  </si>
  <si>
    <t>世帯主と親族関係にある者がいない場合</t>
    <rPh sb="0" eb="3">
      <t>セタイヌシ</t>
    </rPh>
    <rPh sb="4" eb="6">
      <t>シンゾク</t>
    </rPh>
    <rPh sb="6" eb="8">
      <t>カンケイ</t>
    </rPh>
    <rPh sb="11" eb="12">
      <t>モノ</t>
    </rPh>
    <rPh sb="16" eb="18">
      <t>バアイ</t>
    </rPh>
    <phoneticPr fontId="3"/>
  </si>
  <si>
    <t>親族世帯</t>
    <rPh sb="0" eb="2">
      <t>シンゾク</t>
    </rPh>
    <rPh sb="2" eb="4">
      <t>セタイ</t>
    </rPh>
    <phoneticPr fontId="3"/>
  </si>
  <si>
    <t>非親族世帯</t>
    <rPh sb="0" eb="1">
      <t>ヒ</t>
    </rPh>
    <rPh sb="1" eb="3">
      <t>シンゾク</t>
    </rPh>
    <rPh sb="3" eb="5">
      <t>セタイ</t>
    </rPh>
    <phoneticPr fontId="3"/>
  </si>
  <si>
    <t>＝　用語の解説　＝</t>
    <rPh sb="2" eb="4">
      <t>ヨウゴ</t>
    </rPh>
    <rPh sb="5" eb="7">
      <t>カイセツ</t>
    </rPh>
    <phoneticPr fontId="3"/>
  </si>
  <si>
    <t>常住人口</t>
    <rPh sb="0" eb="2">
      <t>ジョウジュウ</t>
    </rPh>
    <rPh sb="2" eb="4">
      <t>ジンコウ</t>
    </rPh>
    <phoneticPr fontId="3"/>
  </si>
  <si>
    <t>流入人口</t>
    <rPh sb="0" eb="2">
      <t>リュウニュウ</t>
    </rPh>
    <rPh sb="2" eb="4">
      <t>ジンコウ</t>
    </rPh>
    <phoneticPr fontId="3"/>
  </si>
  <si>
    <t>流出人口</t>
    <rPh sb="0" eb="2">
      <t>リュウシュツ</t>
    </rPh>
    <rPh sb="2" eb="4">
      <t>ジンコウ</t>
    </rPh>
    <phoneticPr fontId="3"/>
  </si>
  <si>
    <t>昼間人口</t>
    <rPh sb="0" eb="2">
      <t>チュウカン</t>
    </rPh>
    <rPh sb="2" eb="4">
      <t>ジンコウ</t>
    </rPh>
    <phoneticPr fontId="3"/>
  </si>
  <si>
    <t>残留人口</t>
    <rPh sb="0" eb="2">
      <t>ザンリュウ</t>
    </rPh>
    <rPh sb="2" eb="4">
      <t>ジンコウ</t>
    </rPh>
    <phoneticPr fontId="3"/>
  </si>
  <si>
    <t>年齢</t>
    <rPh sb="0" eb="2">
      <t>ネンレイ</t>
    </rPh>
    <phoneticPr fontId="3"/>
  </si>
  <si>
    <t>当該地域に通勤または通学し、常住地が他地域にある者の数。</t>
    <rPh sb="0" eb="2">
      <t>トウガイ</t>
    </rPh>
    <rPh sb="2" eb="4">
      <t>チイキ</t>
    </rPh>
    <rPh sb="5" eb="7">
      <t>ツウキン</t>
    </rPh>
    <rPh sb="10" eb="12">
      <t>ツウガク</t>
    </rPh>
    <rPh sb="14" eb="16">
      <t>ジョウジュウ</t>
    </rPh>
    <rPh sb="16" eb="17">
      <t>チ</t>
    </rPh>
    <rPh sb="18" eb="21">
      <t>タチイキ</t>
    </rPh>
    <rPh sb="24" eb="25">
      <t>モノ</t>
    </rPh>
    <rPh sb="26" eb="27">
      <t>カズ</t>
    </rPh>
    <phoneticPr fontId="3"/>
  </si>
  <si>
    <t>当該地域に常住地があり、他地域に通勤または通学している者の数。</t>
    <rPh sb="0" eb="2">
      <t>トウガイ</t>
    </rPh>
    <rPh sb="2" eb="4">
      <t>チイキ</t>
    </rPh>
    <rPh sb="5" eb="7">
      <t>ジョウジュウ</t>
    </rPh>
    <rPh sb="7" eb="8">
      <t>チ</t>
    </rPh>
    <rPh sb="12" eb="15">
      <t>タチイキ</t>
    </rPh>
    <rPh sb="16" eb="18">
      <t>ツウキン</t>
    </rPh>
    <rPh sb="21" eb="23">
      <t>ツウガク</t>
    </rPh>
    <rPh sb="27" eb="28">
      <t>モノ</t>
    </rPh>
    <rPh sb="29" eb="30">
      <t>カズ</t>
    </rPh>
    <phoneticPr fontId="3"/>
  </si>
  <si>
    <t>現在人口</t>
    <rPh sb="0" eb="2">
      <t>ゲンザイ</t>
    </rPh>
    <rPh sb="2" eb="4">
      <t>ジンコウ</t>
    </rPh>
    <phoneticPr fontId="3"/>
  </si>
  <si>
    <t>調査時に居た場所で調査する方法による人口。</t>
    <rPh sb="0" eb="2">
      <t>チョウサ</t>
    </rPh>
    <rPh sb="2" eb="3">
      <t>ジ</t>
    </rPh>
    <rPh sb="4" eb="5">
      <t>イ</t>
    </rPh>
    <rPh sb="6" eb="8">
      <t>バショ</t>
    </rPh>
    <rPh sb="9" eb="11">
      <t>チョウサ</t>
    </rPh>
    <rPh sb="13" eb="15">
      <t>ホウホウ</t>
    </rPh>
    <rPh sb="18" eb="20">
      <t>ジンコウ</t>
    </rPh>
    <phoneticPr fontId="3"/>
  </si>
  <si>
    <t>＝　住民基本台帳人口との相違点　＝</t>
    <rPh sb="2" eb="4">
      <t>ジュウミン</t>
    </rPh>
    <rPh sb="4" eb="6">
      <t>キホン</t>
    </rPh>
    <rPh sb="6" eb="8">
      <t>ダイチョウ</t>
    </rPh>
    <rPh sb="8" eb="10">
      <t>ジンコウ</t>
    </rPh>
    <rPh sb="12" eb="15">
      <t>ソウイテン</t>
    </rPh>
    <phoneticPr fontId="3"/>
  </si>
  <si>
    <t>項目</t>
    <rPh sb="0" eb="2">
      <t>コウモク</t>
    </rPh>
    <phoneticPr fontId="3"/>
  </si>
  <si>
    <t>住民基本台帳</t>
    <rPh sb="0" eb="2">
      <t>ジュウミン</t>
    </rPh>
    <rPh sb="2" eb="4">
      <t>キホン</t>
    </rPh>
    <rPh sb="4" eb="6">
      <t>ダイチョウ</t>
    </rPh>
    <phoneticPr fontId="3"/>
  </si>
  <si>
    <t>国勢調査</t>
    <rPh sb="0" eb="2">
      <t>コクセイ</t>
    </rPh>
    <rPh sb="2" eb="4">
      <t>チョウサ</t>
    </rPh>
    <phoneticPr fontId="3"/>
  </si>
  <si>
    <t>調査方法</t>
    <rPh sb="0" eb="2">
      <t>チョウサ</t>
    </rPh>
    <rPh sb="2" eb="4">
      <t>ホウホウ</t>
    </rPh>
    <phoneticPr fontId="3"/>
  </si>
  <si>
    <t>人口</t>
    <rPh sb="0" eb="2">
      <t>ジンコウ</t>
    </rPh>
    <phoneticPr fontId="3"/>
  </si>
  <si>
    <t>外国人</t>
    <rPh sb="0" eb="2">
      <t>ガイコク</t>
    </rPh>
    <rPh sb="2" eb="3">
      <t>ジン</t>
    </rPh>
    <phoneticPr fontId="3"/>
  </si>
  <si>
    <t>３か月以上の</t>
    <rPh sb="2" eb="3">
      <t>ゲツ</t>
    </rPh>
    <rPh sb="3" eb="5">
      <t>イジョウ</t>
    </rPh>
    <phoneticPr fontId="3"/>
  </si>
  <si>
    <t>不在者</t>
    <rPh sb="0" eb="3">
      <t>フザイシャ</t>
    </rPh>
    <phoneticPr fontId="3"/>
  </si>
  <si>
    <t>実地調査による。</t>
    <rPh sb="0" eb="2">
      <t>ジッチ</t>
    </rPh>
    <rPh sb="2" eb="4">
      <t>チョウサ</t>
    </rPh>
    <phoneticPr fontId="3"/>
  </si>
  <si>
    <t>外国人を含む。</t>
    <rPh sb="0" eb="2">
      <t>ガイコク</t>
    </rPh>
    <rPh sb="2" eb="3">
      <t>ジン</t>
    </rPh>
    <rPh sb="4" eb="5">
      <t>フク</t>
    </rPh>
    <phoneticPr fontId="3"/>
  </si>
  <si>
    <t>住民の届出によるため、届けの無い</t>
    <rPh sb="0" eb="2">
      <t>ジュウミン</t>
    </rPh>
    <rPh sb="3" eb="5">
      <t>トドケデ</t>
    </rPh>
    <rPh sb="11" eb="12">
      <t>トド</t>
    </rPh>
    <rPh sb="14" eb="15">
      <t>ナ</t>
    </rPh>
    <phoneticPr fontId="3"/>
  </si>
  <si>
    <t>者は把握できない。</t>
    <rPh sb="0" eb="1">
      <t>モノ</t>
    </rPh>
    <rPh sb="2" eb="4">
      <t>ハアク</t>
    </rPh>
    <phoneticPr fontId="3"/>
  </si>
  <si>
    <t>調査時に滞在している地域の人口に</t>
    <rPh sb="0" eb="2">
      <t>チョウサ</t>
    </rPh>
    <rPh sb="2" eb="3">
      <t>ジ</t>
    </rPh>
    <rPh sb="4" eb="6">
      <t>タイザイ</t>
    </rPh>
    <rPh sb="10" eb="12">
      <t>チイキ</t>
    </rPh>
    <rPh sb="13" eb="15">
      <t>ジンコウ</t>
    </rPh>
    <phoneticPr fontId="3"/>
  </si>
  <si>
    <t>含める。</t>
    <rPh sb="0" eb="1">
      <t>フク</t>
    </rPh>
    <phoneticPr fontId="3"/>
  </si>
  <si>
    <t>住所地の人口に含める。</t>
    <rPh sb="0" eb="2">
      <t>ジュウショ</t>
    </rPh>
    <rPh sb="2" eb="3">
      <t>チ</t>
    </rPh>
    <rPh sb="4" eb="6">
      <t>ジンコウ</t>
    </rPh>
    <rPh sb="7" eb="8">
      <t>フク</t>
    </rPh>
    <phoneticPr fontId="3"/>
  </si>
  <si>
    <t>住居と生計を共にする２人以上の</t>
    <rPh sb="0" eb="2">
      <t>ジュウキョ</t>
    </rPh>
    <rPh sb="3" eb="5">
      <t>セイケイ</t>
    </rPh>
    <rPh sb="6" eb="7">
      <t>トモ</t>
    </rPh>
    <rPh sb="11" eb="12">
      <t>ニン</t>
    </rPh>
    <rPh sb="12" eb="14">
      <t>イジョウ</t>
    </rPh>
    <phoneticPr fontId="3"/>
  </si>
  <si>
    <t>集まり</t>
    <rPh sb="0" eb="1">
      <t>アツ</t>
    </rPh>
    <phoneticPr fontId="3"/>
  </si>
  <si>
    <t>１世帯とする。</t>
    <rPh sb="1" eb="3">
      <t>セタイ</t>
    </rPh>
    <phoneticPr fontId="3"/>
  </si>
  <si>
    <t>同左。</t>
    <rPh sb="0" eb="2">
      <t>ドウサ</t>
    </rPh>
    <phoneticPr fontId="3"/>
  </si>
  <si>
    <t>１人で１戸を構えている人</t>
    <rPh sb="1" eb="2">
      <t>ニン</t>
    </rPh>
    <rPh sb="4" eb="5">
      <t>コ</t>
    </rPh>
    <rPh sb="6" eb="7">
      <t>カマ</t>
    </rPh>
    <rPh sb="11" eb="12">
      <t>ヒト</t>
    </rPh>
    <phoneticPr fontId="3"/>
  </si>
  <si>
    <t>間借り人・</t>
    <rPh sb="0" eb="2">
      <t>マガ</t>
    </rPh>
    <rPh sb="3" eb="4">
      <t>ニン</t>
    </rPh>
    <phoneticPr fontId="3"/>
  </si>
  <si>
    <t>下宿人</t>
    <rPh sb="0" eb="2">
      <t>ゲシュク</t>
    </rPh>
    <rPh sb="2" eb="3">
      <t>ニン</t>
    </rPh>
    <phoneticPr fontId="3"/>
  </si>
  <si>
    <t>単身のもの</t>
    <rPh sb="0" eb="2">
      <t>タンシン</t>
    </rPh>
    <phoneticPr fontId="3"/>
  </si>
  <si>
    <t>家族と一緒のもの</t>
    <rPh sb="0" eb="2">
      <t>カゾク</t>
    </rPh>
    <rPh sb="3" eb="5">
      <t>イッショ</t>
    </rPh>
    <phoneticPr fontId="3"/>
  </si>
  <si>
    <t>１人ひとりを１世帯とする。</t>
    <rPh sb="1" eb="2">
      <t>ニン</t>
    </rPh>
    <rPh sb="7" eb="9">
      <t>セタイ</t>
    </rPh>
    <phoneticPr fontId="3"/>
  </si>
  <si>
    <t>家族ごとに１世帯とする。</t>
    <rPh sb="0" eb="2">
      <t>カゾク</t>
    </rPh>
    <rPh sb="6" eb="8">
      <t>セタイ</t>
    </rPh>
    <phoneticPr fontId="3"/>
  </si>
  <si>
    <t>雇主と同居の</t>
    <rPh sb="0" eb="2">
      <t>ヤトイヌシ</t>
    </rPh>
    <rPh sb="3" eb="5">
      <t>ドウキョ</t>
    </rPh>
    <phoneticPr fontId="3"/>
  </si>
  <si>
    <t>雇用者</t>
    <rPh sb="0" eb="3">
      <t>コヨウシャ</t>
    </rPh>
    <phoneticPr fontId="3"/>
  </si>
  <si>
    <t>雇主の世帯に含める。</t>
    <rPh sb="0" eb="2">
      <t>ヤトイヌシ</t>
    </rPh>
    <rPh sb="3" eb="5">
      <t>セタイ</t>
    </rPh>
    <rPh sb="6" eb="7">
      <t>フク</t>
    </rPh>
    <phoneticPr fontId="3"/>
  </si>
  <si>
    <t>同居の家事</t>
    <rPh sb="0" eb="2">
      <t>ドウキョ</t>
    </rPh>
    <rPh sb="3" eb="5">
      <t>カジ</t>
    </rPh>
    <phoneticPr fontId="3"/>
  </si>
  <si>
    <t>使用人</t>
    <rPh sb="0" eb="2">
      <t>シヨウ</t>
    </rPh>
    <rPh sb="2" eb="3">
      <t>ニン</t>
    </rPh>
    <phoneticPr fontId="3"/>
  </si>
  <si>
    <t>生計を同じにするものは同一世帯に</t>
    <rPh sb="0" eb="2">
      <t>セイケイ</t>
    </rPh>
    <rPh sb="3" eb="4">
      <t>オナ</t>
    </rPh>
    <rPh sb="11" eb="13">
      <t>ドウイツ</t>
    </rPh>
    <rPh sb="13" eb="15">
      <t>セタイ</t>
    </rPh>
    <phoneticPr fontId="3"/>
  </si>
  <si>
    <t>まとめ、それ以外のものは</t>
    <rPh sb="6" eb="8">
      <t>イガイ</t>
    </rPh>
    <phoneticPr fontId="3"/>
  </si>
  <si>
    <t>１人１世帯とする。</t>
    <rPh sb="1" eb="2">
      <t>ニン</t>
    </rPh>
    <rPh sb="3" eb="5">
      <t>セタイ</t>
    </rPh>
    <phoneticPr fontId="3"/>
  </si>
  <si>
    <t>寮・寄宿舎に入居</t>
    <rPh sb="0" eb="1">
      <t>リョウ</t>
    </rPh>
    <rPh sb="2" eb="5">
      <t>キシュクシャ</t>
    </rPh>
    <rPh sb="6" eb="8">
      <t>ニュウキョ</t>
    </rPh>
    <phoneticPr fontId="3"/>
  </si>
  <si>
    <t>している単身者</t>
    <rPh sb="4" eb="7">
      <t>タンシンシャ</t>
    </rPh>
    <phoneticPr fontId="3"/>
  </si>
  <si>
    <t>勤め先の寮など</t>
    <rPh sb="0" eb="1">
      <t>ツト</t>
    </rPh>
    <rPh sb="2" eb="3">
      <t>サキ</t>
    </rPh>
    <rPh sb="4" eb="5">
      <t>リョウ</t>
    </rPh>
    <phoneticPr fontId="3"/>
  </si>
  <si>
    <t>学校の寮など</t>
    <rPh sb="0" eb="2">
      <t>ガッコウ</t>
    </rPh>
    <rPh sb="3" eb="4">
      <t>リョウ</t>
    </rPh>
    <phoneticPr fontId="3"/>
  </si>
  <si>
    <t>棟ごとに一括して１世帯とする。</t>
    <rPh sb="0" eb="1">
      <t>ムネ</t>
    </rPh>
    <rPh sb="4" eb="6">
      <t>イッカツ</t>
    </rPh>
    <rPh sb="9" eb="11">
      <t>セタイ</t>
    </rPh>
    <phoneticPr fontId="3"/>
  </si>
  <si>
    <t>病院などの入院者</t>
    <rPh sb="0" eb="2">
      <t>ビョウイン</t>
    </rPh>
    <rPh sb="5" eb="8">
      <t>ニュウインシャ</t>
    </rPh>
    <phoneticPr fontId="3"/>
  </si>
  <si>
    <t>老人ホームなど社会施設の入所者</t>
    <rPh sb="0" eb="2">
      <t>ロウジン</t>
    </rPh>
    <rPh sb="7" eb="9">
      <t>シャカイ</t>
    </rPh>
    <rPh sb="9" eb="11">
      <t>シセツ</t>
    </rPh>
    <rPh sb="12" eb="15">
      <t>ニュウショシャ</t>
    </rPh>
    <phoneticPr fontId="3"/>
  </si>
  <si>
    <t>刑務所など矯正施設の入所者</t>
    <rPh sb="0" eb="3">
      <t>ケイムショ</t>
    </rPh>
    <rPh sb="5" eb="7">
      <t>キョウセイ</t>
    </rPh>
    <rPh sb="7" eb="9">
      <t>シセツ</t>
    </rPh>
    <rPh sb="10" eb="13">
      <t>ニュウショシャ</t>
    </rPh>
    <phoneticPr fontId="3"/>
  </si>
  <si>
    <t>自衛隊の営舎内住居者</t>
    <rPh sb="0" eb="3">
      <t>ジエイタイ</t>
    </rPh>
    <rPh sb="4" eb="6">
      <t>エイシャ</t>
    </rPh>
    <rPh sb="6" eb="7">
      <t>ナイ</t>
    </rPh>
    <rPh sb="7" eb="9">
      <t>ジュウキョ</t>
    </rPh>
    <rPh sb="9" eb="10">
      <t>シャ</t>
    </rPh>
    <phoneticPr fontId="3"/>
  </si>
  <si>
    <t>原則として施設ごとまたは棟ごとに</t>
    <rPh sb="0" eb="2">
      <t>ゲンソク</t>
    </rPh>
    <rPh sb="5" eb="7">
      <t>シセツ</t>
    </rPh>
    <rPh sb="12" eb="13">
      <t>ムネ</t>
    </rPh>
    <phoneticPr fontId="3"/>
  </si>
  <si>
    <t>一括して１世帯とする。</t>
    <rPh sb="0" eb="2">
      <t>イッカツ</t>
    </rPh>
    <rPh sb="5" eb="7">
      <t>セタイ</t>
    </rPh>
    <phoneticPr fontId="3"/>
  </si>
  <si>
    <t>(一般に)</t>
    <rPh sb="1" eb="3">
      <t>イッパン</t>
    </rPh>
    <phoneticPr fontId="3"/>
  </si>
  <si>
    <t>(各年10月１日現在)</t>
    <rPh sb="1" eb="3">
      <t>カクネン</t>
    </rPh>
    <rPh sb="5" eb="6">
      <t>ガツ</t>
    </rPh>
    <rPh sb="7" eb="8">
      <t>ニチ</t>
    </rPh>
    <rPh sb="8" eb="10">
      <t>ゲンザイ</t>
    </rPh>
    <phoneticPr fontId="3"/>
  </si>
  <si>
    <t>世帯数</t>
    <rPh sb="0" eb="2">
      <t>セタイ</t>
    </rPh>
    <rPh sb="2" eb="3">
      <t>スウ</t>
    </rPh>
    <phoneticPr fontId="3"/>
  </si>
  <si>
    <t>人口密度　　　　　　　　　　　　　　　　　　　　　　　　　　　　　　　　　　　　　　　　　　　　　　　　　　　　　　　　　　　　　　　　　　　　　　　　　　　　　　　　　　　　　　　　　　　　　　　　　　　(人／㎢)</t>
    <phoneticPr fontId="3"/>
  </si>
  <si>
    <r>
      <t>１</t>
    </r>
    <r>
      <rPr>
        <sz val="9"/>
        <color indexed="9"/>
        <rFont val="ＭＳ 明朝"/>
        <family val="1"/>
        <charset val="128"/>
      </rPr>
      <t>5</t>
    </r>
    <r>
      <rPr>
        <sz val="9"/>
        <color indexed="8"/>
        <rFont val="ＭＳ 明朝"/>
        <family val="1"/>
        <charset val="128"/>
      </rPr>
      <t>世</t>
    </r>
    <r>
      <rPr>
        <sz val="9"/>
        <color indexed="9"/>
        <rFont val="ＭＳ 明朝"/>
        <family val="1"/>
        <charset val="128"/>
      </rPr>
      <t>5</t>
    </r>
    <r>
      <rPr>
        <sz val="9"/>
        <color indexed="8"/>
        <rFont val="ＭＳ 明朝"/>
        <family val="1"/>
        <charset val="128"/>
      </rPr>
      <t>帯
当り人員</t>
    </r>
    <rPh sb="2" eb="3">
      <t>セイ</t>
    </rPh>
    <rPh sb="4" eb="5">
      <t>オビ</t>
    </rPh>
    <phoneticPr fontId="3"/>
  </si>
  <si>
    <t>対前回比増加</t>
    <rPh sb="0" eb="1">
      <t>タイ</t>
    </rPh>
    <rPh sb="1" eb="4">
      <t>ゼンカイヒ</t>
    </rPh>
    <rPh sb="4" eb="6">
      <t>ゾウカ</t>
    </rPh>
    <phoneticPr fontId="3"/>
  </si>
  <si>
    <t>計</t>
    <rPh sb="0" eb="1">
      <t>ケイ</t>
    </rPh>
    <phoneticPr fontId="3"/>
  </si>
  <si>
    <t>男</t>
    <rPh sb="0" eb="1">
      <t>オトコ</t>
    </rPh>
    <phoneticPr fontId="3"/>
  </si>
  <si>
    <t>女</t>
    <rPh sb="0" eb="1">
      <t>オンナ</t>
    </rPh>
    <phoneticPr fontId="3"/>
  </si>
  <si>
    <t>世帯数</t>
    <rPh sb="0" eb="3">
      <t>セタイスウ</t>
    </rPh>
    <phoneticPr fontId="3"/>
  </si>
  <si>
    <t>大正</t>
    <rPh sb="0" eb="1">
      <t>ダイ</t>
    </rPh>
    <rPh sb="1" eb="2">
      <t>セイ</t>
    </rPh>
    <phoneticPr fontId="3"/>
  </si>
  <si>
    <t>９</t>
    <phoneticPr fontId="3"/>
  </si>
  <si>
    <t>年</t>
    <rPh sb="0" eb="1">
      <t>ネン</t>
    </rPh>
    <phoneticPr fontId="3"/>
  </si>
  <si>
    <t>…</t>
    <phoneticPr fontId="3"/>
  </si>
  <si>
    <t>…</t>
    <phoneticPr fontId="3"/>
  </si>
  <si>
    <t>14</t>
    <phoneticPr fontId="3"/>
  </si>
  <si>
    <t>昭和</t>
    <rPh sb="0" eb="1">
      <t>アキラ</t>
    </rPh>
    <rPh sb="1" eb="2">
      <t>ワ</t>
    </rPh>
    <phoneticPr fontId="3"/>
  </si>
  <si>
    <t>５</t>
    <phoneticPr fontId="3"/>
  </si>
  <si>
    <t>10</t>
    <phoneticPr fontId="3"/>
  </si>
  <si>
    <t>15</t>
    <phoneticPr fontId="3"/>
  </si>
  <si>
    <t>22</t>
    <phoneticPr fontId="3"/>
  </si>
  <si>
    <t>23</t>
    <phoneticPr fontId="3"/>
  </si>
  <si>
    <t>25</t>
    <phoneticPr fontId="3"/>
  </si>
  <si>
    <t>30</t>
    <phoneticPr fontId="3"/>
  </si>
  <si>
    <t>35</t>
    <phoneticPr fontId="3"/>
  </si>
  <si>
    <t>40</t>
    <phoneticPr fontId="3"/>
  </si>
  <si>
    <t>45</t>
    <phoneticPr fontId="3"/>
  </si>
  <si>
    <t>50</t>
    <phoneticPr fontId="3"/>
  </si>
  <si>
    <t>55</t>
    <phoneticPr fontId="3"/>
  </si>
  <si>
    <t>60</t>
    <phoneticPr fontId="3"/>
  </si>
  <si>
    <t>平成</t>
    <rPh sb="0" eb="1">
      <t>ヒラ</t>
    </rPh>
    <rPh sb="1" eb="2">
      <t>シゲル</t>
    </rPh>
    <phoneticPr fontId="3"/>
  </si>
  <si>
    <t>２</t>
    <phoneticPr fontId="3"/>
  </si>
  <si>
    <t>７</t>
    <phoneticPr fontId="3"/>
  </si>
  <si>
    <t>12</t>
    <phoneticPr fontId="3"/>
  </si>
  <si>
    <t>17</t>
    <phoneticPr fontId="3"/>
  </si>
  <si>
    <t>注</t>
    <phoneticPr fontId="3"/>
  </si>
  <si>
    <t>：</t>
    <phoneticPr fontId="3"/>
  </si>
  <si>
    <t>(1)</t>
    <phoneticPr fontId="3"/>
  </si>
  <si>
    <t>昭和15年以前の数値は、各回国勢調査結果を現在の区の境域に合わせて組替えまたは推計した数値である。</t>
    <rPh sb="0" eb="2">
      <t>ショウワ</t>
    </rPh>
    <rPh sb="4" eb="5">
      <t>ネン</t>
    </rPh>
    <rPh sb="5" eb="7">
      <t>イゼン</t>
    </rPh>
    <rPh sb="8" eb="10">
      <t>スウチ</t>
    </rPh>
    <rPh sb="12" eb="14">
      <t>カクカイ</t>
    </rPh>
    <rPh sb="14" eb="16">
      <t>コクセイ</t>
    </rPh>
    <rPh sb="16" eb="18">
      <t>チョウサ</t>
    </rPh>
    <rPh sb="18" eb="20">
      <t>ケッカ</t>
    </rPh>
    <rPh sb="21" eb="23">
      <t>ゲンザイ</t>
    </rPh>
    <rPh sb="24" eb="25">
      <t>ク</t>
    </rPh>
    <rPh sb="26" eb="27">
      <t>キョウ</t>
    </rPh>
    <rPh sb="27" eb="28">
      <t>イキ</t>
    </rPh>
    <rPh sb="29" eb="30">
      <t>ア</t>
    </rPh>
    <rPh sb="33" eb="35">
      <t>クミカ</t>
    </rPh>
    <rPh sb="39" eb="41">
      <t>スイケイ</t>
    </rPh>
    <phoneticPr fontId="3"/>
  </si>
  <si>
    <t>(2)</t>
    <phoneticPr fontId="3"/>
  </si>
  <si>
    <t>昭和22年は｢臨時国勢調査(調査期日10月１日)｣、昭和23年は｢人口調査(調査期日８月１日)｣による数値である。</t>
    <rPh sb="0" eb="2">
      <t>ショウワ</t>
    </rPh>
    <rPh sb="4" eb="5">
      <t>ネン</t>
    </rPh>
    <rPh sb="7" eb="9">
      <t>リンジ</t>
    </rPh>
    <rPh sb="9" eb="11">
      <t>コクセイ</t>
    </rPh>
    <rPh sb="11" eb="13">
      <t>チョウサ</t>
    </rPh>
    <rPh sb="14" eb="16">
      <t>チョウサ</t>
    </rPh>
    <rPh sb="16" eb="18">
      <t>キジツ</t>
    </rPh>
    <rPh sb="20" eb="21">
      <t>ガツ</t>
    </rPh>
    <rPh sb="22" eb="23">
      <t>ニチ</t>
    </rPh>
    <rPh sb="26" eb="28">
      <t>ショウワ</t>
    </rPh>
    <rPh sb="30" eb="31">
      <t>ネン</t>
    </rPh>
    <rPh sb="33" eb="35">
      <t>ジンコウ</t>
    </rPh>
    <rPh sb="35" eb="37">
      <t>チョウサ</t>
    </rPh>
    <rPh sb="38" eb="40">
      <t>チョウサ</t>
    </rPh>
    <rPh sb="40" eb="42">
      <t>キジツ</t>
    </rPh>
    <rPh sb="43" eb="44">
      <t>ガツ</t>
    </rPh>
    <phoneticPr fontId="3"/>
  </si>
  <si>
    <t>(3)</t>
    <phoneticPr fontId="3"/>
  </si>
  <si>
    <t>124,667人で｢常住人口｣より少なかった。</t>
    <phoneticPr fontId="3"/>
  </si>
  <si>
    <t>資料</t>
    <phoneticPr fontId="3"/>
  </si>
  <si>
    <t>(1)　実　　　　　　数</t>
    <rPh sb="4" eb="5">
      <t>ミ</t>
    </rPh>
    <rPh sb="11" eb="12">
      <t>カズ</t>
    </rPh>
    <phoneticPr fontId="3"/>
  </si>
  <si>
    <t>総数</t>
    <rPh sb="0" eb="2">
      <t>ソウスウ</t>
    </rPh>
    <phoneticPr fontId="3"/>
  </si>
  <si>
    <t>年少人口(０～14歳)</t>
    <rPh sb="0" eb="1">
      <t>トシ</t>
    </rPh>
    <rPh sb="1" eb="2">
      <t>ショウ</t>
    </rPh>
    <rPh sb="2" eb="3">
      <t>ジン</t>
    </rPh>
    <rPh sb="3" eb="4">
      <t>クチ</t>
    </rPh>
    <rPh sb="9" eb="10">
      <t>サイ</t>
    </rPh>
    <phoneticPr fontId="3"/>
  </si>
  <si>
    <t>生産年齢人口(15～64歳)</t>
    <rPh sb="0" eb="2">
      <t>セイサン</t>
    </rPh>
    <rPh sb="2" eb="4">
      <t>ネンレイ</t>
    </rPh>
    <rPh sb="4" eb="6">
      <t>ジンコウ</t>
    </rPh>
    <rPh sb="12" eb="13">
      <t>サイ</t>
    </rPh>
    <phoneticPr fontId="3"/>
  </si>
  <si>
    <t>老年人口(65歳以上)</t>
    <rPh sb="0" eb="1">
      <t>ロウ</t>
    </rPh>
    <rPh sb="1" eb="2">
      <t>トシ</t>
    </rPh>
    <rPh sb="2" eb="3">
      <t>ジン</t>
    </rPh>
    <rPh sb="3" eb="4">
      <t>クチ</t>
    </rPh>
    <rPh sb="7" eb="8">
      <t>サイ</t>
    </rPh>
    <rPh sb="8" eb="9">
      <t>イ</t>
    </rPh>
    <rPh sb="9" eb="10">
      <t>ウエ</t>
    </rPh>
    <phoneticPr fontId="3"/>
  </si>
  <si>
    <t>55</t>
    <phoneticPr fontId="3"/>
  </si>
  <si>
    <t>注</t>
    <rPh sb="0" eb="1">
      <t>チュウ</t>
    </rPh>
    <phoneticPr fontId="3"/>
  </si>
  <si>
    <t>：</t>
    <phoneticPr fontId="3"/>
  </si>
  <si>
    <t>資料</t>
    <rPh sb="0" eb="2">
      <t>シリョウ</t>
    </rPh>
    <phoneticPr fontId="3"/>
  </si>
  <si>
    <t>(2)　構　　成　　比</t>
    <rPh sb="4" eb="5">
      <t>カマエ</t>
    </rPh>
    <rPh sb="7" eb="8">
      <t>シゲル</t>
    </rPh>
    <rPh sb="10" eb="11">
      <t>ヒ</t>
    </rPh>
    <phoneticPr fontId="3"/>
  </si>
  <si>
    <t>55</t>
    <phoneticPr fontId="3"/>
  </si>
  <si>
    <t>60</t>
    <phoneticPr fontId="3"/>
  </si>
  <si>
    <t>２</t>
    <phoneticPr fontId="3"/>
  </si>
  <si>
    <t>資料</t>
    <phoneticPr fontId="3"/>
  </si>
  <si>
    <t>(平成22年10月１日現在)</t>
    <rPh sb="1" eb="3">
      <t>ヘイセイ</t>
    </rPh>
    <rPh sb="5" eb="6">
      <t>ネン</t>
    </rPh>
    <rPh sb="8" eb="9">
      <t>ガツ</t>
    </rPh>
    <rPh sb="10" eb="11">
      <t>ニチ</t>
    </rPh>
    <rPh sb="11" eb="13">
      <t>ゲンザイ</t>
    </rPh>
    <phoneticPr fontId="3"/>
  </si>
  <si>
    <t>家族類型</t>
    <phoneticPr fontId="3"/>
  </si>
  <si>
    <t>世帯人員</t>
    <rPh sb="0" eb="2">
      <t>セタイ</t>
    </rPh>
    <rPh sb="2" eb="4">
      <t>ジンイン</t>
    </rPh>
    <phoneticPr fontId="3"/>
  </si>
  <si>
    <t>６歳未満の
親族のいる
世帯数</t>
    <rPh sb="1" eb="2">
      <t>サイ</t>
    </rPh>
    <rPh sb="2" eb="4">
      <t>ミマン</t>
    </rPh>
    <rPh sb="6" eb="8">
      <t>シンゾク</t>
    </rPh>
    <rPh sb="12" eb="15">
      <t>セタイスウ</t>
    </rPh>
    <phoneticPr fontId="3"/>
  </si>
  <si>
    <t>核家族世帯</t>
    <rPh sb="0" eb="1">
      <t>カク</t>
    </rPh>
    <rPh sb="1" eb="3">
      <t>カゾク</t>
    </rPh>
    <rPh sb="3" eb="5">
      <t>セタイ</t>
    </rPh>
    <phoneticPr fontId="3"/>
  </si>
  <si>
    <t>夫婦のみ</t>
    <rPh sb="0" eb="2">
      <t>フウフ</t>
    </rPh>
    <phoneticPr fontId="3"/>
  </si>
  <si>
    <t>-</t>
  </si>
  <si>
    <t>夫婦と子供</t>
    <rPh sb="0" eb="2">
      <t>フウフ</t>
    </rPh>
    <rPh sb="3" eb="5">
      <t>コドモ</t>
    </rPh>
    <phoneticPr fontId="3"/>
  </si>
  <si>
    <t>男親と子供</t>
    <rPh sb="0" eb="1">
      <t>オトコ</t>
    </rPh>
    <rPh sb="1" eb="2">
      <t>オヤ</t>
    </rPh>
    <rPh sb="3" eb="5">
      <t>コドモ</t>
    </rPh>
    <phoneticPr fontId="3"/>
  </si>
  <si>
    <t>女親と子供</t>
    <rPh sb="0" eb="1">
      <t>オンナ</t>
    </rPh>
    <rPh sb="1" eb="2">
      <t>オヤ</t>
    </rPh>
    <rPh sb="3" eb="5">
      <t>コドモ</t>
    </rPh>
    <phoneticPr fontId="3"/>
  </si>
  <si>
    <t>その他の親族世帯</t>
    <rPh sb="2" eb="3">
      <t>タ</t>
    </rPh>
    <rPh sb="4" eb="6">
      <t>シンゾク</t>
    </rPh>
    <rPh sb="6" eb="8">
      <t>セタイ</t>
    </rPh>
    <phoneticPr fontId="3"/>
  </si>
  <si>
    <t>夫婦と両親</t>
    <rPh sb="0" eb="2">
      <t>フウフ</t>
    </rPh>
    <rPh sb="3" eb="5">
      <t>リョウシン</t>
    </rPh>
    <phoneticPr fontId="3"/>
  </si>
  <si>
    <t>夫婦と片親</t>
    <rPh sb="0" eb="2">
      <t>フウフ</t>
    </rPh>
    <rPh sb="3" eb="5">
      <t>カタオヤ</t>
    </rPh>
    <phoneticPr fontId="3"/>
  </si>
  <si>
    <t>夫婦、子供と両親</t>
    <rPh sb="0" eb="2">
      <t>フウフ</t>
    </rPh>
    <rPh sb="3" eb="5">
      <t>コドモ</t>
    </rPh>
    <rPh sb="6" eb="8">
      <t>リョウシン</t>
    </rPh>
    <phoneticPr fontId="3"/>
  </si>
  <si>
    <t>夫婦、子供と片親</t>
    <rPh sb="0" eb="2">
      <t>フウフ</t>
    </rPh>
    <rPh sb="3" eb="5">
      <t>コドモ</t>
    </rPh>
    <rPh sb="6" eb="8">
      <t>カタオヤ</t>
    </rPh>
    <phoneticPr fontId="3"/>
  </si>
  <si>
    <t>夫婦と他の親族</t>
    <rPh sb="0" eb="2">
      <t>フウフ</t>
    </rPh>
    <rPh sb="3" eb="4">
      <t>ホカ</t>
    </rPh>
    <rPh sb="5" eb="7">
      <t>シンゾク</t>
    </rPh>
    <phoneticPr fontId="3"/>
  </si>
  <si>
    <t>(親、子供を含まない)</t>
  </si>
  <si>
    <t>夫婦、子供と他の親族</t>
    <rPh sb="0" eb="2">
      <t>フウフ</t>
    </rPh>
    <rPh sb="3" eb="5">
      <t>コドモ</t>
    </rPh>
    <rPh sb="6" eb="7">
      <t>ホカ</t>
    </rPh>
    <rPh sb="8" eb="10">
      <t>シンゾク</t>
    </rPh>
    <phoneticPr fontId="3"/>
  </si>
  <si>
    <t>(親を含まない)</t>
    <phoneticPr fontId="3"/>
  </si>
  <si>
    <t>夫婦、親と他の親族</t>
    <rPh sb="0" eb="2">
      <t>フウフ</t>
    </rPh>
    <rPh sb="3" eb="4">
      <t>オヤ</t>
    </rPh>
    <rPh sb="5" eb="6">
      <t>ホカ</t>
    </rPh>
    <rPh sb="7" eb="9">
      <t>シンゾク</t>
    </rPh>
    <phoneticPr fontId="3"/>
  </si>
  <si>
    <t>(子供を含まない)</t>
  </si>
  <si>
    <t>夫婦、子供、親と他の親族</t>
    <rPh sb="0" eb="2">
      <t>フウフ</t>
    </rPh>
    <rPh sb="3" eb="5">
      <t>コドモ</t>
    </rPh>
    <rPh sb="6" eb="7">
      <t>オヤ</t>
    </rPh>
    <rPh sb="8" eb="9">
      <t>ホカ</t>
    </rPh>
    <rPh sb="10" eb="12">
      <t>シンゾク</t>
    </rPh>
    <phoneticPr fontId="3"/>
  </si>
  <si>
    <t>兄弟姉妹のみ</t>
    <rPh sb="0" eb="2">
      <t>キョウダイ</t>
    </rPh>
    <rPh sb="2" eb="4">
      <t>シマイ</t>
    </rPh>
    <phoneticPr fontId="3"/>
  </si>
  <si>
    <t>他に分類されない親族世帯</t>
    <rPh sb="0" eb="1">
      <t>ホカ</t>
    </rPh>
    <rPh sb="2" eb="4">
      <t>ブンルイ</t>
    </rPh>
    <rPh sb="8" eb="10">
      <t>シンゾク</t>
    </rPh>
    <rPh sb="10" eb="12">
      <t>セタイ</t>
    </rPh>
    <phoneticPr fontId="3"/>
  </si>
  <si>
    <t>：</t>
    <phoneticPr fontId="3"/>
  </si>
  <si>
    <t>総務省統計局｢平成22年国勢調査　人口等基本集計｣</t>
    <rPh sb="0" eb="3">
      <t>ソウムショウ</t>
    </rPh>
    <rPh sb="3" eb="6">
      <t>トウケイキョク</t>
    </rPh>
    <rPh sb="7" eb="9">
      <t>ヘイセイ</t>
    </rPh>
    <rPh sb="11" eb="12">
      <t>ネン</t>
    </rPh>
    <rPh sb="12" eb="14">
      <t>コクセイ</t>
    </rPh>
    <rPh sb="14" eb="16">
      <t>チョウサ</t>
    </rPh>
    <rPh sb="17" eb="19">
      <t>ジンコウ</t>
    </rPh>
    <rPh sb="19" eb="20">
      <t>トウ</t>
    </rPh>
    <rPh sb="20" eb="22">
      <t>キホン</t>
    </rPh>
    <rPh sb="22" eb="24">
      <t>シュウケイ</t>
    </rPh>
    <phoneticPr fontId="3"/>
  </si>
  <si>
    <t>夫が就業者</t>
    <rPh sb="0" eb="1">
      <t>オット</t>
    </rPh>
    <rPh sb="2" eb="5">
      <t>シュウギョウシャ</t>
    </rPh>
    <phoneticPr fontId="3"/>
  </si>
  <si>
    <t>夫が非就業者</t>
    <rPh sb="0" eb="1">
      <t>オット</t>
    </rPh>
    <rPh sb="2" eb="3">
      <t>ヒ</t>
    </rPh>
    <rPh sb="3" eb="6">
      <t>シュウギョウシャ</t>
    </rPh>
    <phoneticPr fontId="3"/>
  </si>
  <si>
    <t>妻、夫の年齢</t>
    <rPh sb="0" eb="1">
      <t>ツマ</t>
    </rPh>
    <rPh sb="2" eb="3">
      <t>オット</t>
    </rPh>
    <rPh sb="4" eb="6">
      <t>ネンレイ</t>
    </rPh>
    <phoneticPr fontId="3"/>
  </si>
  <si>
    <r>
      <t>妻</t>
    </r>
    <r>
      <rPr>
        <sz val="9"/>
        <color indexed="9"/>
        <rFont val="ＭＳ 明朝"/>
        <family val="1"/>
        <charset val="128"/>
      </rPr>
      <t>あ　</t>
    </r>
    <r>
      <rPr>
        <sz val="9"/>
        <rFont val="ＭＳ 明朝"/>
        <family val="1"/>
        <charset val="128"/>
      </rPr>
      <t>が
就 業 者</t>
    </r>
    <rPh sb="0" eb="1">
      <t>ツマ</t>
    </rPh>
    <rPh sb="5" eb="6">
      <t>シュウ</t>
    </rPh>
    <rPh sb="7" eb="8">
      <t>ギョウ</t>
    </rPh>
    <rPh sb="9" eb="10">
      <t>シャ</t>
    </rPh>
    <phoneticPr fontId="3"/>
  </si>
  <si>
    <t>妻　　が
非就業者</t>
    <rPh sb="0" eb="1">
      <t>ツマ</t>
    </rPh>
    <rPh sb="5" eb="6">
      <t>ヒ</t>
    </rPh>
    <rPh sb="6" eb="9">
      <t>シュウギョウシャ</t>
    </rPh>
    <phoneticPr fontId="3"/>
  </si>
  <si>
    <t>高齢夫婦世帯数</t>
    <rPh sb="0" eb="2">
      <t>コウレイ</t>
    </rPh>
    <rPh sb="2" eb="4">
      <t>フウフ</t>
    </rPh>
    <rPh sb="4" eb="7">
      <t>セタイスウ</t>
    </rPh>
    <phoneticPr fontId="3"/>
  </si>
  <si>
    <t>妻が60～64歳</t>
    <rPh sb="0" eb="1">
      <t>ツマ</t>
    </rPh>
    <rPh sb="7" eb="8">
      <t>サイ</t>
    </rPh>
    <phoneticPr fontId="3"/>
  </si>
  <si>
    <t>夫が65～69歳</t>
    <rPh sb="0" eb="1">
      <t>オット</t>
    </rPh>
    <rPh sb="7" eb="8">
      <t>サイ</t>
    </rPh>
    <phoneticPr fontId="3"/>
  </si>
  <si>
    <r>
      <t>ああ</t>
    </r>
    <r>
      <rPr>
        <sz val="9"/>
        <rFont val="ＭＳ 明朝"/>
        <family val="1"/>
        <charset val="128"/>
      </rPr>
      <t>70～74歳</t>
    </r>
    <rPh sb="7" eb="8">
      <t>サイ</t>
    </rPh>
    <phoneticPr fontId="3"/>
  </si>
  <si>
    <r>
      <t>ああ</t>
    </r>
    <r>
      <rPr>
        <sz val="9"/>
        <rFont val="ＭＳ 明朝"/>
        <family val="1"/>
        <charset val="128"/>
      </rPr>
      <t>75～79歳</t>
    </r>
    <rPh sb="7" eb="8">
      <t>サイ</t>
    </rPh>
    <phoneticPr fontId="3"/>
  </si>
  <si>
    <r>
      <t>ああ</t>
    </r>
    <r>
      <rPr>
        <sz val="9"/>
        <rFont val="ＭＳ 明朝"/>
        <family val="1"/>
        <charset val="128"/>
      </rPr>
      <t>80～84歳</t>
    </r>
    <rPh sb="7" eb="8">
      <t>サイ</t>
    </rPh>
    <phoneticPr fontId="3"/>
  </si>
  <si>
    <r>
      <t>ああ</t>
    </r>
    <r>
      <rPr>
        <sz val="9"/>
        <rFont val="ＭＳ 明朝"/>
        <family val="1"/>
        <charset val="128"/>
      </rPr>
      <t>85歳以上</t>
    </r>
    <rPh sb="4" eb="5">
      <t>サイ</t>
    </rPh>
    <rPh sb="5" eb="7">
      <t>イジョウ</t>
    </rPh>
    <phoneticPr fontId="3"/>
  </si>
  <si>
    <t>妻が65～69歳</t>
    <rPh sb="0" eb="1">
      <t>ツマ</t>
    </rPh>
    <rPh sb="7" eb="8">
      <t>サイ</t>
    </rPh>
    <phoneticPr fontId="3"/>
  </si>
  <si>
    <t>妻が70～74歳</t>
    <rPh sb="0" eb="1">
      <t>ツマ</t>
    </rPh>
    <rPh sb="7" eb="8">
      <t>サイ</t>
    </rPh>
    <phoneticPr fontId="3"/>
  </si>
  <si>
    <t>妻が75歳以上</t>
    <rPh sb="0" eb="1">
      <t>ツマ</t>
    </rPh>
    <rPh sb="4" eb="5">
      <t>サイ</t>
    </rPh>
    <rPh sb="5" eb="7">
      <t>イジョウ</t>
    </rPh>
    <phoneticPr fontId="3"/>
  </si>
  <si>
    <t>｢総数｣は、それぞれ就業状態不詳を含む。</t>
    <rPh sb="1" eb="3">
      <t>ソウスウ</t>
    </rPh>
    <rPh sb="10" eb="12">
      <t>シュウギョウ</t>
    </rPh>
    <rPh sb="12" eb="14">
      <t>ジョウタイ</t>
    </rPh>
    <rPh sb="14" eb="16">
      <t>フショウ</t>
    </rPh>
    <rPh sb="17" eb="18">
      <t>フク</t>
    </rPh>
    <phoneticPr fontId="3"/>
  </si>
  <si>
    <t>総務省統計局｢平成22年国勢調査　産業等基本集計｣</t>
    <rPh sb="0" eb="3">
      <t>ソウムショウ</t>
    </rPh>
    <rPh sb="3" eb="5">
      <t>トウケイ</t>
    </rPh>
    <rPh sb="5" eb="6">
      <t>キョク</t>
    </rPh>
    <rPh sb="7" eb="9">
      <t>ヘイセイ</t>
    </rPh>
    <rPh sb="11" eb="12">
      <t>ネン</t>
    </rPh>
    <rPh sb="12" eb="14">
      <t>コクセイ</t>
    </rPh>
    <rPh sb="14" eb="16">
      <t>チョウサ</t>
    </rPh>
    <rPh sb="17" eb="19">
      <t>サンギョウ</t>
    </rPh>
    <rPh sb="19" eb="20">
      <t>トウ</t>
    </rPh>
    <rPh sb="20" eb="22">
      <t>キホン</t>
    </rPh>
    <rPh sb="22" eb="24">
      <t>シュウケイ</t>
    </rPh>
    <phoneticPr fontId="3"/>
  </si>
  <si>
    <t>町丁名</t>
    <rPh sb="0" eb="3">
      <t>チョウチョウメイ</t>
    </rPh>
    <phoneticPr fontId="3"/>
  </si>
  <si>
    <t>世帯数</t>
    <phoneticPr fontId="3"/>
  </si>
  <si>
    <t>人口</t>
    <phoneticPr fontId="3"/>
  </si>
  <si>
    <t>人口密度</t>
    <rPh sb="0" eb="2">
      <t>ジンコウ</t>
    </rPh>
    <rPh sb="2" eb="4">
      <t>ミツド</t>
    </rPh>
    <phoneticPr fontId="3"/>
  </si>
  <si>
    <t>１ 世 帯</t>
    <rPh sb="2" eb="3">
      <t>ヨ</t>
    </rPh>
    <rPh sb="4" eb="5">
      <t>オビ</t>
    </rPh>
    <phoneticPr fontId="3"/>
  </si>
  <si>
    <t>対前回比増加人口</t>
    <phoneticPr fontId="3"/>
  </si>
  <si>
    <t>平成17年</t>
    <rPh sb="0" eb="1">
      <t>ヒラ</t>
    </rPh>
    <rPh sb="1" eb="2">
      <t>シゲル</t>
    </rPh>
    <rPh sb="4" eb="5">
      <t>ネン</t>
    </rPh>
    <phoneticPr fontId="3"/>
  </si>
  <si>
    <t>男</t>
  </si>
  <si>
    <t>女</t>
  </si>
  <si>
    <t>(人／㎢)</t>
    <rPh sb="1" eb="2">
      <t>ヒト</t>
    </rPh>
    <phoneticPr fontId="3"/>
  </si>
  <si>
    <t>当り人員</t>
    <phoneticPr fontId="3"/>
  </si>
  <si>
    <t>実数</t>
    <phoneticPr fontId="3"/>
  </si>
  <si>
    <t>率</t>
    <phoneticPr fontId="3"/>
  </si>
  <si>
    <t>国勢調査人口</t>
    <phoneticPr fontId="3"/>
  </si>
  <si>
    <t xml:space="preserve">％ </t>
    <phoneticPr fontId="3"/>
  </si>
  <si>
    <t>旭丘</t>
    <rPh sb="0" eb="2">
      <t>アサヒガオカ</t>
    </rPh>
    <phoneticPr fontId="3"/>
  </si>
  <si>
    <t>１丁目</t>
    <rPh sb="1" eb="3">
      <t>チョウメ</t>
    </rPh>
    <phoneticPr fontId="3"/>
  </si>
  <si>
    <t>２丁目</t>
    <rPh sb="1" eb="3">
      <t>チョウメ</t>
    </rPh>
    <phoneticPr fontId="3"/>
  </si>
  <si>
    <t>小竹町</t>
    <rPh sb="0" eb="3">
      <t>コタケマチ</t>
    </rPh>
    <phoneticPr fontId="3"/>
  </si>
  <si>
    <t>栄町</t>
    <rPh sb="0" eb="2">
      <t>サカエチョウ</t>
    </rPh>
    <phoneticPr fontId="3"/>
  </si>
  <si>
    <t>羽沢</t>
    <rPh sb="0" eb="2">
      <t>ハザワ</t>
    </rPh>
    <phoneticPr fontId="3"/>
  </si>
  <si>
    <t>３丁目</t>
    <rPh sb="1" eb="3">
      <t>チョウメ</t>
    </rPh>
    <phoneticPr fontId="3"/>
  </si>
  <si>
    <t>豊玉上</t>
    <rPh sb="0" eb="2">
      <t>トヨタマ</t>
    </rPh>
    <rPh sb="2" eb="3">
      <t>ウエ</t>
    </rPh>
    <phoneticPr fontId="3"/>
  </si>
  <si>
    <t>豊玉中</t>
    <rPh sb="0" eb="2">
      <t>トヨタマ</t>
    </rPh>
    <rPh sb="2" eb="3">
      <t>ナカ</t>
    </rPh>
    <phoneticPr fontId="3"/>
  </si>
  <si>
    <t>４丁目</t>
    <rPh sb="1" eb="3">
      <t>チョウメ</t>
    </rPh>
    <phoneticPr fontId="3"/>
  </si>
  <si>
    <t>豊玉南</t>
    <rPh sb="0" eb="3">
      <t>トヨタマミナミ</t>
    </rPh>
    <phoneticPr fontId="3"/>
  </si>
  <si>
    <t>豊玉北</t>
    <rPh sb="0" eb="3">
      <t>トヨタマキタ</t>
    </rPh>
    <phoneticPr fontId="3"/>
  </si>
  <si>
    <t>５丁目</t>
    <rPh sb="1" eb="3">
      <t>チョウメ</t>
    </rPh>
    <phoneticPr fontId="3"/>
  </si>
  <si>
    <t>６丁目</t>
    <rPh sb="1" eb="3">
      <t>チョウメ</t>
    </rPh>
    <phoneticPr fontId="3"/>
  </si>
  <si>
    <t>中村</t>
    <rPh sb="0" eb="2">
      <t>ナカムラ</t>
    </rPh>
    <phoneticPr fontId="3"/>
  </si>
  <si>
    <t>中村南</t>
    <rPh sb="0" eb="3">
      <t>ナカムラミナミ</t>
    </rPh>
    <phoneticPr fontId="3"/>
  </si>
  <si>
    <t>中村北</t>
    <rPh sb="0" eb="3">
      <t>ナカムラキタ</t>
    </rPh>
    <phoneticPr fontId="3"/>
  </si>
  <si>
    <t>桜台</t>
    <rPh sb="0" eb="2">
      <t>サクラダイ</t>
    </rPh>
    <phoneticPr fontId="3"/>
  </si>
  <si>
    <t>練馬</t>
    <rPh sb="0" eb="2">
      <t>ネリマ</t>
    </rPh>
    <phoneticPr fontId="3"/>
  </si>
  <si>
    <t>向山</t>
    <rPh sb="0" eb="2">
      <t>コウヤマ</t>
    </rPh>
    <phoneticPr fontId="3"/>
  </si>
  <si>
    <t>総務省統計局「平成22年　国勢調査報告」</t>
    <rPh sb="0" eb="3">
      <t>ソウムショウ</t>
    </rPh>
    <rPh sb="3" eb="6">
      <t>トウケイキョク</t>
    </rPh>
    <rPh sb="7" eb="9">
      <t>ヘイセイ</t>
    </rPh>
    <rPh sb="11" eb="12">
      <t>ネン</t>
    </rPh>
    <rPh sb="13" eb="15">
      <t>コクセイ</t>
    </rPh>
    <rPh sb="15" eb="17">
      <t>チョウサ</t>
    </rPh>
    <rPh sb="17" eb="19">
      <t>ホウコク</t>
    </rPh>
    <phoneticPr fontId="3"/>
  </si>
  <si>
    <t>対前回比増加人口</t>
    <rPh sb="0" eb="1">
      <t>タイ</t>
    </rPh>
    <rPh sb="1" eb="3">
      <t>ゼンカイ</t>
    </rPh>
    <rPh sb="3" eb="4">
      <t>ヒ</t>
    </rPh>
    <rPh sb="4" eb="6">
      <t>ゾウカ</t>
    </rPh>
    <rPh sb="6" eb="8">
      <t>ジンコウ</t>
    </rPh>
    <phoneticPr fontId="3"/>
  </si>
  <si>
    <t>当り人員</t>
    <phoneticPr fontId="3"/>
  </si>
  <si>
    <t>実数</t>
    <rPh sb="0" eb="2">
      <t>ジッスウ</t>
    </rPh>
    <phoneticPr fontId="3"/>
  </si>
  <si>
    <t>率</t>
    <rPh sb="0" eb="1">
      <t>リツ</t>
    </rPh>
    <phoneticPr fontId="3"/>
  </si>
  <si>
    <t>国勢調査人口</t>
    <phoneticPr fontId="3"/>
  </si>
  <si>
    <t xml:space="preserve">％ </t>
    <phoneticPr fontId="3"/>
  </si>
  <si>
    <t>貫井</t>
    <rPh sb="0" eb="2">
      <t>ヌクイ</t>
    </rPh>
    <phoneticPr fontId="3"/>
  </si>
  <si>
    <t>錦</t>
    <rPh sb="0" eb="1">
      <t>ニシキ</t>
    </rPh>
    <phoneticPr fontId="3"/>
  </si>
  <si>
    <t>氷川台</t>
    <rPh sb="0" eb="3">
      <t>ヒカワダイ</t>
    </rPh>
    <phoneticPr fontId="3"/>
  </si>
  <si>
    <t>平和台</t>
    <rPh sb="0" eb="3">
      <t>ヘイワダイ</t>
    </rPh>
    <phoneticPr fontId="3"/>
  </si>
  <si>
    <t>早宮</t>
    <rPh sb="0" eb="2">
      <t>ハヤミヤ</t>
    </rPh>
    <phoneticPr fontId="3"/>
  </si>
  <si>
    <t>春日町</t>
    <rPh sb="0" eb="3">
      <t>カスガチョウ</t>
    </rPh>
    <phoneticPr fontId="3"/>
  </si>
  <si>
    <t>高松</t>
    <rPh sb="0" eb="2">
      <t>タカマツ</t>
    </rPh>
    <phoneticPr fontId="3"/>
  </si>
  <si>
    <t>北町</t>
    <rPh sb="0" eb="2">
      <t>キタマチ</t>
    </rPh>
    <phoneticPr fontId="3"/>
  </si>
  <si>
    <t>７丁目</t>
    <rPh sb="1" eb="3">
      <t>チョウメ</t>
    </rPh>
    <phoneticPr fontId="3"/>
  </si>
  <si>
    <t>８丁目</t>
    <rPh sb="1" eb="3">
      <t>チョウメ</t>
    </rPh>
    <phoneticPr fontId="3"/>
  </si>
  <si>
    <t>田柄</t>
    <rPh sb="0" eb="2">
      <t>タガラ</t>
    </rPh>
    <phoneticPr fontId="3"/>
  </si>
  <si>
    <t>光が丘</t>
    <rPh sb="0" eb="1">
      <t>ヒカリ</t>
    </rPh>
    <rPh sb="2" eb="3">
      <t>オカ</t>
    </rPh>
    <phoneticPr fontId="3"/>
  </si>
  <si>
    <t>旭町</t>
    <rPh sb="0" eb="2">
      <t>アサヒチョウ</t>
    </rPh>
    <phoneticPr fontId="3"/>
  </si>
  <si>
    <t>土支田</t>
    <rPh sb="0" eb="3">
      <t>ドシダ</t>
    </rPh>
    <phoneticPr fontId="3"/>
  </si>
  <si>
    <t>富士見台</t>
    <rPh sb="0" eb="4">
      <t>フジミダイ</t>
    </rPh>
    <phoneticPr fontId="3"/>
  </si>
  <si>
    <t>南田中</t>
    <rPh sb="0" eb="3">
      <t>ミナミタナカ</t>
    </rPh>
    <phoneticPr fontId="3"/>
  </si>
  <si>
    <t>高野台</t>
    <rPh sb="0" eb="3">
      <t>タカノダイ</t>
    </rPh>
    <phoneticPr fontId="3"/>
  </si>
  <si>
    <t>谷原</t>
    <rPh sb="0" eb="2">
      <t>ヤハラ</t>
    </rPh>
    <phoneticPr fontId="3"/>
  </si>
  <si>
    <t>三原台</t>
    <rPh sb="0" eb="3">
      <t>ミハラダイ</t>
    </rPh>
    <phoneticPr fontId="3"/>
  </si>
  <si>
    <t>石神井町</t>
    <rPh sb="0" eb="4">
      <t>シャクジイマチ</t>
    </rPh>
    <phoneticPr fontId="3"/>
  </si>
  <si>
    <t>石神井台</t>
    <rPh sb="0" eb="4">
      <t>シャクジイダイ</t>
    </rPh>
    <phoneticPr fontId="3"/>
  </si>
  <si>
    <t>上石神井</t>
    <rPh sb="0" eb="4">
      <t>カミシャクジイ</t>
    </rPh>
    <phoneticPr fontId="3"/>
  </si>
  <si>
    <t>上石神井南町</t>
    <rPh sb="0" eb="4">
      <t>カミシャクジイ</t>
    </rPh>
    <rPh sb="4" eb="6">
      <t>ミナミマチ</t>
    </rPh>
    <phoneticPr fontId="3"/>
  </si>
  <si>
    <t>下石神井</t>
    <rPh sb="0" eb="4">
      <t>シモシャクジイ</t>
    </rPh>
    <phoneticPr fontId="3"/>
  </si>
  <si>
    <t>立野町</t>
    <rPh sb="0" eb="2">
      <t>タテノ</t>
    </rPh>
    <rPh sb="2" eb="3">
      <t>チョウ</t>
    </rPh>
    <phoneticPr fontId="3"/>
  </si>
  <si>
    <t>関町東</t>
    <rPh sb="0" eb="3">
      <t>セキマチヒガシ</t>
    </rPh>
    <phoneticPr fontId="3"/>
  </si>
  <si>
    <t>関町南</t>
    <rPh sb="0" eb="3">
      <t>セキマチミナミ</t>
    </rPh>
    <phoneticPr fontId="3"/>
  </si>
  <si>
    <t>関町北</t>
    <rPh sb="0" eb="3">
      <t>セキマチキタ</t>
    </rPh>
    <phoneticPr fontId="3"/>
  </si>
  <si>
    <t>東大泉</t>
    <rPh sb="0" eb="3">
      <t>ヒガシオオイズミ</t>
    </rPh>
    <phoneticPr fontId="3"/>
  </si>
  <si>
    <t>西大泉町</t>
    <rPh sb="0" eb="3">
      <t>ニシオオイズミ</t>
    </rPh>
    <rPh sb="3" eb="4">
      <t>マチ</t>
    </rPh>
    <phoneticPr fontId="3"/>
  </si>
  <si>
    <t>西大泉</t>
    <rPh sb="0" eb="3">
      <t>ニシオオイズミ</t>
    </rPh>
    <phoneticPr fontId="3"/>
  </si>
  <si>
    <t>南大泉</t>
    <rPh sb="0" eb="3">
      <t>ミナミオオイズミ</t>
    </rPh>
    <phoneticPr fontId="3"/>
  </si>
  <si>
    <t>大泉町</t>
    <rPh sb="0" eb="3">
      <t>オオイズミマチ</t>
    </rPh>
    <phoneticPr fontId="3"/>
  </si>
  <si>
    <t>大泉学園町</t>
    <rPh sb="0" eb="5">
      <t>オオイズミガクエンチョウ</t>
    </rPh>
    <phoneticPr fontId="3"/>
  </si>
  <si>
    <t>９丁目</t>
    <rPh sb="1" eb="3">
      <t>チョウメ</t>
    </rPh>
    <phoneticPr fontId="3"/>
  </si>
  <si>
    <t xml:space="preserve"> </t>
    <phoneticPr fontId="3"/>
  </si>
  <si>
    <t>地域</t>
    <rPh sb="0" eb="1">
      <t>チ</t>
    </rPh>
    <rPh sb="1" eb="2">
      <t>イキ</t>
    </rPh>
    <phoneticPr fontId="3"/>
  </si>
  <si>
    <t>流入人口</t>
    <rPh sb="0" eb="1">
      <t>リュウ</t>
    </rPh>
    <rPh sb="1" eb="2">
      <t>イリ</t>
    </rPh>
    <rPh sb="2" eb="3">
      <t>ジン</t>
    </rPh>
    <rPh sb="3" eb="4">
      <t>クチ</t>
    </rPh>
    <phoneticPr fontId="3"/>
  </si>
  <si>
    <t>流出人口</t>
    <rPh sb="0" eb="1">
      <t>リュウ</t>
    </rPh>
    <rPh sb="1" eb="2">
      <t>デ</t>
    </rPh>
    <rPh sb="2" eb="3">
      <t>ジン</t>
    </rPh>
    <rPh sb="3" eb="4">
      <t>クチ</t>
    </rPh>
    <phoneticPr fontId="3"/>
  </si>
  <si>
    <t>通勤者</t>
    <rPh sb="0" eb="3">
      <t>ツウキンシャ</t>
    </rPh>
    <phoneticPr fontId="3"/>
  </si>
  <si>
    <t>通学者</t>
    <rPh sb="0" eb="3">
      <t>ツウガクシャ</t>
    </rPh>
    <phoneticPr fontId="3"/>
  </si>
  <si>
    <t>区部</t>
    <rPh sb="0" eb="2">
      <t>クブ</t>
    </rPh>
    <phoneticPr fontId="3"/>
  </si>
  <si>
    <t>千代田区</t>
    <rPh sb="0" eb="4">
      <t>チヨダク</t>
    </rPh>
    <phoneticPr fontId="3"/>
  </si>
  <si>
    <t>中央区</t>
    <rPh sb="0" eb="3">
      <t>チュウオウク</t>
    </rPh>
    <phoneticPr fontId="3"/>
  </si>
  <si>
    <t>港区</t>
    <rPh sb="0" eb="2">
      <t>ミナトク</t>
    </rPh>
    <phoneticPr fontId="3"/>
  </si>
  <si>
    <t>新宿区</t>
    <rPh sb="0" eb="2">
      <t>シンジュク</t>
    </rPh>
    <rPh sb="2" eb="3">
      <t>ク</t>
    </rPh>
    <phoneticPr fontId="3"/>
  </si>
  <si>
    <t>文京区</t>
    <rPh sb="0" eb="3">
      <t>ブンキョウク</t>
    </rPh>
    <phoneticPr fontId="3"/>
  </si>
  <si>
    <t>台東区</t>
    <rPh sb="0" eb="3">
      <t>タイトウク</t>
    </rPh>
    <phoneticPr fontId="3"/>
  </si>
  <si>
    <t>墨田区</t>
    <rPh sb="0" eb="3">
      <t>スミダク</t>
    </rPh>
    <phoneticPr fontId="3"/>
  </si>
  <si>
    <t>江東区</t>
    <rPh sb="0" eb="3">
      <t>コウトウク</t>
    </rPh>
    <phoneticPr fontId="3"/>
  </si>
  <si>
    <t>品川区</t>
    <rPh sb="0" eb="3">
      <t>シナガワク</t>
    </rPh>
    <phoneticPr fontId="3"/>
  </si>
  <si>
    <t>目黒区</t>
    <rPh sb="0" eb="3">
      <t>メグロク</t>
    </rPh>
    <phoneticPr fontId="3"/>
  </si>
  <si>
    <t>大田区</t>
    <rPh sb="0" eb="3">
      <t>オオタク</t>
    </rPh>
    <phoneticPr fontId="3"/>
  </si>
  <si>
    <t>世田谷区</t>
    <rPh sb="0" eb="4">
      <t>セタガヤク</t>
    </rPh>
    <phoneticPr fontId="3"/>
  </si>
  <si>
    <t>渋谷区</t>
    <rPh sb="0" eb="3">
      <t>シブヤク</t>
    </rPh>
    <phoneticPr fontId="3"/>
  </si>
  <si>
    <t>中野区</t>
    <rPh sb="0" eb="3">
      <t>ナカノク</t>
    </rPh>
    <phoneticPr fontId="3"/>
  </si>
  <si>
    <t>杉並区</t>
    <rPh sb="0" eb="3">
      <t>スギナミク</t>
    </rPh>
    <phoneticPr fontId="3"/>
  </si>
  <si>
    <t>豊島区</t>
    <rPh sb="0" eb="3">
      <t>トシマク</t>
    </rPh>
    <phoneticPr fontId="3"/>
  </si>
  <si>
    <t>北区</t>
    <rPh sb="0" eb="2">
      <t>キタク</t>
    </rPh>
    <phoneticPr fontId="3"/>
  </si>
  <si>
    <t>荒川区</t>
    <rPh sb="0" eb="3">
      <t>アラカワク</t>
    </rPh>
    <phoneticPr fontId="3"/>
  </si>
  <si>
    <t>板橋区</t>
    <rPh sb="0" eb="3">
      <t>イタバシク</t>
    </rPh>
    <phoneticPr fontId="3"/>
  </si>
  <si>
    <t>足立区</t>
    <rPh sb="0" eb="3">
      <t>アダチク</t>
    </rPh>
    <phoneticPr fontId="3"/>
  </si>
  <si>
    <t>葛飾区</t>
    <rPh sb="0" eb="3">
      <t>カツシカク</t>
    </rPh>
    <phoneticPr fontId="3"/>
  </si>
  <si>
    <t>江戸川区</t>
    <rPh sb="0" eb="4">
      <t>エドガワク</t>
    </rPh>
    <phoneticPr fontId="3"/>
  </si>
  <si>
    <t>都内市町村</t>
    <rPh sb="0" eb="2">
      <t>トナイ</t>
    </rPh>
    <rPh sb="2" eb="5">
      <t>シチョウソン</t>
    </rPh>
    <phoneticPr fontId="3"/>
  </si>
  <si>
    <t>主な市</t>
    <rPh sb="0" eb="1">
      <t>オモ</t>
    </rPh>
    <rPh sb="2" eb="3">
      <t>シ</t>
    </rPh>
    <phoneticPr fontId="3"/>
  </si>
  <si>
    <t>八王子市</t>
    <rPh sb="0" eb="4">
      <t>ハチオウジシ</t>
    </rPh>
    <phoneticPr fontId="3"/>
  </si>
  <si>
    <t>立川市</t>
    <rPh sb="0" eb="3">
      <t>タチカワシ</t>
    </rPh>
    <phoneticPr fontId="3"/>
  </si>
  <si>
    <t>武蔵野市</t>
    <rPh sb="0" eb="4">
      <t>ムサシノシ</t>
    </rPh>
    <phoneticPr fontId="3"/>
  </si>
  <si>
    <t>三鷹市</t>
    <rPh sb="0" eb="3">
      <t>ミタカシ</t>
    </rPh>
    <phoneticPr fontId="3"/>
  </si>
  <si>
    <t>府中市</t>
    <rPh sb="0" eb="3">
      <t>フチュウシ</t>
    </rPh>
    <phoneticPr fontId="3"/>
  </si>
  <si>
    <t>小平市</t>
    <rPh sb="0" eb="3">
      <t>コダイラシ</t>
    </rPh>
    <phoneticPr fontId="3"/>
  </si>
  <si>
    <t>東村山市</t>
    <rPh sb="0" eb="4">
      <t>ヒガシムラヤマシ</t>
    </rPh>
    <phoneticPr fontId="3"/>
  </si>
  <si>
    <t>清瀬市</t>
    <rPh sb="0" eb="3">
      <t>キヨセシ</t>
    </rPh>
    <phoneticPr fontId="3"/>
  </si>
  <si>
    <t>東久留米市</t>
    <rPh sb="0" eb="5">
      <t>ヒガシクルメシ</t>
    </rPh>
    <phoneticPr fontId="3"/>
  </si>
  <si>
    <t>西東京市</t>
    <rPh sb="0" eb="4">
      <t>ニシトウキョウシ</t>
    </rPh>
    <phoneticPr fontId="3"/>
  </si>
  <si>
    <t>埼玉県</t>
    <rPh sb="0" eb="3">
      <t>サイタマケン</t>
    </rPh>
    <phoneticPr fontId="3"/>
  </si>
  <si>
    <t>さいたま市</t>
    <rPh sb="4" eb="5">
      <t>シ</t>
    </rPh>
    <phoneticPr fontId="3"/>
  </si>
  <si>
    <t>川越市</t>
    <rPh sb="0" eb="3">
      <t>カワゴエシ</t>
    </rPh>
    <phoneticPr fontId="3"/>
  </si>
  <si>
    <t>川口市</t>
    <rPh sb="0" eb="3">
      <t>カワグチシ</t>
    </rPh>
    <phoneticPr fontId="3"/>
  </si>
  <si>
    <t>所沢市</t>
    <rPh sb="0" eb="3">
      <t>トコロザワシ</t>
    </rPh>
    <phoneticPr fontId="3"/>
  </si>
  <si>
    <t>狭山市</t>
    <rPh sb="0" eb="3">
      <t>サヤマシ</t>
    </rPh>
    <phoneticPr fontId="3"/>
  </si>
  <si>
    <t>戸田市</t>
    <rPh sb="0" eb="3">
      <t>トダシ</t>
    </rPh>
    <phoneticPr fontId="3"/>
  </si>
  <si>
    <t>入間市</t>
    <rPh sb="0" eb="3">
      <t>イルマシ</t>
    </rPh>
    <phoneticPr fontId="3"/>
  </si>
  <si>
    <t>朝霞市</t>
    <rPh sb="0" eb="3">
      <t>アサカシ</t>
    </rPh>
    <phoneticPr fontId="3"/>
  </si>
  <si>
    <t>志木市</t>
    <rPh sb="0" eb="3">
      <t>シキシ</t>
    </rPh>
    <phoneticPr fontId="3"/>
  </si>
  <si>
    <t>和光市</t>
    <rPh sb="0" eb="3">
      <t>ワコウシ</t>
    </rPh>
    <phoneticPr fontId="3"/>
  </si>
  <si>
    <t>新座市</t>
    <rPh sb="0" eb="3">
      <t>ニイザシ</t>
    </rPh>
    <phoneticPr fontId="3"/>
  </si>
  <si>
    <t>富士見市</t>
    <rPh sb="0" eb="4">
      <t>フジミシ</t>
    </rPh>
    <phoneticPr fontId="3"/>
  </si>
  <si>
    <t>横浜市</t>
    <rPh sb="0" eb="3">
      <t>ヨコハマシ</t>
    </rPh>
    <phoneticPr fontId="3"/>
  </si>
  <si>
    <t>川崎市</t>
    <rPh sb="0" eb="2">
      <t>カワサキ</t>
    </rPh>
    <rPh sb="2" eb="3">
      <t>シ</t>
    </rPh>
    <phoneticPr fontId="3"/>
  </si>
  <si>
    <t>その他</t>
    <rPh sb="2" eb="3">
      <t>タ</t>
    </rPh>
    <phoneticPr fontId="3"/>
  </si>
  <si>
    <t>(各年10月１日現在)</t>
    <rPh sb="1" eb="2">
      <t>カク</t>
    </rPh>
    <rPh sb="2" eb="3">
      <t>ネン</t>
    </rPh>
    <rPh sb="5" eb="6">
      <t>ガツ</t>
    </rPh>
    <rPh sb="7" eb="8">
      <t>ニチ</t>
    </rPh>
    <rPh sb="8" eb="10">
      <t>ゲンザイ</t>
    </rPh>
    <phoneticPr fontId="3"/>
  </si>
  <si>
    <t>夜間人口</t>
    <phoneticPr fontId="3"/>
  </si>
  <si>
    <t>昼間人口</t>
    <phoneticPr fontId="3"/>
  </si>
  <si>
    <t>流入人口</t>
    <phoneticPr fontId="3"/>
  </si>
  <si>
    <t>流出人口</t>
    <phoneticPr fontId="3"/>
  </si>
  <si>
    <t>昭和</t>
    <rPh sb="0" eb="2">
      <t>ショウワ</t>
    </rPh>
    <phoneticPr fontId="3"/>
  </si>
  <si>
    <t>平成</t>
    <rPh sb="0" eb="2">
      <t>ヘイセイ</t>
    </rPh>
    <phoneticPr fontId="3"/>
  </si>
  <si>
    <t>２</t>
    <phoneticPr fontId="3"/>
  </si>
  <si>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</si>
  <si>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</si>
  <si>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</si>
  <si>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</si>
  <si>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</si>
  <si>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</si>
  <si>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</si>
  <si>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</si>
  <si>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</si>
  <si>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</si>
  <si>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</si>
  <si>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</si>
  <si>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</si>
  <si>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</si>
  <si>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</si>
  <si>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3"/>
  </si>
  <si>
    <t>うち男</t>
    <rPh sb="2" eb="3">
      <t>オトコ</t>
    </rPh>
    <phoneticPr fontId="3"/>
  </si>
  <si>
    <t>うち女</t>
    <rPh sb="2" eb="3">
      <t>オンナ</t>
    </rPh>
    <phoneticPr fontId="3"/>
  </si>
  <si>
    <t>｢残留人口｣は労働力状態不詳を含む。</t>
    <rPh sb="1" eb="3">
      <t>ザンリュウ</t>
    </rPh>
    <rPh sb="3" eb="5">
      <t>ジンコウ</t>
    </rPh>
    <rPh sb="7" eb="10">
      <t>ロウドウリョク</t>
    </rPh>
    <rPh sb="10" eb="12">
      <t>ジョウタイ</t>
    </rPh>
    <rPh sb="12" eb="14">
      <t>フショウ</t>
    </rPh>
    <rPh sb="15" eb="16">
      <t>フク</t>
    </rPh>
    <phoneticPr fontId="3"/>
  </si>
  <si>
    <t>産業(大分類)</t>
    <rPh sb="0" eb="1">
      <t>サン</t>
    </rPh>
    <rPh sb="1" eb="2">
      <t>ギョウ</t>
    </rPh>
    <rPh sb="3" eb="4">
      <t>オオ</t>
    </rPh>
    <rPh sb="4" eb="6">
      <t>ブンルイ</t>
    </rPh>
    <phoneticPr fontId="3"/>
  </si>
  <si>
    <t>就業者</t>
    <rPh sb="0" eb="3">
      <t>シュウギョウシャ</t>
    </rPh>
    <phoneticPr fontId="3"/>
  </si>
  <si>
    <t>第１次産業</t>
    <rPh sb="0" eb="1">
      <t>ダイ</t>
    </rPh>
    <rPh sb="2" eb="3">
      <t>ジ</t>
    </rPh>
    <rPh sb="3" eb="5">
      <t>サンギョウ</t>
    </rPh>
    <phoneticPr fontId="3"/>
  </si>
  <si>
    <t>農業,林業</t>
    <rPh sb="0" eb="2">
      <t>ノウギョウ</t>
    </rPh>
    <rPh sb="3" eb="5">
      <t>リンギョウ</t>
    </rPh>
    <phoneticPr fontId="3"/>
  </si>
  <si>
    <t>　うち農業</t>
    <rPh sb="3" eb="5">
      <t>ノウギョウ</t>
    </rPh>
    <phoneticPr fontId="3"/>
  </si>
  <si>
    <t>漁業</t>
    <rPh sb="0" eb="2">
      <t>ギョギョウ</t>
    </rPh>
    <phoneticPr fontId="3"/>
  </si>
  <si>
    <t>第２次産業</t>
    <rPh sb="0" eb="1">
      <t>ダイ</t>
    </rPh>
    <rPh sb="2" eb="3">
      <t>ジ</t>
    </rPh>
    <rPh sb="3" eb="5">
      <t>サンギョウ</t>
    </rPh>
    <phoneticPr fontId="3"/>
  </si>
  <si>
    <t>鉱業,採石業,砂利採取業</t>
    <rPh sb="0" eb="2">
      <t>コウギョウ</t>
    </rPh>
    <rPh sb="3" eb="5">
      <t>サイセキ</t>
    </rPh>
    <rPh sb="5" eb="6">
      <t>ギョウ</t>
    </rPh>
    <rPh sb="7" eb="9">
      <t>ジャリ</t>
    </rPh>
    <rPh sb="9" eb="12">
      <t>サイシュギョウ</t>
    </rPh>
    <phoneticPr fontId="3"/>
  </si>
  <si>
    <t>建設業</t>
    <rPh sb="0" eb="3">
      <t>ケンセツギョウ</t>
    </rPh>
    <phoneticPr fontId="3"/>
  </si>
  <si>
    <t>製造業</t>
    <rPh sb="0" eb="3">
      <t>セイゾウギョウ</t>
    </rPh>
    <phoneticPr fontId="3"/>
  </si>
  <si>
    <t>第３次産業</t>
    <rPh sb="0" eb="1">
      <t>ダイ</t>
    </rPh>
    <rPh sb="2" eb="3">
      <t>ジ</t>
    </rPh>
    <rPh sb="3" eb="5">
      <t>サンギョウ</t>
    </rPh>
    <phoneticPr fontId="3"/>
  </si>
  <si>
    <t>電気・ガス・熱供給・水道業</t>
    <rPh sb="0" eb="2">
      <t>デンキ</t>
    </rPh>
    <rPh sb="6" eb="7">
      <t>ネツ</t>
    </rPh>
    <rPh sb="7" eb="9">
      <t>キョウキュウ</t>
    </rPh>
    <rPh sb="10" eb="12">
      <t>スイドウ</t>
    </rPh>
    <rPh sb="12" eb="13">
      <t>ギョウ</t>
    </rPh>
    <phoneticPr fontId="3"/>
  </si>
  <si>
    <t>情報通信業</t>
    <rPh sb="0" eb="2">
      <t>ジョウホウ</t>
    </rPh>
    <rPh sb="2" eb="5">
      <t>ツウシンギョウ</t>
    </rPh>
    <phoneticPr fontId="3"/>
  </si>
  <si>
    <t>運輸業,郵便業</t>
    <rPh sb="4" eb="6">
      <t>ユウビン</t>
    </rPh>
    <rPh sb="6" eb="7">
      <t>ギョウ</t>
    </rPh>
    <phoneticPr fontId="3"/>
  </si>
  <si>
    <t>卸売業,小売業</t>
    <rPh sb="0" eb="2">
      <t>オロシウリ</t>
    </rPh>
    <rPh sb="2" eb="3">
      <t>ギョウ</t>
    </rPh>
    <rPh sb="4" eb="7">
      <t>コウリギョウ</t>
    </rPh>
    <phoneticPr fontId="3"/>
  </si>
  <si>
    <t>金融業,保険業</t>
    <rPh sb="0" eb="2">
      <t>キンユウ</t>
    </rPh>
    <rPh sb="2" eb="3">
      <t>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</si>
  <si>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</si>
  <si>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</si>
  <si>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</si>
  <si>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</si>
  <si>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</si>
  <si>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</si>
  <si>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</si>
  <si>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</si>
  <si>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公務(他に分類されるものを除く)</t>
    <rPh sb="0" eb="2">
      <t>コウム</t>
    </rPh>
    <rPh sb="3" eb="4">
      <t>ホカ</t>
    </rPh>
    <rPh sb="5" eb="7">
      <t>ブンルイ</t>
    </rPh>
    <rPh sb="13" eb="14">
      <t>ノゾ</t>
    </rPh>
    <phoneticPr fontId="3"/>
  </si>
  <si>
    <t>分類不能の産業</t>
    <rPh sb="0" eb="2">
      <t>ブンルイ</t>
    </rPh>
    <rPh sb="2" eb="4">
      <t>フノウ</t>
    </rPh>
    <rPh sb="5" eb="7">
      <t>サンギョウ</t>
    </rPh>
    <phoneticPr fontId="3"/>
  </si>
  <si>
    <t>15歳以上の数値である。</t>
    <rPh sb="2" eb="3">
      <t>サイ</t>
    </rPh>
    <rPh sb="3" eb="5">
      <t>イジョウ</t>
    </rPh>
    <rPh sb="6" eb="8">
      <t>スウチ</t>
    </rPh>
    <phoneticPr fontId="3"/>
  </si>
  <si>
    <t>区分</t>
    <rPh sb="0" eb="2">
      <t>クブン</t>
    </rPh>
    <phoneticPr fontId="3"/>
  </si>
  <si>
    <t>15～64歳</t>
    <rPh sb="5" eb="6">
      <t>サイ</t>
    </rPh>
    <phoneticPr fontId="3"/>
  </si>
  <si>
    <t>65歳以上</t>
    <phoneticPr fontId="3"/>
  </si>
  <si>
    <t>労働力人口</t>
    <rPh sb="0" eb="2">
      <t>ロウドウ</t>
    </rPh>
    <rPh sb="2" eb="3">
      <t>リョク</t>
    </rPh>
    <rPh sb="3" eb="5">
      <t>ジンコウ</t>
    </rPh>
    <phoneticPr fontId="3"/>
  </si>
  <si>
    <t>主に仕事</t>
    <rPh sb="0" eb="1">
      <t>オモ</t>
    </rPh>
    <rPh sb="2" eb="4">
      <t>シゴト</t>
    </rPh>
    <phoneticPr fontId="3"/>
  </si>
  <si>
    <t>家事のほか仕事</t>
    <rPh sb="0" eb="2">
      <t>カジ</t>
    </rPh>
    <rPh sb="5" eb="7">
      <t>シゴト</t>
    </rPh>
    <phoneticPr fontId="3"/>
  </si>
  <si>
    <t>通学のかたわら仕事</t>
    <rPh sb="0" eb="2">
      <t>ツウガク</t>
    </rPh>
    <rPh sb="7" eb="9">
      <t>シゴト</t>
    </rPh>
    <phoneticPr fontId="3"/>
  </si>
  <si>
    <t>休業者</t>
    <rPh sb="0" eb="3">
      <t>キュウギョウシャ</t>
    </rPh>
    <phoneticPr fontId="3"/>
  </si>
  <si>
    <t>完全失業者</t>
    <rPh sb="0" eb="2">
      <t>カンゼン</t>
    </rPh>
    <rPh sb="2" eb="4">
      <t>シツギョウ</t>
    </rPh>
    <rPh sb="4" eb="5">
      <t>シャ</t>
    </rPh>
    <phoneticPr fontId="3"/>
  </si>
  <si>
    <t>非労働力人口</t>
    <rPh sb="0" eb="1">
      <t>ヒ</t>
    </rPh>
    <rPh sb="1" eb="4">
      <t>ロウドウリョク</t>
    </rPh>
    <rPh sb="4" eb="6">
      <t>ジンコウ</t>
    </rPh>
    <phoneticPr fontId="3"/>
  </si>
  <si>
    <t>家事</t>
    <rPh sb="0" eb="2">
      <t>カジ</t>
    </rPh>
    <phoneticPr fontId="3"/>
  </si>
  <si>
    <t>通学</t>
    <rPh sb="0" eb="2">
      <t>ツウガク</t>
    </rPh>
    <phoneticPr fontId="3"/>
  </si>
  <si>
    <t>不詳</t>
    <rPh sb="0" eb="2">
      <t>フショウ</t>
    </rPh>
    <phoneticPr fontId="3"/>
  </si>
  <si>
    <t>総務省統計局「平成22年国勢調査　産業等基本集計」</t>
    <rPh sb="0" eb="3">
      <t>ソウムショウ</t>
    </rPh>
    <rPh sb="3" eb="6">
      <t>トウケイキョク</t>
    </rPh>
    <rPh sb="7" eb="9">
      <t>ヘイセイ</t>
    </rPh>
    <rPh sb="11" eb="12">
      <t>ネン</t>
    </rPh>
    <rPh sb="12" eb="14">
      <t>コクセイ</t>
    </rPh>
    <rPh sb="14" eb="16">
      <t>チョウサ</t>
    </rPh>
    <rPh sb="17" eb="19">
      <t>サンギョウ</t>
    </rPh>
    <rPh sb="19" eb="20">
      <t>トウ</t>
    </rPh>
    <rPh sb="20" eb="22">
      <t>キホン</t>
    </rPh>
    <rPh sb="22" eb="24">
      <t>シュウケイ</t>
    </rPh>
    <phoneticPr fontId="3"/>
  </si>
  <si>
    <t>職業</t>
    <rPh sb="0" eb="1">
      <t>ショク</t>
    </rPh>
    <rPh sb="1" eb="2">
      <t>ギョウ</t>
    </rPh>
    <phoneticPr fontId="3"/>
  </si>
  <si>
    <t>(1)　人　　　　　口</t>
    <rPh sb="4" eb="5">
      <t>ヒト</t>
    </rPh>
    <rPh sb="10" eb="11">
      <t>クチ</t>
    </rPh>
    <phoneticPr fontId="3"/>
  </si>
  <si>
    <t>人口</t>
    <rPh sb="0" eb="1">
      <t>ヒト</t>
    </rPh>
    <rPh sb="1" eb="2">
      <t>クチ</t>
    </rPh>
    <phoneticPr fontId="3"/>
  </si>
  <si>
    <t>平成22年までの国勢調査結果等を基に東京都が予測した数値である。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1">
      <t>トウキョウト</t>
    </rPh>
    <rPh sb="22" eb="24">
      <t>ヨソク</t>
    </rPh>
    <rPh sb="26" eb="28">
      <t>スウチ</t>
    </rPh>
    <phoneticPr fontId="3"/>
  </si>
  <si>
    <t>(2)　世　　帯　　数</t>
    <rPh sb="4" eb="5">
      <t>ヨ</t>
    </rPh>
    <rPh sb="7" eb="8">
      <t>オビ</t>
    </rPh>
    <rPh sb="10" eb="11">
      <t>カズ</t>
    </rPh>
    <phoneticPr fontId="3"/>
  </si>
  <si>
    <t>施設等の
世 帯 数</t>
    <rPh sb="0" eb="2">
      <t>シセツ</t>
    </rPh>
    <rPh sb="2" eb="3">
      <t>ナド</t>
    </rPh>
    <rPh sb="5" eb="6">
      <t>ヨ</t>
    </rPh>
    <rPh sb="7" eb="8">
      <t>オビ</t>
    </rPh>
    <rPh sb="9" eb="10">
      <t>スウ</t>
    </rPh>
    <phoneticPr fontId="3"/>
  </si>
  <si>
    <t>核家族世帯数</t>
    <rPh sb="0" eb="1">
      <t>カク</t>
    </rPh>
    <rPh sb="1" eb="3">
      <t>カゾク</t>
    </rPh>
    <rPh sb="3" eb="6">
      <t>セタイスウ</t>
    </rPh>
    <phoneticPr fontId="3"/>
  </si>
  <si>
    <t>(1)</t>
    <phoneticPr fontId="3"/>
  </si>
  <si>
    <t>(2)</t>
    <phoneticPr fontId="3"/>
  </si>
  <si>
    <t>施設等の世帯数は、平成22年の実数である。</t>
    <rPh sb="0" eb="3">
      <t>シセツナド</t>
    </rPh>
    <rPh sb="4" eb="7">
      <t>セタイスウ</t>
    </rPh>
    <rPh sb="9" eb="11">
      <t>ヘイセイ</t>
    </rPh>
    <rPh sb="13" eb="14">
      <t>ネン</t>
    </rPh>
    <rPh sb="15" eb="17">
      <t>ジッスウ</t>
    </rPh>
    <phoneticPr fontId="3"/>
  </si>
  <si>
    <t>(3)　昼　間　人　口</t>
    <rPh sb="4" eb="5">
      <t>ヒル</t>
    </rPh>
    <rPh sb="6" eb="7">
      <t>アイダ</t>
    </rPh>
    <rPh sb="8" eb="9">
      <t>ヒト</t>
    </rPh>
    <rPh sb="10" eb="11">
      <t>クチ</t>
    </rPh>
    <phoneticPr fontId="3"/>
  </si>
  <si>
    <t>昼 間 人 口</t>
    <rPh sb="0" eb="1">
      <t>ヒル</t>
    </rPh>
    <rPh sb="2" eb="3">
      <t>アイダ</t>
    </rPh>
    <rPh sb="4" eb="5">
      <t>ジン</t>
    </rPh>
    <rPh sb="6" eb="7">
      <t>クチ</t>
    </rPh>
    <phoneticPr fontId="3"/>
  </si>
  <si>
    <t>昼夜間人口
比率</t>
    <rPh sb="0" eb="2">
      <t>チュウヤ</t>
    </rPh>
    <rPh sb="2" eb="3">
      <t>カン</t>
    </rPh>
    <rPh sb="3" eb="5">
      <t>ジンコウ</t>
    </rPh>
    <rPh sb="6" eb="8">
      <t>ヒリツ</t>
    </rPh>
    <phoneticPr fontId="3"/>
  </si>
  <si>
    <t>通 勤 者</t>
    <rPh sb="0" eb="1">
      <t>ツウ</t>
    </rPh>
    <rPh sb="2" eb="3">
      <t>ツトム</t>
    </rPh>
    <rPh sb="4" eb="5">
      <t>シャ</t>
    </rPh>
    <phoneticPr fontId="3"/>
  </si>
  <si>
    <t>通 学 者</t>
    <rPh sb="0" eb="1">
      <t>ツウ</t>
    </rPh>
    <rPh sb="2" eb="3">
      <t>ガク</t>
    </rPh>
    <rPh sb="4" eb="5">
      <t>シャ</t>
    </rPh>
    <phoneticPr fontId="3"/>
  </si>
  <si>
    <t xml:space="preserve">… </t>
    <phoneticPr fontId="3"/>
  </si>
  <si>
    <t>(4)　従　業　地　に　よ　る　産　業　別　就　業　者　数</t>
    <rPh sb="4" eb="5">
      <t>ジュウ</t>
    </rPh>
    <rPh sb="6" eb="7">
      <t>ギョウ</t>
    </rPh>
    <rPh sb="8" eb="9">
      <t>チ</t>
    </rPh>
    <rPh sb="16" eb="17">
      <t>サン</t>
    </rPh>
    <rPh sb="18" eb="19">
      <t>ギョウ</t>
    </rPh>
    <rPh sb="20" eb="21">
      <t>ベツ</t>
    </rPh>
    <rPh sb="22" eb="23">
      <t>シュウ</t>
    </rPh>
    <rPh sb="24" eb="25">
      <t>ギョウ</t>
    </rPh>
    <rPh sb="26" eb="27">
      <t>シャ</t>
    </rPh>
    <rPh sb="28" eb="29">
      <t>スウ</t>
    </rPh>
    <phoneticPr fontId="3"/>
  </si>
  <si>
    <t>鉱業</t>
    <rPh sb="0" eb="2">
      <t>コウギョウ</t>
    </rPh>
    <phoneticPr fontId="3"/>
  </si>
  <si>
    <t>電気・ガス
熱供給
水道業</t>
    <rPh sb="0" eb="2">
      <t>デンキ</t>
    </rPh>
    <rPh sb="6" eb="7">
      <t>ネツ</t>
    </rPh>
    <rPh sb="7" eb="8">
      <t>トモ</t>
    </rPh>
    <rPh sb="8" eb="9">
      <t>キュウ</t>
    </rPh>
    <rPh sb="10" eb="11">
      <t>ミズ</t>
    </rPh>
    <rPh sb="11" eb="12">
      <t>ミチ</t>
    </rPh>
    <rPh sb="12" eb="13">
      <t>ギョウ</t>
    </rPh>
    <phoneticPr fontId="3"/>
  </si>
  <si>
    <t>運輸業</t>
    <rPh sb="0" eb="3">
      <t>ウンユギョウ</t>
    </rPh>
    <phoneticPr fontId="3"/>
  </si>
  <si>
    <t>卸　売
小売業</t>
    <rPh sb="0" eb="1">
      <t>オロシ</t>
    </rPh>
    <rPh sb="2" eb="3">
      <t>バイ</t>
    </rPh>
    <rPh sb="4" eb="7">
      <t>コウリギョウ</t>
    </rPh>
    <phoneticPr fontId="3"/>
  </si>
  <si>
    <t>金　融
保険業</t>
    <rPh sb="0" eb="1">
      <t>キン</t>
    </rPh>
    <rPh sb="2" eb="3">
      <t>ユウ</t>
    </rPh>
    <rPh sb="4" eb="7">
      <t>ホケンギョウ</t>
    </rPh>
    <phoneticPr fontId="3"/>
  </si>
  <si>
    <t>不動産業</t>
    <rPh sb="0" eb="3">
      <t>フドウサン</t>
    </rPh>
    <rPh sb="3" eb="4">
      <t>ギョウ</t>
    </rPh>
    <phoneticPr fontId="3"/>
  </si>
  <si>
    <t>飲食店
宿泊業</t>
    <rPh sb="0" eb="2">
      <t>インショク</t>
    </rPh>
    <rPh sb="2" eb="3">
      <t>テン</t>
    </rPh>
    <rPh sb="4" eb="6">
      <t>シュクハク</t>
    </rPh>
    <rPh sb="6" eb="7">
      <t>ギョウ</t>
    </rPh>
    <phoneticPr fontId="3"/>
  </si>
  <si>
    <t>医療
福祉</t>
    <rPh sb="0" eb="2">
      <t>イリョウ</t>
    </rPh>
    <rPh sb="3" eb="5">
      <t>フクシ</t>
    </rPh>
    <phoneticPr fontId="3"/>
  </si>
  <si>
    <t>サービス業
(他に分類さ
れないもの)</t>
    <rPh sb="4" eb="5">
      <t>ギョウ</t>
    </rPh>
    <rPh sb="7" eb="8">
      <t>ホカ</t>
    </rPh>
    <rPh sb="9" eb="11">
      <t>ブンルイ</t>
    </rPh>
    <phoneticPr fontId="3"/>
  </si>
  <si>
    <t>公務
(他に分類さ
れないもの)</t>
    <rPh sb="0" eb="2">
      <t>コウム</t>
    </rPh>
    <rPh sb="4" eb="5">
      <t>ホカ</t>
    </rPh>
    <rPh sb="6" eb="8">
      <t>ブンルイ</t>
    </rPh>
    <phoneticPr fontId="3"/>
  </si>
  <si>
    <t>(3)</t>
    <phoneticPr fontId="3"/>
  </si>
  <si>
    <t>総数</t>
    <rPh sb="0" eb="2">
      <t>ソウスウ</t>
    </rPh>
    <phoneticPr fontId="19"/>
  </si>
  <si>
    <t>Ａ</t>
    <phoneticPr fontId="3"/>
  </si>
  <si>
    <t>管理的職業従事者</t>
    <rPh sb="0" eb="3">
      <t>カンリテキ</t>
    </rPh>
    <rPh sb="3" eb="5">
      <t>ショクギョウ</t>
    </rPh>
    <rPh sb="5" eb="8">
      <t>ジュウジシャ</t>
    </rPh>
    <phoneticPr fontId="19"/>
  </si>
  <si>
    <t>Ｂ</t>
    <phoneticPr fontId="19"/>
  </si>
  <si>
    <t>専門的・技術的職業従事者</t>
    <rPh sb="0" eb="3">
      <t>センモンテキ</t>
    </rPh>
    <rPh sb="4" eb="7">
      <t>ギジュツテキ</t>
    </rPh>
    <rPh sb="7" eb="9">
      <t>ショクギョウ</t>
    </rPh>
    <rPh sb="9" eb="12">
      <t>ジュウジシャ</t>
    </rPh>
    <phoneticPr fontId="19"/>
  </si>
  <si>
    <t>Ｃ</t>
    <phoneticPr fontId="19"/>
  </si>
  <si>
    <t>事務従事者</t>
    <rPh sb="0" eb="2">
      <t>ジム</t>
    </rPh>
    <rPh sb="2" eb="5">
      <t>ジュウジシャ</t>
    </rPh>
    <phoneticPr fontId="19"/>
  </si>
  <si>
    <t>Ｄ</t>
    <phoneticPr fontId="19"/>
  </si>
  <si>
    <t>販売従事者</t>
    <rPh sb="0" eb="2">
      <t>ハンバイ</t>
    </rPh>
    <rPh sb="2" eb="5">
      <t>ジュウジシャ</t>
    </rPh>
    <phoneticPr fontId="19"/>
  </si>
  <si>
    <t>Ｅ</t>
    <phoneticPr fontId="19"/>
  </si>
  <si>
    <t>サービス職業従事者</t>
    <rPh sb="4" eb="6">
      <t>ショクギョウ</t>
    </rPh>
    <rPh sb="6" eb="9">
      <t>ジュウジシャ</t>
    </rPh>
    <phoneticPr fontId="19"/>
  </si>
  <si>
    <t>Ｆ</t>
    <phoneticPr fontId="19"/>
  </si>
  <si>
    <t>保安職業従事者</t>
    <rPh sb="0" eb="2">
      <t>ホアン</t>
    </rPh>
    <rPh sb="2" eb="4">
      <t>ショクギョウ</t>
    </rPh>
    <rPh sb="4" eb="7">
      <t>ジュウジシャ</t>
    </rPh>
    <phoneticPr fontId="19"/>
  </si>
  <si>
    <t>Ｇ</t>
    <phoneticPr fontId="19"/>
  </si>
  <si>
    <t>農林漁業従事者</t>
    <rPh sb="0" eb="2">
      <t>ノウリン</t>
    </rPh>
    <rPh sb="2" eb="4">
      <t>ギョギョウ</t>
    </rPh>
    <rPh sb="4" eb="7">
      <t>ジュウジシャ</t>
    </rPh>
    <phoneticPr fontId="19"/>
  </si>
  <si>
    <t>Ｈ</t>
    <phoneticPr fontId="19"/>
  </si>
  <si>
    <t>生産工程従事者</t>
    <rPh sb="0" eb="2">
      <t>セイサン</t>
    </rPh>
    <rPh sb="2" eb="4">
      <t>コウテイ</t>
    </rPh>
    <rPh sb="4" eb="7">
      <t>ジュウジシャ</t>
    </rPh>
    <phoneticPr fontId="19"/>
  </si>
  <si>
    <t>Ｉ</t>
    <phoneticPr fontId="19"/>
  </si>
  <si>
    <t>輸送・機械運転従事者</t>
    <rPh sb="0" eb="2">
      <t>ユソウ</t>
    </rPh>
    <rPh sb="3" eb="5">
      <t>キカイ</t>
    </rPh>
    <rPh sb="5" eb="7">
      <t>ウンテン</t>
    </rPh>
    <rPh sb="7" eb="10">
      <t>ジュウジシャ</t>
    </rPh>
    <phoneticPr fontId="19"/>
  </si>
  <si>
    <t>Ｊ</t>
    <phoneticPr fontId="19"/>
  </si>
  <si>
    <t>建設・採掘従事者</t>
    <rPh sb="0" eb="2">
      <t>ケンセツ</t>
    </rPh>
    <rPh sb="3" eb="5">
      <t>サイクツ</t>
    </rPh>
    <rPh sb="5" eb="8">
      <t>ジュウジシャ</t>
    </rPh>
    <phoneticPr fontId="19"/>
  </si>
  <si>
    <t>Ｋ</t>
    <phoneticPr fontId="19"/>
  </si>
  <si>
    <t>運搬・清掃・包装等従事者</t>
    <rPh sb="0" eb="2">
      <t>ウンパン</t>
    </rPh>
    <rPh sb="3" eb="5">
      <t>セイソウ</t>
    </rPh>
    <rPh sb="6" eb="8">
      <t>ホウソウ</t>
    </rPh>
    <rPh sb="8" eb="9">
      <t>トウ</t>
    </rPh>
    <rPh sb="9" eb="12">
      <t>ジュウジシャ</t>
    </rPh>
    <phoneticPr fontId="19"/>
  </si>
  <si>
    <t>Ｌ</t>
    <phoneticPr fontId="19"/>
  </si>
  <si>
    <t>分類不能の職業</t>
    <rPh sb="0" eb="2">
      <t>ブンルイ</t>
    </rPh>
    <rPh sb="2" eb="4">
      <t>フノウ</t>
    </rPh>
    <rPh sb="5" eb="7">
      <t>ショクギョウ</t>
    </rPh>
    <phoneticPr fontId="19"/>
  </si>
  <si>
    <t>情　報
通信業</t>
    <rPh sb="0" eb="1">
      <t>ジョウ</t>
    </rPh>
    <rPh sb="2" eb="3">
      <t>ホウ</t>
    </rPh>
    <rPh sb="4" eb="7">
      <t>ツウシンギョウ</t>
    </rPh>
    <phoneticPr fontId="3"/>
  </si>
  <si>
    <t>この調査は、人口の把握が第一のねらいであるが、さらに年齢、家族構成、職業・産業、通勤、住居の状況など</t>
    <rPh sb="2" eb="4">
      <t>チョウサ</t>
    </rPh>
    <rPh sb="6" eb="8">
      <t>ジンコウ</t>
    </rPh>
    <rPh sb="9" eb="11">
      <t>ハアク</t>
    </rPh>
    <rPh sb="12" eb="14">
      <t>ダイイチ</t>
    </rPh>
    <rPh sb="26" eb="28">
      <t>ネンレイ</t>
    </rPh>
    <rPh sb="29" eb="31">
      <t>カゾク</t>
    </rPh>
    <rPh sb="31" eb="33">
      <t>コウセイ</t>
    </rPh>
    <rPh sb="34" eb="36">
      <t>ショクギョウ</t>
    </rPh>
    <rPh sb="37" eb="39">
      <t>サンギョウ</t>
    </rPh>
    <rPh sb="40" eb="42">
      <t>ツウキン</t>
    </rPh>
    <rPh sb="43" eb="45">
      <t>ジュウキョ</t>
    </rPh>
    <rPh sb="46" eb="48">
      <t>ジョウキョウ</t>
    </rPh>
    <phoneticPr fontId="3"/>
  </si>
  <si>
    <t>それまでは住民基本台帳人口に含まれていなかった外国人住民についても住民基本台帳法の適用対象となった。</t>
    <rPh sb="5" eb="7">
      <t>ジュウミン</t>
    </rPh>
    <rPh sb="7" eb="9">
      <t>キホン</t>
    </rPh>
    <rPh sb="9" eb="11">
      <t>ダイチョウ</t>
    </rPh>
    <rPh sb="11" eb="13">
      <t>ジンコウ</t>
    </rPh>
    <rPh sb="14" eb="15">
      <t>フク</t>
    </rPh>
    <rPh sb="23" eb="25">
      <t>ガイコク</t>
    </rPh>
    <rPh sb="25" eb="26">
      <t>ジン</t>
    </rPh>
    <rPh sb="26" eb="28">
      <t>ジュウミン</t>
    </rPh>
    <rPh sb="33" eb="35">
      <t>ジュウミン</t>
    </rPh>
    <phoneticPr fontId="3"/>
  </si>
  <si>
    <t>　平成24年７月９日に「住民基本台帳法の一部を改正する法律（平成21年法律第77号）」が施行されたことに伴い、</t>
    <rPh sb="12" eb="14">
      <t>ジュウミン</t>
    </rPh>
    <rPh sb="14" eb="16">
      <t>キホン</t>
    </rPh>
    <rPh sb="16" eb="18">
      <t>ダイチョウ</t>
    </rPh>
    <rPh sb="18" eb="19">
      <t>ホウ</t>
    </rPh>
    <rPh sb="20" eb="22">
      <t>イチブ</t>
    </rPh>
    <phoneticPr fontId="3"/>
  </si>
  <si>
    <t>※</t>
    <phoneticPr fontId="3"/>
  </si>
  <si>
    <t>同左。※</t>
    <rPh sb="0" eb="2">
      <t>ドウサ</t>
    </rPh>
    <phoneticPr fontId="3"/>
  </si>
  <si>
    <t>年</t>
    <phoneticPr fontId="3"/>
  </si>
  <si>
    <t>年</t>
    <rPh sb="0" eb="1">
      <t>トシ</t>
    </rPh>
    <phoneticPr fontId="3"/>
  </si>
  <si>
    <t>年・年齢</t>
    <rPh sb="0" eb="1">
      <t>トシ</t>
    </rPh>
    <rPh sb="2" eb="4">
      <t>ネンレイ</t>
    </rPh>
    <phoneticPr fontId="3"/>
  </si>
  <si>
    <t>（各年10月１日時点）</t>
    <rPh sb="1" eb="3">
      <t>カクネン</t>
    </rPh>
    <rPh sb="5" eb="6">
      <t>ガツ</t>
    </rPh>
    <rPh sb="7" eb="8">
      <t>ニチ</t>
    </rPh>
    <rPh sb="8" eb="10">
      <t>ジテン</t>
    </rPh>
    <phoneticPr fontId="6"/>
  </si>
  <si>
    <t>総数</t>
    <rPh sb="0" eb="2">
      <t>ソウスウ</t>
    </rPh>
    <phoneticPr fontId="21"/>
  </si>
  <si>
    <t>雇用者</t>
    <rPh sb="0" eb="3">
      <t>コヨウシャ</t>
    </rPh>
    <phoneticPr fontId="21"/>
  </si>
  <si>
    <t>計</t>
    <rPh sb="0" eb="1">
      <t>ケイ</t>
    </rPh>
    <phoneticPr fontId="21"/>
  </si>
  <si>
    <t>男</t>
    <rPh sb="0" eb="1">
      <t>オトコ</t>
    </rPh>
    <phoneticPr fontId="21"/>
  </si>
  <si>
    <t>女</t>
    <rPh sb="0" eb="1">
      <t>オンナ</t>
    </rPh>
    <phoneticPr fontId="21"/>
  </si>
  <si>
    <t>表15　世　帯　数　と　人　口　の　推　移</t>
    <rPh sb="0" eb="1">
      <t>ヒョウ</t>
    </rPh>
    <rPh sb="4" eb="5">
      <t>ヨ</t>
    </rPh>
    <rPh sb="6" eb="7">
      <t>オビ</t>
    </rPh>
    <rPh sb="8" eb="9">
      <t>カズ</t>
    </rPh>
    <rPh sb="12" eb="13">
      <t>ヒト</t>
    </rPh>
    <rPh sb="14" eb="15">
      <t>クチ</t>
    </rPh>
    <rPh sb="18" eb="19">
      <t>スイ</t>
    </rPh>
    <rPh sb="20" eb="21">
      <t>ワタル</t>
    </rPh>
    <phoneticPr fontId="3"/>
  </si>
  <si>
    <t>表16　年少人口、生産年齢人口および老年人口の推移</t>
    <rPh sb="0" eb="1">
      <t>ヒョウ</t>
    </rPh>
    <rPh sb="4" eb="5">
      <t>トシ</t>
    </rPh>
    <rPh sb="5" eb="6">
      <t>ショウ</t>
    </rPh>
    <rPh sb="6" eb="7">
      <t>ヒト</t>
    </rPh>
    <rPh sb="7" eb="8">
      <t>クチ</t>
    </rPh>
    <rPh sb="9" eb="10">
      <t>ショウ</t>
    </rPh>
    <rPh sb="10" eb="11">
      <t>サン</t>
    </rPh>
    <rPh sb="11" eb="12">
      <t>トシ</t>
    </rPh>
    <rPh sb="12" eb="13">
      <t>ヨワイ</t>
    </rPh>
    <rPh sb="13" eb="14">
      <t>ヒト</t>
    </rPh>
    <rPh sb="14" eb="15">
      <t>クチ</t>
    </rPh>
    <rPh sb="18" eb="19">
      <t>ロウ</t>
    </rPh>
    <rPh sb="19" eb="20">
      <t>トシ</t>
    </rPh>
    <rPh sb="20" eb="21">
      <t>ヒト</t>
    </rPh>
    <rPh sb="21" eb="22">
      <t>クチ</t>
    </rPh>
    <rPh sb="23" eb="24">
      <t>スイ</t>
    </rPh>
    <rPh sb="24" eb="25">
      <t>ワタル</t>
    </rPh>
    <phoneticPr fontId="3"/>
  </si>
  <si>
    <t>表17　家族類型別世帯数および世帯人員等(一般世帯)</t>
    <rPh sb="0" eb="1">
      <t>ヒョウ</t>
    </rPh>
    <rPh sb="4" eb="5">
      <t>イエ</t>
    </rPh>
    <rPh sb="5" eb="6">
      <t>ヤカラ</t>
    </rPh>
    <rPh sb="6" eb="7">
      <t>ルイ</t>
    </rPh>
    <rPh sb="7" eb="8">
      <t>ガタ</t>
    </rPh>
    <rPh sb="8" eb="9">
      <t>ベツ</t>
    </rPh>
    <rPh sb="9" eb="10">
      <t>ヨ</t>
    </rPh>
    <rPh sb="10" eb="11">
      <t>オビ</t>
    </rPh>
    <rPh sb="11" eb="12">
      <t>スウ</t>
    </rPh>
    <rPh sb="15" eb="16">
      <t>ヨ</t>
    </rPh>
    <rPh sb="16" eb="17">
      <t>オビ</t>
    </rPh>
    <rPh sb="17" eb="18">
      <t>ヒト</t>
    </rPh>
    <rPh sb="18" eb="19">
      <t>イン</t>
    </rPh>
    <rPh sb="19" eb="20">
      <t>ナド</t>
    </rPh>
    <rPh sb="21" eb="22">
      <t>イチ</t>
    </rPh>
    <rPh sb="22" eb="23">
      <t>バン</t>
    </rPh>
    <rPh sb="23" eb="24">
      <t>ヨ</t>
    </rPh>
    <rPh sb="24" eb="25">
      <t>オビ</t>
    </rPh>
    <phoneticPr fontId="3"/>
  </si>
  <si>
    <t>表18　高 齢 夫 婦 世 帯 数 (年 齢 、 就 業 状 態 別)</t>
    <rPh sb="0" eb="1">
      <t>ヒョウ</t>
    </rPh>
    <rPh sb="4" eb="5">
      <t>タカ</t>
    </rPh>
    <rPh sb="6" eb="7">
      <t>ヨワイ</t>
    </rPh>
    <rPh sb="8" eb="9">
      <t>オット</t>
    </rPh>
    <rPh sb="10" eb="11">
      <t>フ</t>
    </rPh>
    <rPh sb="12" eb="13">
      <t>ヨ</t>
    </rPh>
    <rPh sb="14" eb="15">
      <t>オビ</t>
    </rPh>
    <rPh sb="16" eb="17">
      <t>カズ</t>
    </rPh>
    <rPh sb="19" eb="20">
      <t>トシ</t>
    </rPh>
    <rPh sb="21" eb="22">
      <t>ヨワイ</t>
    </rPh>
    <rPh sb="25" eb="26">
      <t>シュウ</t>
    </rPh>
    <rPh sb="27" eb="28">
      <t>ギョウ</t>
    </rPh>
    <rPh sb="29" eb="30">
      <t>ジョウ</t>
    </rPh>
    <rPh sb="31" eb="32">
      <t>タイ</t>
    </rPh>
    <rPh sb="33" eb="34">
      <t>ベツ</t>
    </rPh>
    <phoneticPr fontId="3"/>
  </si>
  <si>
    <t>表19　町　丁　別　世　帯　数　と　人　口</t>
    <rPh sb="0" eb="1">
      <t>ヒョウ</t>
    </rPh>
    <rPh sb="4" eb="5">
      <t>マチ</t>
    </rPh>
    <rPh sb="6" eb="7">
      <t>チョウ</t>
    </rPh>
    <rPh sb="8" eb="9">
      <t>ベツ</t>
    </rPh>
    <rPh sb="10" eb="11">
      <t>ヨ</t>
    </rPh>
    <phoneticPr fontId="3"/>
  </si>
  <si>
    <t>表19　町　丁　別　世　</t>
    <phoneticPr fontId="3"/>
  </si>
  <si>
    <t>表20　流　入　人　口　お　よ　び　流　出　人　口</t>
    <rPh sb="0" eb="1">
      <t>ヒョウ</t>
    </rPh>
    <rPh sb="4" eb="5">
      <t>ナガレ</t>
    </rPh>
    <rPh sb="6" eb="7">
      <t>イ</t>
    </rPh>
    <rPh sb="8" eb="9">
      <t>ヒト</t>
    </rPh>
    <rPh sb="10" eb="11">
      <t>クチ</t>
    </rPh>
    <rPh sb="18" eb="19">
      <t>ナガレ</t>
    </rPh>
    <rPh sb="20" eb="21">
      <t>デ</t>
    </rPh>
    <rPh sb="22" eb="23">
      <t>ヒト</t>
    </rPh>
    <rPh sb="24" eb="25">
      <t>クチ</t>
    </rPh>
    <phoneticPr fontId="3"/>
  </si>
  <si>
    <t>表21　年　齢　別　昼　間　人　口</t>
    <rPh sb="0" eb="1">
      <t>ヒョウ</t>
    </rPh>
    <rPh sb="4" eb="5">
      <t>トシ</t>
    </rPh>
    <rPh sb="6" eb="7">
      <t>ヨワイ</t>
    </rPh>
    <rPh sb="8" eb="9">
      <t>ベツ</t>
    </rPh>
    <rPh sb="10" eb="11">
      <t>ヒル</t>
    </rPh>
    <rPh sb="12" eb="13">
      <t>アイダ</t>
    </rPh>
    <rPh sb="14" eb="15">
      <t>ヒト</t>
    </rPh>
    <rPh sb="16" eb="17">
      <t>クチ</t>
    </rPh>
    <phoneticPr fontId="3"/>
  </si>
  <si>
    <t>表22　昼　間　人　口　に　お　け　る　就　業　者　数</t>
    <rPh sb="0" eb="1">
      <t>ヒョウ</t>
    </rPh>
    <rPh sb="4" eb="5">
      <t>ヒル</t>
    </rPh>
    <rPh sb="6" eb="7">
      <t>アイダ</t>
    </rPh>
    <rPh sb="8" eb="9">
      <t>ヒト</t>
    </rPh>
    <rPh sb="10" eb="11">
      <t>クチ</t>
    </rPh>
    <rPh sb="20" eb="21">
      <t>ジュ</t>
    </rPh>
    <rPh sb="22" eb="23">
      <t>ギョウ</t>
    </rPh>
    <rPh sb="24" eb="25">
      <t>モノ</t>
    </rPh>
    <rPh sb="26" eb="27">
      <t>スウ</t>
    </rPh>
    <phoneticPr fontId="3"/>
  </si>
  <si>
    <t>表25　人 口、世 帯 数 お よ び 昼 間 人 口 の 予 測</t>
    <rPh sb="0" eb="1">
      <t>ヒョウ</t>
    </rPh>
    <rPh sb="4" eb="5">
      <t>ヒト</t>
    </rPh>
    <rPh sb="6" eb="7">
      <t>クチ</t>
    </rPh>
    <rPh sb="8" eb="9">
      <t>ヨ</t>
    </rPh>
    <rPh sb="10" eb="11">
      <t>オビ</t>
    </rPh>
    <rPh sb="12" eb="13">
      <t>カズ</t>
    </rPh>
    <rPh sb="20" eb="21">
      <t>ヒル</t>
    </rPh>
    <rPh sb="22" eb="23">
      <t>アイダ</t>
    </rPh>
    <rPh sb="24" eb="25">
      <t>ヒト</t>
    </rPh>
    <rPh sb="26" eb="27">
      <t>クチ</t>
    </rPh>
    <rPh sb="30" eb="31">
      <t>ヨ</t>
    </rPh>
    <rPh sb="32" eb="33">
      <t>ソク</t>
    </rPh>
    <phoneticPr fontId="3"/>
  </si>
  <si>
    <t>国勢調査による世帯数と人口の推移、年齢別の構成、昼間人口、将来予測など</t>
    <rPh sb="0" eb="2">
      <t>コクセイ</t>
    </rPh>
    <rPh sb="2" eb="4">
      <t>チョウサ</t>
    </rPh>
    <rPh sb="7" eb="10">
      <t>セタイスウ</t>
    </rPh>
    <rPh sb="11" eb="13">
      <t>ジンコウ</t>
    </rPh>
    <rPh sb="14" eb="16">
      <t>スイイ</t>
    </rPh>
    <rPh sb="17" eb="19">
      <t>ネンレイ</t>
    </rPh>
    <rPh sb="19" eb="20">
      <t>ベツ</t>
    </rPh>
    <rPh sb="21" eb="23">
      <t>コウセイ</t>
    </rPh>
    <rPh sb="24" eb="26">
      <t>チュウカン</t>
    </rPh>
    <rPh sb="26" eb="28">
      <t>ジンコウ</t>
    </rPh>
    <rPh sb="29" eb="31">
      <t>ショウライ</t>
    </rPh>
    <rPh sb="31" eb="33">
      <t>ヨソク</t>
    </rPh>
    <phoneticPr fontId="3"/>
  </si>
  <si>
    <t>住居と生計を共にする人々の集まり、または一戸を構える単身者</t>
    <rPh sb="0" eb="2">
      <t>ジュウキョ</t>
    </rPh>
    <rPh sb="3" eb="5">
      <t>セイケイ</t>
    </rPh>
    <rPh sb="6" eb="7">
      <t>トモ</t>
    </rPh>
    <rPh sb="10" eb="12">
      <t>ヒトビト</t>
    </rPh>
    <rPh sb="13" eb="14">
      <t>アツ</t>
    </rPh>
    <rPh sb="20" eb="22">
      <t>イッコ</t>
    </rPh>
    <rPh sb="23" eb="24">
      <t>カマ</t>
    </rPh>
    <rPh sb="26" eb="29">
      <t>タンシンシャ</t>
    </rPh>
    <phoneticPr fontId="3"/>
  </si>
  <si>
    <t>間借りの単身者または下宿している単身者</t>
    <rPh sb="0" eb="2">
      <t>マガ</t>
    </rPh>
    <rPh sb="4" eb="7">
      <t>タンシンシャ</t>
    </rPh>
    <rPh sb="10" eb="12">
      <t>ゲシュク</t>
    </rPh>
    <rPh sb="16" eb="19">
      <t>タンシンシャ</t>
    </rPh>
    <phoneticPr fontId="3"/>
  </si>
  <si>
    <t>勤め先の独身寮・寄宿舎に住む単身者</t>
    <rPh sb="0" eb="1">
      <t>ツト</t>
    </rPh>
    <rPh sb="2" eb="3">
      <t>サキ</t>
    </rPh>
    <rPh sb="4" eb="7">
      <t>ドクシンリョウ</t>
    </rPh>
    <rPh sb="8" eb="11">
      <t>キシュクシャ</t>
    </rPh>
    <rPh sb="12" eb="13">
      <t>ス</t>
    </rPh>
    <rPh sb="14" eb="17">
      <t>タンシンシャ</t>
    </rPh>
    <phoneticPr fontId="3"/>
  </si>
  <si>
    <t>寮・寄宿舎の学生・生徒</t>
    <rPh sb="0" eb="1">
      <t>リョウ</t>
    </rPh>
    <rPh sb="2" eb="5">
      <t>キシュクシャ</t>
    </rPh>
    <rPh sb="6" eb="8">
      <t>ガクセイ</t>
    </rPh>
    <rPh sb="9" eb="11">
      <t>セイト</t>
    </rPh>
    <phoneticPr fontId="3"/>
  </si>
  <si>
    <t>病院等の入院者</t>
    <rPh sb="0" eb="2">
      <t>ビョウイン</t>
    </rPh>
    <rPh sb="2" eb="3">
      <t>トウ</t>
    </rPh>
    <rPh sb="4" eb="7">
      <t>ニュウインシャ</t>
    </rPh>
    <phoneticPr fontId="3"/>
  </si>
  <si>
    <t>老人ホームなど社会施設入所者</t>
    <rPh sb="0" eb="2">
      <t>ロウジン</t>
    </rPh>
    <rPh sb="7" eb="9">
      <t>シャカイ</t>
    </rPh>
    <rPh sb="9" eb="11">
      <t>シセツ</t>
    </rPh>
    <rPh sb="11" eb="14">
      <t>ニュウショシャ</t>
    </rPh>
    <phoneticPr fontId="3"/>
  </si>
  <si>
    <t>自衛隊の営舎内居住者</t>
    <rPh sb="0" eb="3">
      <t>ジエイタイ</t>
    </rPh>
    <rPh sb="4" eb="6">
      <t>エイシャ</t>
    </rPh>
    <rPh sb="6" eb="7">
      <t>ナイ</t>
    </rPh>
    <rPh sb="7" eb="10">
      <t>キョジュウシャ</t>
    </rPh>
    <phoneticPr fontId="3"/>
  </si>
  <si>
    <t>刑務所・拘置所・少年院などの入所者</t>
    <rPh sb="0" eb="3">
      <t>ケイムショ</t>
    </rPh>
    <rPh sb="4" eb="7">
      <t>コウチショ</t>
    </rPh>
    <rPh sb="8" eb="11">
      <t>ショウネンイン</t>
    </rPh>
    <rPh sb="14" eb="17">
      <t>ニュウショシャ</t>
    </rPh>
    <phoneticPr fontId="3"/>
  </si>
  <si>
    <t>住居不定者、陸上に住所を持たない船員</t>
    <rPh sb="0" eb="2">
      <t>ジュウキョ</t>
    </rPh>
    <rPh sb="2" eb="4">
      <t>フテイ</t>
    </rPh>
    <rPh sb="4" eb="5">
      <t>シャ</t>
    </rPh>
    <rPh sb="6" eb="8">
      <t>リクジョウ</t>
    </rPh>
    <rPh sb="9" eb="11">
      <t>ジュウショ</t>
    </rPh>
    <rPh sb="12" eb="13">
      <t>モ</t>
    </rPh>
    <rPh sb="16" eb="18">
      <t>センイン</t>
    </rPh>
    <phoneticPr fontId="3"/>
  </si>
  <si>
    <t>世帯の定義</t>
    <rPh sb="0" eb="2">
      <t>セタイ</t>
    </rPh>
    <rPh sb="3" eb="5">
      <t>テイギ</t>
    </rPh>
    <phoneticPr fontId="3"/>
  </si>
  <si>
    <t>「常住人口」－「流出人口」</t>
    <rPh sb="1" eb="3">
      <t>ジョウジュウ</t>
    </rPh>
    <rPh sb="3" eb="5">
      <t>ジンコウ</t>
    </rPh>
    <rPh sb="8" eb="10">
      <t>リュウシュツ</t>
    </rPh>
    <rPh sb="10" eb="12">
      <t>ジンコウ</t>
    </rPh>
    <phoneticPr fontId="3"/>
  </si>
  <si>
    <r>
      <t>昭和22年以前の人口は｢現在人口｣、昭和23年以降は｢常住人口｣である。</t>
    </r>
    <r>
      <rPr>
        <sz val="9"/>
        <color theme="0"/>
        <rFont val="ＭＳ Ｐ明朝"/>
        <family val="1"/>
        <charset val="128"/>
      </rPr>
      <t>昭和25年では｢現在人口｣も調査した。</t>
    </r>
    <phoneticPr fontId="3"/>
  </si>
  <si>
    <t>総数には年齢不詳を含む。</t>
    <rPh sb="0" eb="2">
      <t>ソウスウ</t>
    </rPh>
    <rPh sb="4" eb="6">
      <t>ネンレイ</t>
    </rPh>
    <rPh sb="6" eb="8">
      <t>フショウ</t>
    </rPh>
    <rPh sb="9" eb="10">
      <t>フク</t>
    </rPh>
    <phoneticPr fontId="3"/>
  </si>
  <si>
    <t>％</t>
    <phoneticPr fontId="6"/>
  </si>
  <si>
    <t>国勢調査</t>
    <phoneticPr fontId="30"/>
  </si>
  <si>
    <t>３</t>
    <phoneticPr fontId="30"/>
  </si>
  <si>
    <t>｢夜間人口｣は国勢調査の人口総数から年齢不詳を除いたものである。</t>
    <rPh sb="1" eb="3">
      <t>ヤカン</t>
    </rPh>
    <rPh sb="3" eb="5">
      <t>ジンコウ</t>
    </rPh>
    <rPh sb="7" eb="9">
      <t>コクセイ</t>
    </rPh>
    <rPh sb="9" eb="11">
      <t>チョウサ</t>
    </rPh>
    <rPh sb="12" eb="14">
      <t>ジンコウ</t>
    </rPh>
    <rPh sb="14" eb="16">
      <t>ソウスウ</t>
    </rPh>
    <rPh sb="18" eb="20">
      <t>ネンレイ</t>
    </rPh>
    <rPh sb="20" eb="22">
      <t>フショウ</t>
    </rPh>
    <rPh sb="23" eb="24">
      <t>ノゾ</t>
    </rPh>
    <phoneticPr fontId="3"/>
  </si>
  <si>
    <t>表23　労 働 力 状 態 別 人 口</t>
    <rPh sb="0" eb="1">
      <t>ヒョウ</t>
    </rPh>
    <rPh sb="4" eb="5">
      <t>ロウ</t>
    </rPh>
    <rPh sb="6" eb="7">
      <t>ドウ</t>
    </rPh>
    <rPh sb="8" eb="9">
      <t>チカラ</t>
    </rPh>
    <rPh sb="10" eb="11">
      <t>ジョウ</t>
    </rPh>
    <rPh sb="12" eb="13">
      <t>タイ</t>
    </rPh>
    <rPh sb="14" eb="15">
      <t>ベツ</t>
    </rPh>
    <rPh sb="16" eb="17">
      <t>ヒト</t>
    </rPh>
    <rPh sb="18" eb="19">
      <t>クチ</t>
    </rPh>
    <phoneticPr fontId="3"/>
  </si>
  <si>
    <t>注</t>
    <rPh sb="0" eb="1">
      <t>チュウ</t>
    </rPh>
    <phoneticPr fontId="21"/>
  </si>
  <si>
    <t>15歳以上の数値である。</t>
    <rPh sb="2" eb="5">
      <t>サイイジョウ</t>
    </rPh>
    <rPh sb="6" eb="8">
      <t>スウチ</t>
    </rPh>
    <phoneticPr fontId="21"/>
  </si>
  <si>
    <t>｢通勤者」は15歳以上に限る。</t>
    <rPh sb="1" eb="4">
      <t>ツウキンシャ</t>
    </rPh>
    <rPh sb="8" eb="9">
      <t>サイ</t>
    </rPh>
    <rPh sb="9" eb="11">
      <t>イジョウ</t>
    </rPh>
    <rPh sb="12" eb="13">
      <t>カギ</t>
    </rPh>
    <phoneticPr fontId="3"/>
  </si>
  <si>
    <t>（1）</t>
    <phoneticPr fontId="21"/>
  </si>
  <si>
    <t>（2）</t>
  </si>
  <si>
    <t>総数には、従業上の地位「不詳」を含む。</t>
    <rPh sb="0" eb="2">
      <t>ソウスウ</t>
    </rPh>
    <rPh sb="5" eb="7">
      <t>ジュウギョウ</t>
    </rPh>
    <rPh sb="7" eb="8">
      <t>ジョウ</t>
    </rPh>
    <rPh sb="9" eb="11">
      <t>チイ</t>
    </rPh>
    <rPh sb="12" eb="14">
      <t>フショウ</t>
    </rPh>
    <rPh sb="16" eb="17">
      <t>フク</t>
    </rPh>
    <phoneticPr fontId="21"/>
  </si>
  <si>
    <t>（3）</t>
  </si>
  <si>
    <t>①＋②－③</t>
    <phoneticPr fontId="6"/>
  </si>
  <si>
    <t>夜  間  人  口
（常 住 人 口）
における就業者</t>
    <rPh sb="0" eb="1">
      <t>ヨル</t>
    </rPh>
    <rPh sb="3" eb="4">
      <t>アイダ</t>
    </rPh>
    <rPh sb="6" eb="7">
      <t>ジン</t>
    </rPh>
    <rPh sb="9" eb="10">
      <t>クチ</t>
    </rPh>
    <rPh sb="12" eb="13">
      <t>ツネ</t>
    </rPh>
    <rPh sb="14" eb="15">
      <t>ジュウ</t>
    </rPh>
    <rPh sb="16" eb="17">
      <t>ジン</t>
    </rPh>
    <rPh sb="18" eb="19">
      <t>コウ</t>
    </rPh>
    <phoneticPr fontId="3"/>
  </si>
  <si>
    <t>①</t>
    <phoneticPr fontId="6"/>
  </si>
  <si>
    <t>流 入 就 業 者</t>
    <rPh sb="0" eb="1">
      <t>リュウ</t>
    </rPh>
    <rPh sb="2" eb="3">
      <t>ニュウ</t>
    </rPh>
    <rPh sb="4" eb="5">
      <t>シュウ</t>
    </rPh>
    <rPh sb="6" eb="7">
      <t>ギョウ</t>
    </rPh>
    <rPh sb="8" eb="9">
      <t>モノ</t>
    </rPh>
    <phoneticPr fontId="3"/>
  </si>
  <si>
    <t>②</t>
    <phoneticPr fontId="6"/>
  </si>
  <si>
    <t>流 出 就 業 者</t>
    <rPh sb="0" eb="1">
      <t>リュウ</t>
    </rPh>
    <rPh sb="2" eb="3">
      <t>デ</t>
    </rPh>
    <rPh sb="4" eb="5">
      <t>シュウ</t>
    </rPh>
    <rPh sb="6" eb="7">
      <t>ギョウ</t>
    </rPh>
    <rPh sb="8" eb="9">
      <t>モノ</t>
    </rPh>
    <phoneticPr fontId="3"/>
  </si>
  <si>
    <t>③</t>
    <phoneticPr fontId="6"/>
  </si>
  <si>
    <t>流 出 超 過　　　　　　　　　　　　　　　　　　　　　　　　　　　　　　　　　　　　　　　　　　　　　　　　　　　　　　　　　　　　　　　　　　　　　　　　　　　　　　　　　　　　　　　　　　　　　　　　　　　就  業  者</t>
    <phoneticPr fontId="3"/>
  </si>
  <si>
    <t>③－②</t>
    <phoneticPr fontId="6"/>
  </si>
  <si>
    <t>表24　職 業 別 男 女 別 就 業 者 数</t>
    <rPh sb="0" eb="1">
      <t>ヒョウ</t>
    </rPh>
    <rPh sb="8" eb="9">
      <t>ベツ</t>
    </rPh>
    <phoneticPr fontId="21"/>
  </si>
  <si>
    <t>総務省統計局｢国勢調査報告｣、｢昭和55年10月１日の境域による各回国勢調査時の市区町村別人口｣</t>
    <rPh sb="0" eb="3">
      <t>ソウムショウ</t>
    </rPh>
    <rPh sb="3" eb="6">
      <t>トウケイキョク</t>
    </rPh>
    <rPh sb="7" eb="9">
      <t>コクセイ</t>
    </rPh>
    <rPh sb="9" eb="11">
      <t>チョウサ</t>
    </rPh>
    <rPh sb="11" eb="13">
      <t>ホウコク</t>
    </rPh>
    <rPh sb="16" eb="18">
      <t>ショウワ</t>
    </rPh>
    <rPh sb="20" eb="21">
      <t>ネン</t>
    </rPh>
    <rPh sb="23" eb="24">
      <t>ガツ</t>
    </rPh>
    <rPh sb="25" eb="26">
      <t>ニチ</t>
    </rPh>
    <rPh sb="27" eb="28">
      <t>キョウ</t>
    </rPh>
    <rPh sb="28" eb="29">
      <t>イキ</t>
    </rPh>
    <rPh sb="32" eb="34">
      <t>カクカイ</t>
    </rPh>
    <rPh sb="34" eb="36">
      <t>コクセイ</t>
    </rPh>
    <rPh sb="36" eb="38">
      <t>チョウサ</t>
    </rPh>
    <rPh sb="38" eb="39">
      <t>トキ</t>
    </rPh>
    <rPh sb="40" eb="41">
      <t>シ</t>
    </rPh>
    <rPh sb="41" eb="42">
      <t>ク</t>
    </rPh>
    <rPh sb="42" eb="44">
      <t>チョウソン</t>
    </rPh>
    <rPh sb="44" eb="45">
      <t>ベツ</t>
    </rPh>
    <rPh sb="45" eb="46">
      <t>ジン</t>
    </rPh>
    <phoneticPr fontId="3"/>
  </si>
  <si>
    <t>総務省統計局｢国勢調査報告｣</t>
    <rPh sb="0" eb="3">
      <t>ソウムショウ</t>
    </rPh>
    <rPh sb="3" eb="6">
      <t>トウケイキョク</t>
    </rPh>
    <rPh sb="7" eb="9">
      <t>コクセイ</t>
    </rPh>
    <rPh sb="9" eb="11">
      <t>チョウサ</t>
    </rPh>
    <rPh sb="11" eb="13">
      <t>ホウコク</t>
    </rPh>
    <phoneticPr fontId="3"/>
  </si>
  <si>
    <t>総務省統計局｢国勢調査報告｣</t>
    <rPh sb="0" eb="3">
      <t>ソウムショウ</t>
    </rPh>
    <rPh sb="3" eb="5">
      <t>トウケイ</t>
    </rPh>
    <rPh sb="5" eb="6">
      <t>キョク</t>
    </rPh>
    <rPh sb="7" eb="9">
      <t>コクセイ</t>
    </rPh>
    <rPh sb="9" eb="11">
      <t>チョウサ</t>
    </rPh>
    <rPh sb="11" eb="13">
      <t>ホウコク</t>
    </rPh>
    <phoneticPr fontId="3"/>
  </si>
  <si>
    <t>昼  間  人  口
における就業者
（区内就業者）</t>
    <rPh sb="0" eb="1">
      <t>ヒル</t>
    </rPh>
    <rPh sb="3" eb="4">
      <t>アイダ</t>
    </rPh>
    <rPh sb="6" eb="7">
      <t>ジン</t>
    </rPh>
    <rPh sb="9" eb="10">
      <t>コウ</t>
    </rPh>
    <rPh sb="15" eb="18">
      <t>シュウギョウシャ</t>
    </rPh>
    <rPh sb="20" eb="21">
      <t>ク</t>
    </rPh>
    <rPh sb="21" eb="22">
      <t>ナイ</t>
    </rPh>
    <rPh sb="22" eb="23">
      <t>シュウ</t>
    </rPh>
    <rPh sb="23" eb="24">
      <t>ギョウ</t>
    </rPh>
    <rPh sb="24" eb="25">
      <t>モノ</t>
    </rPh>
    <phoneticPr fontId="3"/>
  </si>
  <si>
    <t>役員等</t>
    <rPh sb="0" eb="2">
      <t>ヤクイン</t>
    </rPh>
    <rPh sb="2" eb="3">
      <t>トウ</t>
    </rPh>
    <phoneticPr fontId="21"/>
  </si>
  <si>
    <t>「役員等」は、役員、雇人のある業主、雇人のない業主、家族従業者、家庭内職者の合計である。</t>
    <rPh sb="1" eb="3">
      <t>ヤクイン</t>
    </rPh>
    <rPh sb="3" eb="4">
      <t>トウ</t>
    </rPh>
    <rPh sb="7" eb="9">
      <t>ヤクイン</t>
    </rPh>
    <rPh sb="10" eb="11">
      <t>ヤトイ</t>
    </rPh>
    <rPh sb="11" eb="12">
      <t>ニン</t>
    </rPh>
    <rPh sb="15" eb="17">
      <t>ギョウシュ</t>
    </rPh>
    <rPh sb="18" eb="19">
      <t>ヤトイ</t>
    </rPh>
    <rPh sb="19" eb="20">
      <t>ニン</t>
    </rPh>
    <rPh sb="23" eb="25">
      <t>ギョウシュ</t>
    </rPh>
    <rPh sb="26" eb="28">
      <t>カゾク</t>
    </rPh>
    <rPh sb="28" eb="31">
      <t>ジュウギョウシャ</t>
    </rPh>
    <rPh sb="32" eb="35">
      <t>カテイナイ</t>
    </rPh>
    <rPh sb="35" eb="36">
      <t>ショク</t>
    </rPh>
    <rPh sb="36" eb="37">
      <t>シャ</t>
    </rPh>
    <rPh sb="38" eb="40">
      <t>ゴウケイ</t>
    </rPh>
    <phoneticPr fontId="21"/>
  </si>
  <si>
    <t>総 世 帯 数</t>
    <rPh sb="0" eb="1">
      <t>ソウ</t>
    </rPh>
    <rPh sb="2" eb="3">
      <t>ヨ</t>
    </rPh>
    <rPh sb="4" eb="5">
      <t>オビ</t>
    </rPh>
    <rPh sb="6" eb="7">
      <t>カズ</t>
    </rPh>
    <phoneticPr fontId="3"/>
  </si>
  <si>
    <t>単独世帯数</t>
    <rPh sb="2" eb="5">
      <t>セタイスウ</t>
    </rPh>
    <phoneticPr fontId="3"/>
  </si>
  <si>
    <t>一     般     世     帯     数</t>
    <rPh sb="0" eb="1">
      <t>イチ</t>
    </rPh>
    <rPh sb="6" eb="7">
      <t>パン</t>
    </rPh>
    <rPh sb="12" eb="13">
      <t>ヨ</t>
    </rPh>
    <rPh sb="18" eb="19">
      <t>オビ</t>
    </rPh>
    <rPh sb="24" eb="25">
      <t>カズ</t>
    </rPh>
    <phoneticPr fontId="3"/>
  </si>
  <si>
    <t>平成22年までの国勢調査結果等を基に東京都が予測した数値である。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0">
      <t>トウキョウ</t>
    </rPh>
    <rPh sb="20" eb="21">
      <t>ト</t>
    </rPh>
    <rPh sb="22" eb="24">
      <t>ヨソク</t>
    </rPh>
    <rPh sb="26" eb="28">
      <t>スウチ</t>
    </rPh>
    <phoneticPr fontId="3"/>
  </si>
  <si>
    <t>東京都総務局統計部人口統計課｢東京都世帯数の予測｣(平成26年３月)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セタイスウ</t>
    </rPh>
    <rPh sb="22" eb="24">
      <t>ヨソク</t>
    </rPh>
    <rPh sb="26" eb="28">
      <t>ヘイセイ</t>
    </rPh>
    <rPh sb="30" eb="31">
      <t>ネン</t>
    </rPh>
    <rPh sb="32" eb="33">
      <t>ガツ</t>
    </rPh>
    <phoneticPr fontId="3"/>
  </si>
  <si>
    <t>調査時に当該地域に常住している人口。夜間人口と同義である。</t>
    <rPh sb="0" eb="2">
      <t>チョウサ</t>
    </rPh>
    <rPh sb="2" eb="3">
      <t>ジ</t>
    </rPh>
    <rPh sb="4" eb="6">
      <t>トウガイ</t>
    </rPh>
    <rPh sb="6" eb="8">
      <t>チイキ</t>
    </rPh>
    <rPh sb="9" eb="11">
      <t>ジョウジュウ</t>
    </rPh>
    <rPh sb="15" eb="17">
      <t>ジンコウ</t>
    </rPh>
    <rPh sb="18" eb="20">
      <t>ヤカン</t>
    </rPh>
    <rPh sb="20" eb="22">
      <t>ジンコウ</t>
    </rPh>
    <rPh sb="23" eb="25">
      <t>ドウギ</t>
    </rPh>
    <phoneticPr fontId="3"/>
  </si>
  <si>
    <t>「常住人口」に「流入人口」を加えて「流出人口」を除した数。</t>
    <rPh sb="1" eb="3">
      <t>ジョウジュウ</t>
    </rPh>
    <rPh sb="3" eb="5">
      <t>ジンコウ</t>
    </rPh>
    <rPh sb="8" eb="10">
      <t>リュウニュウ</t>
    </rPh>
    <rPh sb="10" eb="12">
      <t>ジンコウ</t>
    </rPh>
    <rPh sb="14" eb="15">
      <t>クワ</t>
    </rPh>
    <rPh sb="18" eb="20">
      <t>リュウシュツ</t>
    </rPh>
    <rPh sb="20" eb="22">
      <t>ジンコウ</t>
    </rPh>
    <rPh sb="24" eb="25">
      <t>ジョ</t>
    </rPh>
    <rPh sb="27" eb="28">
      <t>カズ</t>
    </rPh>
    <phoneticPr fontId="3"/>
  </si>
  <si>
    <t>なお、昼間人口においては、夜間勤務の者、夜間の学校に通っている者もそれぞれの従業地・</t>
    <rPh sb="3" eb="5">
      <t>チュウカン</t>
    </rPh>
    <rPh sb="5" eb="7">
      <t>ジンコウ</t>
    </rPh>
    <rPh sb="13" eb="15">
      <t>ヤカン</t>
    </rPh>
    <rPh sb="15" eb="17">
      <t>キンム</t>
    </rPh>
    <rPh sb="18" eb="19">
      <t>モノ</t>
    </rPh>
    <rPh sb="20" eb="22">
      <t>ヤカン</t>
    </rPh>
    <rPh sb="23" eb="25">
      <t>ガッコウ</t>
    </rPh>
    <rPh sb="26" eb="27">
      <t>カヨ</t>
    </rPh>
    <rPh sb="31" eb="32">
      <t>モノ</t>
    </rPh>
    <rPh sb="38" eb="40">
      <t>ジュウギョウ</t>
    </rPh>
    <rPh sb="40" eb="41">
      <t>チ</t>
    </rPh>
    <phoneticPr fontId="30"/>
  </si>
  <si>
    <t>通学地における数に含まれるが、買い物客などの非定常的な移動は含まれない。</t>
    <rPh sb="0" eb="2">
      <t>ツウガク</t>
    </rPh>
    <rPh sb="2" eb="3">
      <t>チ</t>
    </rPh>
    <rPh sb="7" eb="8">
      <t>カズ</t>
    </rPh>
    <rPh sb="9" eb="10">
      <t>フク</t>
    </rPh>
    <rPh sb="15" eb="16">
      <t>カ</t>
    </rPh>
    <rPh sb="17" eb="18">
      <t>モノ</t>
    </rPh>
    <rPh sb="18" eb="19">
      <t>キャク</t>
    </rPh>
    <rPh sb="22" eb="23">
      <t>ヒ</t>
    </rPh>
    <rPh sb="23" eb="26">
      <t>テイジョウテキ</t>
    </rPh>
    <rPh sb="27" eb="29">
      <t>イドウ</t>
    </rPh>
    <rPh sb="30" eb="31">
      <t>フク</t>
    </rPh>
    <phoneticPr fontId="30"/>
  </si>
  <si>
    <t>調査年の９月30日現在による満年齢をいう(なお、その年の10月１日午前零時に生まれた</t>
    <rPh sb="0" eb="2">
      <t>チョウサ</t>
    </rPh>
    <rPh sb="2" eb="3">
      <t>ネン</t>
    </rPh>
    <rPh sb="5" eb="6">
      <t>ガツ</t>
    </rPh>
    <rPh sb="8" eb="9">
      <t>ニチ</t>
    </rPh>
    <rPh sb="9" eb="11">
      <t>ゲンザイ</t>
    </rPh>
    <rPh sb="14" eb="17">
      <t>マンネンレイ</t>
    </rPh>
    <rPh sb="26" eb="27">
      <t>ネン</t>
    </rPh>
    <rPh sb="30" eb="31">
      <t>ガツ</t>
    </rPh>
    <rPh sb="32" eb="33">
      <t>ニチ</t>
    </rPh>
    <rPh sb="33" eb="35">
      <t>ゴゼン</t>
    </rPh>
    <rPh sb="35" eb="37">
      <t>レイジ</t>
    </rPh>
    <rPh sb="38" eb="39">
      <t>ウ</t>
    </rPh>
    <phoneticPr fontId="3"/>
  </si>
  <si>
    <t>人は０歳とする。)。</t>
    <rPh sb="3" eb="4">
      <t>サイ</t>
    </rPh>
    <phoneticPr fontId="3"/>
  </si>
  <si>
    <t>１つの世帯とした。</t>
    <rPh sb="3" eb="5">
      <t>セタイ</t>
    </rPh>
    <phoneticPr fontId="3"/>
  </si>
  <si>
    <t>この他、自衛隊の営舎内居住者は中隊ごとに１つの世帯とし、老人ホーム・児童保護施設などの入居者は、施設ごとに</t>
    <rPh sb="2" eb="3">
      <t>タ</t>
    </rPh>
    <rPh sb="4" eb="7">
      <t>ジエイタイ</t>
    </rPh>
    <rPh sb="8" eb="10">
      <t>エイシャ</t>
    </rPh>
    <rPh sb="10" eb="11">
      <t>ナイ</t>
    </rPh>
    <rPh sb="11" eb="14">
      <t>キョジュウシャ</t>
    </rPh>
    <rPh sb="15" eb="17">
      <t>チュウタイ</t>
    </rPh>
    <rPh sb="23" eb="25">
      <t>セタイ</t>
    </rPh>
    <rPh sb="28" eb="30">
      <t>ロウジン</t>
    </rPh>
    <rPh sb="34" eb="36">
      <t>ジドウ</t>
    </rPh>
    <rPh sb="36" eb="38">
      <t>ホゴ</t>
    </rPh>
    <rPh sb="38" eb="40">
      <t>シセツ</t>
    </rPh>
    <rPh sb="43" eb="46">
      <t>ニュウキョシャ</t>
    </rPh>
    <phoneticPr fontId="3"/>
  </si>
  <si>
    <t>18歳未満の
親族のいる
世帯数</t>
    <rPh sb="2" eb="3">
      <t>サイ</t>
    </rPh>
    <rPh sb="3" eb="5">
      <t>ミマン</t>
    </rPh>
    <rPh sb="7" eb="9">
      <t>シンゾク</t>
    </rPh>
    <rPh sb="13" eb="16">
      <t>セタイスウ</t>
    </rPh>
    <phoneticPr fontId="3"/>
  </si>
  <si>
    <t>65歳以上の
親族のいる
世帯数</t>
    <rPh sb="2" eb="3">
      <t>サイ</t>
    </rPh>
    <rPh sb="3" eb="5">
      <t>イジョウ</t>
    </rPh>
    <rPh sb="7" eb="9">
      <t>シンゾク</t>
    </rPh>
    <rPh sb="13" eb="16">
      <t>セタイスウ</t>
    </rPh>
    <phoneticPr fontId="3"/>
  </si>
  <si>
    <r>
      <t>　帯　数　と　人　口　</t>
    </r>
    <r>
      <rPr>
        <sz val="10"/>
        <rFont val="ＭＳ ゴシック"/>
        <family val="3"/>
        <charset val="128"/>
      </rPr>
      <t>(つ　づ　き)</t>
    </r>
    <phoneticPr fontId="3"/>
  </si>
  <si>
    <r>
      <t>表19　町　丁　別　世　帯　数　と　人　口　</t>
    </r>
    <r>
      <rPr>
        <sz val="10"/>
        <rFont val="ＭＳ ゴシック"/>
        <family val="3"/>
        <charset val="128"/>
      </rPr>
      <t>(つ　づ　き)</t>
    </r>
    <phoneticPr fontId="3"/>
  </si>
  <si>
    <t>千葉県</t>
    <rPh sb="0" eb="2">
      <t>チバ</t>
    </rPh>
    <rPh sb="2" eb="3">
      <t>ケン</t>
    </rPh>
    <phoneticPr fontId="3"/>
  </si>
  <si>
    <t>神奈川県</t>
    <rPh sb="0" eb="3">
      <t>カナガワ</t>
    </rPh>
    <rPh sb="3" eb="4">
      <t>ケン</t>
    </rPh>
    <phoneticPr fontId="3"/>
  </si>
  <si>
    <t>図11　世 帯 数 の 推 移　【表15関連】</t>
    <rPh sb="0" eb="1">
      <t>ズ</t>
    </rPh>
    <rPh sb="4" eb="5">
      <t>ヨ</t>
    </rPh>
    <rPh sb="6" eb="7">
      <t>オビ</t>
    </rPh>
    <rPh sb="8" eb="9">
      <t>カズ</t>
    </rPh>
    <rPh sb="12" eb="13">
      <t>スイ</t>
    </rPh>
    <rPh sb="14" eb="15">
      <t>ウツリ</t>
    </rPh>
    <rPh sb="17" eb="18">
      <t>ヒョウ</t>
    </rPh>
    <rPh sb="20" eb="22">
      <t>カンレン</t>
    </rPh>
    <phoneticPr fontId="3"/>
  </si>
  <si>
    <t>図12　人 口 の 推 移　【表15関連】</t>
    <rPh sb="0" eb="1">
      <t>ズ</t>
    </rPh>
    <rPh sb="4" eb="5">
      <t>ヒト</t>
    </rPh>
    <rPh sb="6" eb="7">
      <t>クチ</t>
    </rPh>
    <rPh sb="10" eb="11">
      <t>スイ</t>
    </rPh>
    <rPh sb="12" eb="13">
      <t>ウツリ</t>
    </rPh>
    <phoneticPr fontId="3"/>
  </si>
  <si>
    <t>図13　昼間人口と夜間人口の推移　【表21関連】</t>
    <rPh sb="0" eb="1">
      <t>ズ</t>
    </rPh>
    <rPh sb="4" eb="6">
      <t>ヒルマ</t>
    </rPh>
    <rPh sb="6" eb="8">
      <t>ジンコウ</t>
    </rPh>
    <rPh sb="9" eb="11">
      <t>ヤカン</t>
    </rPh>
    <rPh sb="11" eb="13">
      <t>ジンコウ</t>
    </rPh>
    <rPh sb="14" eb="16">
      <t>スイイ</t>
    </rPh>
    <rPh sb="18" eb="19">
      <t>ヒョウ</t>
    </rPh>
    <rPh sb="21" eb="23">
      <t>カンレン</t>
    </rPh>
    <phoneticPr fontId="3"/>
  </si>
  <si>
    <t>図14　流入人口と流出人口の推移　【表21関連】</t>
    <rPh sb="0" eb="1">
      <t>ズ</t>
    </rPh>
    <rPh sb="4" eb="6">
      <t>リュウニュウ</t>
    </rPh>
    <rPh sb="6" eb="8">
      <t>ジンコウ</t>
    </rPh>
    <rPh sb="9" eb="11">
      <t>リュウシュツ</t>
    </rPh>
    <rPh sb="11" eb="13">
      <t>ジンコウ</t>
    </rPh>
    <rPh sb="14" eb="16">
      <t>スイイ</t>
    </rPh>
    <phoneticPr fontId="3"/>
  </si>
  <si>
    <r>
      <t>図15　残 留 人 口 の 推 移 (国 勢 調 査)　</t>
    </r>
    <r>
      <rPr>
        <sz val="13"/>
        <color indexed="8"/>
        <rFont val="ＭＳ ゴシック"/>
        <family val="3"/>
        <charset val="128"/>
      </rPr>
      <t>【表21関連】</t>
    </r>
    <rPh sb="0" eb="1">
      <t>ズ</t>
    </rPh>
    <rPh sb="4" eb="5">
      <t>ザン</t>
    </rPh>
    <rPh sb="6" eb="7">
      <t>トメ</t>
    </rPh>
    <rPh sb="8" eb="9">
      <t>ニン</t>
    </rPh>
    <rPh sb="10" eb="11">
      <t>クチ</t>
    </rPh>
    <rPh sb="14" eb="15">
      <t>スイ</t>
    </rPh>
    <rPh sb="16" eb="17">
      <t>ワタル</t>
    </rPh>
    <rPh sb="19" eb="20">
      <t>クニ</t>
    </rPh>
    <rPh sb="21" eb="22">
      <t>セイ</t>
    </rPh>
    <rPh sb="23" eb="24">
      <t>チョウ</t>
    </rPh>
    <rPh sb="25" eb="26">
      <t>サ</t>
    </rPh>
    <phoneticPr fontId="18"/>
  </si>
  <si>
    <t>都内</t>
    <rPh sb="0" eb="2">
      <t>トナイ</t>
    </rPh>
    <phoneticPr fontId="3"/>
  </si>
  <si>
    <t>都外</t>
    <rPh sb="0" eb="1">
      <t>ト</t>
    </rPh>
    <rPh sb="1" eb="2">
      <t>ガイ</t>
    </rPh>
    <phoneticPr fontId="3"/>
  </si>
  <si>
    <r>
      <t>図16　昼間人口における就業者数　</t>
    </r>
    <r>
      <rPr>
        <sz val="13"/>
        <color indexed="8"/>
        <rFont val="ＭＳ ゴシック"/>
        <family val="3"/>
        <charset val="128"/>
      </rPr>
      <t>【表22関連】</t>
    </r>
    <rPh sb="0" eb="1">
      <t>ズ</t>
    </rPh>
    <rPh sb="4" eb="6">
      <t>チュウカン</t>
    </rPh>
    <rPh sb="6" eb="8">
      <t>ジンコウ</t>
    </rPh>
    <rPh sb="12" eb="15">
      <t>シュウギョウシャ</t>
    </rPh>
    <rPh sb="15" eb="16">
      <t>スウ</t>
    </rPh>
    <phoneticPr fontId="18"/>
  </si>
  <si>
    <t>学術研究
専門・技術
サービス業</t>
    <rPh sb="0" eb="2">
      <t>ガクジュツ</t>
    </rPh>
    <rPh sb="2" eb="4">
      <t>ケンキュウ</t>
    </rPh>
    <rPh sb="5" eb="7">
      <t>センモン</t>
    </rPh>
    <rPh sb="8" eb="10">
      <t>ギジュツ</t>
    </rPh>
    <rPh sb="15" eb="16">
      <t>ギョウ</t>
    </rPh>
    <phoneticPr fontId="3"/>
  </si>
  <si>
    <t>生活関連
サービス業
・娯楽業</t>
    <rPh sb="0" eb="2">
      <t>セイカツ</t>
    </rPh>
    <rPh sb="2" eb="4">
      <t>カンレン</t>
    </rPh>
    <rPh sb="9" eb="10">
      <t>ギョウ</t>
    </rPh>
    <rPh sb="12" eb="15">
      <t>ゴラクギョウ</t>
    </rPh>
    <phoneticPr fontId="3"/>
  </si>
  <si>
    <t>複合
サービス事業</t>
    <rPh sb="0" eb="2">
      <t>フクゴウ</t>
    </rPh>
    <rPh sb="7" eb="9">
      <t>ジギョウ</t>
    </rPh>
    <phoneticPr fontId="3"/>
  </si>
  <si>
    <t>教育、学習
支援業</t>
    <rPh sb="0" eb="2">
      <t>キョウイク</t>
    </rPh>
    <rPh sb="3" eb="5">
      <t>ガクシュウ</t>
    </rPh>
    <rPh sb="6" eb="8">
      <t>シエン</t>
    </rPh>
    <rPh sb="8" eb="9">
      <t>ギョウ</t>
    </rPh>
    <phoneticPr fontId="3"/>
  </si>
  <si>
    <t>平成22年までの国勢調査結果等を基に東京都が予測した数値である。</t>
    <rPh sb="0" eb="2">
      <t>ヘイセイ</t>
    </rPh>
    <rPh sb="4" eb="5">
      <t>ネン</t>
    </rPh>
    <rPh sb="8" eb="10">
      <t>コクセイ</t>
    </rPh>
    <rPh sb="10" eb="12">
      <t>チョウサ</t>
    </rPh>
    <rPh sb="12" eb="15">
      <t>ケッカナド</t>
    </rPh>
    <rPh sb="16" eb="17">
      <t>モト</t>
    </rPh>
    <rPh sb="18" eb="21">
      <t>トウキョウト</t>
    </rPh>
    <rPh sb="22" eb="24">
      <t>ヨソク</t>
    </rPh>
    <rPh sb="26" eb="28">
      <t>スウチ</t>
    </rPh>
    <phoneticPr fontId="3"/>
  </si>
  <si>
    <t>東京都総務局統計部人口統計課｢東京都昼間人口の予測｣(平成27年３月)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0">
      <t>ヒルマ</t>
    </rPh>
    <rPh sb="20" eb="22">
      <t>ジンコウ</t>
    </rPh>
    <rPh sb="23" eb="25">
      <t>ヨソク</t>
    </rPh>
    <rPh sb="27" eb="29">
      <t>ヘイセイ</t>
    </rPh>
    <rPh sb="31" eb="32">
      <t>ネン</t>
    </rPh>
    <rPh sb="33" eb="34">
      <t>ガツ</t>
    </rPh>
    <phoneticPr fontId="3"/>
  </si>
  <si>
    <t>産業分類は、平成19年11月改定の日本標準産業分類による。</t>
    <rPh sb="0" eb="2">
      <t>サンギョウ</t>
    </rPh>
    <rPh sb="2" eb="4">
      <t>ブンルイ</t>
    </rPh>
    <rPh sb="6" eb="8">
      <t>ヘイセイ</t>
    </rPh>
    <rPh sb="10" eb="11">
      <t>ネン</t>
    </rPh>
    <rPh sb="13" eb="14">
      <t>ガツ</t>
    </rPh>
    <rPh sb="14" eb="16">
      <t>カイテイ</t>
    </rPh>
    <rPh sb="17" eb="19">
      <t>ニホン</t>
    </rPh>
    <rPh sb="19" eb="21">
      <t>ヒョウジュン</t>
    </rPh>
    <rPh sb="21" eb="23">
      <t>サンギョウ</t>
    </rPh>
    <rPh sb="23" eb="25">
      <t>ブンルイ</t>
    </rPh>
    <phoneticPr fontId="3"/>
  </si>
  <si>
    <t>東京都総務局統計部人口統計課｢東京都就業者数の予測｣ (平成27年10月)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シュウギョウシャ</t>
    </rPh>
    <rPh sb="21" eb="22">
      <t>スウ</t>
    </rPh>
    <rPh sb="23" eb="25">
      <t>ヨソク</t>
    </rPh>
    <rPh sb="28" eb="30">
      <t>ヘイセイ</t>
    </rPh>
    <rPh sb="32" eb="33">
      <t>ネン</t>
    </rPh>
    <rPh sb="35" eb="36">
      <t>ガツ</t>
    </rPh>
    <phoneticPr fontId="3"/>
  </si>
  <si>
    <t>大正９年に最初の調査が行われ、以後原則５年ごとに調査項目の多い大規模調査と少ない簡易調査が交互に実施されて</t>
    <rPh sb="0" eb="2">
      <t>タイショウ</t>
    </rPh>
    <rPh sb="3" eb="4">
      <t>ネン</t>
    </rPh>
    <rPh sb="5" eb="7">
      <t>サイショ</t>
    </rPh>
    <rPh sb="8" eb="10">
      <t>チョウサ</t>
    </rPh>
    <rPh sb="11" eb="12">
      <t>オコナ</t>
    </rPh>
    <rPh sb="15" eb="17">
      <t>イゴ</t>
    </rPh>
    <rPh sb="17" eb="19">
      <t>ゲンソク</t>
    </rPh>
    <rPh sb="20" eb="21">
      <t>ネン</t>
    </rPh>
    <rPh sb="24" eb="26">
      <t>チョウサ</t>
    </rPh>
    <rPh sb="26" eb="28">
      <t>コウモク</t>
    </rPh>
    <rPh sb="29" eb="30">
      <t>オオ</t>
    </rPh>
    <rPh sb="31" eb="34">
      <t>ダイキボ</t>
    </rPh>
    <rPh sb="34" eb="36">
      <t>チョウサ</t>
    </rPh>
    <rPh sb="37" eb="38">
      <t>スク</t>
    </rPh>
    <rPh sb="40" eb="42">
      <t>カンイ</t>
    </rPh>
    <rPh sb="42" eb="44">
      <t>チョウサ</t>
    </rPh>
    <rPh sb="45" eb="47">
      <t>コウゴ</t>
    </rPh>
    <rPh sb="48" eb="50">
      <t>ジッシ</t>
    </rPh>
    <phoneticPr fontId="3"/>
  </si>
  <si>
    <t>いる。</t>
  </si>
  <si>
    <t>婦人補導院の在院者については、その施設。</t>
    <rPh sb="0" eb="2">
      <t>フジン</t>
    </rPh>
    <rPh sb="2" eb="4">
      <t>ホドウ</t>
    </rPh>
    <rPh sb="4" eb="5">
      <t>イン</t>
    </rPh>
    <rPh sb="6" eb="8">
      <t>ザイイン</t>
    </rPh>
    <rPh sb="8" eb="9">
      <t>シャ</t>
    </rPh>
    <rPh sb="17" eb="19">
      <t>シセツ</t>
    </rPh>
    <phoneticPr fontId="3"/>
  </si>
  <si>
    <t>刑務所・少年刑務所・拘置所に収容されている者のうち、死刑の確定したものおよび受刑者ならびに少年院または</t>
    <rPh sb="0" eb="3">
      <t>ケイムショ</t>
    </rPh>
    <rPh sb="4" eb="6">
      <t>ショウネン</t>
    </rPh>
    <rPh sb="6" eb="9">
      <t>ケイムショ</t>
    </rPh>
    <rPh sb="10" eb="13">
      <t>コウチショ</t>
    </rPh>
    <rPh sb="14" eb="16">
      <t>シュウヨウ</t>
    </rPh>
    <rPh sb="21" eb="22">
      <t>モノ</t>
    </rPh>
    <rPh sb="26" eb="28">
      <t>シケイ</t>
    </rPh>
    <rPh sb="29" eb="31">
      <t>カクテイ</t>
    </rPh>
    <rPh sb="38" eb="41">
      <t>ジュケイシャ</t>
    </rPh>
    <rPh sb="45" eb="48">
      <t>ショウネンイン</t>
    </rPh>
    <phoneticPr fontId="3"/>
  </si>
  <si>
    <t>次公表される予定である。</t>
    <rPh sb="0" eb="1">
      <t>ツギ</t>
    </rPh>
    <rPh sb="1" eb="3">
      <t>コウヒョウ</t>
    </rPh>
    <rPh sb="6" eb="8">
      <t>ヨテイ</t>
    </rPh>
    <phoneticPr fontId="3"/>
  </si>
  <si>
    <t>平成27年調査は簡易調査で、平成27年10月１日を基準日として実施された。調査結果は平成28年から平成29年にかけて順</t>
    <rPh sb="0" eb="2">
      <t>ヘイセイ</t>
    </rPh>
    <rPh sb="4" eb="5">
      <t>ネン</t>
    </rPh>
    <rPh sb="5" eb="7">
      <t>チョウサ</t>
    </rPh>
    <rPh sb="8" eb="10">
      <t>カンイ</t>
    </rPh>
    <rPh sb="10" eb="12">
      <t>チョウサ</t>
    </rPh>
    <rPh sb="14" eb="16">
      <t>ヘイセイ</t>
    </rPh>
    <rPh sb="18" eb="19">
      <t>ネン</t>
    </rPh>
    <rPh sb="21" eb="22">
      <t>ガツ</t>
    </rPh>
    <rPh sb="23" eb="24">
      <t>ニチ</t>
    </rPh>
    <rPh sb="25" eb="28">
      <t>キジュンビ</t>
    </rPh>
    <rPh sb="31" eb="33">
      <t>ジッシ</t>
    </rPh>
    <rPh sb="37" eb="39">
      <t>チョウサ</t>
    </rPh>
    <rPh sb="39" eb="41">
      <t>ケッカ</t>
    </rPh>
    <rPh sb="42" eb="44">
      <t>ヘイセイ</t>
    </rPh>
    <rPh sb="46" eb="47">
      <t>ネン</t>
    </rPh>
    <rPh sb="49" eb="51">
      <t>ヘイセイ</t>
    </rPh>
    <rPh sb="53" eb="54">
      <t>ネン</t>
    </rPh>
    <phoneticPr fontId="3"/>
  </si>
  <si>
    <t>東京都総務局統計部人口統計課｢東京都男女・年齢（５歳階級）別人口の予測｣(平成25年３月)、総務部総務課</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0">
      <t>ダンジョ</t>
    </rPh>
    <rPh sb="21" eb="23">
      <t>ネンレイ</t>
    </rPh>
    <rPh sb="25" eb="26">
      <t>サイ</t>
    </rPh>
    <rPh sb="26" eb="28">
      <t>カイキュウ</t>
    </rPh>
    <rPh sb="29" eb="30">
      <t>ベツ</t>
    </rPh>
    <rPh sb="30" eb="32">
      <t>ジンコウ</t>
    </rPh>
    <rPh sb="33" eb="35">
      <t>ヨソク</t>
    </rPh>
    <rPh sb="37" eb="39">
      <t>ヘイセイ</t>
    </rPh>
    <rPh sb="41" eb="42">
      <t>ネン</t>
    </rPh>
    <rPh sb="43" eb="44">
      <t>ガツ</t>
    </rPh>
    <rPh sb="46" eb="48">
      <t>ソウム</t>
    </rPh>
    <rPh sb="48" eb="49">
      <t>ブ</t>
    </rPh>
    <rPh sb="49" eb="51">
      <t>ソウム</t>
    </rPh>
    <rPh sb="51" eb="52">
      <t>カ</t>
    </rPh>
    <phoneticPr fontId="3"/>
  </si>
  <si>
    <t>第１次産業は、農業、林業及び漁業からなる。</t>
    <rPh sb="0" eb="1">
      <t>ダイ</t>
    </rPh>
    <rPh sb="2" eb="3">
      <t>ジ</t>
    </rPh>
    <rPh sb="3" eb="5">
      <t>サンギョウ</t>
    </rPh>
    <rPh sb="7" eb="9">
      <t>ノウギョウ</t>
    </rPh>
    <rPh sb="10" eb="12">
      <t>リンギョウ</t>
    </rPh>
    <rPh sb="12" eb="13">
      <t>オヨ</t>
    </rPh>
    <rPh sb="14" eb="16">
      <t>ギョギョウ</t>
    </rPh>
    <phoneticPr fontId="3"/>
  </si>
  <si>
    <t>※ このほか、42ページに「表13 人口予測」（平成27年１月１日の住民基本台帳人口に基づく人口予測）を掲載している。</t>
    <rPh sb="14" eb="15">
      <t>ヒョウ</t>
    </rPh>
    <rPh sb="24" eb="26">
      <t>ヘイセイ</t>
    </rPh>
    <rPh sb="28" eb="29">
      <t>ネン</t>
    </rPh>
    <rPh sb="30" eb="31">
      <t>ガツ</t>
    </rPh>
    <rPh sb="32" eb="33">
      <t>ニチ</t>
    </rPh>
    <rPh sb="34" eb="36">
      <t>ジュウミン</t>
    </rPh>
    <rPh sb="36" eb="38">
      <t>キホン</t>
    </rPh>
    <rPh sb="38" eb="40">
      <t>ダイチョウ</t>
    </rPh>
    <rPh sb="40" eb="42">
      <t>ジンコウ</t>
    </rPh>
    <rPh sb="43" eb="44">
      <t>モト</t>
    </rPh>
    <rPh sb="46" eb="48">
      <t>ジンコウ</t>
    </rPh>
    <rPh sb="48" eb="50">
      <t>ヨソク</t>
    </rPh>
    <rPh sb="52" eb="54">
      <t>ケイサイ</t>
    </rPh>
    <phoneticPr fontId="3"/>
  </si>
  <si>
    <t>国勢調査における世帯とは、住居と生計を共にする人々の集まりをいい、その他に単身者世帯がある。</t>
    <rPh sb="0" eb="2">
      <t>コクセイ</t>
    </rPh>
    <rPh sb="2" eb="4">
      <t>チョウサ</t>
    </rPh>
    <rPh sb="8" eb="10">
      <t>セタイ</t>
    </rPh>
    <rPh sb="13" eb="15">
      <t>ジュウキョ</t>
    </rPh>
    <rPh sb="16" eb="18">
      <t>セイケイ</t>
    </rPh>
    <rPh sb="19" eb="20">
      <t>トモ</t>
    </rPh>
    <rPh sb="23" eb="25">
      <t>ヒトビト</t>
    </rPh>
    <rPh sb="26" eb="27">
      <t>アツ</t>
    </rPh>
    <rPh sb="35" eb="36">
      <t>タ</t>
    </rPh>
    <rPh sb="37" eb="40">
      <t>タンシンシャ</t>
    </rPh>
    <rPh sb="40" eb="42">
      <t>セタイ</t>
    </rPh>
    <phoneticPr fontId="3"/>
  </si>
  <si>
    <t>例外として、次の場合は棟ごとにまとめて１つの世帯とする。</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</si>
</sst>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6" formatCode="&quot;¥&quot;#,##0;[Red]&quot;¥&quot;\-#,##0"/>
    <numFmt numFmtId="42" formatCode="_ &quot;¥&quot;* #,##0_ ;_ &quot;¥&quot;* \-#,##0_ ;_ &quot;¥&quot;* &quot;-&quot;_ ;_ @_ "/>
    <numFmt numFmtId="41" formatCode="_ * #,##0_ ;_ * \-#,##0_ ;_ * &quot;-&quot;_ ;_ @_ "/>
    <numFmt numFmtId="176" formatCode="0_);\(0\)"/>
    <numFmt numFmtId="177" formatCode="#,##0\ ;&quot;△&quot;#,##0\ ;&quot;－ &quot;"/>
    <numFmt numFmtId="178" formatCode="#,##0_ "/>
    <numFmt numFmtId="179" formatCode="#,##0;&quot;△ &quot;#,##0"/>
    <numFmt numFmtId="180" formatCode="0.00_ "/>
    <numFmt numFmtId="181" formatCode="#,##0\ ;&quot;△&quot;?,??0\ ;&quot;－&quot;"/>
    <numFmt numFmtId="182" formatCode="#,##0_);[Red]\(#,##0\)"/>
    <numFmt numFmtId="183" formatCode="#,##0.0_ "/>
    <numFmt numFmtId="184" formatCode="#,##0.00_ "/>
    <numFmt numFmtId="185" formatCode="#,##0\ ;&quot;△&quot;?,??0\ ;&quot;－ &quot;"/>
    <numFmt numFmtId="186" formatCode="##,##0\ ;&quot;△ &quot;??,??0\ ;&quot;－ &quot;"/>
    <numFmt numFmtId="187" formatCode="#,##0.00_);\(#,##0.00\)"/>
    <numFmt numFmtId="188" formatCode="#0.00\ ;&quot;△ &quot;?0.00\ "/>
    <numFmt numFmtId="189" formatCode="##,##0\ ;&quot;△&quot;??,??0\ ;&quot;－ &quot;"/>
    <numFmt numFmtId="190" formatCode="##,##0.0\ ;&quot;△ &quot;??,??0.0\ ;&quot;－ &quot;"/>
    <numFmt numFmtId="191" formatCode="#0.00\ ;&quot;△&quot;?0.00\ ;&quot;－ &quot;"/>
    <numFmt numFmtId="192" formatCode="#,##0.000_ "/>
    <numFmt numFmtId="193" formatCode="##,##0.0\ ;&quot;△&quot;??,??0.0\ ;&quot;－ &quot;"/>
    <numFmt numFmtId="194" formatCode="#0.00\ ;&quot;△&quot;?0.00\ "/>
    <numFmt numFmtId="195" formatCode="###,##0\ ;&quot;△&quot;???,??0\ ;&quot;－&quot;"/>
    <numFmt numFmtId="196" formatCode="&quot;国勢調査　&quot;#"/>
    <numFmt numFmtId="197" formatCode="#&quot;　国勢調査&quot;"/>
    <numFmt numFmtId="198" formatCode="&quot;（&quot;#&quot;）&quot;"/>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color indexed="8"/>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明朝"/>
      <family val="1"/>
      <charset val="128"/>
    </font>
    <font>
      <sz val="9"/>
      <color indexed="9"/>
      <name val="ＭＳ 明朝"/>
      <family val="1"/>
      <charset val="128"/>
    </font>
    <font>
      <sz val="9"/>
      <color indexed="8"/>
      <name val="ＭＳ ゴシック"/>
      <family val="3"/>
      <charset val="128"/>
    </font>
    <font>
      <sz val="11"/>
      <name val="ＭＳ ゴシック"/>
      <family val="3"/>
      <charset val="128"/>
    </font>
    <font>
      <sz val="9"/>
      <color indexed="8"/>
      <name val="ＭＳ Ｐ明朝"/>
      <family val="1"/>
      <charset val="128"/>
    </font>
    <font>
      <sz val="9"/>
      <name val="ＭＳ ゴシック"/>
      <family val="3"/>
      <charset val="128"/>
    </font>
    <font>
      <sz val="9"/>
      <name val="ＭＳ Ｐ明朝"/>
      <family val="1"/>
      <charset val="128"/>
    </font>
    <font>
      <sz val="13"/>
      <name val="ＭＳ 明朝"/>
      <family val="1"/>
      <charset val="128"/>
    </font>
    <font>
      <sz val="11"/>
      <name val="ＭＳ 明朝"/>
      <family val="1"/>
      <charset val="128"/>
    </font>
    <font>
      <sz val="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9"/>
      <color theme="1"/>
      <name val="ＭＳ ゴシック"/>
      <family val="3"/>
      <charset val="128"/>
    </font>
    <font>
      <sz val="10"/>
      <color theme="1"/>
      <name val="ＭＳ ゴシック"/>
      <family val="3"/>
      <charset val="128"/>
    </font>
    <font>
      <sz val="11"/>
      <color theme="1"/>
      <name val="ＭＳ Ｐ明朝"/>
      <family val="1"/>
      <charset val="128"/>
    </font>
    <font>
      <sz val="11"/>
      <color theme="1"/>
      <name val="ＭＳ ゴシック"/>
      <family val="3"/>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3"/>
      <color indexed="8"/>
      <name val="ＭＳ ゴシック"/>
      <family val="3"/>
      <charset val="128"/>
    </font>
    <font>
      <sz val="13"/>
      <name val="ＭＳ ゴシック"/>
      <family val="3"/>
      <charset val="128"/>
    </font>
    <font>
      <sz val="13"/>
      <color theme="1"/>
      <name val="ＭＳ ゴシック"/>
      <family val="3"/>
      <charset val="128"/>
    </font>
    <font>
      <sz val="12"/>
      <color theme="1"/>
      <name val="ＭＳ ゴシック"/>
      <family val="3"/>
      <charset val="128"/>
    </font>
    <font>
      <sz val="10"/>
      <color theme="1"/>
      <name val="ＭＳ Ｐゴシック"/>
      <family val="3"/>
      <charset val="128"/>
      <scheme val="minor"/>
    </font>
    <font>
      <b/>
      <sz val="12"/>
      <color theme="1"/>
      <name val="ＭＳ ゴシック"/>
      <family val="3"/>
      <charset val="128"/>
    </font>
    <font>
      <b/>
      <sz val="11"/>
      <color theme="1"/>
      <name val="ＭＳ Ｐゴシック"/>
      <family val="3"/>
      <charset val="128"/>
      <scheme val="minor"/>
    </font>
    <font>
      <sz val="9"/>
      <color theme="0"/>
      <name val="ＭＳ Ｐ明朝"/>
      <family val="1"/>
      <charset val="128"/>
    </font>
    <font>
      <sz val="11"/>
      <color indexed="8"/>
      <name val="ＭＳ Ｐゴシック"/>
      <family val="3"/>
      <charset val="128"/>
    </font>
    <font>
      <sz val="10"/>
      <name val="ＭＳ ゴシック"/>
      <family val="3"/>
      <charset val="128"/>
    </font>
    <font>
      <u/>
      <sz val="10"/>
      <color theme="1"/>
      <name val="ＭＳ ゴシック"/>
      <family val="3"/>
      <charset val="128"/>
    </font>
    <font>
      <sz val="11"/>
      <name val="ＭＳ Ｐゴシック"/>
      <family val="3"/>
      <charset val="128"/>
      <scheme val="minor"/>
    </font>
    <font>
      <sz val="11"/>
      <name val="ＭＳ Ｐ明朝"/>
      <family val="1"/>
      <charset val="128"/>
    </font>
    <font>
      <sz val="10"/>
      <name val="ＭＳ 明朝"/>
      <family val="1"/>
      <charset val="128"/>
    </font>
  </fonts>
  <fills count="5">
    <fill>
      <patternFill patternType="none"/>
    </fill>
    <fill>
      <patternFill patternType="gray125"/>
    </fill>
    <fill>
      <patternFill patternType="solid">
        <fgColor theme="1" tint="0.14996795556505021"/>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s>
  <cellStyleXfs count="13">
    <xf numFmtId="0" fontId="0" fillId="0" borderId="0"/>
    <xf numFmtId="38" fontId="5" fillId="0" borderId="0" applyFont="0" applyFill="0" applyBorder="0" applyAlignment="0" applyProtection="0">
      <alignment vertical="center"/>
    </xf>
    <xf numFmtId="0" fontId="5" fillId="0" borderId="0">
      <alignment vertical="center"/>
    </xf>
    <xf numFmtId="0" fontId="16" fillId="0" borderId="0">
      <alignment vertical="center"/>
    </xf>
    <xf numFmtId="38" fontId="29" fillId="0" borderId="0" applyFont="0" applyFill="0" applyBorder="0" applyAlignment="0" applyProtection="0">
      <alignment vertical="center"/>
    </xf>
    <xf numFmtId="0" fontId="29" fillId="0" borderId="0"/>
    <xf numFmtId="0" fontId="5" fillId="0" borderId="0"/>
    <xf numFmtId="0" fontId="2" fillId="0" borderId="0">
      <alignment vertical="center"/>
    </xf>
    <xf numFmtId="0" fontId="29" fillId="0" borderId="0"/>
    <xf numFmtId="0" fontId="1" fillId="0" borderId="0">
      <alignment vertical="center"/>
    </xf>
    <xf numFmtId="6" fontId="5" fillId="0" borderId="0" applyFont="0" applyFill="0" applyBorder="0" applyAlignment="0" applyProtection="0"/>
    <xf numFmtId="0" fontId="1" fillId="0" borderId="0">
      <alignment vertical="center"/>
    </xf>
    <xf numFmtId="0" fontId="48" fillId="0" borderId="0">
      <alignment vertical="center"/>
    </xf>
  </cellStyleXfs>
  <cellXfs count="621">
    <xf numFmtId="0" fontId="0" fillId="0" borderId="0" xfId="0"/>
    <xf numFmtId="0" fontId="23" fillId="0" borderId="0" xfId="0" applyFont="1" applyAlignment="1">
      <alignment vertical="center"/>
    </xf>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0" xfId="2" applyFont="1" applyAlignment="1">
      <alignment vertical="center"/>
    </xf>
    <xf numFmtId="0" fontId="7" fillId="0" borderId="0" xfId="2" applyNumberFormat="1" applyFont="1" applyAlignment="1">
      <alignment vertical="center"/>
    </xf>
    <xf numFmtId="0" fontId="7" fillId="0" borderId="0" xfId="2" applyFont="1" applyAlignment="1">
      <alignment vertical="center"/>
    </xf>
    <xf numFmtId="0" fontId="8" fillId="0" borderId="0" xfId="2" applyFont="1" applyBorder="1" applyAlignment="1">
      <alignment vertical="center"/>
    </xf>
    <xf numFmtId="0" fontId="4" fillId="0" borderId="0" xfId="2" applyFont="1" applyBorder="1" applyAlignment="1">
      <alignment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178" fontId="4" fillId="0" borderId="0" xfId="1" applyNumberFormat="1" applyFont="1" applyAlignment="1">
      <alignment horizontal="right" vertical="center"/>
    </xf>
    <xf numFmtId="0" fontId="4" fillId="0" borderId="0" xfId="2" applyFont="1" applyAlignment="1">
      <alignment horizontal="distributed" vertical="center"/>
    </xf>
    <xf numFmtId="178" fontId="4" fillId="0" borderId="0" xfId="1" applyNumberFormat="1" applyFont="1" applyBorder="1" applyAlignment="1">
      <alignment horizontal="right" vertical="center"/>
    </xf>
    <xf numFmtId="0" fontId="4" fillId="0" borderId="0" xfId="1" applyNumberFormat="1" applyFont="1" applyAlignment="1">
      <alignment horizontal="right" vertical="center"/>
    </xf>
    <xf numFmtId="179" fontId="4" fillId="0" borderId="0" xfId="1" applyNumberFormat="1" applyFont="1" applyAlignment="1">
      <alignment horizontal="right" vertical="center"/>
    </xf>
    <xf numFmtId="180" fontId="4" fillId="0" borderId="0" xfId="1" applyNumberFormat="1" applyFont="1" applyAlignment="1">
      <alignment horizontal="right" vertical="center"/>
    </xf>
    <xf numFmtId="0" fontId="10" fillId="0" borderId="0" xfId="2" applyFont="1" applyAlignment="1">
      <alignment vertical="center"/>
    </xf>
    <xf numFmtId="0" fontId="4" fillId="0" borderId="4" xfId="2" applyFont="1" applyBorder="1" applyAlignment="1">
      <alignment vertical="center"/>
    </xf>
    <xf numFmtId="0" fontId="12" fillId="0" borderId="10" xfId="2" applyFont="1" applyBorder="1" applyAlignment="1">
      <alignment vertical="center"/>
    </xf>
    <xf numFmtId="0" fontId="4" fillId="0" borderId="10" xfId="2" applyFont="1" applyBorder="1" applyAlignment="1">
      <alignment vertical="center"/>
    </xf>
    <xf numFmtId="0" fontId="12" fillId="0" borderId="0" xfId="2" applyFont="1" applyBorder="1" applyAlignment="1">
      <alignment vertical="center"/>
    </xf>
    <xf numFmtId="0" fontId="12" fillId="0" borderId="0" xfId="2" applyFont="1" applyAlignment="1">
      <alignment vertical="center"/>
    </xf>
    <xf numFmtId="0" fontId="4" fillId="0" borderId="0" xfId="2" applyFont="1" applyAlignment="1">
      <alignment horizontal="left" vertical="center" wrapText="1"/>
    </xf>
    <xf numFmtId="0" fontId="4" fillId="0" borderId="0" xfId="2" applyFont="1" applyAlignment="1">
      <alignment vertical="center" wrapText="1"/>
    </xf>
    <xf numFmtId="0" fontId="4" fillId="0" borderId="0" xfId="2" applyFont="1" applyAlignment="1">
      <alignment horizontal="center" vertical="center"/>
    </xf>
    <xf numFmtId="0" fontId="8" fillId="0" borderId="0" xfId="2" applyFont="1" applyAlignment="1">
      <alignment vertical="center"/>
    </xf>
    <xf numFmtId="178" fontId="10" fillId="0" borderId="0" xfId="2" applyNumberFormat="1" applyFont="1" applyAlignment="1">
      <alignment vertical="center"/>
    </xf>
    <xf numFmtId="0" fontId="10" fillId="0" borderId="0" xfId="2" applyFont="1" applyBorder="1" applyAlignment="1">
      <alignment vertical="center"/>
    </xf>
    <xf numFmtId="49" fontId="4" fillId="0" borderId="4" xfId="2" applyNumberFormat="1" applyFont="1" applyBorder="1" applyAlignment="1">
      <alignment horizontal="center" vertical="center"/>
    </xf>
    <xf numFmtId="0" fontId="4" fillId="0" borderId="10" xfId="2" applyFont="1" applyBorder="1" applyAlignment="1">
      <alignment horizontal="center" vertical="center"/>
    </xf>
    <xf numFmtId="49" fontId="4" fillId="0" borderId="10" xfId="2" applyNumberFormat="1" applyFont="1" applyBorder="1" applyAlignment="1">
      <alignment horizontal="center" vertical="center"/>
    </xf>
    <xf numFmtId="0" fontId="4" fillId="0" borderId="0" xfId="2" applyFont="1" applyBorder="1" applyAlignment="1">
      <alignment horizontal="left" vertical="center"/>
    </xf>
    <xf numFmtId="0" fontId="4" fillId="0" borderId="0" xfId="2" applyFont="1" applyBorder="1" applyAlignment="1">
      <alignment horizontal="distributed" vertical="center"/>
    </xf>
    <xf numFmtId="0" fontId="7" fillId="0" borderId="0" xfId="2" applyFont="1" applyBorder="1" applyAlignment="1">
      <alignment horizontal="center" vertical="center"/>
    </xf>
    <xf numFmtId="0" fontId="7" fillId="0" borderId="4" xfId="2" applyFont="1" applyBorder="1" applyAlignment="1">
      <alignment horizontal="left" vertical="center"/>
    </xf>
    <xf numFmtId="0" fontId="7" fillId="0" borderId="0" xfId="2" applyFont="1" applyAlignment="1">
      <alignment horizontal="center" vertical="center"/>
    </xf>
    <xf numFmtId="0" fontId="7" fillId="0" borderId="0" xfId="2" applyFont="1" applyBorder="1" applyAlignment="1">
      <alignment vertical="center"/>
    </xf>
    <xf numFmtId="0" fontId="7" fillId="0" borderId="4" xfId="2" applyFont="1" applyBorder="1" applyAlignment="1">
      <alignment vertical="center"/>
    </xf>
    <xf numFmtId="49" fontId="7" fillId="0" borderId="4" xfId="2" applyNumberFormat="1" applyFont="1" applyBorder="1" applyAlignment="1">
      <alignment horizontal="center" vertical="center"/>
    </xf>
    <xf numFmtId="0" fontId="7" fillId="0" borderId="10" xfId="2" applyFont="1" applyBorder="1" applyAlignment="1">
      <alignment vertical="center"/>
    </xf>
    <xf numFmtId="0" fontId="7" fillId="0" borderId="0" xfId="2" applyFont="1" applyBorder="1" applyAlignment="1">
      <alignment horizontal="left" vertical="center"/>
    </xf>
    <xf numFmtId="0" fontId="7" fillId="0" borderId="0" xfId="2" applyFont="1">
      <alignment vertical="center"/>
    </xf>
    <xf numFmtId="0" fontId="16" fillId="0" borderId="0" xfId="2" applyFont="1" applyAlignment="1">
      <alignment horizontal="center" vertical="center"/>
    </xf>
    <xf numFmtId="0" fontId="16" fillId="0" borderId="0" xfId="2" applyFont="1">
      <alignment vertical="center"/>
    </xf>
    <xf numFmtId="0" fontId="7" fillId="0" borderId="0" xfId="2" applyFont="1" applyAlignment="1">
      <alignment horizontal="right" vertical="center"/>
    </xf>
    <xf numFmtId="0" fontId="5" fillId="0" borderId="0" xfId="2">
      <alignment vertical="center"/>
    </xf>
    <xf numFmtId="0" fontId="7" fillId="0" borderId="0" xfId="2" applyFont="1" applyAlignment="1">
      <alignment horizontal="left" vertical="center"/>
    </xf>
    <xf numFmtId="0" fontId="7" fillId="0" borderId="0" xfId="2" applyNumberFormat="1" applyFont="1" applyAlignment="1">
      <alignment horizontal="left" vertical="center"/>
    </xf>
    <xf numFmtId="0" fontId="16" fillId="0" borderId="0" xfId="2" applyFont="1" applyAlignment="1">
      <alignment vertical="center"/>
    </xf>
    <xf numFmtId="0" fontId="7" fillId="0" borderId="0" xfId="2" applyFont="1" applyFill="1" applyAlignment="1">
      <alignment vertical="center"/>
    </xf>
    <xf numFmtId="0" fontId="7" fillId="0" borderId="0" xfId="2" applyFont="1" applyFill="1" applyBorder="1" applyAlignment="1">
      <alignment vertical="center"/>
    </xf>
    <xf numFmtId="0" fontId="7" fillId="0" borderId="0" xfId="2" applyFont="1" applyFill="1" applyBorder="1" applyAlignment="1">
      <alignment horizontal="right" vertical="center"/>
    </xf>
    <xf numFmtId="0" fontId="13" fillId="0" borderId="0" xfId="2" applyFont="1" applyAlignment="1">
      <alignment vertical="center"/>
    </xf>
    <xf numFmtId="0" fontId="13" fillId="0" borderId="0" xfId="2" applyFont="1" applyFill="1" applyAlignment="1">
      <alignment vertical="center"/>
    </xf>
    <xf numFmtId="0" fontId="13" fillId="0" borderId="0" xfId="2" applyFont="1" applyFill="1" applyBorder="1" applyAlignment="1">
      <alignment horizontal="distributed" vertical="center"/>
    </xf>
    <xf numFmtId="0" fontId="7" fillId="0" borderId="0" xfId="2" applyFont="1" applyFill="1" applyAlignment="1">
      <alignment horizontal="distributed" vertical="center"/>
    </xf>
    <xf numFmtId="0" fontId="7" fillId="0" borderId="0" xfId="2" applyFont="1" applyFill="1" applyBorder="1" applyAlignment="1">
      <alignment horizontal="distributed" vertical="center"/>
    </xf>
    <xf numFmtId="178" fontId="7" fillId="0" borderId="0" xfId="2" applyNumberFormat="1" applyFont="1" applyFill="1" applyBorder="1" applyAlignment="1">
      <alignment horizontal="right" vertical="center"/>
    </xf>
    <xf numFmtId="178" fontId="7" fillId="0" borderId="0" xfId="1" applyNumberFormat="1" applyFont="1" applyFill="1" applyBorder="1" applyAlignment="1">
      <alignment horizontal="right" vertical="center"/>
    </xf>
    <xf numFmtId="184" fontId="7" fillId="0" borderId="0" xfId="2" applyNumberFormat="1" applyFont="1" applyFill="1" applyBorder="1" applyAlignment="1">
      <alignment horizontal="right" vertical="center"/>
    </xf>
    <xf numFmtId="184" fontId="7" fillId="0" borderId="0" xfId="1" applyNumberFormat="1" applyFont="1" applyFill="1" applyBorder="1" applyAlignment="1">
      <alignment horizontal="right" vertical="center"/>
    </xf>
    <xf numFmtId="178" fontId="7" fillId="0" borderId="0" xfId="2" applyNumberFormat="1" applyFont="1" applyFill="1" applyAlignment="1">
      <alignment horizontal="right" vertical="center"/>
    </xf>
    <xf numFmtId="178" fontId="7" fillId="0" borderId="0" xfId="1" applyNumberFormat="1" applyFont="1" applyFill="1" applyAlignment="1">
      <alignment horizontal="right" vertical="center"/>
    </xf>
    <xf numFmtId="0" fontId="7" fillId="0" borderId="0" xfId="2" applyFont="1" applyFill="1" applyBorder="1" applyAlignment="1">
      <alignment horizontal="center" vertical="center"/>
    </xf>
    <xf numFmtId="0" fontId="7" fillId="0" borderId="4" xfId="2" applyFont="1" applyFill="1" applyBorder="1" applyAlignment="1">
      <alignment vertical="center"/>
    </xf>
    <xf numFmtId="0" fontId="7" fillId="0" borderId="0" xfId="2" applyFont="1" applyFill="1" applyAlignment="1">
      <alignment horizontal="center" vertical="center"/>
    </xf>
    <xf numFmtId="0" fontId="14" fillId="0" borderId="0" xfId="2" applyFont="1" applyFill="1" applyBorder="1" applyAlignment="1">
      <alignment vertical="center"/>
    </xf>
    <xf numFmtId="0" fontId="7" fillId="0" borderId="0" xfId="2" applyFont="1" applyFill="1" applyBorder="1" applyAlignment="1">
      <alignment horizontal="left" vertical="center"/>
    </xf>
    <xf numFmtId="0" fontId="7" fillId="0" borderId="10" xfId="2" applyFont="1" applyFill="1" applyBorder="1" applyAlignment="1">
      <alignment horizontal="left" vertical="center"/>
    </xf>
    <xf numFmtId="0" fontId="7" fillId="0" borderId="0" xfId="2" applyFont="1" applyBorder="1" applyAlignment="1">
      <alignment horizontal="distributed" vertical="center"/>
    </xf>
    <xf numFmtId="0" fontId="15" fillId="0" borderId="0" xfId="2" applyFont="1" applyFill="1" applyAlignment="1">
      <alignment horizontal="center" vertical="center"/>
    </xf>
    <xf numFmtId="0" fontId="7" fillId="0" borderId="0" xfId="2" applyFont="1" applyBorder="1" applyAlignment="1">
      <alignment horizontal="right" vertical="center"/>
    </xf>
    <xf numFmtId="186" fontId="7" fillId="0" borderId="0" xfId="2" applyNumberFormat="1" applyFont="1" applyBorder="1" applyAlignment="1">
      <alignment horizontal="right" vertical="center"/>
    </xf>
    <xf numFmtId="0" fontId="7" fillId="0" borderId="0" xfId="2" applyFont="1" applyAlignment="1">
      <alignment horizontal="distributed" vertical="center"/>
    </xf>
    <xf numFmtId="186" fontId="7" fillId="0" borderId="0" xfId="2" applyNumberFormat="1" applyFont="1" applyAlignment="1">
      <alignment horizontal="right" vertical="center"/>
    </xf>
    <xf numFmtId="0" fontId="14" fillId="0" borderId="10" xfId="2" applyFont="1" applyBorder="1" applyAlignment="1">
      <alignment vertical="center"/>
    </xf>
    <xf numFmtId="0" fontId="14" fillId="0" borderId="0" xfId="2" applyFont="1" applyBorder="1" applyAlignment="1">
      <alignment vertical="center"/>
    </xf>
    <xf numFmtId="187" fontId="7" fillId="0" borderId="0" xfId="2" applyNumberFormat="1" applyFont="1" applyAlignment="1">
      <alignment vertical="center"/>
    </xf>
    <xf numFmtId="185" fontId="7" fillId="0" borderId="0" xfId="2" applyNumberFormat="1" applyFont="1" applyAlignment="1">
      <alignment vertical="center"/>
    </xf>
    <xf numFmtId="188" fontId="7" fillId="0" borderId="0" xfId="2" applyNumberFormat="1" applyFont="1" applyAlignment="1">
      <alignment vertical="center"/>
    </xf>
    <xf numFmtId="0" fontId="16" fillId="0" borderId="0" xfId="2" applyFont="1" applyAlignment="1">
      <alignment horizontal="right" vertical="center"/>
    </xf>
    <xf numFmtId="187" fontId="7" fillId="0" borderId="0" xfId="2" applyNumberFormat="1" applyFont="1" applyBorder="1" applyAlignment="1">
      <alignment vertical="center"/>
    </xf>
    <xf numFmtId="185" fontId="7" fillId="0" borderId="0" xfId="2" applyNumberFormat="1" applyFont="1" applyBorder="1" applyAlignment="1">
      <alignment vertical="center"/>
    </xf>
    <xf numFmtId="188" fontId="7" fillId="0" borderId="0" xfId="2" applyNumberFormat="1" applyFont="1" applyBorder="1" applyAlignment="1">
      <alignment vertical="center"/>
    </xf>
    <xf numFmtId="0" fontId="7" fillId="0" borderId="0" xfId="2" applyFont="1" applyBorder="1" applyAlignment="1">
      <alignment horizontal="center" vertical="center" wrapText="1"/>
    </xf>
    <xf numFmtId="188" fontId="7" fillId="0" borderId="0" xfId="2" applyNumberFormat="1" applyFont="1" applyBorder="1" applyAlignment="1">
      <alignment horizontal="right" vertical="center"/>
    </xf>
    <xf numFmtId="0" fontId="13" fillId="0" borderId="0" xfId="2" applyFont="1" applyBorder="1" applyAlignment="1">
      <alignment vertical="center"/>
    </xf>
    <xf numFmtId="189" fontId="13" fillId="0" borderId="0" xfId="2" applyNumberFormat="1" applyFont="1" applyBorder="1" applyAlignment="1">
      <alignment vertical="center"/>
    </xf>
    <xf numFmtId="190" fontId="13" fillId="0" borderId="0" xfId="2" applyNumberFormat="1" applyFont="1" applyFill="1" applyBorder="1" applyAlignment="1">
      <alignment vertical="center"/>
    </xf>
    <xf numFmtId="191" fontId="13" fillId="0" borderId="0" xfId="2" applyNumberFormat="1" applyFont="1" applyFill="1" applyBorder="1" applyAlignment="1">
      <alignment vertical="center"/>
    </xf>
    <xf numFmtId="185" fontId="13" fillId="0" borderId="0" xfId="2" applyNumberFormat="1" applyFont="1" applyFill="1" applyBorder="1" applyAlignment="1">
      <alignment vertical="center"/>
    </xf>
    <xf numFmtId="188" fontId="13" fillId="0" borderId="0" xfId="2" applyNumberFormat="1" applyFont="1" applyFill="1" applyBorder="1" applyAlignment="1">
      <alignment vertical="center"/>
    </xf>
    <xf numFmtId="178" fontId="13" fillId="0" borderId="0" xfId="2" applyNumberFormat="1" applyFont="1" applyAlignment="1">
      <alignment horizontal="right" vertical="center"/>
    </xf>
    <xf numFmtId="192" fontId="13" fillId="0" borderId="0" xfId="2" applyNumberFormat="1" applyFont="1" applyFill="1" applyBorder="1" applyAlignment="1">
      <alignment horizontal="right" vertical="center"/>
    </xf>
    <xf numFmtId="184" fontId="13" fillId="0" borderId="0" xfId="2" applyNumberFormat="1" applyFont="1" applyBorder="1" applyAlignment="1">
      <alignment vertical="center"/>
    </xf>
    <xf numFmtId="189" fontId="7" fillId="0" borderId="0" xfId="2" applyNumberFormat="1" applyFont="1" applyBorder="1" applyAlignment="1">
      <alignment vertical="center"/>
    </xf>
    <xf numFmtId="190" fontId="7" fillId="0" borderId="0" xfId="2" applyNumberFormat="1" applyFont="1" applyFill="1" applyBorder="1" applyAlignment="1">
      <alignment vertical="center"/>
    </xf>
    <xf numFmtId="191" fontId="7" fillId="0" borderId="0" xfId="2" applyNumberFormat="1" applyFont="1" applyFill="1" applyBorder="1" applyAlignment="1">
      <alignment vertical="center"/>
    </xf>
    <xf numFmtId="185" fontId="7" fillId="0" borderId="0" xfId="2" applyNumberFormat="1" applyFont="1" applyFill="1" applyBorder="1" applyAlignment="1">
      <alignment vertical="center"/>
    </xf>
    <xf numFmtId="188" fontId="7" fillId="0" borderId="0" xfId="2" applyNumberFormat="1" applyFont="1" applyFill="1" applyBorder="1" applyAlignment="1">
      <alignment vertical="center"/>
    </xf>
    <xf numFmtId="178" fontId="7" fillId="0" borderId="0" xfId="2" applyNumberFormat="1" applyFont="1" applyAlignment="1">
      <alignment horizontal="right" vertical="center"/>
    </xf>
    <xf numFmtId="192" fontId="7" fillId="0" borderId="0" xfId="2" applyNumberFormat="1" applyFont="1" applyBorder="1" applyAlignment="1">
      <alignment vertical="center"/>
    </xf>
    <xf numFmtId="192" fontId="7" fillId="0" borderId="0" xfId="2" applyNumberFormat="1" applyFont="1" applyFill="1" applyBorder="1" applyAlignment="1">
      <alignment horizontal="right" vertical="center"/>
    </xf>
    <xf numFmtId="184" fontId="7" fillId="0" borderId="0" xfId="2" applyNumberFormat="1" applyFont="1" applyBorder="1" applyAlignment="1">
      <alignment vertical="center"/>
    </xf>
    <xf numFmtId="178" fontId="13" fillId="0" borderId="0" xfId="2" applyNumberFormat="1" applyFont="1" applyBorder="1" applyAlignment="1">
      <alignment horizontal="right" vertical="center"/>
    </xf>
    <xf numFmtId="178" fontId="7" fillId="0" borderId="0" xfId="2" applyNumberFormat="1" applyFont="1" applyBorder="1" applyAlignment="1">
      <alignment horizontal="right" vertical="center"/>
    </xf>
    <xf numFmtId="187" fontId="7" fillId="0" borderId="4" xfId="2" applyNumberFormat="1" applyFont="1" applyBorder="1" applyAlignment="1">
      <alignment vertical="center"/>
    </xf>
    <xf numFmtId="185" fontId="7" fillId="0" borderId="4" xfId="2" applyNumberFormat="1" applyFont="1" applyBorder="1" applyAlignment="1">
      <alignment vertical="center"/>
    </xf>
    <xf numFmtId="188" fontId="7" fillId="0" borderId="4" xfId="2" applyNumberFormat="1" applyFont="1" applyBorder="1" applyAlignment="1">
      <alignment vertical="center"/>
    </xf>
    <xf numFmtId="178" fontId="7" fillId="0" borderId="4" xfId="2" applyNumberFormat="1" applyFont="1" applyBorder="1" applyAlignment="1">
      <alignment vertical="center"/>
    </xf>
    <xf numFmtId="178" fontId="7" fillId="0" borderId="0" xfId="2" applyNumberFormat="1" applyFont="1" applyBorder="1" applyAlignment="1">
      <alignment vertical="center"/>
    </xf>
    <xf numFmtId="0" fontId="14" fillId="0" borderId="0" xfId="2" applyFont="1" applyAlignment="1">
      <alignment vertical="center"/>
    </xf>
    <xf numFmtId="189" fontId="7" fillId="0" borderId="0" xfId="2" applyNumberFormat="1" applyFont="1" applyAlignment="1">
      <alignment vertical="center"/>
    </xf>
    <xf numFmtId="38" fontId="7" fillId="0" borderId="0" xfId="1" applyFont="1" applyAlignment="1">
      <alignment vertical="center"/>
    </xf>
    <xf numFmtId="0" fontId="16" fillId="0" borderId="0" xfId="2" applyFont="1" applyBorder="1" applyAlignment="1">
      <alignment vertical="center"/>
    </xf>
    <xf numFmtId="0" fontId="7" fillId="0" borderId="0" xfId="2" applyFont="1" applyBorder="1" applyAlignment="1">
      <alignment horizontal="distributed" vertical="center" wrapText="1"/>
    </xf>
    <xf numFmtId="189" fontId="13" fillId="0" borderId="0" xfId="2" applyNumberFormat="1" applyFont="1" applyBorder="1" applyAlignment="1">
      <alignment horizontal="right" vertical="center"/>
    </xf>
    <xf numFmtId="193" fontId="13" fillId="0" borderId="0" xfId="2" applyNumberFormat="1" applyFont="1" applyBorder="1" applyAlignment="1">
      <alignment horizontal="right" vertical="center"/>
    </xf>
    <xf numFmtId="191" fontId="13" fillId="0" borderId="0" xfId="2" applyNumberFormat="1" applyFont="1" applyBorder="1" applyAlignment="1">
      <alignment horizontal="right" vertical="center"/>
    </xf>
    <xf numFmtId="181" fontId="13" fillId="0" borderId="0" xfId="2" applyNumberFormat="1" applyFont="1" applyAlignment="1">
      <alignment horizontal="right" vertical="center"/>
    </xf>
    <xf numFmtId="189" fontId="7" fillId="0" borderId="0" xfId="2" applyNumberFormat="1" applyFont="1" applyBorder="1" applyAlignment="1">
      <alignment horizontal="right" vertical="center"/>
    </xf>
    <xf numFmtId="193" fontId="7" fillId="0" borderId="0" xfId="2" applyNumberFormat="1" applyFont="1" applyBorder="1" applyAlignment="1">
      <alignment horizontal="right" vertical="center"/>
    </xf>
    <xf numFmtId="191" fontId="7" fillId="0" borderId="0" xfId="2" applyNumberFormat="1" applyFont="1" applyBorder="1" applyAlignment="1">
      <alignment horizontal="right" vertical="center"/>
    </xf>
    <xf numFmtId="181" fontId="7" fillId="0" borderId="0" xfId="2" applyNumberFormat="1" applyFont="1" applyAlignment="1">
      <alignment horizontal="right" vertical="center"/>
    </xf>
    <xf numFmtId="194" fontId="7" fillId="0" borderId="0" xfId="2" applyNumberFormat="1" applyFont="1" applyAlignment="1">
      <alignment horizontal="right" vertical="center"/>
    </xf>
    <xf numFmtId="184" fontId="13" fillId="0" borderId="0" xfId="2" applyNumberFormat="1" applyFont="1" applyBorder="1" applyAlignment="1">
      <alignment horizontal="right" vertical="center"/>
    </xf>
    <xf numFmtId="181" fontId="13" fillId="0" borderId="0" xfId="2" applyNumberFormat="1" applyFont="1" applyBorder="1" applyAlignment="1">
      <alignment horizontal="right" vertical="center"/>
    </xf>
    <xf numFmtId="194" fontId="13" fillId="0" borderId="0" xfId="2" applyNumberFormat="1" applyFont="1" applyBorder="1" applyAlignment="1">
      <alignment horizontal="right" vertical="center"/>
    </xf>
    <xf numFmtId="184" fontId="7" fillId="0" borderId="0" xfId="2" applyNumberFormat="1" applyFont="1" applyBorder="1" applyAlignment="1">
      <alignment horizontal="right" vertical="center"/>
    </xf>
    <xf numFmtId="181" fontId="7" fillId="0" borderId="0" xfId="2" applyNumberFormat="1" applyFont="1" applyBorder="1" applyAlignment="1">
      <alignment horizontal="right" vertical="center"/>
    </xf>
    <xf numFmtId="194" fontId="7" fillId="0" borderId="0" xfId="2" applyNumberFormat="1" applyFont="1" applyBorder="1" applyAlignment="1">
      <alignment horizontal="right" vertical="center"/>
    </xf>
    <xf numFmtId="189" fontId="7" fillId="0" borderId="4" xfId="2" applyNumberFormat="1" applyFont="1" applyBorder="1" applyAlignment="1">
      <alignment vertical="center"/>
    </xf>
    <xf numFmtId="0" fontId="7" fillId="0" borderId="0" xfId="2" applyFont="1" applyFill="1" applyAlignment="1">
      <alignment horizontal="left" vertical="center"/>
    </xf>
    <xf numFmtId="0" fontId="7" fillId="0" borderId="0" xfId="2" applyNumberFormat="1" applyFont="1" applyFill="1" applyAlignment="1">
      <alignment vertical="center"/>
    </xf>
    <xf numFmtId="0" fontId="16" fillId="0" borderId="0" xfId="2" applyFont="1" applyFill="1" applyAlignment="1">
      <alignment vertical="center"/>
    </xf>
    <xf numFmtId="0" fontId="13" fillId="0" borderId="0" xfId="2" applyFont="1" applyFill="1" applyBorder="1" applyAlignment="1">
      <alignment vertical="center"/>
    </xf>
    <xf numFmtId="186" fontId="13" fillId="0" borderId="0" xfId="1" applyNumberFormat="1" applyFont="1" applyFill="1" applyBorder="1" applyAlignment="1">
      <alignment horizontal="right" vertical="center"/>
    </xf>
    <xf numFmtId="38" fontId="13" fillId="0" borderId="0" xfId="1" applyFont="1" applyFill="1" applyBorder="1" applyAlignment="1">
      <alignment horizontal="right" vertical="center"/>
    </xf>
    <xf numFmtId="38" fontId="7" fillId="0" borderId="0" xfId="1" applyFont="1" applyFill="1" applyAlignment="1">
      <alignment horizontal="right" vertical="center"/>
    </xf>
    <xf numFmtId="38" fontId="13" fillId="0" borderId="0" xfId="1" applyFont="1" applyFill="1" applyAlignment="1">
      <alignment horizontal="right" vertical="center"/>
    </xf>
    <xf numFmtId="186" fontId="7" fillId="0" borderId="0" xfId="1" applyNumberFormat="1" applyFont="1" applyFill="1" applyBorder="1" applyAlignment="1">
      <alignment horizontal="right" vertical="center"/>
    </xf>
    <xf numFmtId="186" fontId="7" fillId="0" borderId="0" xfId="2" applyNumberFormat="1" applyFont="1" applyFill="1" applyBorder="1" applyAlignment="1">
      <alignment vertical="center"/>
    </xf>
    <xf numFmtId="186" fontId="7" fillId="0" borderId="0" xfId="2" applyNumberFormat="1" applyFont="1" applyFill="1" applyAlignment="1">
      <alignment vertical="center"/>
    </xf>
    <xf numFmtId="38" fontId="24" fillId="0" borderId="0" xfId="1" applyFont="1" applyAlignment="1">
      <alignment horizontal="right" vertical="center"/>
    </xf>
    <xf numFmtId="38" fontId="25" fillId="0" borderId="0" xfId="1" applyFont="1" applyAlignment="1">
      <alignment horizontal="right" vertical="center"/>
    </xf>
    <xf numFmtId="0" fontId="14" fillId="0" borderId="0" xfId="2" applyFont="1" applyFill="1" applyAlignment="1">
      <alignment vertical="center"/>
    </xf>
    <xf numFmtId="0" fontId="16" fillId="0" borderId="0" xfId="2" applyFont="1" applyFill="1" applyBorder="1" applyAlignment="1">
      <alignment vertical="center"/>
    </xf>
    <xf numFmtId="186" fontId="7" fillId="0" borderId="0" xfId="2" applyNumberFormat="1" applyFont="1" applyFill="1" applyAlignment="1">
      <alignment horizontal="right" vertical="center"/>
    </xf>
    <xf numFmtId="186" fontId="7" fillId="0" borderId="0" xfId="2" applyNumberFormat="1" applyFont="1" applyFill="1" applyBorder="1" applyAlignment="1">
      <alignment horizontal="right" vertical="center"/>
    </xf>
    <xf numFmtId="186" fontId="7" fillId="0" borderId="0" xfId="1" applyNumberFormat="1" applyFont="1" applyFill="1" applyAlignment="1">
      <alignment horizontal="right" vertical="center"/>
    </xf>
    <xf numFmtId="0" fontId="7" fillId="0" borderId="4" xfId="2" applyFont="1" applyFill="1" applyBorder="1" applyAlignment="1">
      <alignment horizontal="distributed" vertical="center"/>
    </xf>
    <xf numFmtId="49" fontId="7" fillId="0" borderId="0" xfId="2" applyNumberFormat="1" applyFont="1" applyFill="1" applyBorder="1" applyAlignment="1">
      <alignment vertical="center"/>
    </xf>
    <xf numFmtId="181" fontId="13" fillId="0" borderId="0" xfId="1" applyNumberFormat="1" applyFont="1" applyFill="1" applyBorder="1" applyAlignment="1">
      <alignment horizontal="right" vertical="center"/>
    </xf>
    <xf numFmtId="195" fontId="13" fillId="0" borderId="0" xfId="1" applyNumberFormat="1" applyFont="1" applyFill="1" applyBorder="1" applyAlignment="1">
      <alignment horizontal="right" vertical="center"/>
    </xf>
    <xf numFmtId="181" fontId="7" fillId="0" borderId="0" xfId="2" applyNumberFormat="1" applyFont="1" applyFill="1" applyBorder="1" applyAlignment="1">
      <alignment horizontal="right" vertical="center"/>
    </xf>
    <xf numFmtId="181" fontId="7" fillId="0" borderId="0" xfId="1" applyNumberFormat="1" applyFont="1" applyFill="1" applyBorder="1" applyAlignment="1">
      <alignment horizontal="right" vertical="center"/>
    </xf>
    <xf numFmtId="195" fontId="7" fillId="0" borderId="0" xfId="2" applyNumberFormat="1" applyFont="1" applyFill="1" applyBorder="1" applyAlignment="1">
      <alignment horizontal="right" vertical="center"/>
    </xf>
    <xf numFmtId="195" fontId="7" fillId="0" borderId="0" xfId="1" applyNumberFormat="1" applyFont="1" applyFill="1" applyBorder="1" applyAlignment="1">
      <alignment horizontal="right" vertical="center"/>
    </xf>
    <xf numFmtId="0" fontId="7" fillId="0" borderId="4" xfId="2" applyFont="1" applyFill="1" applyBorder="1" applyAlignment="1">
      <alignment horizontal="center" vertical="center"/>
    </xf>
    <xf numFmtId="178" fontId="13" fillId="0" borderId="0" xfId="1" applyNumberFormat="1" applyFont="1" applyFill="1" applyBorder="1" applyAlignment="1">
      <alignment vertical="center"/>
    </xf>
    <xf numFmtId="0" fontId="7" fillId="0" borderId="4" xfId="2" applyFont="1" applyBorder="1" applyAlignment="1">
      <alignment horizontal="distributed" vertical="center"/>
    </xf>
    <xf numFmtId="0" fontId="7" fillId="0" borderId="4" xfId="2" applyFont="1" applyBorder="1" applyAlignment="1">
      <alignment horizontal="center" vertical="center"/>
    </xf>
    <xf numFmtId="0" fontId="7" fillId="0" borderId="10" xfId="2" applyFont="1" applyBorder="1" applyAlignment="1">
      <alignment horizontal="left" vertical="center"/>
    </xf>
    <xf numFmtId="0" fontId="14" fillId="0" borderId="0" xfId="2" applyFont="1" applyAlignment="1">
      <alignment horizontal="left" vertical="center"/>
    </xf>
    <xf numFmtId="183" fontId="7" fillId="0" borderId="0" xfId="2" applyNumberFormat="1" applyFont="1" applyBorder="1" applyAlignment="1">
      <alignment vertical="center"/>
    </xf>
    <xf numFmtId="178" fontId="7" fillId="0" borderId="0" xfId="2" applyNumberFormat="1" applyFont="1" applyAlignment="1">
      <alignment vertical="center"/>
    </xf>
    <xf numFmtId="0" fontId="0" fillId="0" borderId="0" xfId="0" applyAlignment="1">
      <alignment vertical="center"/>
    </xf>
    <xf numFmtId="0" fontId="7" fillId="0" borderId="10" xfId="2" applyFont="1" applyFill="1" applyBorder="1" applyAlignment="1">
      <alignment horizontal="distributed" vertical="center" wrapText="1" justifyLastLine="1"/>
    </xf>
    <xf numFmtId="0" fontId="13" fillId="0" borderId="0" xfId="2" applyFont="1" applyFill="1" applyBorder="1" applyAlignment="1">
      <alignment horizontal="center" vertical="center"/>
    </xf>
    <xf numFmtId="0" fontId="4" fillId="0" borderId="12" xfId="2" applyFont="1" applyBorder="1" applyAlignment="1">
      <alignment vertical="center"/>
    </xf>
    <xf numFmtId="0" fontId="4" fillId="0" borderId="13" xfId="2" applyFont="1" applyBorder="1" applyAlignment="1">
      <alignment horizontal="center" vertical="center"/>
    </xf>
    <xf numFmtId="0" fontId="4" fillId="0" borderId="13" xfId="2" applyFont="1" applyBorder="1" applyAlignment="1">
      <alignment vertical="center"/>
    </xf>
    <xf numFmtId="0" fontId="4" fillId="0" borderId="14" xfId="2" applyFont="1" applyBorder="1" applyAlignment="1">
      <alignment vertical="center"/>
    </xf>
    <xf numFmtId="0" fontId="4" fillId="0" borderId="12" xfId="2" applyFont="1" applyBorder="1" applyAlignment="1">
      <alignment horizontal="center" vertical="center"/>
    </xf>
    <xf numFmtId="178" fontId="4" fillId="0" borderId="13" xfId="1" applyNumberFormat="1" applyFont="1" applyBorder="1" applyAlignment="1">
      <alignment horizontal="right" vertical="center"/>
    </xf>
    <xf numFmtId="0" fontId="5" fillId="0" borderId="13" xfId="2" applyBorder="1" applyAlignment="1">
      <alignment vertical="center"/>
    </xf>
    <xf numFmtId="0" fontId="10" fillId="0" borderId="13" xfId="2" applyFont="1" applyBorder="1" applyAlignment="1">
      <alignment vertical="center"/>
    </xf>
    <xf numFmtId="0" fontId="7" fillId="0" borderId="12" xfId="2" applyFont="1" applyBorder="1" applyAlignment="1">
      <alignment horizontal="center" vertical="center"/>
    </xf>
    <xf numFmtId="178" fontId="7" fillId="0" borderId="13" xfId="1" applyNumberFormat="1" applyFont="1" applyBorder="1" applyAlignment="1">
      <alignment vertical="center"/>
    </xf>
    <xf numFmtId="178" fontId="7" fillId="0" borderId="13" xfId="2" applyNumberFormat="1" applyFont="1" applyBorder="1" applyAlignment="1">
      <alignment vertical="center"/>
    </xf>
    <xf numFmtId="178" fontId="13" fillId="0" borderId="13" xfId="2" applyNumberFormat="1" applyFont="1" applyBorder="1" applyAlignment="1">
      <alignment vertical="center"/>
    </xf>
    <xf numFmtId="0" fontId="7" fillId="0" borderId="14" xfId="2" applyFont="1" applyBorder="1" applyAlignment="1">
      <alignment vertical="center"/>
    </xf>
    <xf numFmtId="0" fontId="7" fillId="0" borderId="12" xfId="2" applyFont="1" applyFill="1" applyBorder="1" applyAlignment="1">
      <alignment vertical="center"/>
    </xf>
    <xf numFmtId="0" fontId="13" fillId="0" borderId="13" xfId="2" applyFont="1" applyFill="1" applyBorder="1" applyAlignment="1">
      <alignment horizontal="distributed" vertical="center"/>
    </xf>
    <xf numFmtId="0" fontId="7" fillId="0" borderId="13" xfId="2" applyFont="1" applyFill="1" applyBorder="1" applyAlignment="1">
      <alignment horizontal="distributed" vertical="center"/>
    </xf>
    <xf numFmtId="0" fontId="7" fillId="0" borderId="13" xfId="2" applyFont="1" applyFill="1" applyBorder="1" applyAlignment="1">
      <alignment horizontal="center" vertical="center"/>
    </xf>
    <xf numFmtId="0" fontId="7" fillId="0" borderId="14" xfId="2" applyFont="1" applyFill="1" applyBorder="1" applyAlignment="1">
      <alignment vertical="center"/>
    </xf>
    <xf numFmtId="0" fontId="7" fillId="0" borderId="15" xfId="2" applyFont="1" applyBorder="1" applyAlignment="1">
      <alignment vertical="center"/>
    </xf>
    <xf numFmtId="0" fontId="7" fillId="0" borderId="16" xfId="2" applyFont="1" applyBorder="1" applyAlignment="1">
      <alignment horizontal="distributed" vertical="center" justifyLastLine="1"/>
    </xf>
    <xf numFmtId="0" fontId="7" fillId="0" borderId="16" xfId="2" applyFont="1" applyBorder="1" applyAlignment="1">
      <alignment horizontal="center" vertical="center"/>
    </xf>
    <xf numFmtId="0" fontId="7" fillId="0" borderId="12" xfId="2" applyFont="1" applyBorder="1" applyAlignment="1">
      <alignment vertical="center"/>
    </xf>
    <xf numFmtId="0" fontId="13" fillId="0" borderId="13" xfId="2" applyFont="1" applyBorder="1" applyAlignment="1">
      <alignment vertical="center"/>
    </xf>
    <xf numFmtId="0" fontId="7" fillId="0" borderId="13" xfId="2" applyFont="1" applyBorder="1" applyAlignment="1">
      <alignment vertical="center"/>
    </xf>
    <xf numFmtId="0" fontId="7" fillId="0" borderId="17" xfId="2" applyFont="1" applyBorder="1" applyAlignment="1">
      <alignment horizontal="center" vertical="center" justifyLastLine="1"/>
    </xf>
    <xf numFmtId="0" fontId="7" fillId="0" borderId="18" xfId="2" applyFont="1" applyFill="1" applyBorder="1" applyAlignment="1">
      <alignment horizontal="distributed" vertical="center" wrapText="1" justifyLastLine="1"/>
    </xf>
    <xf numFmtId="0" fontId="7" fillId="0" borderId="19" xfId="2" applyFont="1" applyBorder="1" applyAlignment="1">
      <alignment horizontal="center" vertical="center" justifyLastLine="1"/>
    </xf>
    <xf numFmtId="0" fontId="17" fillId="0" borderId="20" xfId="2" applyFont="1" applyFill="1" applyBorder="1" applyAlignment="1">
      <alignment horizontal="center" vertical="center" justifyLastLine="1"/>
    </xf>
    <xf numFmtId="185" fontId="7" fillId="0" borderId="16" xfId="2" applyNumberFormat="1" applyFont="1" applyBorder="1" applyAlignment="1">
      <alignment horizontal="distributed" vertical="center" justifyLastLine="1"/>
    </xf>
    <xf numFmtId="188" fontId="7" fillId="0" borderId="16" xfId="2" applyNumberFormat="1" applyFont="1" applyBorder="1" applyAlignment="1">
      <alignment horizontal="distributed" vertical="center" justifyLastLine="1"/>
    </xf>
    <xf numFmtId="0" fontId="7" fillId="0" borderId="17" xfId="2" applyFont="1" applyBorder="1" applyAlignment="1">
      <alignment horizontal="center"/>
    </xf>
    <xf numFmtId="0" fontId="7" fillId="0" borderId="19" xfId="2" applyFont="1" applyBorder="1" applyAlignment="1">
      <alignment horizontal="center" vertical="top"/>
    </xf>
    <xf numFmtId="0" fontId="7" fillId="0" borderId="16" xfId="2" applyFont="1" applyBorder="1" applyAlignment="1">
      <alignment horizontal="distributed" vertical="center"/>
    </xf>
    <xf numFmtId="0" fontId="7" fillId="0" borderId="12" xfId="2" applyFont="1" applyBorder="1" applyAlignment="1">
      <alignment horizontal="distributed" vertical="center"/>
    </xf>
    <xf numFmtId="0" fontId="17" fillId="0" borderId="15" xfId="2" applyFont="1" applyFill="1" applyBorder="1" applyAlignment="1">
      <alignment horizontal="center" vertical="center" justifyLastLine="1"/>
    </xf>
    <xf numFmtId="0" fontId="7" fillId="0" borderId="16" xfId="2" applyFont="1" applyFill="1" applyBorder="1" applyAlignment="1">
      <alignment horizontal="distributed" vertical="center" justifyLastLine="1"/>
    </xf>
    <xf numFmtId="0" fontId="7" fillId="0" borderId="21" xfId="2" applyFont="1" applyFill="1" applyBorder="1" applyAlignment="1">
      <alignment horizontal="distributed" vertical="center" justifyLastLine="1"/>
    </xf>
    <xf numFmtId="0" fontId="13" fillId="0" borderId="13" xfId="2" applyFont="1" applyFill="1" applyBorder="1" applyAlignment="1">
      <alignment vertical="center"/>
    </xf>
    <xf numFmtId="0" fontId="7" fillId="0" borderId="13" xfId="2" applyFont="1" applyFill="1" applyBorder="1" applyAlignment="1">
      <alignment vertical="center"/>
    </xf>
    <xf numFmtId="0" fontId="7" fillId="0" borderId="13" xfId="2" applyFont="1" applyFill="1" applyBorder="1" applyAlignment="1">
      <alignment horizontal="left" vertical="center"/>
    </xf>
    <xf numFmtId="0" fontId="7" fillId="0" borderId="22" xfId="2" applyFont="1" applyFill="1" applyBorder="1" applyAlignment="1">
      <alignment vertical="center"/>
    </xf>
    <xf numFmtId="0" fontId="13" fillId="0" borderId="13" xfId="2" applyFont="1" applyFill="1" applyBorder="1" applyAlignment="1">
      <alignment horizontal="center" vertical="center"/>
    </xf>
    <xf numFmtId="0" fontId="7" fillId="0" borderId="22" xfId="2" applyFont="1" applyBorder="1" applyAlignment="1">
      <alignment vertical="center"/>
    </xf>
    <xf numFmtId="0" fontId="0" fillId="0" borderId="0" xfId="0" applyBorder="1" applyAlignment="1">
      <alignment vertical="center"/>
    </xf>
    <xf numFmtId="196" fontId="27" fillId="0" borderId="0" xfId="0" applyNumberFormat="1" applyFont="1" applyAlignment="1">
      <alignment vertical="top"/>
    </xf>
    <xf numFmtId="0" fontId="24" fillId="0" borderId="0" xfId="0" applyFont="1" applyBorder="1" applyAlignment="1">
      <alignment vertical="center"/>
    </xf>
    <xf numFmtId="177" fontId="7" fillId="0" borderId="0" xfId="2" applyNumberFormat="1" applyFont="1" applyFill="1" applyBorder="1" applyAlignment="1">
      <alignment vertical="center"/>
    </xf>
    <xf numFmtId="177" fontId="13" fillId="0" borderId="0" xfId="2" applyNumberFormat="1" applyFont="1" applyFill="1" applyBorder="1" applyAlignment="1">
      <alignment vertical="center"/>
    </xf>
    <xf numFmtId="0" fontId="15" fillId="0" borderId="0" xfId="2" applyFont="1" applyFill="1" applyBorder="1" applyAlignment="1">
      <alignment vertical="center"/>
    </xf>
    <xf numFmtId="178" fontId="7" fillId="0" borderId="0" xfId="1" applyNumberFormat="1" applyFont="1" applyFill="1" applyBorder="1" applyAlignment="1">
      <alignment vertical="center"/>
    </xf>
    <xf numFmtId="0" fontId="7" fillId="0" borderId="0" xfId="2" applyFont="1" applyFill="1" applyBorder="1" applyAlignment="1">
      <alignment vertical="center" justifyLastLine="1"/>
    </xf>
    <xf numFmtId="0" fontId="7" fillId="0" borderId="0" xfId="2" applyFont="1" applyBorder="1" applyAlignment="1">
      <alignment vertical="center" wrapText="1"/>
    </xf>
    <xf numFmtId="0" fontId="25" fillId="0" borderId="0" xfId="0" applyFont="1" applyBorder="1" applyAlignment="1">
      <alignment vertical="center"/>
    </xf>
    <xf numFmtId="176" fontId="0" fillId="0" borderId="0" xfId="0" applyNumberFormat="1" applyBorder="1" applyAlignment="1">
      <alignment vertical="center"/>
    </xf>
    <xf numFmtId="0" fontId="0" fillId="0" borderId="0" xfId="0" applyFont="1"/>
    <xf numFmtId="0" fontId="0" fillId="0" borderId="0" xfId="0" applyFont="1" applyBorder="1"/>
    <xf numFmtId="198" fontId="0" fillId="0" borderId="0" xfId="0" applyNumberFormat="1" applyAlignment="1">
      <alignment vertical="center"/>
    </xf>
    <xf numFmtId="0" fontId="31"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32" fillId="0" borderId="0" xfId="3" applyFont="1" applyFill="1" applyBorder="1" applyAlignment="1">
      <alignment vertical="center" textRotation="255"/>
    </xf>
    <xf numFmtId="0" fontId="33" fillId="0" borderId="0" xfId="0" applyFont="1" applyFill="1" applyBorder="1" applyAlignment="1">
      <alignment vertical="center" textRotation="255"/>
    </xf>
    <xf numFmtId="0" fontId="34" fillId="0" borderId="0" xfId="0" applyFont="1" applyFill="1" applyBorder="1" applyAlignment="1">
      <alignment vertical="center"/>
    </xf>
    <xf numFmtId="0" fontId="0" fillId="0" borderId="0" xfId="0" applyFont="1" applyFill="1" applyBorder="1" applyAlignment="1">
      <alignment vertical="center" justifyLastLine="1"/>
    </xf>
    <xf numFmtId="0" fontId="35" fillId="0" borderId="0" xfId="0" applyFont="1" applyFill="1" applyBorder="1" applyAlignment="1">
      <alignment justifyLastLine="1"/>
    </xf>
    <xf numFmtId="0" fontId="0" fillId="0" borderId="0" xfId="0" applyFont="1" applyFill="1" applyBorder="1" applyAlignment="1">
      <alignment vertical="center" wrapText="1" justifyLastLine="1"/>
    </xf>
    <xf numFmtId="0" fontId="36"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32" fillId="0" borderId="0" xfId="0" applyFont="1" applyFill="1" applyBorder="1" applyAlignment="1">
      <alignment vertical="distributed" textRotation="255" wrapText="1" indent="4"/>
    </xf>
    <xf numFmtId="0" fontId="33" fillId="0" borderId="0" xfId="0" applyFont="1" applyFill="1" applyBorder="1" applyAlignment="1">
      <alignment vertical="distributed" textRotation="255" indent="4"/>
    </xf>
    <xf numFmtId="0" fontId="34" fillId="0" borderId="10" xfId="0" applyFont="1" applyFill="1" applyBorder="1" applyAlignment="1">
      <alignment vertical="center"/>
    </xf>
    <xf numFmtId="0" fontId="39" fillId="0" borderId="0" xfId="0" applyFont="1" applyFill="1" applyBorder="1" applyAlignment="1"/>
    <xf numFmtId="0" fontId="32" fillId="0" borderId="0" xfId="0" applyFont="1" applyFill="1" applyBorder="1" applyAlignment="1">
      <alignment vertical="distributed" textRotation="255" wrapText="1" justifyLastLine="1"/>
    </xf>
    <xf numFmtId="0" fontId="33" fillId="0" borderId="0" xfId="0" applyFont="1" applyFill="1" applyBorder="1" applyAlignment="1">
      <alignment vertical="distributed" textRotation="255" justifyLastLine="1"/>
    </xf>
    <xf numFmtId="0" fontId="32"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34" fillId="0" borderId="0" xfId="0" applyFont="1" applyAlignment="1">
      <alignment vertical="center"/>
    </xf>
    <xf numFmtId="0" fontId="7" fillId="0" borderId="0" xfId="2" applyFont="1" applyBorder="1" applyAlignment="1">
      <alignment horizontal="center" vertical="center"/>
    </xf>
    <xf numFmtId="0" fontId="7" fillId="0" borderId="0" xfId="2" applyFont="1" applyAlignment="1">
      <alignment horizontal="center" vertical="center"/>
    </xf>
    <xf numFmtId="0" fontId="34" fillId="0" borderId="0" xfId="8" applyFont="1" applyFill="1" applyBorder="1" applyAlignment="1">
      <alignment vertical="center"/>
    </xf>
    <xf numFmtId="0" fontId="36" fillId="0" borderId="0" xfId="8" applyFont="1" applyFill="1" applyBorder="1" applyAlignment="1">
      <alignment vertical="center" wrapText="1" justifyLastLine="1"/>
    </xf>
    <xf numFmtId="0" fontId="29" fillId="0" borderId="0" xfId="8" applyFont="1" applyFill="1" applyBorder="1" applyAlignment="1">
      <alignment vertical="top"/>
    </xf>
    <xf numFmtId="0" fontId="29" fillId="0" borderId="0" xfId="8" applyFont="1" applyBorder="1"/>
    <xf numFmtId="0" fontId="7" fillId="0" borderId="0" xfId="2" applyFont="1" applyFill="1" applyBorder="1" applyAlignment="1">
      <alignment horizontal="right" vertical="center"/>
    </xf>
    <xf numFmtId="0" fontId="44" fillId="0" borderId="0" xfId="0" applyFont="1" applyAlignment="1">
      <alignment vertical="center"/>
    </xf>
    <xf numFmtId="0" fontId="43" fillId="0" borderId="0" xfId="0" applyFont="1" applyAlignment="1">
      <alignment vertical="center"/>
    </xf>
    <xf numFmtId="0" fontId="7" fillId="0" borderId="13" xfId="2" applyFont="1" applyBorder="1" applyAlignment="1">
      <alignment horizontal="center" vertical="center"/>
    </xf>
    <xf numFmtId="0" fontId="13" fillId="3" borderId="13" xfId="2" applyFont="1" applyFill="1" applyBorder="1" applyAlignment="1">
      <alignment horizontal="distributed" vertical="center"/>
    </xf>
    <xf numFmtId="189" fontId="13" fillId="3" borderId="0" xfId="2" applyNumberFormat="1" applyFont="1" applyFill="1" applyBorder="1" applyAlignment="1">
      <alignment vertical="center"/>
    </xf>
    <xf numFmtId="190" fontId="13" fillId="3" borderId="0" xfId="2" applyNumberFormat="1" applyFont="1" applyFill="1" applyBorder="1" applyAlignment="1">
      <alignment vertical="center"/>
    </xf>
    <xf numFmtId="191" fontId="13" fillId="3" borderId="0" xfId="2" applyNumberFormat="1" applyFont="1" applyFill="1" applyBorder="1" applyAlignment="1">
      <alignment vertical="center"/>
    </xf>
    <xf numFmtId="185" fontId="13" fillId="3" borderId="0" xfId="2" applyNumberFormat="1" applyFont="1" applyFill="1" applyBorder="1" applyAlignment="1">
      <alignment vertical="center"/>
    </xf>
    <xf numFmtId="188" fontId="13" fillId="3" borderId="0" xfId="2" applyNumberFormat="1" applyFont="1" applyFill="1" applyBorder="1" applyAlignment="1">
      <alignment vertical="center"/>
    </xf>
    <xf numFmtId="0" fontId="13" fillId="3" borderId="13" xfId="2" applyFont="1" applyFill="1" applyBorder="1" applyAlignment="1">
      <alignment vertical="center"/>
    </xf>
    <xf numFmtId="186" fontId="13" fillId="3" borderId="0" xfId="1" applyNumberFormat="1" applyFont="1" applyFill="1" applyBorder="1" applyAlignment="1">
      <alignment horizontal="right" vertical="center"/>
    </xf>
    <xf numFmtId="0" fontId="1" fillId="0" borderId="0" xfId="9" applyFont="1" applyAlignment="1"/>
    <xf numFmtId="0" fontId="1" fillId="0" borderId="0" xfId="9" applyFont="1" applyBorder="1" applyAlignment="1"/>
    <xf numFmtId="0" fontId="29" fillId="0" borderId="0" xfId="9" applyFont="1" applyBorder="1" applyAlignment="1"/>
    <xf numFmtId="0" fontId="34" fillId="0" borderId="0" xfId="9" applyFont="1" applyAlignment="1">
      <alignment vertical="center"/>
    </xf>
    <xf numFmtId="0" fontId="1" fillId="0" borderId="0" xfId="9" applyFont="1" applyBorder="1" applyAlignment="1">
      <alignment vertical="top"/>
    </xf>
    <xf numFmtId="0" fontId="29" fillId="0" borderId="0" xfId="9" applyFont="1" applyFill="1" applyBorder="1" applyAlignment="1">
      <alignment vertical="top"/>
    </xf>
    <xf numFmtId="0" fontId="36" fillId="0" borderId="0" xfId="9" applyFont="1" applyFill="1" applyBorder="1" applyAlignment="1">
      <alignment vertical="center" wrapText="1" justifyLastLine="1"/>
    </xf>
    <xf numFmtId="0" fontId="1" fillId="0" borderId="0" xfId="9" applyFont="1" applyBorder="1" applyAlignment="1">
      <alignment vertical="center" wrapText="1" justifyLastLine="1"/>
    </xf>
    <xf numFmtId="0" fontId="34" fillId="0" borderId="0" xfId="9" applyFont="1" applyFill="1" applyBorder="1" applyAlignment="1">
      <alignment vertical="center"/>
    </xf>
    <xf numFmtId="0" fontId="29" fillId="0" borderId="0" xfId="8" applyFont="1" applyFill="1" applyBorder="1"/>
    <xf numFmtId="181" fontId="13" fillId="0" borderId="0" xfId="1" applyNumberFormat="1" applyFont="1" applyFill="1" applyBorder="1" applyAlignment="1">
      <alignment horizontal="right" vertical="center"/>
    </xf>
    <xf numFmtId="181" fontId="7" fillId="0" borderId="0" xfId="2" applyNumberFormat="1" applyFont="1" applyFill="1" applyBorder="1" applyAlignment="1">
      <alignment horizontal="right" vertical="center"/>
    </xf>
    <xf numFmtId="0" fontId="7" fillId="0" borderId="10" xfId="2" applyFont="1" applyFill="1" applyBorder="1" applyAlignment="1">
      <alignment vertical="center"/>
    </xf>
    <xf numFmtId="0" fontId="7" fillId="0" borderId="10" xfId="2" applyFont="1" applyFill="1" applyBorder="1" applyAlignment="1">
      <alignment horizontal="center" vertical="center"/>
    </xf>
    <xf numFmtId="0" fontId="7" fillId="0" borderId="0" xfId="2" applyFont="1" applyAlignment="1">
      <alignment horizontal="center" vertical="center"/>
    </xf>
    <xf numFmtId="177" fontId="7" fillId="0" borderId="31" xfId="2" applyNumberFormat="1" applyFont="1" applyFill="1" applyBorder="1" applyAlignment="1">
      <alignment vertical="center"/>
    </xf>
    <xf numFmtId="177" fontId="7" fillId="0" borderId="0" xfId="2" applyNumberFormat="1" applyFont="1" applyFill="1" applyBorder="1" applyAlignment="1">
      <alignment vertical="center"/>
    </xf>
    <xf numFmtId="0" fontId="0" fillId="0" borderId="0" xfId="0" applyAlignment="1">
      <alignment horizontal="distributed" vertical="center"/>
    </xf>
    <xf numFmtId="0" fontId="25" fillId="0" borderId="13" xfId="0" applyFont="1" applyBorder="1" applyAlignment="1">
      <alignment vertical="center"/>
    </xf>
    <xf numFmtId="0" fontId="0" fillId="0" borderId="13" xfId="0" applyBorder="1" applyAlignment="1">
      <alignment vertical="center"/>
    </xf>
    <xf numFmtId="0" fontId="24" fillId="0" borderId="13" xfId="0" applyFont="1" applyBorder="1" applyAlignment="1">
      <alignment vertical="center"/>
    </xf>
    <xf numFmtId="0" fontId="7" fillId="0" borderId="14" xfId="2" applyFont="1" applyBorder="1" applyAlignment="1">
      <alignment horizontal="left" vertical="center"/>
    </xf>
    <xf numFmtId="0" fontId="14" fillId="0" borderId="0" xfId="2" applyFont="1" applyBorder="1" applyAlignment="1">
      <alignment horizontal="right" vertical="center"/>
    </xf>
    <xf numFmtId="0" fontId="7" fillId="4" borderId="0" xfId="2" applyFont="1" applyFill="1" applyAlignment="1">
      <alignment vertical="center"/>
    </xf>
    <xf numFmtId="0" fontId="7" fillId="4" borderId="0" xfId="2" applyFont="1" applyFill="1" applyBorder="1" applyAlignment="1">
      <alignment horizontal="center" vertical="center" wrapText="1"/>
    </xf>
    <xf numFmtId="0" fontId="7" fillId="4" borderId="0" xfId="2" applyFont="1" applyFill="1" applyBorder="1" applyAlignment="1">
      <alignment vertical="center"/>
    </xf>
    <xf numFmtId="0" fontId="26" fillId="0" borderId="0" xfId="0" applyFont="1" applyAlignment="1">
      <alignment horizontal="distributed" vertical="center"/>
    </xf>
    <xf numFmtId="0" fontId="51" fillId="0" borderId="0" xfId="0" applyFont="1"/>
    <xf numFmtId="0" fontId="53" fillId="0" borderId="0" xfId="0" applyFont="1" applyAlignment="1">
      <alignment vertical="center"/>
    </xf>
    <xf numFmtId="0" fontId="49" fillId="0" borderId="0" xfId="0" applyFont="1" applyAlignment="1">
      <alignment horizontal="distributed" vertical="center"/>
    </xf>
    <xf numFmtId="0" fontId="51" fillId="0" borderId="6" xfId="0" applyFont="1" applyBorder="1"/>
    <xf numFmtId="0" fontId="51" fillId="0" borderId="7" xfId="0" applyFont="1" applyBorder="1"/>
    <xf numFmtId="0" fontId="51" fillId="0" borderId="8" xfId="0" applyFont="1" applyBorder="1"/>
    <xf numFmtId="0" fontId="51" fillId="0" borderId="1" xfId="0" applyFont="1" applyBorder="1"/>
    <xf numFmtId="0" fontId="51" fillId="0" borderId="0" xfId="0" applyFont="1" applyBorder="1"/>
    <xf numFmtId="0" fontId="51" fillId="0" borderId="2" xfId="0" applyFont="1" applyBorder="1"/>
    <xf numFmtId="0" fontId="51" fillId="0" borderId="3" xfId="0" applyFont="1" applyBorder="1"/>
    <xf numFmtId="0" fontId="51" fillId="0" borderId="4" xfId="0" applyFont="1" applyBorder="1"/>
    <xf numFmtId="0" fontId="51" fillId="0" borderId="5" xfId="0" applyFont="1" applyBorder="1"/>
    <xf numFmtId="0" fontId="51" fillId="0" borderId="9" xfId="0" applyFont="1" applyBorder="1"/>
    <xf numFmtId="49" fontId="53" fillId="0" borderId="0" xfId="0" applyNumberFormat="1" applyFont="1" applyAlignment="1">
      <alignment vertical="center"/>
    </xf>
    <xf numFmtId="49" fontId="49" fillId="0" borderId="0" xfId="0" applyNumberFormat="1" applyFont="1" applyAlignment="1">
      <alignment vertical="center"/>
    </xf>
    <xf numFmtId="0" fontId="53" fillId="0" borderId="0" xfId="0" applyFont="1"/>
    <xf numFmtId="0" fontId="7" fillId="0" borderId="0" xfId="2" applyFont="1" applyFill="1" applyBorder="1" applyAlignment="1">
      <alignment horizontal="distributed" vertical="center"/>
    </xf>
    <xf numFmtId="0" fontId="7" fillId="0" borderId="0" xfId="2" applyFont="1" applyBorder="1" applyAlignment="1">
      <alignment horizontal="center" vertical="center"/>
    </xf>
    <xf numFmtId="0" fontId="7" fillId="0" borderId="0" xfId="2" applyFont="1" applyBorder="1" applyAlignment="1">
      <alignment horizontal="distributed" vertical="center" justifyLastLine="1"/>
    </xf>
    <xf numFmtId="0" fontId="14" fillId="0" borderId="0" xfId="2" applyFont="1" applyAlignment="1">
      <alignment horizontal="distributed" vertical="center"/>
    </xf>
    <xf numFmtId="0" fontId="7" fillId="0" borderId="0" xfId="2" applyFont="1" applyAlignment="1">
      <alignment horizontal="center" vertical="center"/>
    </xf>
    <xf numFmtId="178" fontId="7" fillId="0" borderId="0" xfId="2" applyNumberFormat="1" applyFont="1" applyBorder="1" applyAlignment="1">
      <alignment vertical="center"/>
    </xf>
    <xf numFmtId="0" fontId="5" fillId="0" borderId="0" xfId="2" applyFont="1">
      <alignment vertical="center"/>
    </xf>
    <xf numFmtId="196" fontId="52" fillId="0" borderId="0" xfId="0" applyNumberFormat="1" applyFont="1" applyAlignment="1">
      <alignment vertical="top"/>
    </xf>
    <xf numFmtId="178" fontId="7" fillId="0" borderId="0" xfId="2" applyNumberFormat="1" applyFont="1" applyAlignment="1">
      <alignment vertical="center"/>
    </xf>
    <xf numFmtId="178" fontId="7" fillId="0" borderId="0" xfId="2" applyNumberFormat="1" applyFont="1" applyBorder="1" applyAlignment="1">
      <alignment vertical="center"/>
    </xf>
    <xf numFmtId="0" fontId="23" fillId="0" borderId="0" xfId="0" applyFont="1"/>
    <xf numFmtId="196" fontId="27" fillId="0" borderId="0" xfId="0" applyNumberFormat="1" applyFont="1" applyAlignment="1">
      <alignment horizontal="right" vertical="top"/>
    </xf>
    <xf numFmtId="49" fontId="37" fillId="2" borderId="0" xfId="0" applyNumberFormat="1" applyFont="1" applyFill="1" applyBorder="1" applyAlignment="1">
      <alignment horizontal="center" justifyLastLine="1"/>
    </xf>
    <xf numFmtId="49" fontId="37" fillId="2" borderId="4" xfId="0" applyNumberFormat="1" applyFont="1" applyFill="1" applyBorder="1" applyAlignment="1">
      <alignment horizontal="center" justifyLastLine="1"/>
    </xf>
    <xf numFmtId="0" fontId="38"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4" xfId="0" applyBorder="1" applyAlignment="1">
      <alignment horizontal="distributed" justifyLastLine="1"/>
    </xf>
    <xf numFmtId="0" fontId="23" fillId="0" borderId="0"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10" xfId="0" applyFont="1" applyBorder="1" applyAlignment="1">
      <alignment vertical="center"/>
    </xf>
    <xf numFmtId="0" fontId="0" fillId="0" borderId="4" xfId="0" applyBorder="1" applyAlignment="1">
      <alignment vertical="center"/>
    </xf>
    <xf numFmtId="176" fontId="24" fillId="0" borderId="0" xfId="0" applyNumberFormat="1" applyFont="1" applyAlignment="1">
      <alignment horizontal="center" vertical="center"/>
    </xf>
    <xf numFmtId="0" fontId="23" fillId="0" borderId="9" xfId="0" applyFont="1" applyBorder="1" applyAlignment="1">
      <alignment vertical="center"/>
    </xf>
    <xf numFmtId="49" fontId="28" fillId="0" borderId="0" xfId="0" applyNumberFormat="1" applyFont="1" applyAlignment="1">
      <alignment horizontal="distributed" vertical="center"/>
    </xf>
    <xf numFmtId="197" fontId="27" fillId="0" borderId="0" xfId="0" applyNumberFormat="1" applyFont="1" applyAlignment="1">
      <alignment horizontal="left" vertical="top"/>
    </xf>
    <xf numFmtId="0" fontId="45" fillId="0" borderId="0" xfId="0" applyFont="1" applyAlignment="1">
      <alignment horizontal="distributed" vertical="center"/>
    </xf>
    <xf numFmtId="0" fontId="46" fillId="0" borderId="0" xfId="0" applyFont="1" applyAlignment="1">
      <alignment horizontal="distributed" vertical="center"/>
    </xf>
    <xf numFmtId="49" fontId="53" fillId="0" borderId="0" xfId="0" applyNumberFormat="1" applyFont="1" applyAlignment="1">
      <alignment horizontal="center" vertical="center"/>
    </xf>
    <xf numFmtId="0" fontId="53" fillId="0" borderId="10"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53" fillId="0" borderId="7" xfId="0" applyFont="1" applyBorder="1" applyAlignment="1">
      <alignment horizontal="distributed" vertical="center"/>
    </xf>
    <xf numFmtId="0" fontId="53" fillId="0" borderId="7" xfId="0" applyFont="1" applyBorder="1" applyAlignment="1">
      <alignment vertical="center"/>
    </xf>
    <xf numFmtId="0" fontId="7" fillId="0" borderId="7" xfId="0" applyFont="1" applyBorder="1" applyAlignment="1">
      <alignment horizontal="distributed" vertical="center"/>
    </xf>
    <xf numFmtId="0" fontId="53" fillId="0" borderId="0" xfId="0" applyFont="1" applyBorder="1" applyAlignment="1">
      <alignment vertical="center"/>
    </xf>
    <xf numFmtId="0" fontId="53" fillId="0" borderId="4" xfId="0" applyFont="1" applyBorder="1" applyAlignment="1">
      <alignment horizontal="distributed" vertical="center"/>
    </xf>
    <xf numFmtId="0" fontId="7" fillId="0" borderId="23"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53" fillId="0" borderId="10" xfId="0" applyFont="1" applyBorder="1" applyAlignment="1">
      <alignment horizontal="distributed" vertical="center"/>
    </xf>
    <xf numFmtId="0" fontId="7" fillId="0" borderId="10" xfId="0" applyFont="1" applyBorder="1" applyAlignment="1">
      <alignment horizontal="distributed" vertical="center"/>
    </xf>
    <xf numFmtId="0" fontId="53" fillId="0" borderId="10" xfId="0" applyFont="1" applyBorder="1" applyAlignment="1">
      <alignment horizontal="left" vertical="center"/>
    </xf>
    <xf numFmtId="0" fontId="53" fillId="0" borderId="9" xfId="0" applyFont="1" applyBorder="1" applyAlignment="1">
      <alignment horizontal="left" vertical="center"/>
    </xf>
    <xf numFmtId="0" fontId="53" fillId="0" borderId="4" xfId="0" applyFont="1" applyBorder="1" applyAlignment="1">
      <alignment vertical="center"/>
    </xf>
    <xf numFmtId="0" fontId="53" fillId="0" borderId="7" xfId="0" applyFont="1" applyBorder="1" applyAlignment="1">
      <alignment horizontal="distributed" vertical="center" indent="12"/>
    </xf>
    <xf numFmtId="0" fontId="53" fillId="0" borderId="7" xfId="0" applyFont="1" applyBorder="1" applyAlignment="1">
      <alignment horizontal="distributed" vertical="center" justifyLastLine="1"/>
    </xf>
    <xf numFmtId="0" fontId="53" fillId="0" borderId="6" xfId="0" applyFont="1" applyBorder="1" applyAlignment="1">
      <alignment horizontal="distributed" vertical="center" justifyLastLine="1"/>
    </xf>
    <xf numFmtId="0" fontId="53" fillId="0" borderId="8" xfId="0" applyFont="1" applyBorder="1" applyAlignment="1">
      <alignment horizontal="distributed" vertical="center" justifyLastLine="1"/>
    </xf>
    <xf numFmtId="0" fontId="51" fillId="0" borderId="7" xfId="0" applyFont="1" applyBorder="1" applyAlignment="1">
      <alignment vertical="center"/>
    </xf>
    <xf numFmtId="0" fontId="53" fillId="0" borderId="0" xfId="0" applyFont="1" applyBorder="1" applyAlignment="1">
      <alignment horizontal="distributed" vertical="center"/>
    </xf>
    <xf numFmtId="0" fontId="53" fillId="0" borderId="0" xfId="0" applyFont="1" applyAlignment="1">
      <alignment horizontal="distributed" vertical="center"/>
    </xf>
    <xf numFmtId="0" fontId="53" fillId="0" borderId="10" xfId="0" applyFont="1" applyBorder="1" applyAlignment="1">
      <alignment horizontal="distributed" vertical="center" justifyLastLine="1"/>
    </xf>
    <xf numFmtId="0" fontId="51" fillId="0" borderId="10" xfId="0" applyFont="1" applyBorder="1" applyAlignment="1">
      <alignment vertical="center"/>
    </xf>
    <xf numFmtId="0" fontId="51" fillId="0" borderId="4" xfId="0" applyFont="1" applyBorder="1" applyAlignment="1">
      <alignment vertical="center"/>
    </xf>
    <xf numFmtId="0" fontId="53" fillId="0" borderId="6" xfId="0" applyFont="1" applyBorder="1" applyAlignment="1">
      <alignment horizontal="distributed" vertical="distributed" justifyLastLine="1"/>
    </xf>
    <xf numFmtId="0" fontId="53" fillId="0" borderId="7" xfId="0" applyFont="1" applyBorder="1" applyAlignment="1">
      <alignment horizontal="distributed" vertical="distributed" justifyLastLine="1"/>
    </xf>
    <xf numFmtId="0" fontId="53" fillId="0" borderId="8" xfId="0" applyFont="1" applyBorder="1" applyAlignment="1">
      <alignment horizontal="distributed" vertical="distributed" justifyLastLine="1"/>
    </xf>
    <xf numFmtId="196" fontId="52" fillId="0" borderId="0" xfId="0" applyNumberFormat="1" applyFont="1" applyAlignment="1">
      <alignment horizontal="right" vertical="top"/>
    </xf>
    <xf numFmtId="49" fontId="49" fillId="0" borderId="0" xfId="0" applyNumberFormat="1" applyFont="1" applyAlignment="1">
      <alignment horizontal="distributed" vertical="center"/>
    </xf>
    <xf numFmtId="0" fontId="49" fillId="0" borderId="0" xfId="0" applyFont="1" applyAlignment="1">
      <alignment horizontal="distributed" vertical="center"/>
    </xf>
    <xf numFmtId="0" fontId="14" fillId="0" borderId="0" xfId="2" applyFont="1" applyBorder="1" applyAlignment="1">
      <alignment horizontal="distributed" vertical="center"/>
    </xf>
    <xf numFmtId="183" fontId="13" fillId="0" borderId="0" xfId="1" applyNumberFormat="1" applyFont="1" applyAlignment="1">
      <alignment horizontal="right" vertical="center"/>
    </xf>
    <xf numFmtId="0" fontId="11" fillId="0" borderId="0" xfId="2" applyFont="1" applyAlignment="1">
      <alignment horizontal="right" vertical="center"/>
    </xf>
    <xf numFmtId="183" fontId="7" fillId="0" borderId="0" xfId="1" applyNumberFormat="1" applyFont="1" applyAlignment="1">
      <alignment horizontal="right" vertical="center"/>
    </xf>
    <xf numFmtId="0" fontId="5" fillId="0" borderId="0" xfId="2" applyAlignment="1">
      <alignment horizontal="right" vertical="center"/>
    </xf>
    <xf numFmtId="49" fontId="10" fillId="0" borderId="0" xfId="2" applyNumberFormat="1" applyFont="1" applyAlignment="1">
      <alignment horizontal="center" vertical="center"/>
    </xf>
    <xf numFmtId="0" fontId="11" fillId="0" borderId="0" xfId="2" applyFont="1" applyAlignment="1">
      <alignment horizontal="center" vertical="center"/>
    </xf>
    <xf numFmtId="178" fontId="13" fillId="0" borderId="0" xfId="1" applyNumberFormat="1" applyFont="1" applyBorder="1" applyAlignment="1">
      <alignment horizontal="right" vertical="center"/>
    </xf>
    <xf numFmtId="49" fontId="4" fillId="0" borderId="0" xfId="2" applyNumberFormat="1" applyFont="1" applyAlignment="1">
      <alignment horizontal="center" vertical="center"/>
    </xf>
    <xf numFmtId="0" fontId="5" fillId="0" borderId="0" xfId="2" applyAlignment="1">
      <alignment horizontal="center" vertical="center"/>
    </xf>
    <xf numFmtId="178" fontId="7" fillId="0" borderId="0" xfId="1" applyNumberFormat="1" applyFont="1" applyBorder="1" applyAlignment="1">
      <alignment horizontal="right" vertical="center"/>
    </xf>
    <xf numFmtId="0" fontId="4" fillId="0" borderId="0" xfId="2" applyFont="1" applyAlignment="1">
      <alignment horizontal="distributed" vertical="center" justifyLastLine="1"/>
    </xf>
    <xf numFmtId="0" fontId="5" fillId="0" borderId="0" xfId="2" applyAlignment="1">
      <alignment horizontal="distributed" vertical="center"/>
    </xf>
    <xf numFmtId="0" fontId="4" fillId="0" borderId="0" xfId="2" applyFont="1" applyBorder="1" applyAlignment="1">
      <alignment horizontal="center" vertical="center"/>
    </xf>
    <xf numFmtId="0" fontId="12" fillId="0" borderId="0" xfId="2" applyFont="1" applyBorder="1" applyAlignment="1">
      <alignment horizontal="distributed" vertical="center"/>
    </xf>
    <xf numFmtId="0" fontId="7" fillId="0" borderId="0" xfId="2" applyFont="1" applyBorder="1" applyAlignment="1">
      <alignment horizontal="center" vertical="center"/>
    </xf>
    <xf numFmtId="178" fontId="10" fillId="0" borderId="0" xfId="1" applyNumberFormat="1" applyFont="1" applyBorder="1" applyAlignment="1">
      <alignment horizontal="right" vertical="center"/>
    </xf>
    <xf numFmtId="0" fontId="11" fillId="0" borderId="0" xfId="2" applyFont="1" applyBorder="1" applyAlignment="1">
      <alignment horizontal="right" vertical="center"/>
    </xf>
    <xf numFmtId="0" fontId="7" fillId="0" borderId="4" xfId="2" applyFont="1" applyBorder="1" applyAlignment="1">
      <alignment horizontal="left" vertical="center"/>
    </xf>
    <xf numFmtId="0" fontId="4" fillId="0" borderId="24" xfId="2" applyFont="1" applyBorder="1" applyAlignment="1">
      <alignment horizontal="distributed" vertical="center" justifyLastLine="1"/>
    </xf>
    <xf numFmtId="0" fontId="5" fillId="0" borderId="25" xfId="2" applyBorder="1" applyAlignment="1">
      <alignment horizontal="distributed" vertical="center"/>
    </xf>
    <xf numFmtId="0" fontId="5" fillId="0" borderId="26" xfId="2" applyBorder="1" applyAlignment="1">
      <alignment horizontal="distributed" vertical="center"/>
    </xf>
    <xf numFmtId="0" fontId="5" fillId="0" borderId="16" xfId="2" applyBorder="1" applyAlignment="1">
      <alignment horizontal="distributed" vertical="center"/>
    </xf>
    <xf numFmtId="0" fontId="4" fillId="0" borderId="25" xfId="2" applyFont="1" applyBorder="1" applyAlignment="1">
      <alignment horizontal="distributed" vertical="center" justifyLastLine="1"/>
    </xf>
    <xf numFmtId="0" fontId="5" fillId="0" borderId="27" xfId="2" applyBorder="1" applyAlignment="1">
      <alignment horizontal="distributed" vertical="center"/>
    </xf>
    <xf numFmtId="0" fontId="4" fillId="0" borderId="16" xfId="2" applyFont="1" applyBorder="1" applyAlignment="1">
      <alignment horizontal="center" vertical="center"/>
    </xf>
    <xf numFmtId="0" fontId="5" fillId="0" borderId="16" xfId="2" applyBorder="1" applyAlignment="1">
      <alignment horizontal="center" vertical="center"/>
    </xf>
    <xf numFmtId="0" fontId="5" fillId="0" borderId="21" xfId="2" applyBorder="1" applyAlignment="1">
      <alignment horizontal="center" vertical="center"/>
    </xf>
    <xf numFmtId="178" fontId="4" fillId="0" borderId="0" xfId="1" applyNumberFormat="1" applyFont="1" applyBorder="1" applyAlignment="1">
      <alignment horizontal="right" vertical="center"/>
    </xf>
    <xf numFmtId="0" fontId="5" fillId="0" borderId="0" xfId="2" applyBorder="1" applyAlignment="1">
      <alignment horizontal="right" vertical="center"/>
    </xf>
    <xf numFmtId="0" fontId="12" fillId="0" borderId="10" xfId="2" applyFont="1" applyBorder="1" applyAlignment="1">
      <alignment horizontal="right" vertical="center"/>
    </xf>
    <xf numFmtId="0" fontId="40" fillId="0" borderId="0" xfId="2" applyFont="1" applyFill="1" applyAlignment="1">
      <alignment horizontal="center" vertical="center"/>
    </xf>
    <xf numFmtId="49" fontId="12" fillId="0" borderId="0" xfId="2" applyNumberFormat="1" applyFont="1" applyBorder="1" applyAlignment="1">
      <alignment horizontal="center" vertical="center"/>
    </xf>
    <xf numFmtId="0" fontId="12" fillId="0" borderId="0" xfId="2" applyFont="1" applyAlignment="1">
      <alignment horizontal="distributed" vertical="center"/>
    </xf>
    <xf numFmtId="178" fontId="4" fillId="0" borderId="0" xfId="1" applyNumberFormat="1" applyFont="1" applyAlignment="1">
      <alignment horizontal="right" vertical="center"/>
    </xf>
    <xf numFmtId="182" fontId="10" fillId="0" borderId="0" xfId="1" applyNumberFormat="1" applyFont="1" applyBorder="1" applyAlignment="1">
      <alignment horizontal="right" vertical="center"/>
    </xf>
    <xf numFmtId="182" fontId="10" fillId="0" borderId="0" xfId="1" applyNumberFormat="1" applyFont="1" applyAlignment="1">
      <alignment horizontal="right" vertical="center"/>
    </xf>
    <xf numFmtId="178" fontId="10" fillId="0" borderId="0" xfId="1" applyNumberFormat="1" applyFont="1" applyAlignment="1">
      <alignment horizontal="right" vertical="center"/>
    </xf>
    <xf numFmtId="180" fontId="10" fillId="0" borderId="0" xfId="1" applyNumberFormat="1" applyFont="1" applyAlignment="1">
      <alignment horizontal="right" vertical="center"/>
    </xf>
    <xf numFmtId="182" fontId="4" fillId="0" borderId="0" xfId="1" applyNumberFormat="1" applyFont="1" applyBorder="1" applyAlignment="1">
      <alignment horizontal="right" vertical="center"/>
    </xf>
    <xf numFmtId="182" fontId="4" fillId="0" borderId="0" xfId="1" applyNumberFormat="1" applyFont="1" applyAlignment="1">
      <alignment horizontal="right" vertical="center"/>
    </xf>
    <xf numFmtId="180" fontId="4" fillId="0" borderId="0" xfId="1" applyNumberFormat="1" applyFont="1" applyAlignment="1">
      <alignment horizontal="right" vertical="center"/>
    </xf>
    <xf numFmtId="0" fontId="12" fillId="0" borderId="0" xfId="2" applyFont="1" applyBorder="1" applyAlignment="1">
      <alignment horizontal="right" vertical="center"/>
    </xf>
    <xf numFmtId="41" fontId="4" fillId="0" borderId="0" xfId="1" applyNumberFormat="1" applyFont="1" applyAlignment="1">
      <alignment horizontal="right" vertical="center"/>
    </xf>
    <xf numFmtId="181" fontId="4" fillId="0" borderId="0" xfId="1" applyNumberFormat="1" applyFont="1" applyAlignment="1">
      <alignment horizontal="right" vertical="center"/>
    </xf>
    <xf numFmtId="42" fontId="4" fillId="0" borderId="0" xfId="1" applyNumberFormat="1" applyFont="1" applyBorder="1" applyAlignment="1">
      <alignment horizontal="right" vertical="center"/>
    </xf>
    <xf numFmtId="0" fontId="40" fillId="0" borderId="0" xfId="2" applyFont="1" applyFill="1" applyBorder="1" applyAlignment="1">
      <alignment horizontal="center" vertical="center"/>
    </xf>
    <xf numFmtId="0" fontId="4" fillId="0" borderId="26" xfId="2" applyFont="1" applyBorder="1" applyAlignment="1">
      <alignment horizontal="distributed" vertical="center" justifyLastLine="1"/>
    </xf>
    <xf numFmtId="0" fontId="4" fillId="0" borderId="16" xfId="2" applyFont="1" applyBorder="1" applyAlignment="1">
      <alignment horizontal="distributed" vertical="center" justifyLastLine="1"/>
    </xf>
    <xf numFmtId="0" fontId="4" fillId="0" borderId="25" xfId="2" applyFont="1" applyBorder="1" applyAlignment="1">
      <alignment horizontal="center" vertical="center" wrapText="1"/>
    </xf>
    <xf numFmtId="0" fontId="5" fillId="0" borderId="25" xfId="2" applyBorder="1" applyAlignment="1">
      <alignment horizontal="center" vertical="center"/>
    </xf>
    <xf numFmtId="0" fontId="5" fillId="0" borderId="21" xfId="2" applyBorder="1" applyAlignment="1">
      <alignment horizontal="distributed" vertical="center"/>
    </xf>
    <xf numFmtId="0" fontId="7" fillId="0" borderId="22" xfId="2" applyFont="1" applyBorder="1" applyAlignment="1">
      <alignment horizontal="right" vertical="top"/>
    </xf>
    <xf numFmtId="0" fontId="41" fillId="0" borderId="0" xfId="2" applyFont="1" applyAlignment="1">
      <alignment horizontal="center" vertical="center"/>
    </xf>
    <xf numFmtId="186" fontId="7" fillId="0" borderId="0" xfId="2" applyNumberFormat="1" applyFont="1" applyBorder="1" applyAlignment="1">
      <alignment horizontal="right" vertical="center"/>
    </xf>
    <xf numFmtId="0" fontId="14" fillId="0" borderId="10" xfId="2" applyFont="1" applyBorder="1" applyAlignment="1">
      <alignment horizontal="right" vertical="center"/>
    </xf>
    <xf numFmtId="0" fontId="9" fillId="0" borderId="0" xfId="2" applyFont="1" applyAlignment="1">
      <alignment horizontal="distributed" vertical="center"/>
    </xf>
    <xf numFmtId="0" fontId="7" fillId="0" borderId="0" xfId="2" applyFont="1" applyAlignment="1">
      <alignment horizontal="distributed" vertical="center"/>
    </xf>
    <xf numFmtId="0" fontId="14" fillId="0" borderId="0" xfId="2" applyFont="1" applyAlignment="1">
      <alignment horizontal="distributed" vertical="center"/>
    </xf>
    <xf numFmtId="0" fontId="13" fillId="0" borderId="0" xfId="2" applyFont="1" applyAlignment="1">
      <alignment horizontal="distributed" vertical="center"/>
    </xf>
    <xf numFmtId="186" fontId="13" fillId="0" borderId="0" xfId="2" applyNumberFormat="1" applyFont="1" applyBorder="1" applyAlignment="1">
      <alignment horizontal="right" vertical="center"/>
    </xf>
    <xf numFmtId="0" fontId="14" fillId="0" borderId="0" xfId="2" applyFont="1" applyFill="1" applyBorder="1" applyAlignment="1">
      <alignment horizontal="distributed" vertical="center"/>
    </xf>
    <xf numFmtId="0" fontId="41" fillId="0" borderId="0" xfId="2" applyFont="1" applyFill="1" applyAlignment="1">
      <alignment horizontal="center" vertical="center"/>
    </xf>
    <xf numFmtId="0" fontId="7" fillId="0" borderId="25" xfId="2" applyFont="1" applyBorder="1" applyAlignment="1">
      <alignment horizontal="distributed" vertical="center" justifyLastLine="1"/>
    </xf>
    <xf numFmtId="0" fontId="7" fillId="0" borderId="27" xfId="2" applyFont="1" applyBorder="1" applyAlignment="1">
      <alignment horizontal="distributed" vertical="center" justifyLastLine="1"/>
    </xf>
    <xf numFmtId="0" fontId="7" fillId="0" borderId="0" xfId="2" applyFont="1" applyBorder="1" applyAlignment="1">
      <alignment horizontal="distributed" vertical="center" justifyLastLine="1"/>
    </xf>
    <xf numFmtId="0" fontId="7" fillId="0" borderId="16" xfId="2" applyFont="1" applyBorder="1" applyAlignment="1">
      <alignment horizontal="distributed" vertical="center" justifyLastLine="1"/>
    </xf>
    <xf numFmtId="0" fontId="7" fillId="0" borderId="16" xfId="2" applyFont="1" applyBorder="1" applyAlignment="1">
      <alignment horizontal="center" vertical="center" wrapText="1"/>
    </xf>
    <xf numFmtId="0" fontId="7" fillId="0" borderId="16" xfId="2" applyFont="1" applyBorder="1" applyAlignment="1">
      <alignment horizontal="center" vertical="center"/>
    </xf>
    <xf numFmtId="0" fontId="7" fillId="0" borderId="21" xfId="2" applyFont="1" applyBorder="1" applyAlignment="1">
      <alignment horizontal="center" vertical="center"/>
    </xf>
    <xf numFmtId="0" fontId="13" fillId="0" borderId="0" xfId="2" applyFont="1" applyFill="1" applyBorder="1" applyAlignment="1">
      <alignment horizontal="distributed" vertical="center"/>
    </xf>
    <xf numFmtId="178" fontId="13" fillId="0" borderId="0" xfId="1" applyNumberFormat="1" applyFont="1" applyFill="1" applyBorder="1" applyAlignment="1">
      <alignment horizontal="right" vertical="center"/>
    </xf>
    <xf numFmtId="185" fontId="13" fillId="0" borderId="0" xfId="1" applyNumberFormat="1" applyFont="1" applyFill="1" applyBorder="1" applyAlignment="1">
      <alignment horizontal="right" vertical="center"/>
    </xf>
    <xf numFmtId="0" fontId="7" fillId="0" borderId="0" xfId="2" applyFont="1" applyFill="1" applyBorder="1" applyAlignment="1">
      <alignment horizontal="distributed" vertical="center"/>
    </xf>
    <xf numFmtId="178" fontId="7" fillId="0" borderId="0" xfId="1" applyNumberFormat="1" applyFont="1" applyFill="1" applyBorder="1" applyAlignment="1">
      <alignment horizontal="right" vertical="center"/>
    </xf>
    <xf numFmtId="185" fontId="7" fillId="0" borderId="0" xfId="1" applyNumberFormat="1" applyFont="1" applyFill="1" applyBorder="1" applyAlignment="1">
      <alignment horizontal="right" vertical="center"/>
    </xf>
    <xf numFmtId="0" fontId="7" fillId="0" borderId="0" xfId="2" applyFont="1" applyFill="1" applyBorder="1" applyAlignment="1">
      <alignment horizontal="distributed" vertical="center" wrapText="1"/>
    </xf>
    <xf numFmtId="0" fontId="41" fillId="0" borderId="0" xfId="2" applyFont="1" applyFill="1" applyBorder="1" applyAlignment="1">
      <alignment horizontal="center" vertical="center"/>
    </xf>
    <xf numFmtId="0" fontId="7" fillId="0" borderId="28" xfId="2" applyFont="1" applyFill="1" applyBorder="1" applyAlignment="1">
      <alignment horizontal="distributed" vertical="center" justifyLastLine="1"/>
    </xf>
    <xf numFmtId="0" fontId="7" fillId="0" borderId="17" xfId="2" applyFont="1" applyFill="1" applyBorder="1" applyAlignment="1">
      <alignment horizontal="distributed" vertical="center" justifyLastLine="1"/>
    </xf>
    <xf numFmtId="0" fontId="7" fillId="0" borderId="13" xfId="2" applyFont="1" applyFill="1" applyBorder="1" applyAlignment="1">
      <alignment horizontal="distributed" vertical="center" justifyLastLine="1"/>
    </xf>
    <xf numFmtId="0" fontId="7" fillId="0" borderId="29" xfId="2" applyFont="1" applyFill="1" applyBorder="1" applyAlignment="1">
      <alignment horizontal="distributed" vertical="center" justifyLastLine="1"/>
    </xf>
    <xf numFmtId="0" fontId="7" fillId="0" borderId="30" xfId="2" applyFont="1" applyFill="1" applyBorder="1" applyAlignment="1">
      <alignment horizontal="distributed" vertical="center" justifyLastLine="1"/>
    </xf>
    <xf numFmtId="0" fontId="7" fillId="0" borderId="19" xfId="2" applyFont="1" applyFill="1" applyBorder="1" applyAlignment="1">
      <alignment horizontal="distributed" vertical="center" justifyLastLine="1"/>
    </xf>
    <xf numFmtId="0" fontId="7" fillId="0" borderId="17" xfId="2" applyFont="1" applyFill="1" applyBorder="1" applyAlignment="1">
      <alignment horizontal="distributed" vertical="center" wrapText="1" justifyLastLine="1"/>
    </xf>
    <xf numFmtId="0" fontId="7" fillId="0" borderId="18" xfId="2" applyFont="1" applyFill="1" applyBorder="1" applyAlignment="1">
      <alignment horizontal="distributed" vertical="center" justifyLastLine="1"/>
    </xf>
    <xf numFmtId="0" fontId="7" fillId="0" borderId="31" xfId="2" applyFont="1" applyFill="1" applyBorder="1" applyAlignment="1">
      <alignment horizontal="distributed" vertical="center" justifyLastLine="1"/>
    </xf>
    <xf numFmtId="0" fontId="7" fillId="0" borderId="20" xfId="2" applyFont="1" applyFill="1" applyBorder="1" applyAlignment="1">
      <alignment horizontal="distributed" vertical="center" justifyLastLine="1"/>
    </xf>
    <xf numFmtId="0" fontId="7" fillId="0" borderId="0" xfId="2" applyFont="1" applyFill="1" applyBorder="1" applyAlignment="1">
      <alignment horizontal="right" vertical="center"/>
    </xf>
    <xf numFmtId="0" fontId="7" fillId="0" borderId="0" xfId="2" applyFont="1" applyAlignment="1">
      <alignment horizontal="center" vertical="center"/>
    </xf>
    <xf numFmtId="0" fontId="13" fillId="3" borderId="0" xfId="2" applyFont="1" applyFill="1" applyBorder="1" applyAlignment="1">
      <alignment horizontal="distributed" vertical="center"/>
    </xf>
    <xf numFmtId="0" fontId="7" fillId="0" borderId="32" xfId="2" applyFont="1" applyBorder="1" applyAlignment="1">
      <alignment horizontal="distributed" vertical="center" justifyLastLine="1"/>
    </xf>
    <xf numFmtId="0" fontId="7" fillId="0" borderId="33" xfId="2" applyFont="1" applyBorder="1" applyAlignment="1">
      <alignment horizontal="distributed" vertical="center" justifyLastLine="1"/>
    </xf>
    <xf numFmtId="0" fontId="7" fillId="0" borderId="24" xfId="2" applyFont="1" applyBorder="1" applyAlignment="1">
      <alignment horizontal="distributed" vertical="center" justifyLastLine="1"/>
    </xf>
    <xf numFmtId="0" fontId="7" fillId="0" borderId="17" xfId="2" applyFont="1" applyBorder="1" applyAlignment="1">
      <alignment horizontal="distributed" vertical="center" justifyLastLine="1"/>
    </xf>
    <xf numFmtId="0" fontId="41" fillId="0" borderId="0" xfId="2" applyFont="1" applyFill="1" applyAlignment="1">
      <alignment horizontal="right" vertical="center"/>
    </xf>
    <xf numFmtId="0" fontId="41" fillId="0" borderId="0" xfId="2" applyFont="1" applyFill="1" applyAlignment="1">
      <alignment horizontal="left" vertical="center"/>
    </xf>
    <xf numFmtId="0" fontId="7" fillId="0" borderId="8" xfId="2" applyFont="1" applyBorder="1" applyAlignment="1">
      <alignment horizontal="distributed" vertical="center" justifyLastLine="1"/>
    </xf>
    <xf numFmtId="0" fontId="7" fillId="0" borderId="11" xfId="2" applyFont="1" applyBorder="1" applyAlignment="1">
      <alignment horizontal="distributed" vertical="center" justifyLastLine="1"/>
    </xf>
    <xf numFmtId="0" fontId="7" fillId="0" borderId="6" xfId="2" applyFont="1" applyBorder="1" applyAlignment="1">
      <alignment horizontal="distributed" vertical="center" justifyLastLine="1"/>
    </xf>
    <xf numFmtId="0" fontId="7" fillId="0" borderId="34" xfId="2" applyFont="1" applyBorder="1" applyAlignment="1">
      <alignment horizontal="distributed" vertical="center" justifyLastLine="1"/>
    </xf>
    <xf numFmtId="0" fontId="7" fillId="0" borderId="35" xfId="2" applyFont="1" applyBorder="1" applyAlignment="1">
      <alignment horizontal="distributed" vertical="center" justifyLastLine="1"/>
    </xf>
    <xf numFmtId="0" fontId="7" fillId="0" borderId="36" xfId="2" applyFont="1" applyBorder="1" applyAlignment="1">
      <alignment horizontal="distributed" vertical="center" justifyLastLine="1"/>
    </xf>
    <xf numFmtId="0" fontId="7" fillId="0" borderId="0" xfId="2" applyFont="1" applyFill="1" applyAlignment="1">
      <alignment horizontal="right" vertical="center"/>
    </xf>
    <xf numFmtId="0" fontId="13" fillId="0" borderId="0" xfId="2" applyFont="1" applyFill="1" applyAlignment="1">
      <alignment horizontal="distributed" vertical="center"/>
    </xf>
    <xf numFmtId="0" fontId="14" fillId="0" borderId="10" xfId="2" applyFont="1" applyFill="1" applyBorder="1" applyAlignment="1">
      <alignment horizontal="right" vertical="center"/>
    </xf>
    <xf numFmtId="0" fontId="14" fillId="0" borderId="0" xfId="2" applyFont="1" applyFill="1" applyAlignment="1">
      <alignment horizontal="distributed" vertical="center"/>
    </xf>
    <xf numFmtId="0" fontId="26" fillId="0" borderId="0" xfId="0" applyFont="1" applyAlignment="1">
      <alignment horizontal="distributed" vertical="center"/>
    </xf>
    <xf numFmtId="0" fontId="7" fillId="0" borderId="24" xfId="2" applyFont="1" applyFill="1" applyBorder="1" applyAlignment="1">
      <alignment horizontal="distributed" vertical="center" justifyLastLine="1"/>
    </xf>
    <xf numFmtId="0" fontId="7" fillId="0" borderId="25" xfId="2" applyFont="1" applyFill="1" applyBorder="1" applyAlignment="1">
      <alignment horizontal="distributed" vertical="center" justifyLastLine="1"/>
    </xf>
    <xf numFmtId="0" fontId="7" fillId="0" borderId="26" xfId="2" applyFont="1" applyFill="1" applyBorder="1" applyAlignment="1">
      <alignment horizontal="distributed" vertical="center" justifyLastLine="1"/>
    </xf>
    <xf numFmtId="0" fontId="7" fillId="0" borderId="16" xfId="2" applyFont="1" applyFill="1" applyBorder="1" applyAlignment="1">
      <alignment horizontal="distributed" vertical="center" justifyLastLine="1"/>
    </xf>
    <xf numFmtId="0" fontId="7" fillId="0" borderId="27" xfId="2" applyFont="1" applyFill="1" applyBorder="1" applyAlignment="1">
      <alignment horizontal="distributed" vertical="center" justifyLastLine="1"/>
    </xf>
    <xf numFmtId="0" fontId="50" fillId="0" borderId="0" xfId="0" applyFont="1" applyBorder="1" applyAlignment="1">
      <alignment horizontal="distributed" vertical="center"/>
    </xf>
    <xf numFmtId="0" fontId="50" fillId="0" borderId="13" xfId="0" applyFont="1" applyBorder="1" applyAlignment="1">
      <alignment horizontal="distributed" vertical="center"/>
    </xf>
    <xf numFmtId="0" fontId="14" fillId="0" borderId="0" xfId="2" applyFont="1" applyFill="1" applyBorder="1" applyAlignment="1">
      <alignment horizontal="right" vertical="center"/>
    </xf>
    <xf numFmtId="49" fontId="14" fillId="0" borderId="0" xfId="2" applyNumberFormat="1" applyFont="1" applyFill="1" applyBorder="1" applyAlignment="1">
      <alignment horizontal="center" vertical="center"/>
    </xf>
    <xf numFmtId="49" fontId="7" fillId="0" borderId="0" xfId="2" applyNumberFormat="1" applyFont="1" applyFill="1" applyBorder="1" applyAlignment="1">
      <alignment horizontal="center" vertical="center"/>
    </xf>
    <xf numFmtId="0" fontId="25" fillId="0" borderId="0" xfId="2" applyFont="1" applyBorder="1" applyAlignment="1">
      <alignment horizontal="distributed" vertical="center"/>
    </xf>
    <xf numFmtId="0" fontId="7" fillId="0" borderId="0"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0" xfId="2" applyFont="1" applyFill="1" applyBorder="1" applyAlignment="1">
      <alignment horizontal="distributed" vertical="center" justifyLastLine="1"/>
    </xf>
    <xf numFmtId="0" fontId="7" fillId="0" borderId="21" xfId="2" applyFont="1" applyFill="1" applyBorder="1" applyAlignment="1">
      <alignment horizontal="distributed" vertical="center" justifyLastLine="1"/>
    </xf>
    <xf numFmtId="0" fontId="7" fillId="0" borderId="0" xfId="2" applyFont="1" applyAlignment="1">
      <alignment horizontal="right" vertical="center"/>
    </xf>
    <xf numFmtId="0" fontId="42" fillId="0" borderId="0" xfId="0" applyFont="1" applyAlignment="1">
      <alignment horizontal="center" vertical="center"/>
    </xf>
    <xf numFmtId="181" fontId="13" fillId="0" borderId="0" xfId="1" applyNumberFormat="1" applyFont="1" applyFill="1" applyBorder="1" applyAlignment="1">
      <alignment horizontal="right" vertical="center"/>
    </xf>
    <xf numFmtId="181" fontId="13" fillId="0" borderId="0" xfId="1" applyNumberFormat="1" applyFont="1" applyFill="1" applyBorder="1" applyAlignment="1">
      <alignment vertical="center"/>
    </xf>
    <xf numFmtId="181" fontId="7" fillId="0" borderId="0" xfId="2" applyNumberFormat="1" applyFont="1" applyFill="1" applyBorder="1" applyAlignment="1">
      <alignment horizontal="right" vertical="center"/>
    </xf>
    <xf numFmtId="181" fontId="7" fillId="0" borderId="0" xfId="1" applyNumberFormat="1" applyFont="1" applyFill="1" applyBorder="1" applyAlignment="1">
      <alignment vertical="center"/>
    </xf>
    <xf numFmtId="0" fontId="17" fillId="0" borderId="0" xfId="2" applyFont="1" applyFill="1" applyBorder="1" applyAlignment="1">
      <alignment horizontal="distributed" vertical="center"/>
    </xf>
    <xf numFmtId="196" fontId="27" fillId="0" borderId="0" xfId="0" applyNumberFormat="1" applyFont="1" applyAlignment="1">
      <alignment vertical="top"/>
    </xf>
    <xf numFmtId="185" fontId="7" fillId="0" borderId="0" xfId="1" applyNumberFormat="1" applyFont="1" applyFill="1" applyBorder="1" applyAlignment="1">
      <alignment vertical="center"/>
    </xf>
    <xf numFmtId="0" fontId="7" fillId="4" borderId="18" xfId="2" applyFont="1" applyFill="1" applyBorder="1" applyAlignment="1">
      <alignment horizontal="center" vertical="center" wrapText="1" justifyLastLine="1"/>
    </xf>
    <xf numFmtId="0" fontId="7" fillId="4" borderId="10" xfId="2" applyFont="1" applyFill="1" applyBorder="1" applyAlignment="1">
      <alignment horizontal="center" vertical="center" wrapText="1" justifyLastLine="1"/>
    </xf>
    <xf numFmtId="0" fontId="7" fillId="4" borderId="31" xfId="2" applyFont="1" applyFill="1" applyBorder="1" applyAlignment="1">
      <alignment horizontal="center" vertical="center" wrapText="1" justifyLastLine="1"/>
    </xf>
    <xf numFmtId="0" fontId="7" fillId="4" borderId="0" xfId="2" applyFont="1" applyFill="1" applyBorder="1" applyAlignment="1">
      <alignment horizontal="center" vertical="center" wrapText="1" justifyLastLine="1"/>
    </xf>
    <xf numFmtId="0" fontId="7" fillId="4" borderId="28" xfId="2" applyFont="1" applyFill="1" applyBorder="1" applyAlignment="1">
      <alignment horizontal="center" vertical="center" wrapText="1" justifyLastLine="1"/>
    </xf>
    <xf numFmtId="0" fontId="7" fillId="4" borderId="13" xfId="2" applyFont="1" applyFill="1" applyBorder="1" applyAlignment="1">
      <alignment horizontal="center" vertical="center" wrapText="1" justifyLastLine="1"/>
    </xf>
    <xf numFmtId="0" fontId="17" fillId="4" borderId="18" xfId="2" applyFont="1" applyFill="1" applyBorder="1" applyAlignment="1">
      <alignment horizontal="center" vertical="center" wrapText="1"/>
    </xf>
    <xf numFmtId="0" fontId="17" fillId="4" borderId="10" xfId="2" applyFont="1" applyFill="1" applyBorder="1" applyAlignment="1">
      <alignment horizontal="center" vertical="center" wrapText="1"/>
    </xf>
    <xf numFmtId="0" fontId="17" fillId="4" borderId="28" xfId="2" applyFont="1" applyFill="1" applyBorder="1" applyAlignment="1">
      <alignment horizontal="center" vertical="center" wrapText="1"/>
    </xf>
    <xf numFmtId="0" fontId="17" fillId="4" borderId="31" xfId="2" applyFont="1" applyFill="1" applyBorder="1" applyAlignment="1">
      <alignment horizontal="center" vertical="center" wrapText="1"/>
    </xf>
    <xf numFmtId="0" fontId="17" fillId="4" borderId="0" xfId="2" applyFont="1" applyFill="1" applyBorder="1" applyAlignment="1">
      <alignment horizontal="center" vertical="center" wrapText="1"/>
    </xf>
    <xf numFmtId="0" fontId="17" fillId="4" borderId="13" xfId="2" applyFont="1" applyFill="1" applyBorder="1" applyAlignment="1">
      <alignment horizontal="center" vertical="center" wrapText="1"/>
    </xf>
    <xf numFmtId="0" fontId="7" fillId="0" borderId="20" xfId="2" applyFont="1" applyFill="1" applyBorder="1" applyAlignment="1">
      <alignment horizontal="center" vertical="center" wrapText="1" justifyLastLine="1"/>
    </xf>
    <xf numFmtId="0" fontId="7" fillId="0" borderId="15" xfId="2" applyFont="1" applyFill="1" applyBorder="1" applyAlignment="1">
      <alignment horizontal="center" vertical="center" wrapText="1" justifyLastLine="1"/>
    </xf>
    <xf numFmtId="0" fontId="7" fillId="0" borderId="30" xfId="2" applyFont="1" applyFill="1" applyBorder="1" applyAlignment="1">
      <alignment horizontal="center" vertical="center" wrapText="1" justifyLastLine="1"/>
    </xf>
    <xf numFmtId="0" fontId="7" fillId="0" borderId="20" xfId="2" applyFont="1" applyFill="1" applyBorder="1" applyAlignment="1">
      <alignment horizontal="center" vertical="center" wrapText="1"/>
    </xf>
    <xf numFmtId="0" fontId="7" fillId="0" borderId="15" xfId="2" applyFont="1" applyFill="1" applyBorder="1" applyAlignment="1">
      <alignment horizontal="center" vertical="center" wrapText="1"/>
    </xf>
    <xf numFmtId="0" fontId="7" fillId="0" borderId="30" xfId="2" applyFont="1" applyFill="1" applyBorder="1" applyAlignment="1">
      <alignment horizontal="center" vertical="center" wrapText="1"/>
    </xf>
    <xf numFmtId="0" fontId="7" fillId="0" borderId="15" xfId="2" applyFont="1" applyFill="1" applyBorder="1" applyAlignment="1">
      <alignment horizontal="center" vertical="center"/>
    </xf>
    <xf numFmtId="0" fontId="7" fillId="0" borderId="30" xfId="2" applyFont="1" applyFill="1" applyBorder="1" applyAlignment="1">
      <alignment horizontal="center" vertical="center"/>
    </xf>
    <xf numFmtId="177" fontId="13" fillId="0" borderId="0" xfId="2" applyNumberFormat="1" applyFont="1" applyFill="1" applyBorder="1" applyAlignment="1">
      <alignment vertical="center"/>
    </xf>
    <xf numFmtId="0" fontId="7" fillId="0" borderId="16" xfId="2" applyFont="1" applyFill="1" applyBorder="1" applyAlignment="1">
      <alignment horizontal="distributed" vertical="center"/>
    </xf>
    <xf numFmtId="0" fontId="7" fillId="0" borderId="21" xfId="2" applyFont="1" applyFill="1" applyBorder="1" applyAlignment="1">
      <alignment horizontal="distributed" vertical="center"/>
    </xf>
    <xf numFmtId="0" fontId="7" fillId="0" borderId="0" xfId="2" applyFont="1" applyBorder="1" applyAlignment="1">
      <alignment horizontal="distributed" vertical="center"/>
    </xf>
    <xf numFmtId="178" fontId="7" fillId="0" borderId="0" xfId="1" applyNumberFormat="1" applyFont="1" applyFill="1" applyAlignment="1">
      <alignment horizontal="right" vertical="center"/>
    </xf>
    <xf numFmtId="0" fontId="7" fillId="0" borderId="10" xfId="2" applyFont="1" applyFill="1" applyBorder="1" applyAlignment="1">
      <alignment horizontal="right" vertical="center"/>
    </xf>
    <xf numFmtId="0" fontId="7" fillId="0" borderId="10" xfId="2" applyFont="1" applyBorder="1" applyAlignment="1">
      <alignment horizontal="distributed" vertical="center" wrapText="1" justifyLastLine="1"/>
    </xf>
    <xf numFmtId="0" fontId="7" fillId="0" borderId="28" xfId="2" applyFont="1" applyBorder="1" applyAlignment="1">
      <alignment horizontal="distributed" vertical="center" wrapText="1" justifyLastLine="1"/>
    </xf>
    <xf numFmtId="0" fontId="7" fillId="0" borderId="15" xfId="2" applyFont="1" applyBorder="1" applyAlignment="1">
      <alignment horizontal="distributed" vertical="center" wrapText="1" justifyLastLine="1"/>
    </xf>
    <xf numFmtId="0" fontId="7" fillId="0" borderId="30" xfId="2" applyFont="1" applyBorder="1" applyAlignment="1">
      <alignment horizontal="distributed" vertical="center" wrapText="1" justifyLastLine="1"/>
    </xf>
    <xf numFmtId="0" fontId="25" fillId="0" borderId="0" xfId="0" applyFont="1" applyAlignment="1">
      <alignment horizontal="distributed" vertical="center" indent="1"/>
    </xf>
    <xf numFmtId="0" fontId="24" fillId="0" borderId="0" xfId="0" applyFont="1" applyAlignment="1">
      <alignment horizontal="center" vertical="center"/>
    </xf>
    <xf numFmtId="177" fontId="7" fillId="0" borderId="0" xfId="2" applyNumberFormat="1" applyFont="1" applyFill="1" applyBorder="1" applyAlignment="1">
      <alignment vertical="center"/>
    </xf>
    <xf numFmtId="177" fontId="13" fillId="0" borderId="31" xfId="2" applyNumberFormat="1" applyFont="1" applyFill="1" applyBorder="1" applyAlignment="1">
      <alignment vertical="center"/>
    </xf>
    <xf numFmtId="177" fontId="7" fillId="0" borderId="31" xfId="2" applyNumberFormat="1" applyFont="1" applyFill="1" applyBorder="1" applyAlignment="1">
      <alignment vertical="center"/>
    </xf>
    <xf numFmtId="0" fontId="24" fillId="0" borderId="0" xfId="0" applyFont="1" applyAlignment="1">
      <alignment horizontal="distributed" vertical="center"/>
    </xf>
    <xf numFmtId="49" fontId="7" fillId="0" borderId="10" xfId="2" applyNumberFormat="1" applyFont="1" applyFill="1" applyBorder="1" applyAlignment="1">
      <alignment horizontal="center" vertical="center"/>
    </xf>
    <xf numFmtId="41" fontId="7" fillId="0" borderId="0" xfId="2" applyNumberFormat="1" applyFont="1" applyBorder="1" applyAlignment="1">
      <alignment horizontal="center" vertical="center"/>
    </xf>
    <xf numFmtId="0" fontId="7" fillId="0" borderId="43" xfId="2" applyFont="1" applyBorder="1" applyAlignment="1">
      <alignment horizontal="distributed" vertical="center" justifyLastLine="1"/>
    </xf>
    <xf numFmtId="0" fontId="7" fillId="0" borderId="22" xfId="2" applyFont="1" applyBorder="1" applyAlignment="1">
      <alignment horizontal="distributed" vertical="center" justifyLastLine="1"/>
    </xf>
    <xf numFmtId="0" fontId="7" fillId="0" borderId="20" xfId="2" applyFont="1" applyBorder="1" applyAlignment="1">
      <alignment horizontal="distributed" vertical="center" justifyLastLine="1"/>
    </xf>
    <xf numFmtId="0" fontId="7" fillId="0" borderId="15" xfId="2" applyFont="1" applyBorder="1" applyAlignment="1">
      <alignment horizontal="distributed" vertical="center" justifyLastLine="1"/>
    </xf>
    <xf numFmtId="41" fontId="7" fillId="0" borderId="31" xfId="2" applyNumberFormat="1" applyFont="1" applyBorder="1" applyAlignment="1">
      <alignment horizontal="right" vertical="center"/>
    </xf>
    <xf numFmtId="41" fontId="7" fillId="0" borderId="0" xfId="2" applyNumberFormat="1" applyFont="1" applyBorder="1" applyAlignment="1">
      <alignment horizontal="right" vertical="center"/>
    </xf>
    <xf numFmtId="178" fontId="7" fillId="0" borderId="0" xfId="2" applyNumberFormat="1" applyFont="1" applyBorder="1" applyAlignment="1">
      <alignment horizontal="right" vertical="center"/>
    </xf>
    <xf numFmtId="178" fontId="7" fillId="0" borderId="31" xfId="2" applyNumberFormat="1" applyFont="1" applyBorder="1" applyAlignment="1">
      <alignment horizontal="right" vertical="center"/>
    </xf>
    <xf numFmtId="0" fontId="7" fillId="0" borderId="18" xfId="2" applyFont="1" applyBorder="1" applyAlignment="1">
      <alignment horizontal="distributed" vertical="center" justifyLastLine="1"/>
    </xf>
    <xf numFmtId="0" fontId="7" fillId="0" borderId="10" xfId="2" applyFont="1" applyBorder="1" applyAlignment="1">
      <alignment horizontal="distributed" vertical="center" justifyLastLine="1"/>
    </xf>
    <xf numFmtId="0" fontId="7" fillId="0" borderId="28" xfId="2" applyFont="1" applyBorder="1" applyAlignment="1">
      <alignment horizontal="distributed" vertical="center" justifyLastLine="1"/>
    </xf>
    <xf numFmtId="0" fontId="7" fillId="0" borderId="31" xfId="2" applyFont="1" applyBorder="1" applyAlignment="1">
      <alignment horizontal="distributed" vertical="center" justifyLastLine="1"/>
    </xf>
    <xf numFmtId="0" fontId="7" fillId="0" borderId="13" xfId="2" applyFont="1" applyBorder="1" applyAlignment="1">
      <alignment horizontal="distributed" vertical="center" justifyLastLine="1"/>
    </xf>
    <xf numFmtId="0" fontId="7" fillId="0" borderId="30" xfId="2" applyFont="1" applyBorder="1" applyAlignment="1">
      <alignment horizontal="distributed" vertical="center" justifyLastLine="1"/>
    </xf>
    <xf numFmtId="41" fontId="7" fillId="0" borderId="0" xfId="2" applyNumberFormat="1" applyFont="1" applyBorder="1" applyAlignment="1">
      <alignment vertical="center"/>
    </xf>
    <xf numFmtId="0" fontId="7" fillId="0" borderId="43" xfId="2" applyFont="1" applyBorder="1" applyAlignment="1">
      <alignment horizontal="distributed" vertical="center" wrapText="1" justifyLastLine="1"/>
    </xf>
    <xf numFmtId="0" fontId="7" fillId="0" borderId="22" xfId="2" applyFont="1" applyBorder="1" applyAlignment="1">
      <alignment horizontal="distributed" vertical="center" wrapText="1" justifyLastLine="1"/>
    </xf>
    <xf numFmtId="0" fontId="7" fillId="0" borderId="12" xfId="2" applyFont="1" applyBorder="1" applyAlignment="1">
      <alignment horizontal="distributed" vertical="center" wrapText="1" justifyLastLine="1"/>
    </xf>
    <xf numFmtId="0" fontId="7" fillId="0" borderId="20" xfId="2" applyFont="1" applyBorder="1" applyAlignment="1">
      <alignment horizontal="distributed" vertical="center" wrapText="1" justifyLastLine="1"/>
    </xf>
    <xf numFmtId="0" fontId="7" fillId="0" borderId="4" xfId="2" applyFont="1" applyBorder="1" applyAlignment="1">
      <alignment horizontal="center" vertical="center" wrapText="1" justifyLastLine="1"/>
    </xf>
    <xf numFmtId="49" fontId="14" fillId="0" borderId="10" xfId="2" applyNumberFormat="1" applyFont="1" applyBorder="1" applyAlignment="1">
      <alignment horizontal="center" vertical="center"/>
    </xf>
    <xf numFmtId="49" fontId="14" fillId="0" borderId="0" xfId="2" applyNumberFormat="1" applyFont="1" applyBorder="1" applyAlignment="1">
      <alignment horizontal="center" vertical="center"/>
    </xf>
    <xf numFmtId="0" fontId="7" fillId="0" borderId="0" xfId="2" applyFont="1" applyBorder="1" applyAlignment="1">
      <alignment horizontal="center" vertical="center" justifyLastLine="1"/>
    </xf>
    <xf numFmtId="0" fontId="7" fillId="0" borderId="37" xfId="2" applyFont="1" applyBorder="1" applyAlignment="1">
      <alignment horizontal="distributed" vertical="center" justifyLastLine="1"/>
    </xf>
    <xf numFmtId="0" fontId="7" fillId="0" borderId="38" xfId="2" applyFont="1" applyBorder="1" applyAlignment="1">
      <alignment horizontal="distributed" vertical="center" justifyLastLine="1"/>
    </xf>
    <xf numFmtId="0" fontId="7" fillId="0" borderId="39" xfId="2" applyFont="1" applyBorder="1" applyAlignment="1">
      <alignment horizontal="distributed" vertical="center" justifyLastLine="1"/>
    </xf>
    <xf numFmtId="0" fontId="7" fillId="0" borderId="40" xfId="2" applyFont="1" applyBorder="1" applyAlignment="1">
      <alignment horizontal="distributed" vertical="center" justifyLastLine="1"/>
    </xf>
    <xf numFmtId="0" fontId="7" fillId="0" borderId="43" xfId="2" applyFont="1" applyBorder="1" applyAlignment="1">
      <alignment horizontal="center" vertical="center" justifyLastLine="1"/>
    </xf>
    <xf numFmtId="0" fontId="7" fillId="0" borderId="22" xfId="2" applyFont="1" applyBorder="1" applyAlignment="1">
      <alignment horizontal="center" vertical="center" justifyLastLine="1"/>
    </xf>
    <xf numFmtId="0" fontId="7" fillId="0" borderId="12" xfId="2" applyFont="1" applyBorder="1" applyAlignment="1">
      <alignment horizontal="center" vertical="center" justifyLastLine="1"/>
    </xf>
    <xf numFmtId="0" fontId="7" fillId="0" borderId="20" xfId="2" applyFont="1" applyBorder="1" applyAlignment="1">
      <alignment horizontal="center" vertical="center" justifyLastLine="1"/>
    </xf>
    <xf numFmtId="0" fontId="7" fillId="0" borderId="15" xfId="2" applyFont="1" applyBorder="1" applyAlignment="1">
      <alignment horizontal="center" vertical="center" justifyLastLine="1"/>
    </xf>
    <xf numFmtId="0" fontId="7" fillId="0" borderId="30" xfId="2" applyFont="1" applyBorder="1" applyAlignment="1">
      <alignment horizontal="center" vertical="center" justifyLastLine="1"/>
    </xf>
    <xf numFmtId="0" fontId="7" fillId="0" borderId="26" xfId="2" applyFont="1" applyBorder="1" applyAlignment="1">
      <alignment horizontal="distributed" vertical="center" justifyLastLine="1"/>
    </xf>
    <xf numFmtId="184" fontId="7" fillId="0" borderId="0" xfId="2" applyNumberFormat="1" applyFont="1" applyAlignment="1">
      <alignment horizontal="right" vertical="center"/>
    </xf>
    <xf numFmtId="186" fontId="13" fillId="0" borderId="0" xfId="2" applyNumberFormat="1" applyFont="1" applyAlignment="1">
      <alignment horizontal="right" vertical="center"/>
    </xf>
    <xf numFmtId="186" fontId="7" fillId="0" borderId="0" xfId="2" applyNumberFormat="1" applyFont="1" applyAlignment="1">
      <alignment horizontal="right" vertical="center"/>
    </xf>
    <xf numFmtId="178" fontId="7" fillId="0" borderId="0" xfId="2" applyNumberFormat="1" applyFont="1" applyAlignment="1">
      <alignment vertical="center"/>
    </xf>
    <xf numFmtId="0" fontId="7" fillId="0" borderId="25" xfId="2" applyFont="1" applyBorder="1" applyAlignment="1">
      <alignment horizontal="center" vertical="center"/>
    </xf>
    <xf numFmtId="0" fontId="7" fillId="0" borderId="25" xfId="2" applyFont="1" applyBorder="1" applyAlignment="1">
      <alignment horizontal="distributed" vertical="center" wrapText="1" justifyLastLine="1"/>
    </xf>
    <xf numFmtId="0" fontId="7" fillId="0" borderId="16" xfId="2" applyFont="1" applyBorder="1" applyAlignment="1">
      <alignment horizontal="distributed" vertical="center" wrapText="1" justifyLastLine="1"/>
    </xf>
    <xf numFmtId="49" fontId="14" fillId="0" borderId="0" xfId="2" applyNumberFormat="1" applyFont="1" applyAlignment="1">
      <alignment horizontal="center" vertical="center"/>
    </xf>
    <xf numFmtId="0" fontId="7" fillId="4" borderId="10" xfId="2" applyFont="1" applyFill="1" applyBorder="1" applyAlignment="1">
      <alignment horizontal="center" vertical="center" justifyLastLine="1"/>
    </xf>
    <xf numFmtId="0" fontId="7" fillId="4" borderId="28" xfId="2" applyFont="1" applyFill="1" applyBorder="1" applyAlignment="1">
      <alignment horizontal="center" vertical="center" justifyLastLine="1"/>
    </xf>
    <xf numFmtId="0" fontId="7" fillId="4" borderId="15" xfId="2" applyFont="1" applyFill="1" applyBorder="1" applyAlignment="1">
      <alignment horizontal="center" vertical="center" justifyLastLine="1"/>
    </xf>
    <xf numFmtId="0" fontId="7" fillId="4" borderId="30" xfId="2" applyFont="1" applyFill="1" applyBorder="1" applyAlignment="1">
      <alignment horizontal="center" vertical="center" justifyLastLine="1"/>
    </xf>
    <xf numFmtId="0" fontId="7" fillId="4" borderId="18" xfId="2" applyFont="1" applyFill="1" applyBorder="1" applyAlignment="1">
      <alignment horizontal="center" vertical="center" justifyLastLine="1"/>
    </xf>
    <xf numFmtId="0" fontId="7" fillId="4" borderId="20" xfId="2" applyFont="1" applyFill="1" applyBorder="1" applyAlignment="1">
      <alignment horizontal="center" vertical="center" justifyLastLine="1"/>
    </xf>
    <xf numFmtId="0" fontId="7" fillId="4" borderId="18" xfId="2" applyFont="1" applyFill="1" applyBorder="1" applyAlignment="1">
      <alignment horizontal="center" vertical="center" wrapText="1"/>
    </xf>
    <xf numFmtId="0" fontId="7" fillId="4" borderId="10" xfId="2" applyFont="1" applyFill="1" applyBorder="1" applyAlignment="1">
      <alignment horizontal="center" vertical="center" wrapText="1"/>
    </xf>
    <xf numFmtId="0" fontId="7" fillId="4" borderId="20" xfId="2" applyFont="1" applyFill="1" applyBorder="1" applyAlignment="1">
      <alignment horizontal="center" vertical="center" wrapText="1"/>
    </xf>
    <xf numFmtId="0" fontId="7" fillId="4" borderId="15" xfId="2" applyFont="1" applyFill="1" applyBorder="1" applyAlignment="1">
      <alignment horizontal="center" vertical="center" wrapText="1"/>
    </xf>
    <xf numFmtId="0" fontId="7" fillId="4" borderId="41" xfId="2" applyFont="1" applyFill="1" applyBorder="1" applyAlignment="1">
      <alignment horizontal="center" vertical="center" wrapText="1" justifyLastLine="1"/>
    </xf>
    <xf numFmtId="0" fontId="7" fillId="4" borderId="26" xfId="2" applyFont="1" applyFill="1" applyBorder="1" applyAlignment="1">
      <alignment horizontal="center" vertical="center" wrapText="1" justifyLastLine="1"/>
    </xf>
    <xf numFmtId="0" fontId="7" fillId="4" borderId="21" xfId="2" applyFont="1" applyFill="1" applyBorder="1" applyAlignment="1">
      <alignment horizontal="center" vertical="center" justifyLastLine="1"/>
    </xf>
    <xf numFmtId="0" fontId="7" fillId="4" borderId="41" xfId="2" applyFont="1" applyFill="1" applyBorder="1" applyAlignment="1">
      <alignment horizontal="center" vertical="center" justifyLastLine="1"/>
    </xf>
    <xf numFmtId="0" fontId="7" fillId="4" borderId="26" xfId="2" applyFont="1" applyFill="1" applyBorder="1" applyAlignment="1">
      <alignment horizontal="center" vertical="center" justifyLastLine="1"/>
    </xf>
    <xf numFmtId="0" fontId="17" fillId="4" borderId="41" xfId="2" applyFont="1" applyFill="1" applyBorder="1" applyAlignment="1">
      <alignment horizontal="center" vertical="center"/>
    </xf>
    <xf numFmtId="0" fontId="17" fillId="4" borderId="26" xfId="2" applyFont="1" applyFill="1" applyBorder="1" applyAlignment="1">
      <alignment horizontal="center" vertical="center"/>
    </xf>
    <xf numFmtId="0" fontId="7" fillId="4" borderId="21" xfId="2" applyFont="1" applyFill="1" applyBorder="1" applyAlignment="1">
      <alignment horizontal="center" vertical="center"/>
    </xf>
    <xf numFmtId="0" fontId="7" fillId="4" borderId="41" xfId="2" applyFont="1" applyFill="1" applyBorder="1" applyAlignment="1">
      <alignment horizontal="center" vertical="center"/>
    </xf>
    <xf numFmtId="0" fontId="7" fillId="4" borderId="26" xfId="2" applyFont="1" applyFill="1" applyBorder="1" applyAlignment="1">
      <alignment horizontal="center" vertical="center"/>
    </xf>
    <xf numFmtId="0" fontId="7" fillId="4" borderId="27" xfId="2" applyFont="1" applyFill="1" applyBorder="1" applyAlignment="1">
      <alignment horizontal="center" vertical="center" wrapText="1" justifyLastLine="1"/>
    </xf>
    <xf numFmtId="0" fontId="7" fillId="4" borderId="42" xfId="2" applyFont="1" applyFill="1" applyBorder="1" applyAlignment="1">
      <alignment horizontal="center" vertical="center" wrapText="1" justifyLastLine="1"/>
    </xf>
    <xf numFmtId="0" fontId="7" fillId="4" borderId="24" xfId="2" applyFont="1" applyFill="1" applyBorder="1" applyAlignment="1">
      <alignment horizontal="center" vertical="center" wrapText="1" justifyLastLine="1"/>
    </xf>
    <xf numFmtId="178" fontId="7" fillId="0" borderId="0" xfId="2" applyNumberFormat="1" applyFont="1" applyBorder="1" applyAlignment="1">
      <alignment vertical="center"/>
    </xf>
    <xf numFmtId="184" fontId="7" fillId="0" borderId="0" xfId="2" applyNumberFormat="1" applyFont="1" applyBorder="1" applyAlignment="1">
      <alignment vertical="center"/>
    </xf>
    <xf numFmtId="0" fontId="7" fillId="0" borderId="0" xfId="2" applyFont="1" applyAlignment="1">
      <alignment horizontal="distributed" vertical="center" justifyLastLine="1"/>
    </xf>
    <xf numFmtId="196" fontId="52" fillId="0" borderId="0" xfId="0" applyNumberFormat="1" applyFont="1" applyAlignment="1">
      <alignment vertical="top"/>
    </xf>
    <xf numFmtId="0" fontId="7" fillId="0" borderId="21" xfId="2" applyFont="1" applyBorder="1" applyAlignment="1">
      <alignment horizontal="distributed" vertical="center" justifyLastLine="1"/>
    </xf>
  </cellXfs>
  <cellStyles count="13">
    <cellStyle name="桁区切り 2" xfId="1"/>
    <cellStyle name="桁区切り 3" xfId="4"/>
    <cellStyle name="通貨 2" xfId="10"/>
    <cellStyle name="標準" xfId="0" builtinId="0"/>
    <cellStyle name="標準 2" xfId="2"/>
    <cellStyle name="標準 2 2" xfId="5"/>
    <cellStyle name="標準 2 3" xfId="6"/>
    <cellStyle name="標準 3" xfId="7"/>
    <cellStyle name="標準 3 2" xfId="8"/>
    <cellStyle name="標準 3 2 2" xfId="9"/>
    <cellStyle name="標準 3 3" xfId="11"/>
    <cellStyle name="標準 3_01まえがき" xfId="12"/>
    <cellStyle name="標準_00目次" xfId="3"/>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78531867170088E-2"/>
          <c:y val="2.8688524590163935E-2"/>
          <c:w val="0.88354484989668802"/>
          <c:h val="0.81967213114754101"/>
        </c:manualLayout>
      </c:layout>
      <c:barChart>
        <c:barDir val="col"/>
        <c:grouping val="clustered"/>
        <c:varyColors val="0"/>
        <c:ser>
          <c:idx val="0"/>
          <c:order val="0"/>
          <c:tx>
            <c:strRef>
              <c:f>#REF!</c:f>
              <c:strCache>
                <c:ptCount val="1"/>
                <c:pt idx="0">
                  <c:v>昭和25年からの世帯数（国勢調査）</c:v>
                </c:pt>
              </c:strCache>
            </c:strRef>
          </c:tx>
          <c:spPr>
            <a:gradFill rotWithShape="0">
              <a:gsLst>
                <a:gs pos="0">
                  <a:srgbClr val="C0C0C0"/>
                </a:gs>
                <a:gs pos="50000">
                  <a:srgbClr val="C0C0C0">
                    <a:gamma/>
                    <a:tint val="0"/>
                    <a:invGamma/>
                  </a:srgbClr>
                </a:gs>
                <a:gs pos="100000">
                  <a:srgbClr val="C0C0C0"/>
                </a:gs>
              </a:gsLst>
              <a:lin ang="0" scaled="1"/>
            </a:gradFill>
            <a:ln w="6350">
              <a:solidFill>
                <a:srgbClr val="000000"/>
              </a:solidFill>
              <a:prstDash val="solid"/>
            </a:ln>
          </c:spPr>
          <c:invertIfNegative val="0"/>
          <c:dLbls>
            <c:dLbl>
              <c:idx val="0"/>
              <c:layout>
                <c:manualLayout>
                  <c:x val="1.0280740223927705E-3"/>
                  <c:y val="4.6609143916890626E-3"/>
                </c:manualLayout>
              </c:layout>
              <c:tx>
                <c:rich>
                  <a:bodyPr/>
                  <a:lstStyle/>
                  <a:p>
                    <a:r>
                      <a:rPr lang="en-US" altLang="ja-JP"/>
                      <a:t>27,465</a:t>
                    </a:r>
                  </a:p>
                </c:rich>
              </c:tx>
              <c:dLblPos val="outEnd"/>
              <c:showLegendKey val="0"/>
              <c:showVal val="0"/>
              <c:showCatName val="0"/>
              <c:showSerName val="0"/>
              <c:showPercent val="0"/>
              <c:showBubbleSize val="0"/>
            </c:dLbl>
            <c:dLbl>
              <c:idx val="1"/>
              <c:layout>
                <c:manualLayout>
                  <c:x val="-1.7143426691916676E-3"/>
                  <c:y val="-1.1716828809572456E-2"/>
                </c:manualLayout>
              </c:layout>
              <c:tx>
                <c:rich>
                  <a:bodyPr/>
                  <a:lstStyle/>
                  <a:p>
                    <a:r>
                      <a:rPr lang="en-US" altLang="ja-JP"/>
                      <a:t>41,290</a:t>
                    </a:r>
                  </a:p>
                </c:rich>
              </c:tx>
              <c:dLblPos val="outEnd"/>
              <c:showLegendKey val="0"/>
              <c:showVal val="0"/>
              <c:showCatName val="0"/>
              <c:showSerName val="0"/>
              <c:showPercent val="0"/>
              <c:showBubbleSize val="0"/>
            </c:dLbl>
            <c:dLbl>
              <c:idx val="2"/>
              <c:layout>
                <c:manualLayout>
                  <c:x val="1.8432506063327457E-4"/>
                  <c:y val="5.0900823025864282E-3"/>
                </c:manualLayout>
              </c:layout>
              <c:tx>
                <c:rich>
                  <a:bodyPr/>
                  <a:lstStyle/>
                  <a:p>
                    <a:r>
                      <a:rPr lang="en-US" altLang="ja-JP"/>
                      <a:t>79,796</a:t>
                    </a:r>
                  </a:p>
                </c:rich>
              </c:tx>
              <c:dLblPos val="outEnd"/>
              <c:showLegendKey val="0"/>
              <c:showVal val="0"/>
              <c:showCatName val="0"/>
              <c:showSerName val="0"/>
              <c:showPercent val="0"/>
              <c:showBubbleSize val="0"/>
            </c:dLbl>
            <c:dLbl>
              <c:idx val="3"/>
              <c:layout>
                <c:manualLayout>
                  <c:x val="2.0829927904581548E-3"/>
                  <c:y val="4.1324175795390845E-3"/>
                </c:manualLayout>
              </c:layout>
              <c:tx>
                <c:rich>
                  <a:bodyPr/>
                  <a:lstStyle/>
                  <a:p>
                    <a:r>
                      <a:rPr lang="en-US" altLang="ja-JP"/>
                      <a:t>124,887</a:t>
                    </a:r>
                  </a:p>
                </c:rich>
              </c:tx>
              <c:dLblPos val="outEnd"/>
              <c:showLegendKey val="0"/>
              <c:showVal val="0"/>
              <c:showCatName val="0"/>
              <c:showSerName val="0"/>
              <c:showPercent val="0"/>
              <c:showBubbleSize val="0"/>
            </c:dLbl>
            <c:dLbl>
              <c:idx val="4"/>
              <c:layout>
                <c:manualLayout>
                  <c:x val="-1.5034386524469252E-3"/>
                  <c:y val="3.8872386460674454E-4"/>
                </c:manualLayout>
              </c:layout>
              <c:tx>
                <c:rich>
                  <a:bodyPr/>
                  <a:lstStyle/>
                  <a:p>
                    <a:r>
                      <a:rPr lang="en-US" altLang="ja-JP"/>
                      <a:t>165,027</a:t>
                    </a:r>
                  </a:p>
                </c:rich>
              </c:tx>
              <c:dLblPos val="outEnd"/>
              <c:showLegendKey val="0"/>
              <c:showVal val="0"/>
              <c:showCatName val="0"/>
              <c:showSerName val="0"/>
              <c:showPercent val="0"/>
              <c:showBubbleSize val="0"/>
            </c:dLbl>
            <c:dLbl>
              <c:idx val="5"/>
              <c:layout>
                <c:manualLayout>
                  <c:x val="-4.4865277916209841E-4"/>
                  <c:y val="-1.8184523341767907E-2"/>
                </c:manualLayout>
              </c:layout>
              <c:tx>
                <c:rich>
                  <a:bodyPr/>
                  <a:lstStyle/>
                  <a:p>
                    <a:r>
                      <a:rPr lang="en-US" altLang="ja-JP"/>
                      <a:t>187,801</a:t>
                    </a:r>
                  </a:p>
                </c:rich>
              </c:tx>
              <c:dLblPos val="outEnd"/>
              <c:showLegendKey val="0"/>
              <c:showVal val="0"/>
              <c:showCatName val="0"/>
              <c:showSerName val="0"/>
              <c:showPercent val="0"/>
              <c:showBubbleSize val="0"/>
            </c:dLbl>
            <c:dLbl>
              <c:idx val="6"/>
              <c:layout>
                <c:manualLayout>
                  <c:x val="-2.3774876241735606E-4"/>
                  <c:y val="-6.9452695658551661E-3"/>
                </c:manualLayout>
              </c:layout>
              <c:tx>
                <c:rich>
                  <a:bodyPr/>
                  <a:lstStyle/>
                  <a:p>
                    <a:r>
                      <a:rPr lang="en-US" altLang="ja-JP"/>
                      <a:t>202,316</a:t>
                    </a:r>
                  </a:p>
                </c:rich>
              </c:tx>
              <c:dLblPos val="outEnd"/>
              <c:showLegendKey val="0"/>
              <c:showVal val="0"/>
              <c:showCatName val="0"/>
              <c:showSerName val="0"/>
              <c:showPercent val="0"/>
              <c:showBubbleSize val="0"/>
            </c:dLbl>
            <c:dLbl>
              <c:idx val="7"/>
              <c:layout>
                <c:manualLayout>
                  <c:x val="1.2392438286986278E-3"/>
                  <c:y val="8.5707849393077356E-5"/>
                </c:manualLayout>
              </c:layout>
              <c:tx>
                <c:rich>
                  <a:bodyPr/>
                  <a:lstStyle/>
                  <a:p>
                    <a:r>
                      <a:rPr lang="en-US" altLang="ja-JP"/>
                      <a:t>215,909</a:t>
                    </a:r>
                  </a:p>
                </c:rich>
              </c:tx>
              <c:dLblPos val="outEnd"/>
              <c:showLegendKey val="0"/>
              <c:showVal val="0"/>
              <c:showCatName val="0"/>
              <c:showSerName val="0"/>
              <c:showPercent val="0"/>
              <c:showBubbleSize val="0"/>
            </c:dLbl>
            <c:dLbl>
              <c:idx val="8"/>
              <c:layout>
                <c:manualLayout>
                  <c:x val="-1.081497724176883E-3"/>
                  <c:y val="-8.0089689387628938E-3"/>
                </c:manualLayout>
              </c:layout>
              <c:tx>
                <c:rich>
                  <a:bodyPr/>
                  <a:lstStyle/>
                  <a:p>
                    <a:r>
                      <a:rPr lang="en-US" altLang="ja-JP"/>
                      <a:t>242,021</a:t>
                    </a:r>
                  </a:p>
                </c:rich>
              </c:tx>
              <c:dLblPos val="outEnd"/>
              <c:showLegendKey val="0"/>
              <c:showVal val="0"/>
              <c:showCatName val="0"/>
              <c:showSerName val="0"/>
              <c:showPercent val="0"/>
              <c:showBubbleSize val="0"/>
            </c:dLbl>
            <c:dLbl>
              <c:idx val="9"/>
              <c:layout>
                <c:manualLayout>
                  <c:x val="1.2392438286986278E-3"/>
                  <c:y val="1.6443752914119267E-3"/>
                </c:manualLayout>
              </c:layout>
              <c:tx>
                <c:rich>
                  <a:bodyPr/>
                  <a:lstStyle/>
                  <a:p>
                    <a:r>
                      <a:rPr lang="en-US" altLang="ja-JP"/>
                      <a:t>264,086</a:t>
                    </a:r>
                  </a:p>
                </c:rich>
              </c:tx>
              <c:dLblPos val="outEnd"/>
              <c:showLegendKey val="0"/>
              <c:showVal val="0"/>
              <c:showCatName val="0"/>
              <c:showSerName val="0"/>
              <c:showPercent val="0"/>
              <c:showBubbleSize val="0"/>
            </c:dLbl>
            <c:dLbl>
              <c:idx val="10"/>
              <c:layout>
                <c:manualLayout>
                  <c:x val="-2.3761586763679856E-4"/>
                  <c:y val="-1.4195441138719936E-2"/>
                </c:manualLayout>
              </c:layout>
              <c:tx>
                <c:rich>
                  <a:bodyPr/>
                  <a:lstStyle/>
                  <a:p>
                    <a:r>
                      <a:rPr lang="en-US" altLang="ja-JP"/>
                      <a:t>287,243 </a:t>
                    </a:r>
                  </a:p>
                </c:rich>
              </c:tx>
              <c:dLblPos val="outEnd"/>
              <c:showLegendKey val="0"/>
              <c:showVal val="0"/>
              <c:showCatName val="0"/>
              <c:showSerName val="0"/>
              <c:showPercent val="0"/>
              <c:showBubbleSize val="0"/>
            </c:dLbl>
            <c:dLbl>
              <c:idx val="11"/>
              <c:layout>
                <c:manualLayout>
                  <c:x val="4.478554104787499E-3"/>
                  <c:y val="-2.4344907706208767E-3"/>
                </c:manualLayout>
              </c:layout>
              <c:tx>
                <c:rich>
                  <a:bodyPr/>
                  <a:lstStyle/>
                  <a:p>
                    <a:r>
                      <a:rPr lang="en-US" altLang="ja-JP"/>
                      <a:t>312,212</a:t>
                    </a:r>
                  </a:p>
                </c:rich>
              </c:tx>
              <c:dLblPos val="outEnd"/>
              <c:showLegendKey val="0"/>
              <c:showVal val="0"/>
              <c:showCatName val="0"/>
              <c:showSerName val="0"/>
              <c:showPercent val="0"/>
              <c:showBubbleSize val="0"/>
            </c:dLbl>
            <c:dLbl>
              <c:idx val="12"/>
              <c:layout>
                <c:manualLayout>
                  <c:x val="4.8680687066015478E-3"/>
                  <c:y val="-1.7678239321881173E-2"/>
                </c:manualLayout>
              </c:layout>
              <c:numFmt formatCode="#,##0_);[Red]\(#,##0\)" sourceLinked="0"/>
              <c:spPr>
                <a:noFill/>
                <a:ln w="25400">
                  <a:noFill/>
                </a:ln>
              </c:spPr>
              <c:txPr>
                <a:bodyPr/>
                <a:lstStyle/>
                <a:p>
                  <a:pPr>
                    <a:defRPr sz="900" b="0" i="0" u="none" strike="noStrike" baseline="0">
                      <a:solidFill>
                        <a:srgbClr val="000000"/>
                      </a:solidFill>
                      <a:latin typeface="ＭＳ ゴシック"/>
                      <a:ea typeface="ＭＳ ゴシック"/>
                      <a:cs typeface="ＭＳ ゴシック"/>
                    </a:defRPr>
                  </a:pPr>
                  <a:endParaRPr lang="ja-JP"/>
                </a:p>
              </c:txPr>
              <c:dLblPos val="outEnd"/>
              <c:showLegendKey val="0"/>
              <c:showVal val="1"/>
              <c:showCatName val="0"/>
              <c:showSerName val="0"/>
              <c:showPercent val="0"/>
              <c:showBubbleSize val="0"/>
            </c:dLbl>
            <c:numFmt formatCode="#,##0_);[Red]\(#,##0\)" sourceLinked="0"/>
            <c:spPr>
              <a:noFill/>
              <a:ln w="25400">
                <a:noFill/>
              </a:ln>
            </c:spPr>
            <c:txPr>
              <a:bodyPr/>
              <a:lstStyle/>
              <a:p>
                <a:pPr>
                  <a:defRPr sz="9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cat>
            <c:strRef>
              <c:f>#REF!</c:f>
              <c:strCache>
                <c:ptCount val="13"/>
                <c:pt idx="0">
                  <c:v>昭和25年</c:v>
                </c:pt>
                <c:pt idx="1">
                  <c:v>30</c:v>
                </c:pt>
                <c:pt idx="2">
                  <c:v>35</c:v>
                </c:pt>
                <c:pt idx="3">
                  <c:v>40</c:v>
                </c:pt>
                <c:pt idx="4">
                  <c:v>45</c:v>
                </c:pt>
                <c:pt idx="5">
                  <c:v>50</c:v>
                </c:pt>
                <c:pt idx="6">
                  <c:v>55</c:v>
                </c:pt>
                <c:pt idx="7">
                  <c:v>60</c:v>
                </c:pt>
                <c:pt idx="8">
                  <c:v>平成２年</c:v>
                </c:pt>
                <c:pt idx="9">
                  <c:v>7</c:v>
                </c:pt>
                <c:pt idx="10">
                  <c:v>12</c:v>
                </c:pt>
                <c:pt idx="11">
                  <c:v>17</c:v>
                </c:pt>
                <c:pt idx="12">
                  <c:v>22</c:v>
                </c:pt>
              </c:strCache>
            </c:strRef>
          </c:cat>
          <c:val>
            <c:numRef>
              <c:f>#REF!</c:f>
              <c:numCache>
                <c:formatCode>#,##0_ </c:formatCode>
                <c:ptCount val="13"/>
                <c:pt idx="0">
                  <c:v>27465</c:v>
                </c:pt>
                <c:pt idx="1">
                  <c:v>41290</c:v>
                </c:pt>
                <c:pt idx="2">
                  <c:v>79796</c:v>
                </c:pt>
                <c:pt idx="3">
                  <c:v>124887</c:v>
                </c:pt>
                <c:pt idx="4">
                  <c:v>165027</c:v>
                </c:pt>
                <c:pt idx="5">
                  <c:v>187801</c:v>
                </c:pt>
                <c:pt idx="6">
                  <c:v>202316</c:v>
                </c:pt>
                <c:pt idx="7">
                  <c:v>215909</c:v>
                </c:pt>
                <c:pt idx="8">
                  <c:v>242021</c:v>
                </c:pt>
                <c:pt idx="9">
                  <c:v>264086</c:v>
                </c:pt>
                <c:pt idx="10">
                  <c:v>287243</c:v>
                </c:pt>
                <c:pt idx="11" formatCode="#,##0_);[Red]\(#,##0\)">
                  <c:v>312212</c:v>
                </c:pt>
                <c:pt idx="12" formatCode="#,##0_);[Red]\(#,##0\)">
                  <c:v>336163</c:v>
                </c:pt>
              </c:numCache>
            </c:numRef>
          </c:val>
        </c:ser>
        <c:dLbls>
          <c:showLegendKey val="0"/>
          <c:showVal val="0"/>
          <c:showCatName val="0"/>
          <c:showSerName val="0"/>
          <c:showPercent val="0"/>
          <c:showBubbleSize val="0"/>
        </c:dLbls>
        <c:gapWidth val="50"/>
        <c:axId val="156422144"/>
        <c:axId val="156423680"/>
      </c:barChart>
      <c:catAx>
        <c:axId val="156422144"/>
        <c:scaling>
          <c:orientation val="minMax"/>
        </c:scaling>
        <c:delete val="0"/>
        <c:axPos val="b"/>
        <c:numFmt formatCode="General" sourceLinked="1"/>
        <c:majorTickMark val="in"/>
        <c:minorTickMark val="none"/>
        <c:tickLblPos val="nextTo"/>
        <c:spPr>
          <a:ln w="12700">
            <a:solidFill>
              <a:schemeClr val="tx1"/>
            </a:solidFill>
            <a:prstDash val="solid"/>
          </a:ln>
        </c:spPr>
        <c:txPr>
          <a:bodyPr rot="0" vert="horz"/>
          <a:lstStyle/>
          <a:p>
            <a:pPr>
              <a:defRPr sz="900" b="0" i="0" u="none" strike="noStrike" baseline="0">
                <a:solidFill>
                  <a:srgbClr val="000000"/>
                </a:solidFill>
                <a:latin typeface="ＭＳ ゴシック" pitchFamily="49" charset="-128"/>
                <a:ea typeface="ＭＳ ゴシック" pitchFamily="49" charset="-128"/>
                <a:cs typeface="ＭＳ 明朝"/>
              </a:defRPr>
            </a:pPr>
            <a:endParaRPr lang="ja-JP"/>
          </a:p>
        </c:txPr>
        <c:crossAx val="156423680"/>
        <c:crosses val="autoZero"/>
        <c:auto val="1"/>
        <c:lblAlgn val="ctr"/>
        <c:lblOffset val="100"/>
        <c:tickLblSkip val="1"/>
        <c:tickMarkSkip val="1"/>
        <c:noMultiLvlLbl val="0"/>
      </c:catAx>
      <c:valAx>
        <c:axId val="156423680"/>
        <c:scaling>
          <c:orientation val="minMax"/>
        </c:scaling>
        <c:delete val="0"/>
        <c:axPos val="l"/>
        <c:majorGridlines>
          <c:spPr>
            <a:ln w="12700">
              <a:solidFill>
                <a:srgbClr val="000000"/>
              </a:solidFill>
              <a:prstDash val="solid"/>
            </a:ln>
          </c:spPr>
        </c:majorGridlines>
        <c:numFmt formatCode="#,##0_);[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ゴシック" pitchFamily="49" charset="-128"/>
                <a:ea typeface="ＭＳ ゴシック" pitchFamily="49" charset="-128"/>
                <a:cs typeface="ＭＳ 明朝"/>
              </a:defRPr>
            </a:pPr>
            <a:endParaRPr lang="ja-JP"/>
          </a:p>
        </c:txPr>
        <c:crossAx val="156422144"/>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55788380434743E-2"/>
          <c:y val="0.1095890410958904"/>
          <c:w val="0.83535044845058082"/>
          <c:h val="0.8294672070100827"/>
        </c:manualLayout>
      </c:layout>
      <c:barChart>
        <c:barDir val="col"/>
        <c:grouping val="clustered"/>
        <c:varyColors val="0"/>
        <c:ser>
          <c:idx val="0"/>
          <c:order val="0"/>
          <c:tx>
            <c:strRef>
              <c:f>#REF!</c:f>
              <c:strCache>
                <c:ptCount val="1"/>
                <c:pt idx="0">
                  <c:v>男</c:v>
                </c:pt>
              </c:strCache>
            </c:strRef>
          </c:tx>
          <c:spPr>
            <a:solidFill>
              <a:srgbClr val="FFFFFF"/>
            </a:solidFill>
            <a:ln w="12700">
              <a:solidFill>
                <a:srgbClr val="000000"/>
              </a:solidFill>
              <a:prstDash val="solid"/>
            </a:ln>
          </c:spPr>
          <c:invertIfNegative val="0"/>
          <c:cat>
            <c:strRef>
              <c:f>#REF!</c:f>
              <c:strCache>
                <c:ptCount val="13"/>
                <c:pt idx="0">
                  <c:v>昭和25年</c:v>
                </c:pt>
                <c:pt idx="1">
                  <c:v>30</c:v>
                </c:pt>
                <c:pt idx="2">
                  <c:v>35</c:v>
                </c:pt>
                <c:pt idx="3">
                  <c:v>40</c:v>
                </c:pt>
                <c:pt idx="4">
                  <c:v>45</c:v>
                </c:pt>
                <c:pt idx="5">
                  <c:v>50</c:v>
                </c:pt>
                <c:pt idx="6">
                  <c:v>55</c:v>
                </c:pt>
                <c:pt idx="7">
                  <c:v>60</c:v>
                </c:pt>
                <c:pt idx="8">
                  <c:v>平成２年</c:v>
                </c:pt>
                <c:pt idx="9">
                  <c:v>7</c:v>
                </c:pt>
                <c:pt idx="10">
                  <c:v>12</c:v>
                </c:pt>
                <c:pt idx="11">
                  <c:v>17</c:v>
                </c:pt>
                <c:pt idx="12">
                  <c:v>22</c:v>
                </c:pt>
              </c:strCache>
            </c:strRef>
          </c:cat>
          <c:val>
            <c:numRef>
              <c:f>#REF!</c:f>
              <c:numCache>
                <c:formatCode>#,##0_ </c:formatCode>
                <c:ptCount val="13"/>
                <c:pt idx="0">
                  <c:v>62263</c:v>
                </c:pt>
                <c:pt idx="1">
                  <c:v>95518</c:v>
                </c:pt>
                <c:pt idx="2">
                  <c:v>156098</c:v>
                </c:pt>
                <c:pt idx="3">
                  <c:v>222699</c:v>
                </c:pt>
                <c:pt idx="4">
                  <c:v>270356</c:v>
                </c:pt>
                <c:pt idx="5">
                  <c:v>285786</c:v>
                </c:pt>
                <c:pt idx="6">
                  <c:v>285789</c:v>
                </c:pt>
                <c:pt idx="7">
                  <c:v>297239</c:v>
                </c:pt>
                <c:pt idx="8">
                  <c:v>312074</c:v>
                </c:pt>
                <c:pt idx="9">
                  <c:v>318551</c:v>
                </c:pt>
                <c:pt idx="10">
                  <c:v>327085</c:v>
                </c:pt>
                <c:pt idx="11" formatCode="#,##0_);[Red]\(#,##0\)">
                  <c:v>342567</c:v>
                </c:pt>
                <c:pt idx="12" formatCode="#,##0_ ;[Red]\-#,##0\ ">
                  <c:v>350647</c:v>
                </c:pt>
              </c:numCache>
            </c:numRef>
          </c:val>
        </c:ser>
        <c:ser>
          <c:idx val="1"/>
          <c:order val="1"/>
          <c:tx>
            <c:strRef>
              <c:f>#REF!</c:f>
              <c:strCache>
                <c:ptCount val="1"/>
                <c:pt idx="0">
                  <c:v>女</c:v>
                </c:pt>
              </c:strCache>
            </c:strRef>
          </c:tx>
          <c:spPr>
            <a:pattFill prst="pct20">
              <a:fgClr>
                <a:srgbClr val="000000"/>
              </a:fgClr>
              <a:bgClr>
                <a:srgbClr val="FFFFFF"/>
              </a:bgClr>
            </a:pattFill>
            <a:ln w="12700">
              <a:solidFill>
                <a:srgbClr val="000000"/>
              </a:solidFill>
              <a:prstDash val="solid"/>
            </a:ln>
          </c:spPr>
          <c:invertIfNegative val="0"/>
          <c:cat>
            <c:strRef>
              <c:f>#REF!</c:f>
              <c:strCache>
                <c:ptCount val="13"/>
                <c:pt idx="0">
                  <c:v>昭和25年</c:v>
                </c:pt>
                <c:pt idx="1">
                  <c:v>30</c:v>
                </c:pt>
                <c:pt idx="2">
                  <c:v>35</c:v>
                </c:pt>
                <c:pt idx="3">
                  <c:v>40</c:v>
                </c:pt>
                <c:pt idx="4">
                  <c:v>45</c:v>
                </c:pt>
                <c:pt idx="5">
                  <c:v>50</c:v>
                </c:pt>
                <c:pt idx="6">
                  <c:v>55</c:v>
                </c:pt>
                <c:pt idx="7">
                  <c:v>60</c:v>
                </c:pt>
                <c:pt idx="8">
                  <c:v>平成２年</c:v>
                </c:pt>
                <c:pt idx="9">
                  <c:v>7</c:v>
                </c:pt>
                <c:pt idx="10">
                  <c:v>12</c:v>
                </c:pt>
                <c:pt idx="11">
                  <c:v>17</c:v>
                </c:pt>
                <c:pt idx="12">
                  <c:v>22</c:v>
                </c:pt>
              </c:strCache>
            </c:strRef>
          </c:cat>
          <c:val>
            <c:numRef>
              <c:f>#REF!</c:f>
              <c:numCache>
                <c:formatCode>#,##0_ </c:formatCode>
                <c:ptCount val="13"/>
                <c:pt idx="0">
                  <c:v>62934</c:v>
                </c:pt>
                <c:pt idx="1">
                  <c:v>90296</c:v>
                </c:pt>
                <c:pt idx="2">
                  <c:v>149530</c:v>
                </c:pt>
                <c:pt idx="3">
                  <c:v>212022</c:v>
                </c:pt>
                <c:pt idx="4">
                  <c:v>257575</c:v>
                </c:pt>
                <c:pt idx="5">
                  <c:v>273879</c:v>
                </c:pt>
                <c:pt idx="6">
                  <c:v>278367</c:v>
                </c:pt>
                <c:pt idx="7">
                  <c:v>290648</c:v>
                </c:pt>
                <c:pt idx="8">
                  <c:v>306589</c:v>
                </c:pt>
                <c:pt idx="9">
                  <c:v>317195</c:v>
                </c:pt>
                <c:pt idx="10">
                  <c:v>331047</c:v>
                </c:pt>
                <c:pt idx="11" formatCode="#,##0_);[Red]\(#,##0\)">
                  <c:v>349772</c:v>
                </c:pt>
                <c:pt idx="12" formatCode="#,##0_ ;[Red]\-#,##0\ ">
                  <c:v>365477</c:v>
                </c:pt>
              </c:numCache>
            </c:numRef>
          </c:val>
        </c:ser>
        <c:dLbls>
          <c:showLegendKey val="0"/>
          <c:showVal val="0"/>
          <c:showCatName val="0"/>
          <c:showSerName val="0"/>
          <c:showPercent val="0"/>
          <c:showBubbleSize val="0"/>
        </c:dLbls>
        <c:gapWidth val="75"/>
        <c:axId val="154929024"/>
        <c:axId val="154930560"/>
      </c:barChart>
      <c:catAx>
        <c:axId val="154929024"/>
        <c:scaling>
          <c:orientation val="minMax"/>
        </c:scaling>
        <c:delete val="0"/>
        <c:axPos val="b"/>
        <c:numFmt formatCode="General" sourceLinked="1"/>
        <c:majorTickMark val="in"/>
        <c:minorTickMark val="none"/>
        <c:tickLblPos val="nextTo"/>
        <c:spPr>
          <a:ln w="12700">
            <a:solidFill>
              <a:schemeClr val="tx1"/>
            </a:solidFill>
            <a:prstDash val="solid"/>
          </a:ln>
        </c:spPr>
        <c:txPr>
          <a:bodyPr rot="0" vert="horz"/>
          <a:lstStyle/>
          <a:p>
            <a:pPr>
              <a:defRPr sz="900" b="0" i="0" u="none" strike="noStrike" baseline="0">
                <a:solidFill>
                  <a:srgbClr val="000000"/>
                </a:solidFill>
                <a:latin typeface="ＭＳ ゴシック" pitchFamily="49" charset="-128"/>
                <a:ea typeface="ＭＳ ゴシック" pitchFamily="49" charset="-128"/>
                <a:cs typeface="ＭＳ 明朝"/>
              </a:defRPr>
            </a:pPr>
            <a:endParaRPr lang="ja-JP"/>
          </a:p>
        </c:txPr>
        <c:crossAx val="154930560"/>
        <c:crosses val="autoZero"/>
        <c:auto val="1"/>
        <c:lblAlgn val="ctr"/>
        <c:lblOffset val="100"/>
        <c:tickLblSkip val="1"/>
        <c:tickMarkSkip val="1"/>
        <c:noMultiLvlLbl val="0"/>
      </c:catAx>
      <c:valAx>
        <c:axId val="154930560"/>
        <c:scaling>
          <c:orientation val="minMax"/>
        </c:scaling>
        <c:delete val="0"/>
        <c:axPos val="l"/>
        <c:majorGridlines>
          <c:spPr>
            <a:ln w="3175">
              <a:solidFill>
                <a:schemeClr val="tx1"/>
              </a:solidFill>
              <a:prstDash val="solid"/>
            </a:ln>
          </c:spPr>
        </c:majorGridlines>
        <c:numFmt formatCode="#,##0_);[Red]\(#,##0\)" sourceLinked="0"/>
        <c:majorTickMark val="none"/>
        <c:minorTickMark val="none"/>
        <c:tickLblPos val="nextTo"/>
        <c:spPr>
          <a:ln w="12700">
            <a:solidFill>
              <a:schemeClr val="tx1"/>
            </a:solidFill>
            <a:prstDash val="solid"/>
          </a:ln>
        </c:spPr>
        <c:txPr>
          <a:bodyPr rot="0" vert="horz"/>
          <a:lstStyle/>
          <a:p>
            <a:pPr>
              <a:defRPr sz="900" b="0" i="0" u="none" strike="noStrike" baseline="0">
                <a:solidFill>
                  <a:srgbClr val="000000"/>
                </a:solidFill>
                <a:latin typeface="ＭＳ ゴシック" pitchFamily="49" charset="-128"/>
                <a:ea typeface="ＭＳ ゴシック" pitchFamily="49" charset="-128"/>
                <a:cs typeface="ＭＳ 明朝"/>
              </a:defRPr>
            </a:pPr>
            <a:endParaRPr lang="ja-JP"/>
          </a:p>
        </c:txPr>
        <c:crossAx val="154929024"/>
        <c:crosses val="autoZero"/>
        <c:crossBetween val="between"/>
      </c:valAx>
      <c:spPr>
        <a:solidFill>
          <a:srgbClr val="FFFFFF"/>
        </a:solidFill>
        <a:ln w="25400">
          <a:noFill/>
        </a:ln>
      </c:spPr>
    </c:plotArea>
    <c:legend>
      <c:legendPos val="r"/>
      <c:layout>
        <c:manualLayout>
          <c:xMode val="edge"/>
          <c:yMode val="edge"/>
          <c:x val="0.13341761483354406"/>
          <c:y val="0.19756023647728968"/>
          <c:w val="9.9620733249051838E-2"/>
          <c:h val="7.7808219178082186E-2"/>
        </c:manualLayout>
      </c:layout>
      <c:overlay val="0"/>
      <c:spPr>
        <a:solidFill>
          <a:srgbClr val="FFFFFF"/>
        </a:solidFill>
        <a:ln>
          <a:solidFill>
            <a:schemeClr val="tx1"/>
          </a:solidFill>
          <a:prstDash val="sysDash"/>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8.5830048873609607E-2"/>
          <c:y val="0.1119791002482747"/>
          <c:w val="0.88384778004832976"/>
          <c:h val="0.82280152007788598"/>
        </c:manualLayout>
      </c:layout>
      <c:lineChart>
        <c:grouping val="standard"/>
        <c:varyColors val="0"/>
        <c:ser>
          <c:idx val="0"/>
          <c:order val="0"/>
          <c:tx>
            <c:strRef>
              <c:f>#REF!</c:f>
              <c:strCache>
                <c:ptCount val="1"/>
                <c:pt idx="0">
                  <c:v>流入人口</c:v>
                </c:pt>
              </c:strCache>
            </c:strRef>
          </c:tx>
          <c:spPr>
            <a:ln w="19050">
              <a:solidFill>
                <a:schemeClr val="tx1"/>
              </a:solidFill>
              <a:prstDash val="solid"/>
            </a:ln>
          </c:spPr>
          <c:marker>
            <c:symbol val="circle"/>
            <c:size val="2"/>
            <c:spPr>
              <a:solidFill>
                <a:schemeClr val="tx1"/>
              </a:solidFill>
              <a:ln w="12700">
                <a:solidFill>
                  <a:schemeClr val="tx1"/>
                </a:solidFill>
              </a:ln>
            </c:spPr>
          </c:marker>
          <c:dLbls>
            <c:dLbl>
              <c:idx val="0"/>
              <c:layout>
                <c:manualLayout>
                  <c:x val="-3.3691301197845136E-2"/>
                  <c:y val="2.7923208099577237E-2"/>
                </c:manualLayout>
              </c:layout>
              <c:spPr>
                <a:ln>
                  <a:noFill/>
                </a:ln>
              </c:spPr>
              <c:txPr>
                <a:bodyPr/>
                <a:lstStyle/>
                <a:p>
                  <a:pPr>
                    <a:defRPr sz="900">
                      <a:latin typeface="ＭＳ 明朝" pitchFamily="17" charset="-128"/>
                      <a:ea typeface="ＭＳ 明朝" pitchFamily="17" charset="-128"/>
                    </a:defRPr>
                  </a:pPr>
                  <a:endParaRPr lang="ja-JP"/>
                </a:p>
              </c:txPr>
              <c:dLblPos val="r"/>
              <c:showLegendKey val="0"/>
              <c:showVal val="1"/>
              <c:showCatName val="0"/>
              <c:showSerName val="0"/>
              <c:showPercent val="0"/>
              <c:showBubbleSize val="0"/>
            </c:dLbl>
            <c:dLbl>
              <c:idx val="1"/>
              <c:layout>
                <c:manualLayout>
                  <c:x val="-2.1899345778599338E-2"/>
                  <c:y val="3.9092491339408134E-2"/>
                </c:manualLayout>
              </c:layout>
              <c:dLblPos val="r"/>
              <c:showLegendKey val="0"/>
              <c:showVal val="1"/>
              <c:showCatName val="0"/>
              <c:showSerName val="0"/>
              <c:showPercent val="0"/>
              <c:showBubbleSize val="0"/>
            </c:dLbl>
            <c:dLbl>
              <c:idx val="2"/>
              <c:layout>
                <c:manualLayout>
                  <c:x val="-4.211412649730642E-2"/>
                  <c:y val="-4.188481214936586E-2"/>
                </c:manualLayout>
              </c:layout>
              <c:dLblPos val="r"/>
              <c:showLegendKey val="0"/>
              <c:showVal val="1"/>
              <c:showCatName val="0"/>
              <c:showSerName val="0"/>
              <c:showPercent val="0"/>
              <c:showBubbleSize val="0"/>
            </c:dLbl>
            <c:dLbl>
              <c:idx val="3"/>
              <c:layout>
                <c:manualLayout>
                  <c:x val="-3.706043131762965E-2"/>
                  <c:y val="-4.188481214936586E-2"/>
                </c:manualLayout>
              </c:layout>
              <c:dLblPos val="r"/>
              <c:showLegendKey val="0"/>
              <c:showVal val="1"/>
              <c:showCatName val="0"/>
              <c:showSerName val="0"/>
              <c:showPercent val="0"/>
              <c:showBubbleSize val="0"/>
            </c:dLbl>
            <c:dLbl>
              <c:idx val="4"/>
              <c:layout>
                <c:manualLayout>
                  <c:x val="-3.0322171078060622E-2"/>
                  <c:y val="-3.6300170529450407E-2"/>
                </c:manualLayout>
              </c:layout>
              <c:dLblPos val="r"/>
              <c:showLegendKey val="0"/>
              <c:showVal val="1"/>
              <c:showCatName val="0"/>
              <c:showSerName val="0"/>
              <c:showPercent val="0"/>
              <c:showBubbleSize val="0"/>
            </c:dLbl>
            <c:dLbl>
              <c:idx val="5"/>
              <c:layout>
                <c:manualLayout>
                  <c:x val="-3.0322171078060622E-2"/>
                  <c:y val="-3.9092491339408134E-2"/>
                </c:manualLayout>
              </c:layout>
              <c:dLblPos val="r"/>
              <c:showLegendKey val="0"/>
              <c:showVal val="1"/>
              <c:showCatName val="0"/>
              <c:showSerName val="0"/>
              <c:showPercent val="0"/>
              <c:showBubbleSize val="0"/>
            </c:dLbl>
            <c:dLbl>
              <c:idx val="6"/>
              <c:layout>
                <c:manualLayout>
                  <c:x val="-2.8637606018168366E-2"/>
                  <c:y val="-3.6300170529450407E-2"/>
                </c:manualLayout>
              </c:layout>
              <c:dLblPos val="r"/>
              <c:showLegendKey val="0"/>
              <c:showVal val="1"/>
              <c:showCatName val="0"/>
              <c:showSerName val="0"/>
              <c:showPercent val="0"/>
              <c:showBubbleSize val="0"/>
            </c:dLbl>
            <c:dLbl>
              <c:idx val="7"/>
              <c:layout>
                <c:manualLayout>
                  <c:x val="-3.0322171078060622E-2"/>
                  <c:y val="3.6300170529450407E-2"/>
                </c:manualLayout>
              </c:layout>
              <c:dLblPos val="r"/>
              <c:showLegendKey val="0"/>
              <c:showVal val="1"/>
              <c:showCatName val="0"/>
              <c:showSerName val="0"/>
              <c:showPercent val="0"/>
              <c:showBubbleSize val="0"/>
            </c:dLbl>
            <c:dLbl>
              <c:idx val="8"/>
              <c:layout>
                <c:manualLayout>
                  <c:x val="-2.8637606018168366E-2"/>
                  <c:y val="3.3507849719492687E-2"/>
                </c:manualLayout>
              </c:layout>
              <c:dLblPos val="r"/>
              <c:showLegendKey val="0"/>
              <c:showVal val="1"/>
              <c:showCatName val="0"/>
              <c:showSerName val="0"/>
              <c:showPercent val="0"/>
              <c:showBubbleSize val="0"/>
            </c:dLbl>
            <c:dLbl>
              <c:idx val="9"/>
              <c:layout>
                <c:manualLayout>
                  <c:x val="-3.0322171078060622E-2"/>
                  <c:y val="3.9092491339408134E-2"/>
                </c:manualLayout>
              </c:layout>
              <c:dLblPos val="r"/>
              <c:showLegendKey val="0"/>
              <c:showVal val="1"/>
              <c:showCatName val="0"/>
              <c:showSerName val="0"/>
              <c:showPercent val="0"/>
              <c:showBubbleSize val="0"/>
            </c:dLbl>
            <c:dLbl>
              <c:idx val="10"/>
              <c:layout>
                <c:manualLayout>
                  <c:x val="-2.5268475898383852E-2"/>
                  <c:y val="-3.0715528909534964E-2"/>
                </c:manualLayout>
              </c:layout>
              <c:dLblPos val="r"/>
              <c:showLegendKey val="0"/>
              <c:showVal val="1"/>
              <c:showCatName val="0"/>
              <c:showSerName val="0"/>
              <c:showPercent val="0"/>
              <c:showBubbleSize val="0"/>
            </c:dLbl>
            <c:dLbl>
              <c:idx val="11"/>
              <c:layout>
                <c:manualLayout>
                  <c:x val="-1.8530215658814825E-2"/>
                  <c:y val="-3.9092491339408134E-2"/>
                </c:manualLayout>
              </c:layout>
              <c:spPr/>
              <c:txPr>
                <a:bodyPr/>
                <a:lstStyle/>
                <a:p>
                  <a:pPr>
                    <a:defRPr sz="900">
                      <a:latin typeface="ＭＳ ゴシック" pitchFamily="49" charset="-128"/>
                      <a:ea typeface="ＭＳ ゴシック" pitchFamily="49" charset="-128"/>
                    </a:defRPr>
                  </a:pPr>
                  <a:endParaRPr lang="ja-JP"/>
                </a:p>
              </c:txPr>
              <c:dLblPos val="r"/>
              <c:showLegendKey val="0"/>
              <c:showVal val="1"/>
              <c:showCatName val="0"/>
              <c:showSerName val="0"/>
              <c:showPercent val="0"/>
              <c:showBubbleSize val="0"/>
            </c:dLbl>
            <c:txPr>
              <a:bodyPr/>
              <a:lstStyle/>
              <a:p>
                <a:pPr>
                  <a:defRPr sz="900">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dLbls>
          <c:cat>
            <c:strRef>
              <c:f>#REF!</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#REF!</c:f>
              <c:numCache>
                <c:formatCode>#,##0_);\(#,##0\)</c:formatCode>
                <c:ptCount val="12"/>
                <c:pt idx="0">
                  <c:v>15074</c:v>
                </c:pt>
                <c:pt idx="1">
                  <c:v>25198</c:v>
                </c:pt>
                <c:pt idx="2">
                  <c:v>46161</c:v>
                </c:pt>
                <c:pt idx="3">
                  <c:v>61711</c:v>
                </c:pt>
                <c:pt idx="4">
                  <c:v>70271</c:v>
                </c:pt>
                <c:pt idx="5">
                  <c:v>75721</c:v>
                </c:pt>
                <c:pt idx="6">
                  <c:v>80788</c:v>
                </c:pt>
                <c:pt idx="7">
                  <c:v>88310</c:v>
                </c:pt>
                <c:pt idx="8">
                  <c:v>90779</c:v>
                </c:pt>
                <c:pt idx="9">
                  <c:v>85656</c:v>
                </c:pt>
                <c:pt idx="10">
                  <c:v>83285</c:v>
                </c:pt>
                <c:pt idx="11">
                  <c:v>76450</c:v>
                </c:pt>
              </c:numCache>
            </c:numRef>
          </c:val>
          <c:smooth val="0"/>
        </c:ser>
        <c:ser>
          <c:idx val="1"/>
          <c:order val="1"/>
          <c:tx>
            <c:strRef>
              <c:f>#REF!</c:f>
              <c:strCache>
                <c:ptCount val="1"/>
                <c:pt idx="0">
                  <c:v>流出人口</c:v>
                </c:pt>
              </c:strCache>
            </c:strRef>
          </c:tx>
          <c:spPr>
            <a:ln w="19050">
              <a:solidFill>
                <a:schemeClr val="tx1"/>
              </a:solidFill>
              <a:prstDash val="dash"/>
            </a:ln>
          </c:spPr>
          <c:marker>
            <c:symbol val="circle"/>
            <c:size val="2"/>
            <c:spPr>
              <a:solidFill>
                <a:schemeClr val="tx1"/>
              </a:solidFill>
              <a:ln w="12700">
                <a:solidFill>
                  <a:schemeClr val="tx1"/>
                </a:solidFill>
              </a:ln>
            </c:spPr>
          </c:marker>
          <c:dLbls>
            <c:dLbl>
              <c:idx val="0"/>
              <c:layout>
                <c:manualLayout>
                  <c:x val="-4.0429561437414163E-2"/>
                  <c:y val="3.0715528909534964E-2"/>
                </c:manualLayout>
              </c:layout>
              <c:dLblPos val="r"/>
              <c:showLegendKey val="0"/>
              <c:showVal val="1"/>
              <c:showCatName val="0"/>
              <c:showSerName val="0"/>
              <c:showPercent val="0"/>
              <c:showBubbleSize val="0"/>
            </c:dLbl>
            <c:dLbl>
              <c:idx val="1"/>
              <c:layout>
                <c:manualLayout>
                  <c:x val="-1.3476520479138054E-2"/>
                  <c:y val="4.188481214936586E-2"/>
                </c:manualLayout>
              </c:layout>
              <c:dLblPos val="r"/>
              <c:showLegendKey val="0"/>
              <c:showVal val="1"/>
              <c:showCatName val="0"/>
              <c:showSerName val="0"/>
              <c:showPercent val="0"/>
              <c:showBubbleSize val="0"/>
            </c:dLbl>
            <c:dLbl>
              <c:idx val="2"/>
              <c:layout>
                <c:manualLayout>
                  <c:x val="-1.6845650598922568E-3"/>
                  <c:y val="3.9092491339408134E-2"/>
                </c:manualLayout>
              </c:layout>
              <c:dLblPos val="r"/>
              <c:showLegendKey val="0"/>
              <c:showVal val="1"/>
              <c:showCatName val="0"/>
              <c:showSerName val="0"/>
              <c:showPercent val="0"/>
              <c:showBubbleSize val="0"/>
            </c:dLbl>
            <c:dLbl>
              <c:idx val="3"/>
              <c:layout>
                <c:manualLayout>
                  <c:x val="-2.1899345778599338E-2"/>
                  <c:y val="3.9092491339408085E-2"/>
                </c:manualLayout>
              </c:layout>
              <c:dLblPos val="r"/>
              <c:showLegendKey val="0"/>
              <c:showVal val="1"/>
              <c:showCatName val="0"/>
              <c:showSerName val="0"/>
              <c:showPercent val="0"/>
              <c:showBubbleSize val="0"/>
            </c:dLbl>
            <c:dLbl>
              <c:idx val="4"/>
              <c:layout>
                <c:manualLayout>
                  <c:x val="-1.0107390359353541E-2"/>
                  <c:y val="3.3507849719492687E-2"/>
                </c:manualLayout>
              </c:layout>
              <c:dLblPos val="r"/>
              <c:showLegendKey val="0"/>
              <c:showVal val="1"/>
              <c:showCatName val="0"/>
              <c:showSerName val="0"/>
              <c:showPercent val="0"/>
              <c:showBubbleSize val="0"/>
            </c:dLbl>
            <c:dLbl>
              <c:idx val="5"/>
              <c:layout>
                <c:manualLayout>
                  <c:x val="-1.6845650598922568E-2"/>
                  <c:y val="3.9092491339408134E-2"/>
                </c:manualLayout>
              </c:layout>
              <c:dLblPos val="r"/>
              <c:showLegendKey val="0"/>
              <c:showVal val="1"/>
              <c:showCatName val="0"/>
              <c:showSerName val="0"/>
              <c:showPercent val="0"/>
              <c:showBubbleSize val="0"/>
            </c:dLbl>
            <c:dLbl>
              <c:idx val="6"/>
              <c:layout>
                <c:manualLayout>
                  <c:x val="-1.5161085539030311E-2"/>
                  <c:y val="3.0715528909534964E-2"/>
                </c:manualLayout>
              </c:layout>
              <c:dLblPos val="r"/>
              <c:showLegendKey val="0"/>
              <c:showVal val="1"/>
              <c:showCatName val="0"/>
              <c:showSerName val="0"/>
              <c:showPercent val="0"/>
              <c:showBubbleSize val="0"/>
            </c:dLbl>
            <c:dLbl>
              <c:idx val="7"/>
              <c:layout>
                <c:manualLayout>
                  <c:x val="-2.0214780718707082E-2"/>
                  <c:y val="4.188481214936586E-2"/>
                </c:manualLayout>
              </c:layout>
              <c:dLblPos val="r"/>
              <c:showLegendKey val="0"/>
              <c:showVal val="1"/>
              <c:showCatName val="0"/>
              <c:showSerName val="0"/>
              <c:showPercent val="0"/>
              <c:showBubbleSize val="0"/>
            </c:dLbl>
            <c:dLbl>
              <c:idx val="8"/>
              <c:layout>
                <c:manualLayout>
                  <c:x val="-2.0214780718707082E-2"/>
                  <c:y val="4.188481214936586E-2"/>
                </c:manualLayout>
              </c:layout>
              <c:dLblPos val="r"/>
              <c:showLegendKey val="0"/>
              <c:showVal val="1"/>
              <c:showCatName val="0"/>
              <c:showSerName val="0"/>
              <c:showPercent val="0"/>
              <c:showBubbleSize val="0"/>
            </c:dLbl>
            <c:dLbl>
              <c:idx val="9"/>
              <c:layout>
                <c:manualLayout>
                  <c:x val="-1.6845650598922568E-3"/>
                  <c:y val="-2.5130887289619513E-2"/>
                </c:manualLayout>
              </c:layout>
              <c:dLblPos val="r"/>
              <c:showLegendKey val="0"/>
              <c:showVal val="1"/>
              <c:showCatName val="0"/>
              <c:showSerName val="0"/>
              <c:showPercent val="0"/>
              <c:showBubbleSize val="0"/>
            </c:dLbl>
            <c:dLbl>
              <c:idx val="10"/>
              <c:layout>
                <c:manualLayout>
                  <c:x val="-4.0429561437414163E-2"/>
                  <c:y val="3.9092491339408134E-2"/>
                </c:manualLayout>
              </c:layout>
              <c:dLblPos val="r"/>
              <c:showLegendKey val="0"/>
              <c:showVal val="1"/>
              <c:showCatName val="0"/>
              <c:showSerName val="0"/>
              <c:showPercent val="0"/>
              <c:showBubbleSize val="0"/>
            </c:dLbl>
            <c:dLbl>
              <c:idx val="11"/>
              <c:layout>
                <c:manualLayout>
                  <c:x val="-2.3583910838491595E-2"/>
                  <c:y val="-2.7923427967357549E-2"/>
                </c:manualLayout>
              </c:layout>
              <c:tx>
                <c:rich>
                  <a:bodyPr/>
                  <a:lstStyle/>
                  <a:p>
                    <a:pPr>
                      <a:defRPr sz="900">
                        <a:latin typeface="ＭＳ ゴシック" pitchFamily="49" charset="-128"/>
                        <a:ea typeface="ＭＳ ゴシック" pitchFamily="49" charset="-128"/>
                      </a:defRPr>
                    </a:pPr>
                    <a:r>
                      <a:rPr lang="en-US" altLang="en-US"/>
                      <a:t>204,33</a:t>
                    </a:r>
                    <a:r>
                      <a:rPr lang="en-US" altLang="ja-JP"/>
                      <a:t>1</a:t>
                    </a:r>
                    <a:r>
                      <a:rPr lang="en-US" altLang="en-US"/>
                      <a:t> </a:t>
                    </a:r>
                  </a:p>
                </c:rich>
              </c:tx>
              <c:spPr/>
              <c:dLblPos val="r"/>
              <c:showLegendKey val="0"/>
              <c:showVal val="0"/>
              <c:showCatName val="0"/>
              <c:showSerName val="0"/>
              <c:showPercent val="0"/>
              <c:showBubbleSize val="0"/>
            </c:dLbl>
            <c:txPr>
              <a:bodyPr/>
              <a:lstStyle/>
              <a:p>
                <a:pPr>
                  <a:defRPr sz="900">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dLbls>
          <c:cat>
            <c:strRef>
              <c:f>#REF!</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#REF!</c:f>
              <c:numCache>
                <c:formatCode>#,##0_);\(#,##0\)</c:formatCode>
                <c:ptCount val="12"/>
                <c:pt idx="0">
                  <c:v>46426</c:v>
                </c:pt>
                <c:pt idx="1">
                  <c:v>91059</c:v>
                </c:pt>
                <c:pt idx="2">
                  <c:v>141456</c:v>
                </c:pt>
                <c:pt idx="3">
                  <c:v>171511</c:v>
                </c:pt>
                <c:pt idx="4">
                  <c:v>183382</c:v>
                </c:pt>
                <c:pt idx="5">
                  <c:v>196856</c:v>
                </c:pt>
                <c:pt idx="6">
                  <c:v>216722</c:v>
                </c:pt>
                <c:pt idx="7">
                  <c:v>241939</c:v>
                </c:pt>
                <c:pt idx="8">
                  <c:v>244368</c:v>
                </c:pt>
                <c:pt idx="9">
                  <c:v>232520</c:v>
                </c:pt>
                <c:pt idx="10">
                  <c:v>196344</c:v>
                </c:pt>
                <c:pt idx="11">
                  <c:v>204331</c:v>
                </c:pt>
              </c:numCache>
            </c:numRef>
          </c:val>
          <c:smooth val="0"/>
        </c:ser>
        <c:dLbls>
          <c:showLegendKey val="0"/>
          <c:showVal val="0"/>
          <c:showCatName val="0"/>
          <c:showSerName val="0"/>
          <c:showPercent val="0"/>
          <c:showBubbleSize val="0"/>
        </c:dLbls>
        <c:marker val="1"/>
        <c:smooth val="0"/>
        <c:axId val="160674560"/>
        <c:axId val="160676096"/>
      </c:lineChart>
      <c:catAx>
        <c:axId val="160674560"/>
        <c:scaling>
          <c:orientation val="minMax"/>
        </c:scaling>
        <c:delete val="0"/>
        <c:axPos val="b"/>
        <c:numFmt formatCode="General" sourceLinked="1"/>
        <c:majorTickMark val="none"/>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0676096"/>
        <c:crosses val="autoZero"/>
        <c:auto val="1"/>
        <c:lblAlgn val="ctr"/>
        <c:lblOffset val="100"/>
        <c:noMultiLvlLbl val="0"/>
      </c:catAx>
      <c:valAx>
        <c:axId val="160676096"/>
        <c:scaling>
          <c:orientation val="minMax"/>
          <c:max val="250000"/>
        </c:scaling>
        <c:delete val="0"/>
        <c:axPos val="l"/>
        <c:majorGridlines>
          <c:spPr>
            <a:ln w="12700">
              <a:solidFill>
                <a:schemeClr val="tx1"/>
              </a:solidFill>
            </a:ln>
          </c:spPr>
        </c:majorGridlines>
        <c:numFmt formatCode="#,##0_);\(#,##0\)" sourceLinked="1"/>
        <c:majorTickMark val="in"/>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0674560"/>
        <c:crosses val="autoZero"/>
        <c:crossBetween val="between"/>
      </c:valAx>
    </c:plotArea>
    <c:legend>
      <c:legendPos val="r"/>
      <c:layout>
        <c:manualLayout>
          <c:xMode val="edge"/>
          <c:yMode val="edge"/>
          <c:x val="0.8467194252233623"/>
          <c:y val="1.3907609374915092E-2"/>
          <c:w val="0.12971155120761424"/>
          <c:h val="0.10098650712139244"/>
        </c:manualLayout>
      </c:layout>
      <c:overlay val="0"/>
      <c:txPr>
        <a:bodyPr/>
        <a:lstStyle/>
        <a:p>
          <a:pPr>
            <a:defRPr sz="900">
              <a:latin typeface="ＭＳ 明朝" pitchFamily="17" charset="-128"/>
              <a:ea typeface="ＭＳ 明朝" pitchFamily="17" charset="-128"/>
            </a:defRPr>
          </a:pPr>
          <a:endParaRPr lang="ja-JP"/>
        </a:p>
      </c:txPr>
    </c:legend>
    <c:plotVisOnly val="1"/>
    <c:dispBlanksAs val="gap"/>
    <c:showDLblsOverMax val="0"/>
  </c:chart>
  <c:spPr>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1329268078619269E-2"/>
          <c:y val="0.11347516523464724"/>
          <c:w val="0.88167560905682285"/>
          <c:h val="0.82341996363008207"/>
        </c:manualLayout>
      </c:layout>
      <c:barChart>
        <c:barDir val="col"/>
        <c:grouping val="clustered"/>
        <c:varyColors val="0"/>
        <c:ser>
          <c:idx val="0"/>
          <c:order val="0"/>
          <c:tx>
            <c:strRef>
              <c:f>#REF!</c:f>
              <c:strCache>
                <c:ptCount val="1"/>
                <c:pt idx="0">
                  <c:v>夜間人口</c:v>
                </c:pt>
              </c:strCache>
            </c:strRef>
          </c:tx>
          <c:spPr>
            <a:pattFill prst="pct70">
              <a:fgClr>
                <a:schemeClr val="tx1"/>
              </a:fgClr>
              <a:bgClr>
                <a:schemeClr val="bg1"/>
              </a:bgClr>
            </a:pattFill>
            <a:ln w="12700">
              <a:solidFill>
                <a:schemeClr val="tx1"/>
              </a:solidFill>
            </a:ln>
          </c:spPr>
          <c:invertIfNegative val="0"/>
          <c:dLbls>
            <c:dLbl>
              <c:idx val="11"/>
              <c:spPr>
                <a:noFill/>
                <a:ln>
                  <a:noFill/>
                </a:ln>
              </c:spPr>
              <c:txPr>
                <a:bodyPr/>
                <a:lstStyle/>
                <a:p>
                  <a:pPr>
                    <a:defRPr sz="700">
                      <a:latin typeface="ＭＳ ゴシック" pitchFamily="49" charset="-128"/>
                      <a:ea typeface="ＭＳ ゴシック" pitchFamily="49" charset="-128"/>
                    </a:defRPr>
                  </a:pPr>
                  <a:endParaRPr lang="ja-JP"/>
                </a:p>
              </c:txPr>
              <c:dLblPos val="outEnd"/>
              <c:showLegendKey val="0"/>
              <c:showVal val="1"/>
              <c:showCatName val="0"/>
              <c:showSerName val="0"/>
              <c:showPercent val="0"/>
              <c:showBubbleSize val="0"/>
            </c:dLbl>
            <c:spPr>
              <a:noFill/>
              <a:ln>
                <a:noFill/>
              </a:ln>
            </c:spPr>
            <c:txPr>
              <a:bodyPr/>
              <a:lstStyle/>
              <a:p>
                <a:pPr>
                  <a:defRPr sz="700">
                    <a:latin typeface="ＭＳ 明朝" pitchFamily="17" charset="-128"/>
                    <a:ea typeface="ＭＳ 明朝" pitchFamily="17" charset="-128"/>
                  </a:defRPr>
                </a:pPr>
                <a:endParaRPr lang="ja-JP"/>
              </a:p>
            </c:txPr>
            <c:dLblPos val="outEnd"/>
            <c:showLegendKey val="0"/>
            <c:showVal val="1"/>
            <c:showCatName val="0"/>
            <c:showSerName val="0"/>
            <c:showPercent val="0"/>
            <c:showBubbleSize val="0"/>
            <c:showLeaderLines val="0"/>
          </c:dLbls>
          <c:cat>
            <c:strRef>
              <c:f>#REF!</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#REF!</c:f>
              <c:numCache>
                <c:formatCode>#,##0</c:formatCode>
                <c:ptCount val="12"/>
                <c:pt idx="0">
                  <c:v>185814</c:v>
                </c:pt>
                <c:pt idx="1">
                  <c:v>305628</c:v>
                </c:pt>
                <c:pt idx="2">
                  <c:v>434721</c:v>
                </c:pt>
                <c:pt idx="3">
                  <c:v>527931</c:v>
                </c:pt>
                <c:pt idx="4">
                  <c:v>559665</c:v>
                </c:pt>
                <c:pt idx="5">
                  <c:v>563274</c:v>
                </c:pt>
                <c:pt idx="6">
                  <c:v>587475</c:v>
                </c:pt>
                <c:pt idx="7">
                  <c:v>614646</c:v>
                </c:pt>
                <c:pt idx="8">
                  <c:v>630366</c:v>
                </c:pt>
                <c:pt idx="9">
                  <c:v>654150</c:v>
                </c:pt>
                <c:pt idx="10">
                  <c:v>643687</c:v>
                </c:pt>
                <c:pt idx="11">
                  <c:v>712980</c:v>
                </c:pt>
              </c:numCache>
            </c:numRef>
          </c:val>
        </c:ser>
        <c:ser>
          <c:idx val="1"/>
          <c:order val="1"/>
          <c:tx>
            <c:strRef>
              <c:f>#REF!</c:f>
              <c:strCache>
                <c:ptCount val="1"/>
                <c:pt idx="0">
                  <c:v>昼間人口</c:v>
                </c:pt>
              </c:strCache>
            </c:strRef>
          </c:tx>
          <c:spPr>
            <a:pattFill prst="pct10">
              <a:fgClr>
                <a:schemeClr val="tx1"/>
              </a:fgClr>
              <a:bgClr>
                <a:schemeClr val="bg1"/>
              </a:bgClr>
            </a:pattFill>
            <a:ln w="12700">
              <a:solidFill>
                <a:schemeClr val="tx1"/>
              </a:solidFill>
            </a:ln>
          </c:spPr>
          <c:invertIfNegative val="0"/>
          <c:dLbls>
            <c:dLbl>
              <c:idx val="0"/>
              <c:layout>
                <c:manualLayout>
                  <c:x val="1.1814664896476297E-2"/>
                  <c:y val="7.9607571670684846E-3"/>
                </c:manualLayout>
              </c:layout>
              <c:dLblPos val="outEnd"/>
              <c:showLegendKey val="0"/>
              <c:showVal val="1"/>
              <c:showCatName val="0"/>
              <c:showSerName val="0"/>
              <c:showPercent val="0"/>
              <c:showBubbleSize val="0"/>
            </c:dLbl>
            <c:dLbl>
              <c:idx val="1"/>
              <c:layout>
                <c:manualLayout>
                  <c:x val="1.3502132363379602E-2"/>
                  <c:y val="1.0619996390135103E-2"/>
                </c:manualLayout>
              </c:layout>
              <c:dLblPos val="outEnd"/>
              <c:showLegendKey val="0"/>
              <c:showVal val="1"/>
              <c:showCatName val="0"/>
              <c:showSerName val="0"/>
              <c:showPercent val="0"/>
              <c:showBubbleSize val="0"/>
            </c:dLbl>
            <c:dLbl>
              <c:idx val="2"/>
              <c:layout>
                <c:manualLayout>
                  <c:x val="1.1816791677056876E-2"/>
                  <c:y val="1.0636956892266472E-2"/>
                </c:manualLayout>
              </c:layout>
              <c:dLblPos val="outEnd"/>
              <c:showLegendKey val="0"/>
              <c:showVal val="1"/>
              <c:showCatName val="0"/>
              <c:showSerName val="0"/>
              <c:showPercent val="0"/>
              <c:showBubbleSize val="0"/>
            </c:dLbl>
            <c:dLbl>
              <c:idx val="3"/>
              <c:layout>
                <c:manualLayout>
                  <c:x val="1.35050566866779E-2"/>
                  <c:y val="1.0636956892266472E-2"/>
                </c:manualLayout>
              </c:layout>
              <c:dLblPos val="outEnd"/>
              <c:showLegendKey val="0"/>
              <c:showVal val="1"/>
              <c:showCatName val="0"/>
              <c:showSerName val="0"/>
              <c:showPercent val="0"/>
              <c:showBubbleSize val="0"/>
            </c:dLbl>
            <c:dLbl>
              <c:idx val="4"/>
              <c:layout>
                <c:manualLayout>
                  <c:x val="1.1816924600843163E-2"/>
                  <c:y val="1.0636956892266472E-2"/>
                </c:manualLayout>
              </c:layout>
              <c:dLblPos val="outEnd"/>
              <c:showLegendKey val="0"/>
              <c:showVal val="1"/>
              <c:showCatName val="0"/>
              <c:showSerName val="0"/>
              <c:showPercent val="0"/>
              <c:showBubbleSize val="0"/>
            </c:dLbl>
            <c:dLbl>
              <c:idx val="5"/>
              <c:layout>
                <c:manualLayout>
                  <c:x val="1.1816924600843163E-2"/>
                  <c:y val="1.0636956892266472E-2"/>
                </c:manualLayout>
              </c:layout>
              <c:dLblPos val="outEnd"/>
              <c:showLegendKey val="0"/>
              <c:showVal val="1"/>
              <c:showCatName val="0"/>
              <c:showSerName val="0"/>
              <c:showPercent val="0"/>
              <c:showBubbleSize val="0"/>
            </c:dLbl>
            <c:dLbl>
              <c:idx val="6"/>
              <c:layout>
                <c:manualLayout>
                  <c:x val="1.1816924600843163E-2"/>
                  <c:y val="1.0636956892266472E-2"/>
                </c:manualLayout>
              </c:layout>
              <c:dLblPos val="outEnd"/>
              <c:showLegendKey val="0"/>
              <c:showVal val="1"/>
              <c:showCatName val="0"/>
              <c:showSerName val="0"/>
              <c:showPercent val="0"/>
              <c:showBubbleSize val="0"/>
            </c:dLbl>
            <c:dLbl>
              <c:idx val="7"/>
              <c:layout>
                <c:manualLayout>
                  <c:x val="1.1816924600843163E-2"/>
                  <c:y val="1.0636956892266472E-2"/>
                </c:manualLayout>
              </c:layout>
              <c:dLblPos val="outEnd"/>
              <c:showLegendKey val="0"/>
              <c:showVal val="1"/>
              <c:showCatName val="0"/>
              <c:showSerName val="0"/>
              <c:showPercent val="0"/>
              <c:showBubbleSize val="0"/>
            </c:dLbl>
            <c:dLbl>
              <c:idx val="8"/>
              <c:layout>
                <c:manualLayout>
                  <c:x val="1.0128792515008424E-2"/>
                  <c:y val="1.329619611533309E-2"/>
                </c:manualLayout>
              </c:layout>
              <c:dLblPos val="outEnd"/>
              <c:showLegendKey val="0"/>
              <c:showVal val="1"/>
              <c:showCatName val="0"/>
              <c:showSerName val="0"/>
              <c:showPercent val="0"/>
              <c:showBubbleSize val="0"/>
            </c:dLbl>
            <c:dLbl>
              <c:idx val="9"/>
              <c:layout>
                <c:manualLayout>
                  <c:x val="1.1816924600843163E-2"/>
                  <c:y val="1.0636956892266472E-2"/>
                </c:manualLayout>
              </c:layout>
              <c:dLblPos val="outEnd"/>
              <c:showLegendKey val="0"/>
              <c:showVal val="1"/>
              <c:showCatName val="0"/>
              <c:showSerName val="0"/>
              <c:showPercent val="0"/>
              <c:showBubbleSize val="0"/>
            </c:dLbl>
            <c:dLbl>
              <c:idx val="10"/>
              <c:layout>
                <c:manualLayout>
                  <c:x val="1.1816924600843163E-2"/>
                  <c:y val="1.0636956892266472E-2"/>
                </c:manualLayout>
              </c:layout>
              <c:dLblPos val="outEnd"/>
              <c:showLegendKey val="0"/>
              <c:showVal val="1"/>
              <c:showCatName val="0"/>
              <c:showSerName val="0"/>
              <c:showPercent val="0"/>
              <c:showBubbleSize val="0"/>
            </c:dLbl>
            <c:dLbl>
              <c:idx val="11"/>
              <c:layout>
                <c:manualLayout>
                  <c:x val="1.1816924600843163E-2"/>
                  <c:y val="-2.659239223066618E-3"/>
                </c:manualLayout>
              </c:layout>
              <c:tx>
                <c:rich>
                  <a:bodyPr/>
                  <a:lstStyle/>
                  <a:p>
                    <a:pPr>
                      <a:defRPr sz="700">
                        <a:latin typeface="ＭＳ ゴシック" pitchFamily="49" charset="-128"/>
                        <a:ea typeface="ＭＳ ゴシック" pitchFamily="49" charset="-128"/>
                      </a:defRPr>
                    </a:pPr>
                    <a:r>
                      <a:rPr lang="en-US" altLang="ja-JP" sz="700"/>
                      <a:t>585,099 </a:t>
                    </a:r>
                    <a:endParaRPr lang="en-US" altLang="ja-JP"/>
                  </a:p>
                </c:rich>
              </c:tx>
              <c:spPr>
                <a:noFill/>
                <a:ln>
                  <a:noFill/>
                </a:ln>
              </c:spPr>
              <c:dLblPos val="outEnd"/>
              <c:showLegendKey val="0"/>
              <c:showVal val="0"/>
              <c:showCatName val="0"/>
              <c:showSerName val="0"/>
              <c:showPercent val="0"/>
              <c:showBubbleSize val="0"/>
            </c:dLbl>
            <c:spPr>
              <a:noFill/>
              <a:ln>
                <a:noFill/>
              </a:ln>
            </c:spPr>
            <c:txPr>
              <a:bodyPr/>
              <a:lstStyle/>
              <a:p>
                <a:pPr>
                  <a:defRPr sz="700">
                    <a:latin typeface="ＭＳ 明朝" pitchFamily="17" charset="-128"/>
                    <a:ea typeface="ＭＳ 明朝" pitchFamily="17" charset="-128"/>
                  </a:defRPr>
                </a:pPr>
                <a:endParaRPr lang="ja-JP"/>
              </a:p>
            </c:txPr>
            <c:dLblPos val="outEnd"/>
            <c:showLegendKey val="0"/>
            <c:showVal val="1"/>
            <c:showCatName val="0"/>
            <c:showSerName val="0"/>
            <c:showPercent val="0"/>
            <c:showBubbleSize val="0"/>
            <c:showLeaderLines val="0"/>
          </c:dLbls>
          <c:cat>
            <c:strRef>
              <c:f>#REF!</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#REF!</c:f>
              <c:numCache>
                <c:formatCode>#,##0_ </c:formatCode>
                <c:ptCount val="12"/>
                <c:pt idx="0">
                  <c:v>154462</c:v>
                </c:pt>
                <c:pt idx="1">
                  <c:v>239543</c:v>
                </c:pt>
                <c:pt idx="2">
                  <c:v>339426</c:v>
                </c:pt>
                <c:pt idx="3">
                  <c:v>418131</c:v>
                </c:pt>
                <c:pt idx="4">
                  <c:v>446554</c:v>
                </c:pt>
                <c:pt idx="5">
                  <c:v>442139</c:v>
                </c:pt>
                <c:pt idx="6">
                  <c:v>451541</c:v>
                </c:pt>
                <c:pt idx="7">
                  <c:v>461017</c:v>
                </c:pt>
                <c:pt idx="8">
                  <c:v>476777</c:v>
                </c:pt>
                <c:pt idx="9">
                  <c:v>507286</c:v>
                </c:pt>
                <c:pt idx="10">
                  <c:v>530628</c:v>
                </c:pt>
                <c:pt idx="11">
                  <c:v>585099</c:v>
                </c:pt>
              </c:numCache>
            </c:numRef>
          </c:val>
        </c:ser>
        <c:dLbls>
          <c:showLegendKey val="0"/>
          <c:showVal val="0"/>
          <c:showCatName val="0"/>
          <c:showSerName val="0"/>
          <c:showPercent val="0"/>
          <c:showBubbleSize val="0"/>
        </c:dLbls>
        <c:gapWidth val="100"/>
        <c:axId val="160592640"/>
        <c:axId val="160594176"/>
      </c:barChart>
      <c:catAx>
        <c:axId val="160592640"/>
        <c:scaling>
          <c:orientation val="minMax"/>
        </c:scaling>
        <c:delete val="0"/>
        <c:axPos val="b"/>
        <c:numFmt formatCode="General" sourceLinked="1"/>
        <c:majorTickMark val="none"/>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0594176"/>
        <c:crosses val="autoZero"/>
        <c:auto val="1"/>
        <c:lblAlgn val="ctr"/>
        <c:lblOffset val="100"/>
        <c:noMultiLvlLbl val="0"/>
      </c:catAx>
      <c:valAx>
        <c:axId val="160594176"/>
        <c:scaling>
          <c:orientation val="minMax"/>
        </c:scaling>
        <c:delete val="0"/>
        <c:axPos val="l"/>
        <c:majorGridlines>
          <c:spPr>
            <a:ln w="12700">
              <a:solidFill>
                <a:schemeClr val="tx1"/>
              </a:solidFill>
            </a:ln>
          </c:spPr>
        </c:majorGridlines>
        <c:numFmt formatCode="#,##0" sourceLinked="1"/>
        <c:majorTickMark val="in"/>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0592640"/>
        <c:crosses val="autoZero"/>
        <c:crossBetween val="between"/>
      </c:valAx>
    </c:plotArea>
    <c:legend>
      <c:legendPos val="r"/>
      <c:layout>
        <c:manualLayout>
          <c:xMode val="edge"/>
          <c:yMode val="edge"/>
          <c:x val="0.8767414199807303"/>
          <c:y val="1.6155664438565458E-2"/>
          <c:w val="8.4556962025316484E-2"/>
          <c:h val="8.0485903476777129E-2"/>
        </c:manualLayout>
      </c:layout>
      <c:overlay val="0"/>
      <c:txPr>
        <a:bodyPr/>
        <a:lstStyle/>
        <a:p>
          <a:pPr>
            <a:defRPr sz="900">
              <a:latin typeface="ＭＳ 明朝" pitchFamily="17" charset="-128"/>
              <a:ea typeface="ＭＳ 明朝" pitchFamily="17" charset="-128"/>
            </a:defRPr>
          </a:pPr>
          <a:endParaRPr lang="ja-JP"/>
        </a:p>
      </c:txPr>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819430515700046E-2"/>
          <c:y val="8.7562155124310245E-2"/>
          <c:w val="0.89808060156615244"/>
          <c:h val="0.85046321657960589"/>
        </c:manualLayout>
      </c:layout>
      <c:barChart>
        <c:barDir val="col"/>
        <c:grouping val="clustered"/>
        <c:varyColors val="0"/>
        <c:ser>
          <c:idx val="0"/>
          <c:order val="0"/>
          <c:tx>
            <c:strRef>
              <c:f>#REF!</c:f>
              <c:strCache>
                <c:ptCount val="1"/>
                <c:pt idx="0">
                  <c:v>残留人口</c:v>
                </c:pt>
              </c:strCache>
            </c:strRef>
          </c:tx>
          <c:spPr>
            <a:gradFill>
              <a:gsLst>
                <a:gs pos="0">
                  <a:schemeClr val="bg1">
                    <a:lumMod val="50000"/>
                  </a:schemeClr>
                </a:gs>
                <a:gs pos="98000">
                  <a:schemeClr val="bg1">
                    <a:lumMod val="50000"/>
                  </a:schemeClr>
                </a:gs>
                <a:gs pos="48000">
                  <a:schemeClr val="accent1">
                    <a:tint val="23500"/>
                    <a:satMod val="160000"/>
                  </a:schemeClr>
                </a:gs>
              </a:gsLst>
              <a:lin ang="10800000" scaled="0"/>
            </a:gradFill>
            <a:ln w="12700">
              <a:solidFill>
                <a:schemeClr val="tx1"/>
              </a:solidFill>
            </a:ln>
          </c:spPr>
          <c:invertIfNegative val="0"/>
          <c:dLbls>
            <c:dLbl>
              <c:idx val="2"/>
              <c:tx>
                <c:rich>
                  <a:bodyPr/>
                  <a:lstStyle/>
                  <a:p>
                    <a:r>
                      <a:rPr lang="en-US" altLang="en-US"/>
                      <a:t>293,</a:t>
                    </a:r>
                    <a:r>
                      <a:rPr lang="en-US" altLang="ja-JP"/>
                      <a:t>2</a:t>
                    </a:r>
                    <a:r>
                      <a:rPr lang="en-US" altLang="en-US"/>
                      <a:t>65 </a:t>
                    </a:r>
                  </a:p>
                </c:rich>
              </c:tx>
              <c:dLblPos val="outEnd"/>
              <c:showLegendKey val="0"/>
              <c:showVal val="0"/>
              <c:showCatName val="0"/>
              <c:showSerName val="0"/>
              <c:showPercent val="0"/>
              <c:showBubbleSize val="0"/>
            </c:dLbl>
            <c:dLbl>
              <c:idx val="4"/>
              <c:layout>
                <c:manualLayout>
                  <c:x val="0"/>
                  <c:y val="-7.9522862823061622E-3"/>
                </c:manualLayout>
              </c:layout>
              <c:spPr>
                <a:solidFill>
                  <a:schemeClr val="bg1"/>
                </a:solidFill>
                <a:ln>
                  <a:noFill/>
                </a:ln>
              </c:spPr>
              <c:txPr>
                <a:bodyPr/>
                <a:lstStyle/>
                <a:p>
                  <a:pPr>
                    <a:defRPr sz="900">
                      <a:latin typeface="ＭＳ 明朝" pitchFamily="17" charset="-128"/>
                      <a:ea typeface="ＭＳ 明朝" pitchFamily="17" charset="-128"/>
                    </a:defRPr>
                  </a:pPr>
                  <a:endParaRPr lang="ja-JP"/>
                </a:p>
              </c:txPr>
              <c:dLblPos val="outEnd"/>
              <c:showLegendKey val="0"/>
              <c:showVal val="1"/>
              <c:showCatName val="0"/>
              <c:showSerName val="0"/>
              <c:showPercent val="0"/>
              <c:showBubbleSize val="0"/>
            </c:dLbl>
            <c:dLbl>
              <c:idx val="6"/>
              <c:layout>
                <c:manualLayout>
                  <c:x val="-6.164984126960501E-17"/>
                  <c:y val="2.6507620941020544E-3"/>
                </c:manualLayout>
              </c:layout>
              <c:dLblPos val="outEnd"/>
              <c:showLegendKey val="0"/>
              <c:showVal val="1"/>
              <c:showCatName val="0"/>
              <c:showSerName val="0"/>
              <c:showPercent val="0"/>
              <c:showBubbleSize val="0"/>
            </c:dLbl>
            <c:dLbl>
              <c:idx val="7"/>
              <c:layout>
                <c:manualLayout>
                  <c:x val="0"/>
                  <c:y val="5.3015241882041087E-3"/>
                </c:manualLayout>
              </c:layout>
              <c:dLblPos val="outEnd"/>
              <c:showLegendKey val="0"/>
              <c:showVal val="1"/>
              <c:showCatName val="0"/>
              <c:showSerName val="0"/>
              <c:showPercent val="0"/>
              <c:showBubbleSize val="0"/>
            </c:dLbl>
            <c:dLbl>
              <c:idx val="8"/>
              <c:layout>
                <c:manualLayout>
                  <c:x val="0"/>
                  <c:y val="-7.9522862823061622E-3"/>
                </c:manualLayout>
              </c:layout>
              <c:dLblPos val="outEnd"/>
              <c:showLegendKey val="0"/>
              <c:showVal val="1"/>
              <c:showCatName val="0"/>
              <c:showSerName val="0"/>
              <c:showPercent val="0"/>
              <c:showBubbleSize val="0"/>
            </c:dLbl>
            <c:dLbl>
              <c:idx val="11"/>
              <c:spPr>
                <a:ln>
                  <a:noFill/>
                </a:ln>
              </c:spPr>
              <c:txPr>
                <a:bodyPr/>
                <a:lstStyle/>
                <a:p>
                  <a:pPr>
                    <a:defRPr sz="900">
                      <a:latin typeface="ＭＳ ゴシック" pitchFamily="49" charset="-128"/>
                      <a:ea typeface="ＭＳ ゴシック" pitchFamily="49" charset="-128"/>
                    </a:defRPr>
                  </a:pPr>
                  <a:endParaRPr lang="ja-JP"/>
                </a:p>
              </c:txPr>
              <c:dLblPos val="outEnd"/>
              <c:showLegendKey val="0"/>
              <c:showVal val="1"/>
              <c:showCatName val="0"/>
              <c:showSerName val="0"/>
              <c:showPercent val="0"/>
              <c:showBubbleSize val="0"/>
            </c:dLbl>
            <c:spPr>
              <a:ln>
                <a:noFill/>
              </a:ln>
            </c:spPr>
            <c:txPr>
              <a:bodyPr/>
              <a:lstStyle/>
              <a:p>
                <a:pPr>
                  <a:defRPr sz="900">
                    <a:latin typeface="ＭＳ 明朝" pitchFamily="17" charset="-128"/>
                    <a:ea typeface="ＭＳ 明朝" pitchFamily="17" charset="-128"/>
                  </a:defRPr>
                </a:pPr>
                <a:endParaRPr lang="ja-JP"/>
              </a:p>
            </c:txPr>
            <c:dLblPos val="outEnd"/>
            <c:showLegendKey val="0"/>
            <c:showVal val="1"/>
            <c:showCatName val="0"/>
            <c:showSerName val="0"/>
            <c:showPercent val="0"/>
            <c:showBubbleSize val="0"/>
            <c:showLeaderLines val="0"/>
          </c:dLbls>
          <c:cat>
            <c:strRef>
              <c:f>#REF!</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#REF!</c:f>
              <c:numCache>
                <c:formatCode>#,##0_);\(#,##0\)</c:formatCode>
                <c:ptCount val="12"/>
                <c:pt idx="0">
                  <c:v>139388</c:v>
                </c:pt>
                <c:pt idx="1">
                  <c:v>214569</c:v>
                </c:pt>
                <c:pt idx="2">
                  <c:v>293265</c:v>
                </c:pt>
                <c:pt idx="3">
                  <c:v>356420</c:v>
                </c:pt>
                <c:pt idx="4">
                  <c:v>376283</c:v>
                </c:pt>
                <c:pt idx="5">
                  <c:v>366418</c:v>
                </c:pt>
                <c:pt idx="6">
                  <c:v>370753</c:v>
                </c:pt>
                <c:pt idx="7">
                  <c:v>372707</c:v>
                </c:pt>
                <c:pt idx="8">
                  <c:v>385998</c:v>
                </c:pt>
                <c:pt idx="9">
                  <c:v>421630</c:v>
                </c:pt>
                <c:pt idx="10">
                  <c:v>447343</c:v>
                </c:pt>
                <c:pt idx="11">
                  <c:v>508649</c:v>
                </c:pt>
              </c:numCache>
            </c:numRef>
          </c:val>
        </c:ser>
        <c:dLbls>
          <c:showLegendKey val="0"/>
          <c:showVal val="0"/>
          <c:showCatName val="0"/>
          <c:showSerName val="0"/>
          <c:showPercent val="0"/>
          <c:showBubbleSize val="0"/>
        </c:dLbls>
        <c:gapWidth val="100"/>
        <c:axId val="156581888"/>
        <c:axId val="156583424"/>
      </c:barChart>
      <c:catAx>
        <c:axId val="156581888"/>
        <c:scaling>
          <c:orientation val="minMax"/>
        </c:scaling>
        <c:delete val="0"/>
        <c:axPos val="b"/>
        <c:numFmt formatCode="General" sourceLinked="1"/>
        <c:majorTickMark val="none"/>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56583424"/>
        <c:crosses val="autoZero"/>
        <c:auto val="1"/>
        <c:lblAlgn val="ctr"/>
        <c:lblOffset val="100"/>
        <c:noMultiLvlLbl val="0"/>
      </c:catAx>
      <c:valAx>
        <c:axId val="156583424"/>
        <c:scaling>
          <c:orientation val="minMax"/>
        </c:scaling>
        <c:delete val="0"/>
        <c:axPos val="l"/>
        <c:majorGridlines>
          <c:spPr>
            <a:ln w="12700">
              <a:solidFill>
                <a:schemeClr val="tx1"/>
              </a:solidFill>
            </a:ln>
          </c:spPr>
        </c:majorGridlines>
        <c:numFmt formatCode="#,##0_);\(#,##0\)" sourceLinked="1"/>
        <c:majorTickMark val="in"/>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56581888"/>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1388059737723011"/>
          <c:y val="0.19309380771847964"/>
          <c:w val="0.7619626351983908"/>
          <c:h val="0.73233090308155924"/>
        </c:manualLayout>
      </c:layout>
      <c:pieChart>
        <c:varyColors val="1"/>
        <c:ser>
          <c:idx val="0"/>
          <c:order val="0"/>
          <c:spPr>
            <a:ln w="12700">
              <a:solidFill>
                <a:schemeClr val="tx1"/>
              </a:solidFill>
            </a:ln>
          </c:spPr>
          <c:dPt>
            <c:idx val="0"/>
            <c:bubble3D val="0"/>
            <c:spPr>
              <a:solidFill>
                <a:schemeClr val="tx1"/>
              </a:solidFill>
              <a:ln w="12700">
                <a:solidFill>
                  <a:schemeClr val="tx1"/>
                </a:solidFill>
              </a:ln>
            </c:spPr>
          </c:dPt>
          <c:dPt>
            <c:idx val="1"/>
            <c:bubble3D val="0"/>
            <c:explosion val="1"/>
            <c:spPr>
              <a:pattFill prst="pct40">
                <a:fgClr>
                  <a:schemeClr val="bg1">
                    <a:lumMod val="50000"/>
                  </a:schemeClr>
                </a:fgClr>
                <a:bgClr>
                  <a:schemeClr val="bg1"/>
                </a:bgClr>
              </a:pattFill>
              <a:ln w="12700">
                <a:solidFill>
                  <a:schemeClr val="tx1"/>
                </a:solidFill>
              </a:ln>
            </c:spPr>
          </c:dPt>
          <c:dPt>
            <c:idx val="2"/>
            <c:bubble3D val="0"/>
            <c:spPr>
              <a:solidFill>
                <a:schemeClr val="bg1">
                  <a:lumMod val="50000"/>
                </a:schemeClr>
              </a:solidFill>
              <a:ln w="12700">
                <a:solidFill>
                  <a:schemeClr val="tx1"/>
                </a:solidFill>
              </a:ln>
            </c:spPr>
          </c:dPt>
          <c:dPt>
            <c:idx val="3"/>
            <c:bubble3D val="0"/>
            <c:spPr>
              <a:pattFill prst="pct5">
                <a:fgClr>
                  <a:schemeClr val="tx1"/>
                </a:fgClr>
                <a:bgClr>
                  <a:schemeClr val="bg1"/>
                </a:bgClr>
              </a:pattFill>
              <a:ln w="12700">
                <a:solidFill>
                  <a:schemeClr val="tx1"/>
                </a:solidFill>
              </a:ln>
            </c:spPr>
          </c:dPt>
          <c:dLbls>
            <c:dLbl>
              <c:idx val="2"/>
              <c:showLegendKey val="0"/>
              <c:showVal val="1"/>
              <c:showCatName val="0"/>
              <c:showSerName val="0"/>
              <c:showPercent val="0"/>
              <c:showBubbleSize val="0"/>
            </c:dLbl>
            <c:showLegendKey val="0"/>
            <c:showVal val="0"/>
            <c:showCatName val="0"/>
            <c:showSerName val="0"/>
            <c:showPercent val="0"/>
            <c:showBubbleSize val="0"/>
          </c:dLbls>
          <c:cat>
            <c:strRef>
              <c:f>#REF!</c:f>
              <c:strCache>
                <c:ptCount val="4"/>
                <c:pt idx="0">
                  <c:v>第１次産業</c:v>
                </c:pt>
                <c:pt idx="1">
                  <c:v>第２次産業</c:v>
                </c:pt>
                <c:pt idx="2">
                  <c:v>第３次産業</c:v>
                </c:pt>
                <c:pt idx="3">
                  <c:v>分類不能の産業</c:v>
                </c:pt>
              </c:strCache>
            </c:strRef>
          </c:cat>
          <c:val>
            <c:numRef>
              <c:f>#REF!</c:f>
              <c:numCache>
                <c:formatCode>0.0_ </c:formatCode>
                <c:ptCount val="4"/>
                <c:pt idx="0">
                  <c:v>0.55734625785169212</c:v>
                </c:pt>
                <c:pt idx="1">
                  <c:v>12.601405399793295</c:v>
                </c:pt>
                <c:pt idx="2">
                  <c:v>62.435522919154117</c:v>
                </c:pt>
                <c:pt idx="3">
                  <c:v>24.405725423200895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pieChart>
        <c:varyColors val="1"/>
        <c:ser>
          <c:idx val="0"/>
          <c:order val="0"/>
          <c:spPr>
            <a:ln w="12700">
              <a:solidFill>
                <a:schemeClr val="tx1"/>
              </a:solidFill>
            </a:ln>
          </c:spPr>
          <c:dPt>
            <c:idx val="0"/>
            <c:bubble3D val="0"/>
          </c:dPt>
          <c:dPt>
            <c:idx val="1"/>
            <c:bubble3D val="0"/>
          </c:dPt>
          <c:dPt>
            <c:idx val="2"/>
            <c:bubble3D val="0"/>
          </c:dPt>
          <c:dPt>
            <c:idx val="3"/>
            <c:bubble3D val="0"/>
            <c:spPr>
              <a:pattFill prst="pct90">
                <a:fgClr>
                  <a:schemeClr val="bg1">
                    <a:lumMod val="85000"/>
                  </a:schemeClr>
                </a:fgClr>
                <a:bgClr>
                  <a:schemeClr val="bg1"/>
                </a:bgClr>
              </a:pattFill>
              <a:ln w="12700">
                <a:solidFill>
                  <a:schemeClr val="tx1"/>
                </a:solidFill>
              </a:ln>
            </c:spPr>
          </c:dPt>
          <c:dPt>
            <c:idx val="4"/>
            <c:bubble3D val="0"/>
            <c:spPr>
              <a:solidFill>
                <a:schemeClr val="bg1">
                  <a:lumMod val="75000"/>
                </a:schemeClr>
              </a:solidFill>
              <a:ln w="12700">
                <a:solidFill>
                  <a:schemeClr val="tx1"/>
                </a:solidFill>
              </a:ln>
            </c:spPr>
          </c:dPt>
          <c:dPt>
            <c:idx val="5"/>
            <c:bubble3D val="0"/>
            <c:spPr>
              <a:pattFill prst="pct90">
                <a:fgClr>
                  <a:schemeClr val="bg1">
                    <a:lumMod val="75000"/>
                  </a:schemeClr>
                </a:fgClr>
                <a:bgClr>
                  <a:schemeClr val="bg1"/>
                </a:bgClr>
              </a:pattFill>
              <a:ln w="12700">
                <a:solidFill>
                  <a:schemeClr val="tx1"/>
                </a:solidFill>
              </a:ln>
            </c:spPr>
          </c:dPt>
          <c:dPt>
            <c:idx val="6"/>
            <c:bubble3D val="0"/>
          </c:dPt>
          <c:dPt>
            <c:idx val="7"/>
            <c:bubble3D val="0"/>
          </c:dPt>
          <c:dPt>
            <c:idx val="8"/>
            <c:bubble3D val="0"/>
            <c:spPr>
              <a:solidFill>
                <a:schemeClr val="bg1">
                  <a:lumMod val="85000"/>
                </a:schemeClr>
              </a:solidFill>
              <a:ln w="12700">
                <a:solidFill>
                  <a:schemeClr val="tx1"/>
                </a:solidFill>
              </a:ln>
            </c:spPr>
          </c:dPt>
          <c:dPt>
            <c:idx val="9"/>
            <c:bubble3D val="0"/>
            <c:spPr>
              <a:solidFill>
                <a:schemeClr val="bg1">
                  <a:lumMod val="95000"/>
                </a:schemeClr>
              </a:solidFill>
              <a:ln w="12700">
                <a:solidFill>
                  <a:schemeClr val="tx1"/>
                </a:solidFill>
              </a:ln>
            </c:spPr>
          </c:dPt>
          <c:dPt>
            <c:idx val="10"/>
            <c:bubble3D val="0"/>
            <c:spPr>
              <a:pattFill prst="pct90">
                <a:fgClr>
                  <a:schemeClr val="bg1">
                    <a:lumMod val="85000"/>
                  </a:schemeClr>
                </a:fgClr>
                <a:bgClr>
                  <a:schemeClr val="bg1"/>
                </a:bgClr>
              </a:pattFill>
              <a:ln w="12700">
                <a:solidFill>
                  <a:schemeClr val="tx1"/>
                </a:solidFill>
              </a:ln>
            </c:spPr>
          </c:dPt>
          <c:dPt>
            <c:idx val="11"/>
            <c:bubble3D val="0"/>
            <c:spPr>
              <a:solidFill>
                <a:schemeClr val="bg1">
                  <a:lumMod val="75000"/>
                </a:schemeClr>
              </a:solidFill>
              <a:ln w="12700">
                <a:solidFill>
                  <a:schemeClr val="tx1"/>
                </a:solidFill>
              </a:ln>
            </c:spPr>
          </c:dPt>
          <c:dPt>
            <c:idx val="12"/>
            <c:bubble3D val="0"/>
            <c:spPr>
              <a:pattFill prst="pct40">
                <a:fgClr>
                  <a:schemeClr val="bg1">
                    <a:lumMod val="65000"/>
                  </a:schemeClr>
                </a:fgClr>
                <a:bgClr>
                  <a:schemeClr val="bg1"/>
                </a:bgClr>
              </a:pattFill>
              <a:ln w="12700">
                <a:solidFill>
                  <a:schemeClr val="tx1"/>
                </a:solidFill>
              </a:ln>
            </c:spPr>
          </c:dPt>
          <c:dPt>
            <c:idx val="13"/>
            <c:bubble3D val="0"/>
            <c:spPr>
              <a:solidFill>
                <a:schemeClr val="bg1">
                  <a:lumMod val="85000"/>
                </a:schemeClr>
              </a:solidFill>
              <a:ln w="12700">
                <a:solidFill>
                  <a:schemeClr val="tx1"/>
                </a:solidFill>
              </a:ln>
            </c:spPr>
          </c:dPt>
          <c:dPt>
            <c:idx val="14"/>
            <c:bubble3D val="0"/>
            <c:spPr>
              <a:solidFill>
                <a:schemeClr val="bg1">
                  <a:lumMod val="95000"/>
                </a:schemeClr>
              </a:solidFill>
              <a:ln w="12700">
                <a:solidFill>
                  <a:schemeClr val="tx1"/>
                </a:solidFill>
              </a:ln>
            </c:spPr>
          </c:dPt>
          <c:dPt>
            <c:idx val="15"/>
            <c:bubble3D val="0"/>
            <c:spPr>
              <a:pattFill prst="pct20">
                <a:fgClr>
                  <a:schemeClr val="bg1">
                    <a:lumMod val="85000"/>
                  </a:schemeClr>
                </a:fgClr>
                <a:bgClr>
                  <a:schemeClr val="bg1"/>
                </a:bgClr>
              </a:pattFill>
              <a:ln w="12700">
                <a:solidFill>
                  <a:schemeClr val="tx1"/>
                </a:solidFill>
              </a:ln>
            </c:spPr>
          </c:dPt>
          <c:dPt>
            <c:idx val="16"/>
            <c:bubble3D val="0"/>
            <c:spPr>
              <a:pattFill prst="pct60">
                <a:fgClr>
                  <a:schemeClr val="bg1">
                    <a:lumMod val="85000"/>
                  </a:schemeClr>
                </a:fgClr>
                <a:bgClr>
                  <a:schemeClr val="bg1"/>
                </a:bgClr>
              </a:pattFill>
              <a:ln w="12700">
                <a:solidFill>
                  <a:schemeClr val="tx1"/>
                </a:solidFill>
              </a:ln>
            </c:spPr>
          </c:dPt>
          <c:dPt>
            <c:idx val="17"/>
            <c:bubble3D val="0"/>
          </c:dPt>
          <c:dPt>
            <c:idx val="18"/>
            <c:bubble3D val="0"/>
          </c:dPt>
          <c:dPt>
            <c:idx val="19"/>
            <c:bubble3D val="0"/>
          </c:dPt>
          <c:dPt>
            <c:idx val="20"/>
            <c:bubble3D val="0"/>
          </c:dPt>
          <c:dLbls>
            <c:dLbl>
              <c:idx val="0"/>
              <c:delete val="1"/>
            </c:dLbl>
            <c:dLbl>
              <c:idx val="1"/>
              <c:delete val="1"/>
            </c:dLbl>
            <c:dLbl>
              <c:idx val="2"/>
              <c:layout>
                <c:manualLayout>
                  <c:x val="0.12129509641553109"/>
                  <c:y val="3.6605867304561612E-3"/>
                </c:manualLayout>
              </c:layout>
              <c:tx>
                <c:rich>
                  <a:bodyPr/>
                  <a:lstStyle/>
                  <a:p>
                    <a:pPr>
                      <a:defRPr sz="900">
                        <a:latin typeface="ＭＳ 明朝" pitchFamily="17" charset="-128"/>
                        <a:ea typeface="ＭＳ 明朝" pitchFamily="17" charset="-128"/>
                      </a:defRPr>
                    </a:pPr>
                    <a:r>
                      <a:rPr lang="ja-JP" altLang="en-US" sz="900"/>
                      <a:t>複合サービス</a:t>
                    </a:r>
                    <a:endParaRPr lang="en-US" altLang="ja-JP" sz="900"/>
                  </a:p>
                  <a:p>
                    <a:pPr>
                      <a:defRPr sz="900">
                        <a:latin typeface="ＭＳ 明朝" pitchFamily="17" charset="-128"/>
                        <a:ea typeface="ＭＳ 明朝" pitchFamily="17" charset="-128"/>
                      </a:defRPr>
                    </a:pPr>
                    <a:r>
                      <a:rPr lang="ja-JP" altLang="en-US" sz="900"/>
                      <a:t>事業　</a:t>
                    </a:r>
                    <a:r>
                      <a:rPr lang="en-US" altLang="ja-JP" sz="900"/>
                      <a:t>0.4%</a:t>
                    </a:r>
                    <a:endParaRPr lang="ja-JP" altLang="en-US" sz="900"/>
                  </a:p>
                </c:rich>
              </c:tx>
              <c:numFmt formatCode="0.0%" sourceLinked="0"/>
              <c:spPr>
                <a:noFill/>
                <a:ln w="12700">
                  <a:noFill/>
                </a:ln>
              </c:spPr>
              <c:dLblPos val="bestFit"/>
              <c:showLegendKey val="0"/>
              <c:showVal val="0"/>
              <c:showCatName val="1"/>
              <c:showSerName val="0"/>
              <c:showPercent val="1"/>
              <c:showBubbleSize val="0"/>
            </c:dLbl>
            <c:dLbl>
              <c:idx val="3"/>
              <c:numFmt formatCode="0.0%" sourceLinked="0"/>
              <c:spPr>
                <a:noFill/>
                <a:ln w="12700">
                  <a:noFill/>
                </a:ln>
              </c:spPr>
              <c:txPr>
                <a:bodyPr/>
                <a:lstStyle/>
                <a:p>
                  <a:pPr>
                    <a:defRPr sz="1050">
                      <a:latin typeface="ＭＳ 明朝" pitchFamily="17" charset="-128"/>
                      <a:ea typeface="ＭＳ 明朝" pitchFamily="17" charset="-128"/>
                    </a:defRPr>
                  </a:pPr>
                  <a:endParaRPr lang="ja-JP"/>
                </a:p>
              </c:txPr>
              <c:showLegendKey val="0"/>
              <c:showVal val="0"/>
              <c:showCatName val="1"/>
              <c:showSerName val="0"/>
              <c:showPercent val="1"/>
              <c:showBubbleSize val="0"/>
            </c:dLbl>
            <c:dLbl>
              <c:idx val="4"/>
              <c:layout>
                <c:manualLayout>
                  <c:x val="8.4342040270795511E-3"/>
                  <c:y val="2.7499473958160294E-2"/>
                </c:manualLayout>
              </c:layout>
              <c:dLblPos val="bestFit"/>
              <c:showLegendKey val="0"/>
              <c:showVal val="0"/>
              <c:showCatName val="1"/>
              <c:showSerName val="0"/>
              <c:showPercent val="1"/>
              <c:showBubbleSize val="0"/>
            </c:dLbl>
            <c:dLbl>
              <c:idx val="5"/>
              <c:layout>
                <c:manualLayout>
                  <c:x val="-0.15309486490313065"/>
                  <c:y val="7.6461178072362468E-2"/>
                </c:manualLayout>
              </c:layout>
              <c:tx>
                <c:rich>
                  <a:bodyPr/>
                  <a:lstStyle/>
                  <a:p>
                    <a:pPr>
                      <a:defRPr sz="900">
                        <a:latin typeface="ＭＳ 明朝" pitchFamily="17" charset="-128"/>
                        <a:ea typeface="ＭＳ 明朝" pitchFamily="17" charset="-128"/>
                      </a:defRPr>
                    </a:pPr>
                    <a:r>
                      <a:rPr lang="ja-JP" altLang="en-US" sz="800"/>
                      <a:t>運輸業</a:t>
                    </a:r>
                    <a:r>
                      <a:rPr lang="en-US" altLang="ja-JP" sz="800"/>
                      <a:t>,</a:t>
                    </a:r>
                  </a:p>
                  <a:p>
                    <a:pPr>
                      <a:defRPr sz="900">
                        <a:latin typeface="ＭＳ 明朝" pitchFamily="17" charset="-128"/>
                        <a:ea typeface="ＭＳ 明朝" pitchFamily="17" charset="-128"/>
                      </a:defRPr>
                    </a:pPr>
                    <a:r>
                      <a:rPr lang="ja-JP" altLang="en-US" sz="800"/>
                      <a:t>郵便業</a:t>
                    </a:r>
                    <a:r>
                      <a:rPr lang="ja-JP" altLang="en-US"/>
                      <a:t>　</a:t>
                    </a:r>
                    <a:r>
                      <a:rPr lang="en-US" altLang="ja-JP"/>
                      <a:t>5.3%</a:t>
                    </a:r>
                    <a:endParaRPr lang="ja-JP" altLang="en-US"/>
                  </a:p>
                </c:rich>
              </c:tx>
              <c:numFmt formatCode="0.0%" sourceLinked="0"/>
              <c:spPr>
                <a:noFill/>
                <a:ln w="12700">
                  <a:noFill/>
                </a:ln>
              </c:spPr>
              <c:dLblPos val="bestFit"/>
              <c:showLegendKey val="0"/>
              <c:showVal val="0"/>
              <c:showCatName val="1"/>
              <c:showSerName val="0"/>
              <c:showPercent val="1"/>
              <c:showBubbleSize val="0"/>
            </c:dLbl>
            <c:dLbl>
              <c:idx val="6"/>
              <c:layout>
                <c:manualLayout>
                  <c:x val="2.820680247351838E-2"/>
                  <c:y val="-3.0795549453295188E-2"/>
                </c:manualLayout>
              </c:layout>
              <c:dLblPos val="bestFit"/>
              <c:showLegendKey val="0"/>
              <c:showVal val="0"/>
              <c:showCatName val="1"/>
              <c:showSerName val="0"/>
              <c:showPercent val="1"/>
              <c:showBubbleSize val="0"/>
            </c:dLbl>
            <c:dLbl>
              <c:idx val="7"/>
              <c:layout>
                <c:manualLayout>
                  <c:x val="-0.15982074813276104"/>
                  <c:y val="3.7563795762261716E-2"/>
                </c:manualLayout>
              </c:layout>
              <c:tx>
                <c:rich>
                  <a:bodyPr/>
                  <a:lstStyle/>
                  <a:p>
                    <a:pPr>
                      <a:defRPr sz="1050">
                        <a:latin typeface="ＭＳ 明朝" pitchFamily="17" charset="-128"/>
                        <a:ea typeface="ＭＳ 明朝" pitchFamily="17" charset="-128"/>
                      </a:defRPr>
                    </a:pPr>
                    <a:r>
                      <a:rPr lang="ja-JP" altLang="en-US" sz="1050"/>
                      <a:t>公務</a:t>
                    </a:r>
                    <a:r>
                      <a:rPr lang="ja-JP" altLang="en-US" sz="1050" baseline="0"/>
                      <a:t> </a:t>
                    </a:r>
                    <a:r>
                      <a:rPr lang="en-US" altLang="ja-JP" sz="1050"/>
                      <a:t>3.9%</a:t>
                    </a:r>
                  </a:p>
                </c:rich>
              </c:tx>
              <c:numFmt formatCode="0.0%" sourceLinked="0"/>
              <c:spPr>
                <a:noFill/>
                <a:ln w="12700">
                  <a:noFill/>
                </a:ln>
              </c:spPr>
              <c:dLblPos val="bestFit"/>
              <c:showLegendKey val="0"/>
              <c:showVal val="0"/>
              <c:showCatName val="0"/>
              <c:showSerName val="0"/>
              <c:showPercent val="0"/>
              <c:showBubbleSize val="0"/>
            </c:dLbl>
            <c:dLbl>
              <c:idx val="8"/>
              <c:numFmt formatCode="0.0%" sourceLinked="0"/>
              <c:spPr>
                <a:noFill/>
                <a:ln w="12700">
                  <a:noFill/>
                </a:ln>
              </c:spPr>
              <c:txPr>
                <a:bodyPr/>
                <a:lstStyle/>
                <a:p>
                  <a:pPr>
                    <a:defRPr sz="1000">
                      <a:latin typeface="ＭＳ 明朝" pitchFamily="17" charset="-128"/>
                      <a:ea typeface="ＭＳ 明朝" pitchFamily="17" charset="-128"/>
                    </a:defRPr>
                  </a:pPr>
                  <a:endParaRPr lang="ja-JP"/>
                </a:p>
              </c:txPr>
              <c:showLegendKey val="0"/>
              <c:showVal val="0"/>
              <c:showCatName val="1"/>
              <c:showSerName val="0"/>
              <c:showPercent val="1"/>
              <c:showBubbleSize val="0"/>
            </c:dLbl>
            <c:dLbl>
              <c:idx val="9"/>
              <c:layout>
                <c:manualLayout>
                  <c:x val="2.8470411880262132E-2"/>
                  <c:y val="-2.3731737383592872E-2"/>
                </c:manualLayout>
              </c:layout>
              <c:dLblPos val="bestFit"/>
              <c:showLegendKey val="0"/>
              <c:showVal val="0"/>
              <c:showCatName val="1"/>
              <c:showSerName val="0"/>
              <c:showPercent val="1"/>
              <c:showBubbleSize val="0"/>
            </c:dLbl>
            <c:dLbl>
              <c:idx val="10"/>
              <c:layout>
                <c:manualLayout>
                  <c:x val="1.5462319977530484E-2"/>
                  <c:y val="-1.0020709436636773E-2"/>
                </c:manualLayout>
              </c:layout>
              <c:tx>
                <c:rich>
                  <a:bodyPr/>
                  <a:lstStyle/>
                  <a:p>
                    <a:r>
                      <a:rPr lang="ja-JP" altLang="en-US"/>
                      <a:t>学術研究</a:t>
                    </a:r>
                    <a:r>
                      <a:rPr lang="en-US" altLang="ja-JP"/>
                      <a:t>,</a:t>
                    </a:r>
                    <a:r>
                      <a:rPr lang="ja-JP" altLang="en-US"/>
                      <a:t>専門・</a:t>
                    </a:r>
                    <a:endParaRPr lang="en-US" altLang="ja-JP"/>
                  </a:p>
                  <a:p>
                    <a:r>
                      <a:rPr lang="ja-JP" altLang="en-US"/>
                      <a:t>技術サービス業
</a:t>
                    </a:r>
                    <a:r>
                      <a:rPr lang="en-US" altLang="ja-JP"/>
                      <a:t>3.8%</a:t>
                    </a:r>
                    <a:endParaRPr lang="ja-JP" altLang="en-US"/>
                  </a:p>
                </c:rich>
              </c:tx>
              <c:dLblPos val="bestFit"/>
              <c:showLegendKey val="0"/>
              <c:showVal val="0"/>
              <c:showCatName val="1"/>
              <c:showSerName val="0"/>
              <c:showPercent val="1"/>
              <c:showBubbleSize val="0"/>
            </c:dLbl>
            <c:dLbl>
              <c:idx val="11"/>
              <c:layout>
                <c:manualLayout>
                  <c:x val="9.1820515055544255E-2"/>
                  <c:y val="-0.20521191180216397"/>
                </c:manualLayout>
              </c:layout>
              <c:tx>
                <c:rich>
                  <a:bodyPr/>
                  <a:lstStyle/>
                  <a:p>
                    <a:pPr>
                      <a:defRPr sz="1000">
                        <a:latin typeface="ＭＳ 明朝" pitchFamily="17" charset="-128"/>
                        <a:ea typeface="ＭＳ 明朝" pitchFamily="17" charset="-128"/>
                      </a:defRPr>
                    </a:pPr>
                    <a:r>
                      <a:rPr lang="ja-JP" altLang="en-US"/>
                      <a:t>分類不能の</a:t>
                    </a:r>
                    <a:endParaRPr lang="en-US" altLang="ja-JP"/>
                  </a:p>
                  <a:p>
                    <a:pPr>
                      <a:defRPr sz="1000">
                        <a:latin typeface="ＭＳ 明朝" pitchFamily="17" charset="-128"/>
                        <a:ea typeface="ＭＳ 明朝" pitchFamily="17" charset="-128"/>
                      </a:defRPr>
                    </a:pPr>
                    <a:r>
                      <a:rPr lang="ja-JP" altLang="en-US"/>
                      <a:t>産業
</a:t>
                    </a:r>
                    <a:r>
                      <a:rPr lang="en-US" altLang="ja-JP"/>
                      <a:t>24.4%</a:t>
                    </a:r>
                    <a:endParaRPr lang="ja-JP" altLang="en-US"/>
                  </a:p>
                </c:rich>
              </c:tx>
              <c:numFmt formatCode="0.0%" sourceLinked="0"/>
              <c:spPr>
                <a:noFill/>
                <a:ln w="12700">
                  <a:noFill/>
                </a:ln>
              </c:spPr>
              <c:showLegendKey val="0"/>
              <c:showVal val="0"/>
              <c:showCatName val="1"/>
              <c:showSerName val="0"/>
              <c:showPercent val="1"/>
              <c:showBubbleSize val="0"/>
            </c:dLbl>
            <c:dLbl>
              <c:idx val="12"/>
              <c:layout>
                <c:manualLayout>
                  <c:x val="0.15266742523599955"/>
                  <c:y val="-4.9462144468330423E-2"/>
                </c:manualLayout>
              </c:layout>
              <c:tx>
                <c:rich>
                  <a:bodyPr/>
                  <a:lstStyle/>
                  <a:p>
                    <a:pPr>
                      <a:defRPr sz="1050">
                        <a:latin typeface="ＭＳ 明朝" pitchFamily="17" charset="-128"/>
                        <a:ea typeface="ＭＳ 明朝" pitchFamily="17" charset="-128"/>
                      </a:defRPr>
                    </a:pPr>
                    <a:r>
                      <a:rPr lang="ja-JP" altLang="en-US" sz="900"/>
                      <a:t>サービス業</a:t>
                    </a:r>
                    <a:r>
                      <a:rPr lang="en-US" altLang="ja-JP" sz="900"/>
                      <a:t>
4.8%</a:t>
                    </a:r>
                    <a:endParaRPr lang="ja-JP" altLang="en-US" sz="900"/>
                  </a:p>
                </c:rich>
              </c:tx>
              <c:numFmt formatCode="0.0%" sourceLinked="0"/>
              <c:spPr>
                <a:noFill/>
                <a:ln w="12700">
                  <a:noFill/>
                </a:ln>
              </c:spPr>
              <c:dLblPos val="bestFit"/>
              <c:showLegendKey val="0"/>
              <c:showVal val="0"/>
              <c:showCatName val="1"/>
              <c:showSerName val="0"/>
              <c:showPercent val="1"/>
              <c:showBubbleSize val="0"/>
            </c:dLbl>
            <c:dLbl>
              <c:idx val="13"/>
              <c:layout>
                <c:manualLayout>
                  <c:x val="2.3581369671964434E-3"/>
                  <c:y val="3.218556541191845E-2"/>
                </c:manualLayout>
              </c:layout>
              <c:tx>
                <c:rich>
                  <a:bodyPr/>
                  <a:lstStyle/>
                  <a:p>
                    <a:r>
                      <a:rPr lang="ja-JP" altLang="en-US"/>
                      <a:t>生活関連</a:t>
                    </a:r>
                    <a:endParaRPr lang="en-US" altLang="ja-JP"/>
                  </a:p>
                  <a:p>
                    <a:r>
                      <a:rPr lang="ja-JP" altLang="en-US"/>
                      <a:t>サービス業</a:t>
                    </a:r>
                    <a:r>
                      <a:rPr lang="en-US" altLang="ja-JP"/>
                      <a:t>,</a:t>
                    </a:r>
                  </a:p>
                  <a:p>
                    <a:r>
                      <a:rPr lang="ja-JP" altLang="en-US"/>
                      <a:t>娯楽業
</a:t>
                    </a:r>
                    <a:r>
                      <a:rPr lang="en-US" altLang="ja-JP"/>
                      <a:t>3.4%</a:t>
                    </a:r>
                  </a:p>
                </c:rich>
              </c:tx>
              <c:dLblPos val="bestFit"/>
              <c:showLegendKey val="0"/>
              <c:showVal val="0"/>
              <c:showCatName val="0"/>
              <c:showSerName val="0"/>
              <c:showPercent val="0"/>
              <c:showBubbleSize val="0"/>
            </c:dLbl>
            <c:dLbl>
              <c:idx val="14"/>
              <c:layout>
                <c:manualLayout>
                  <c:x val="1.0520769774626878E-2"/>
                  <c:y val="1.1091619876629346E-2"/>
                </c:manualLayout>
              </c:layout>
              <c:tx>
                <c:rich>
                  <a:bodyPr/>
                  <a:lstStyle/>
                  <a:p>
                    <a:r>
                      <a:rPr lang="ja-JP" altLang="en-US"/>
                      <a:t>宿泊業</a:t>
                    </a:r>
                    <a:r>
                      <a:rPr lang="en-US" altLang="ja-JP"/>
                      <a:t>,</a:t>
                    </a:r>
                    <a:r>
                      <a:rPr lang="ja-JP" altLang="en-US"/>
                      <a:t>飲食</a:t>
                    </a:r>
                    <a:endParaRPr lang="en-US" altLang="ja-JP"/>
                  </a:p>
                  <a:p>
                    <a:r>
                      <a:rPr lang="ja-JP" altLang="en-US"/>
                      <a:t>サービス業
</a:t>
                    </a:r>
                    <a:r>
                      <a:rPr lang="en-US" altLang="ja-JP"/>
                      <a:t>4.3%</a:t>
                    </a:r>
                    <a:endParaRPr lang="ja-JP" altLang="en-US"/>
                  </a:p>
                </c:rich>
              </c:tx>
              <c:dLblPos val="bestFit"/>
              <c:showLegendKey val="0"/>
              <c:showVal val="0"/>
              <c:showCatName val="0"/>
              <c:showSerName val="0"/>
              <c:showPercent val="0"/>
              <c:showBubbleSize val="0"/>
            </c:dLbl>
            <c:dLbl>
              <c:idx val="15"/>
              <c:layout>
                <c:manualLayout>
                  <c:x val="-7.2440944881889818E-3"/>
                  <c:y val="-1.5886463559143714E-2"/>
                </c:manualLayout>
              </c:layout>
              <c:tx>
                <c:rich>
                  <a:bodyPr/>
                  <a:lstStyle/>
                  <a:p>
                    <a:r>
                      <a:rPr lang="ja-JP" altLang="en-US"/>
                      <a:t>不動産業</a:t>
                    </a:r>
                    <a:r>
                      <a:rPr lang="en-US" altLang="ja-JP"/>
                      <a:t>,</a:t>
                    </a:r>
                  </a:p>
                  <a:p>
                    <a:r>
                      <a:rPr lang="ja-JP" altLang="en-US"/>
                      <a:t>物品賃貸業
</a:t>
                    </a:r>
                    <a:r>
                      <a:rPr lang="en-US" altLang="ja-JP"/>
                      <a:t>3.3%</a:t>
                    </a:r>
                  </a:p>
                </c:rich>
              </c:tx>
              <c:dLblPos val="bestFit"/>
              <c:showLegendKey val="0"/>
              <c:showVal val="0"/>
              <c:showCatName val="0"/>
              <c:showSerName val="0"/>
              <c:showPercent val="0"/>
              <c:showBubbleSize val="0"/>
            </c:dLbl>
            <c:dLbl>
              <c:idx val="16"/>
              <c:layout>
                <c:manualLayout>
                  <c:x val="0.13076223820990482"/>
                  <c:y val="0.12626294847472425"/>
                </c:manualLayout>
              </c:layout>
              <c:numFmt formatCode="0.0%" sourceLinked="0"/>
              <c:spPr>
                <a:noFill/>
                <a:ln w="12700">
                  <a:noFill/>
                </a:ln>
              </c:spPr>
              <c:txPr>
                <a:bodyPr/>
                <a:lstStyle/>
                <a:p>
                  <a:pPr>
                    <a:defRPr sz="1000">
                      <a:latin typeface="ＭＳ 明朝" pitchFamily="17" charset="-128"/>
                      <a:ea typeface="ＭＳ 明朝" pitchFamily="17" charset="-128"/>
                    </a:defRPr>
                  </a:pPr>
                  <a:endParaRPr lang="ja-JP"/>
                </a:p>
              </c:txPr>
              <c:dLblPos val="bestFit"/>
              <c:showLegendKey val="0"/>
              <c:showVal val="0"/>
              <c:showCatName val="1"/>
              <c:showSerName val="0"/>
              <c:showPercent val="1"/>
              <c:showBubbleSize val="0"/>
            </c:dLbl>
            <c:dLbl>
              <c:idx val="17"/>
              <c:layout>
                <c:manualLayout>
                  <c:x val="3.1007738423840931E-2"/>
                  <c:y val="-1.4259166971217199E-2"/>
                </c:manualLayout>
              </c:layout>
              <c:tx>
                <c:rich>
                  <a:bodyPr/>
                  <a:lstStyle/>
                  <a:p>
                    <a:r>
                      <a:rPr lang="ja-JP" altLang="en-US"/>
                      <a:t>電気・ガス・</a:t>
                    </a:r>
                    <a:endParaRPr lang="en-US" altLang="ja-JP"/>
                  </a:p>
                  <a:p>
                    <a:r>
                      <a:rPr lang="ja-JP" altLang="en-US"/>
                      <a:t>熱供給・水道業
</a:t>
                    </a:r>
                    <a:r>
                      <a:rPr lang="en-US" altLang="ja-JP"/>
                      <a:t>0.3%</a:t>
                    </a:r>
                  </a:p>
                </c:rich>
              </c:tx>
              <c:dLblPos val="bestFit"/>
              <c:showLegendKey val="0"/>
              <c:showVal val="0"/>
              <c:showCatName val="0"/>
              <c:showSerName val="0"/>
              <c:showPercent val="0"/>
              <c:showBubbleSize val="0"/>
            </c:dLbl>
            <c:dLbl>
              <c:idx val="18"/>
              <c:layout>
                <c:manualLayout>
                  <c:x val="7.6158798542978245E-2"/>
                  <c:y val="0.13291700672975904"/>
                </c:manualLayout>
              </c:layout>
              <c:tx>
                <c:rich>
                  <a:bodyPr/>
                  <a:lstStyle/>
                  <a:p>
                    <a:r>
                      <a:rPr lang="ja-JP" altLang="en-US" sz="700"/>
                      <a:t>教育</a:t>
                    </a:r>
                    <a:r>
                      <a:rPr lang="en-US" altLang="ja-JP" sz="700"/>
                      <a:t>,</a:t>
                    </a:r>
                    <a:r>
                      <a:rPr lang="ja-JP" altLang="en-US" sz="700"/>
                      <a:t>学習</a:t>
                    </a:r>
                    <a:endParaRPr lang="en-US" altLang="ja-JP" sz="700"/>
                  </a:p>
                  <a:p>
                    <a:r>
                      <a:rPr lang="ja-JP" altLang="en-US" sz="700"/>
                      <a:t>支援業</a:t>
                    </a:r>
                    <a:r>
                      <a:rPr lang="ja-JP" altLang="en-US"/>
                      <a:t>
</a:t>
                    </a:r>
                    <a:r>
                      <a:rPr lang="en-US" altLang="ja-JP"/>
                      <a:t>4.9%</a:t>
                    </a:r>
                    <a:endParaRPr lang="ja-JP" altLang="en-US"/>
                  </a:p>
                </c:rich>
              </c:tx>
              <c:dLblPos val="bestFit"/>
              <c:showLegendKey val="0"/>
              <c:showVal val="0"/>
              <c:showCatName val="1"/>
              <c:showSerName val="0"/>
              <c:showPercent val="1"/>
              <c:showBubbleSize val="0"/>
            </c:dLbl>
            <c:dLbl>
              <c:idx val="19"/>
              <c:layout>
                <c:manualLayout>
                  <c:x val="2.3122522442668401E-2"/>
                  <c:y val="9.5769073641914157E-2"/>
                </c:manualLayout>
              </c:layout>
              <c:dLblPos val="bestFit"/>
              <c:showLegendKey val="0"/>
              <c:showVal val="0"/>
              <c:showCatName val="1"/>
              <c:showSerName val="0"/>
              <c:showPercent val="1"/>
              <c:showBubbleSize val="0"/>
            </c:dLbl>
            <c:dLbl>
              <c:idx val="20"/>
              <c:delete val="1"/>
            </c:dLbl>
            <c:numFmt formatCode="0.0%" sourceLinked="0"/>
            <c:spPr>
              <a:noFill/>
              <a:ln w="12700">
                <a:noFill/>
              </a:ln>
            </c:spPr>
            <c:txPr>
              <a:bodyPr/>
              <a:lstStyle/>
              <a:p>
                <a:pPr>
                  <a:defRPr sz="800">
                    <a:latin typeface="ＭＳ 明朝" pitchFamily="17" charset="-128"/>
                    <a:ea typeface="ＭＳ 明朝" pitchFamily="17" charset="-128"/>
                  </a:defRPr>
                </a:pPr>
                <a:endParaRPr lang="ja-JP"/>
              </a:p>
            </c:txPr>
            <c:showLegendKey val="0"/>
            <c:showVal val="0"/>
            <c:showCatName val="1"/>
            <c:showSerName val="0"/>
            <c:showPercent val="1"/>
            <c:showBubbleSize val="0"/>
            <c:showLeaderLines val="1"/>
            <c:leaderLines>
              <c:spPr>
                <a:ln w="9525" cap="flat" cmpd="sng" algn="ctr">
                  <a:solidFill>
                    <a:schemeClr val="dk1">
                      <a:shade val="95000"/>
                      <a:satMod val="105000"/>
                    </a:schemeClr>
                  </a:solidFill>
                  <a:prstDash val="solid"/>
                </a:ln>
                <a:effectLst/>
              </c:spPr>
            </c:leaderLines>
          </c:dLbls>
          <c:cat>
            <c:strRef>
              <c:f>#REF!</c:f>
              <c:strCache>
                <c:ptCount val="21"/>
                <c:pt idx="0">
                  <c:v>林業</c:v>
                </c:pt>
                <c:pt idx="1">
                  <c:v>漁業</c:v>
                </c:pt>
                <c:pt idx="2">
                  <c:v>複合サービス事業</c:v>
                </c:pt>
                <c:pt idx="3">
                  <c:v>医療,福祉</c:v>
                </c:pt>
                <c:pt idx="4">
                  <c:v>情報通信業</c:v>
                </c:pt>
                <c:pt idx="5">
                  <c:v>運輸業,郵便業</c:v>
                </c:pt>
                <c:pt idx="6">
                  <c:v>農業</c:v>
                </c:pt>
                <c:pt idx="7">
                  <c:v>公務(他に分類されるものを除く)</c:v>
                </c:pt>
                <c:pt idx="8">
                  <c:v>卸売業,小売業</c:v>
                </c:pt>
                <c:pt idx="9">
                  <c:v>金融業,保険業</c:v>
                </c:pt>
                <c:pt idx="10">
                  <c:v>学術研究,専門・技術サービス業</c:v>
                </c:pt>
                <c:pt idx="11">
                  <c:v>分類不能の産業</c:v>
                </c:pt>
                <c:pt idx="12">
                  <c:v>サービス業(他に分類されないもの)</c:v>
                </c:pt>
                <c:pt idx="13">
                  <c:v>生活関連サービス業,娯楽業</c:v>
                </c:pt>
                <c:pt idx="14">
                  <c:v>宿泊業,飲食サービス業</c:v>
                </c:pt>
                <c:pt idx="15">
                  <c:v>不動産業,物品賃貸業</c:v>
                </c:pt>
                <c:pt idx="16">
                  <c:v>建設業</c:v>
                </c:pt>
                <c:pt idx="17">
                  <c:v>電気・ガス・熱供給・水道業</c:v>
                </c:pt>
                <c:pt idx="18">
                  <c:v>教育,学習支援業</c:v>
                </c:pt>
                <c:pt idx="19">
                  <c:v>製造業</c:v>
                </c:pt>
                <c:pt idx="20">
                  <c:v>鉱業,採石業,砂利採取業</c:v>
                </c:pt>
              </c:strCache>
            </c:strRef>
          </c:cat>
          <c:val>
            <c:numRef>
              <c:f>#REF!</c:f>
              <c:numCache>
                <c:formatCode>0.0_ </c:formatCode>
                <c:ptCount val="21"/>
                <c:pt idx="0">
                  <c:v>3.7754191895118853E-3</c:v>
                </c:pt>
                <c:pt idx="1">
                  <c:v>9.4385479737797132E-4</c:v>
                </c:pt>
                <c:pt idx="2">
                  <c:v>0.37565420935643257</c:v>
                </c:pt>
                <c:pt idx="3">
                  <c:v>10.15210220059746</c:v>
                </c:pt>
                <c:pt idx="4">
                  <c:v>2.6786599149586827</c:v>
                </c:pt>
                <c:pt idx="5">
                  <c:v>5.2903061393035289</c:v>
                </c:pt>
                <c:pt idx="6">
                  <c:v>0.55357083866218015</c:v>
                </c:pt>
                <c:pt idx="7">
                  <c:v>3.9424814886477866</c:v>
                </c:pt>
                <c:pt idx="8">
                  <c:v>13.348938399316648</c:v>
                </c:pt>
                <c:pt idx="9">
                  <c:v>1.9235760770563055</c:v>
                </c:pt>
                <c:pt idx="10">
                  <c:v>3.790520866269933</c:v>
                </c:pt>
                <c:pt idx="11">
                  <c:v>24.405725423200895</c:v>
                </c:pt>
                <c:pt idx="12">
                  <c:v>4.7570281787849753</c:v>
                </c:pt>
                <c:pt idx="13">
                  <c:v>3.4342156802597485</c:v>
                </c:pt>
                <c:pt idx="14">
                  <c:v>4.3351250843570233</c:v>
                </c:pt>
                <c:pt idx="15">
                  <c:v>3.2732884373068045</c:v>
                </c:pt>
                <c:pt idx="16">
                  <c:v>8.3191361840894409</c:v>
                </c:pt>
                <c:pt idx="17">
                  <c:v>0.25436886789336327</c:v>
                </c:pt>
                <c:pt idx="18">
                  <c:v>4.8792573750454231</c:v>
                </c:pt>
                <c:pt idx="19">
                  <c:v>4.2794376513117225</c:v>
                </c:pt>
                <c:pt idx="20">
                  <c:v>2.8315643921339143E-3</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2488119"/>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5910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2959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国勢調査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経済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商業統計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工業統計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0.40338</cdr:x>
      <cdr:y>0.39446</cdr:y>
    </cdr:from>
    <cdr:to>
      <cdr:x>0.59099</cdr:x>
      <cdr:y>0.60768</cdr:y>
    </cdr:to>
    <cdr:grpSp>
      <cdr:nvGrpSpPr>
        <cdr:cNvPr id="7" name="グループ化 6"/>
        <cdr:cNvGrpSpPr/>
      </cdr:nvGrpSpPr>
      <cdr:grpSpPr>
        <a:xfrm xmlns:a="http://schemas.openxmlformats.org/drawingml/2006/main">
          <a:off x="2082469" y="1780928"/>
          <a:ext cx="968546" cy="962656"/>
          <a:chOff x="2047875" y="1762125"/>
          <a:chExt cx="952500" cy="952500"/>
        </a:xfrm>
      </cdr:grpSpPr>
      <cdr:sp macro="" textlink="">
        <cdr:nvSpPr>
          <cdr:cNvPr id="2" name="円/楕円 1"/>
          <cdr:cNvSpPr/>
        </cdr:nvSpPr>
        <cdr:spPr>
          <a:xfrm xmlns:a="http://schemas.openxmlformats.org/drawingml/2006/main">
            <a:off x="2047875" y="1762125"/>
            <a:ext cx="952500" cy="952500"/>
          </a:xfrm>
          <a:prstGeom xmlns:a="http://schemas.openxmlformats.org/drawingml/2006/main" prst="ellipse">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sp macro="" textlink="">
        <cdr:nvSpPr>
          <cdr:cNvPr id="3" name="テキスト ボックス 2"/>
          <cdr:cNvSpPr txBox="1"/>
        </cdr:nvSpPr>
        <cdr:spPr>
          <a:xfrm xmlns:a="http://schemas.openxmlformats.org/drawingml/2006/main">
            <a:off x="2143125" y="1971675"/>
            <a:ext cx="762000" cy="5429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36000" rIns="36000" rtlCol="0" anchor="ctr" anchorCtr="1"/>
          <a:lstStyle xmlns:a="http://schemas.openxmlformats.org/drawingml/2006/main"/>
          <a:p xmlns:a="http://schemas.openxmlformats.org/drawingml/2006/main">
            <a:r>
              <a:rPr lang="ja-JP" altLang="en-US" sz="1100">
                <a:latin typeface="ＭＳ 明朝" pitchFamily="17" charset="-128"/>
                <a:ea typeface="ＭＳ 明朝" pitchFamily="17" charset="-128"/>
              </a:rPr>
              <a:t>総 </a:t>
            </a:r>
            <a:r>
              <a:rPr lang="ja-JP" altLang="en-US" sz="1100">
                <a:solidFill>
                  <a:schemeClr val="bg1"/>
                </a:solidFill>
                <a:latin typeface="ＭＳ 明朝" pitchFamily="17" charset="-128"/>
                <a:ea typeface="ＭＳ 明朝" pitchFamily="17" charset="-128"/>
              </a:rPr>
              <a:t>あ</a:t>
            </a:r>
            <a:r>
              <a:rPr lang="ja-JP" altLang="en-US" sz="1100">
                <a:latin typeface="ＭＳ 明朝" pitchFamily="17" charset="-128"/>
                <a:ea typeface="ＭＳ 明朝" pitchFamily="17" charset="-128"/>
              </a:rPr>
              <a:t>数</a:t>
            </a:r>
            <a:endParaRPr lang="en-US" altLang="ja-JP" sz="1100">
              <a:latin typeface="ＭＳ 明朝" pitchFamily="17" charset="-128"/>
              <a:ea typeface="ＭＳ 明朝" pitchFamily="17" charset="-128"/>
            </a:endParaRPr>
          </a:p>
          <a:p xmlns:a="http://schemas.openxmlformats.org/drawingml/2006/main">
            <a:r>
              <a:rPr lang="en-US" altLang="ja-JP" sz="1100">
                <a:latin typeface="ＭＳ 明朝" pitchFamily="17" charset="-128"/>
                <a:ea typeface="ＭＳ 明朝" pitchFamily="17" charset="-128"/>
              </a:rPr>
              <a:t>211,897</a:t>
            </a:r>
            <a:endParaRPr lang="ja-JP" altLang="en-US" sz="1100">
              <a:latin typeface="ＭＳ 明朝" pitchFamily="17" charset="-128"/>
              <a:ea typeface="ＭＳ 明朝" pitchFamily="17" charset="-128"/>
            </a:endParaRPr>
          </a:p>
        </cdr:txBody>
      </cdr:sp>
    </cdr:grpSp>
  </cdr:relSizeAnchor>
</c:userShapes>
</file>

<file path=xl/drawings/drawing2.xml><?xml version="1.0" encoding="utf-8"?>
<xdr:wsDr xmlns:xdr="http://schemas.openxmlformats.org/drawingml/2006/spreadsheetDrawing" xmlns:a="http://schemas.openxmlformats.org/drawingml/2006/main">
  <xdr:twoCellAnchor>
    <xdr:from>
      <xdr:col>1</xdr:col>
      <xdr:colOff>9525</xdr:colOff>
      <xdr:row>5</xdr:row>
      <xdr:rowOff>114300</xdr:rowOff>
    </xdr:from>
    <xdr:to>
      <xdr:col>11</xdr:col>
      <xdr:colOff>676275</xdr:colOff>
      <xdr:row>41</xdr:row>
      <xdr:rowOff>57150</xdr:rowOff>
    </xdr:to>
    <xdr:graphicFrame macro="">
      <xdr:nvGraphicFramePr>
        <xdr:cNvPr id="12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43</xdr:row>
      <xdr:rowOff>104775</xdr:rowOff>
    </xdr:from>
    <xdr:to>
      <xdr:col>11</xdr:col>
      <xdr:colOff>676275</xdr:colOff>
      <xdr:row>80</xdr:row>
      <xdr:rowOff>9525</xdr:rowOff>
    </xdr:to>
    <xdr:graphicFrame macro="">
      <xdr:nvGraphicFramePr>
        <xdr:cNvPr id="12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600075</xdr:colOff>
      <xdr:row>45</xdr:row>
      <xdr:rowOff>114300</xdr:rowOff>
    </xdr:from>
    <xdr:ext cx="249299" cy="168508"/>
    <xdr:sp macro="" textlink="">
      <xdr:nvSpPr>
        <xdr:cNvPr id="4" name="Text Box 3"/>
        <xdr:cNvSpPr txBox="1">
          <a:spLocks noChangeArrowheads="1"/>
        </xdr:cNvSpPr>
      </xdr:nvSpPr>
      <xdr:spPr bwMode="auto">
        <a:xfrm>
          <a:off x="676275" y="6553200"/>
          <a:ext cx="249299" cy="168508"/>
        </a:xfrm>
        <a:prstGeom prst="rect">
          <a:avLst/>
        </a:prstGeom>
        <a:noFill/>
        <a:ln w="9525">
          <a:noFill/>
          <a:miter lim="800000"/>
          <a:headEnd/>
          <a:tailEnd/>
        </a:ln>
      </xdr:spPr>
      <xdr:txBody>
        <a:bodyPr wrap="none" lIns="18288" tIns="18288" rIns="0" bIns="0" anchor="t" upright="1">
          <a:spAutoFit/>
        </a:bodyPr>
        <a:lstStyle/>
        <a:p>
          <a:pPr algn="l" rtl="1">
            <a:defRPr sz="1000"/>
          </a:pPr>
          <a:r>
            <a:rPr lang="en-US" altLang="ja-JP" sz="900" b="0" i="0" strike="noStrike">
              <a:solidFill>
                <a:srgbClr val="000000"/>
              </a:solidFill>
              <a:latin typeface="ＭＳ 明朝"/>
              <a:ea typeface="ＭＳ 明朝"/>
            </a:rPr>
            <a:t>(</a:t>
          </a:r>
          <a:r>
            <a:rPr lang="ja-JP" altLang="en-US" sz="900" b="0" i="0" strike="noStrike">
              <a:solidFill>
                <a:srgbClr val="000000"/>
              </a:solidFill>
              <a:latin typeface="ＭＳ 明朝"/>
              <a:ea typeface="ＭＳ 明朝"/>
            </a:rPr>
            <a:t>人</a:t>
          </a:r>
          <a:r>
            <a:rPr lang="en-US" altLang="ja-JP" sz="900" b="0" i="0" strike="noStrike">
              <a:solidFill>
                <a:srgbClr val="000000"/>
              </a:solidFill>
              <a:latin typeface="ＭＳ 明朝"/>
              <a:ea typeface="ＭＳ 明朝"/>
            </a:rPr>
            <a:t>)</a:t>
          </a:r>
        </a:p>
      </xdr:txBody>
    </xdr:sp>
    <xdr:clientData/>
  </xdr:oneCellAnchor>
  <xdr:oneCellAnchor>
    <xdr:from>
      <xdr:col>1</xdr:col>
      <xdr:colOff>361950</xdr:colOff>
      <xdr:row>4</xdr:row>
      <xdr:rowOff>190500</xdr:rowOff>
    </xdr:from>
    <xdr:ext cx="364715" cy="168508"/>
    <xdr:sp macro="" textlink="">
      <xdr:nvSpPr>
        <xdr:cNvPr id="5" name="Text Box 4"/>
        <xdr:cNvSpPr txBox="1">
          <a:spLocks noChangeArrowheads="1"/>
        </xdr:cNvSpPr>
      </xdr:nvSpPr>
      <xdr:spPr bwMode="auto">
        <a:xfrm>
          <a:off x="438150" y="800100"/>
          <a:ext cx="364715" cy="168508"/>
        </a:xfrm>
        <a:prstGeom prst="rect">
          <a:avLst/>
        </a:prstGeom>
        <a:noFill/>
        <a:ln w="9525">
          <a:noFill/>
          <a:miter lim="800000"/>
          <a:headEnd/>
          <a:tailEnd/>
        </a:ln>
      </xdr:spPr>
      <xdr:txBody>
        <a:bodyPr wrap="none" lIns="18288" tIns="18288" rIns="0" bIns="0" anchor="t" upright="1">
          <a:spAutoFit/>
        </a:bodyPr>
        <a:lstStyle/>
        <a:p>
          <a:pPr algn="l" rtl="1">
            <a:defRPr sz="1000"/>
          </a:pPr>
          <a:r>
            <a:rPr lang="en-US" altLang="ja-JP" sz="900" b="0" i="0" strike="noStrike">
              <a:solidFill>
                <a:srgbClr val="000000"/>
              </a:solidFill>
              <a:latin typeface="ＭＳ ゴシック" pitchFamily="49" charset="-128"/>
              <a:ea typeface="ＭＳ ゴシック" pitchFamily="49" charset="-128"/>
            </a:rPr>
            <a:t>(</a:t>
          </a:r>
          <a:r>
            <a:rPr lang="ja-JP" altLang="en-US" sz="900" b="0" i="0" strike="noStrike">
              <a:solidFill>
                <a:srgbClr val="000000"/>
              </a:solidFill>
              <a:latin typeface="ＭＳ ゴシック" pitchFamily="49" charset="-128"/>
              <a:ea typeface="ＭＳ ゴシック" pitchFamily="49" charset="-128"/>
            </a:rPr>
            <a:t>世帯</a:t>
          </a:r>
          <a:r>
            <a:rPr lang="en-US" altLang="ja-JP" sz="900" b="0" i="0" strike="noStrike">
              <a:solidFill>
                <a:srgbClr val="000000"/>
              </a:solidFill>
              <a:latin typeface="ＭＳ ゴシック" pitchFamily="49" charset="-128"/>
              <a:ea typeface="ＭＳ ゴシック" pitchFamily="49" charset="-128"/>
            </a:rPr>
            <a:t>)</a:t>
          </a:r>
        </a:p>
      </xdr:txBody>
    </xdr:sp>
    <xdr:clientData/>
  </xdr:oneCellAnchor>
  <xdr:oneCellAnchor>
    <xdr:from>
      <xdr:col>10</xdr:col>
      <xdr:colOff>523875</xdr:colOff>
      <xdr:row>48</xdr:row>
      <xdr:rowOff>9525</xdr:rowOff>
    </xdr:from>
    <xdr:ext cx="377539" cy="151836"/>
    <xdr:sp macro="" textlink="">
      <xdr:nvSpPr>
        <xdr:cNvPr id="9" name="Text Box 3"/>
        <xdr:cNvSpPr txBox="1">
          <a:spLocks noChangeArrowheads="1"/>
        </xdr:cNvSpPr>
      </xdr:nvSpPr>
      <xdr:spPr bwMode="auto">
        <a:xfrm>
          <a:off x="6772275" y="6848475"/>
          <a:ext cx="377539" cy="151836"/>
        </a:xfrm>
        <a:prstGeom prst="rect">
          <a:avLst/>
        </a:prstGeom>
        <a:noFill/>
        <a:ln w="9525">
          <a:noFill/>
          <a:miter lim="800000"/>
          <a:headEnd/>
          <a:tailEnd/>
        </a:ln>
      </xdr:spPr>
      <xdr:txBody>
        <a:bodyPr wrap="none" lIns="18288" tIns="18288" rIns="0" bIns="0" anchor="t" upright="1">
          <a:spAutoFit/>
        </a:bodyPr>
        <a:lstStyle/>
        <a:p>
          <a:pPr algn="l" rtl="1">
            <a:defRPr sz="1000"/>
          </a:pPr>
          <a:r>
            <a:rPr lang="en-US" altLang="ja-JP" sz="800" b="0" i="0" strike="noStrike">
              <a:solidFill>
                <a:srgbClr val="000000"/>
              </a:solidFill>
              <a:latin typeface="ＭＳ ゴシック" panose="020B0609070205080204" pitchFamily="49" charset="-128"/>
              <a:ea typeface="ＭＳ ゴシック" panose="020B0609070205080204" pitchFamily="49" charset="-128"/>
            </a:rPr>
            <a:t>365,477</a:t>
          </a:r>
        </a:p>
      </xdr:txBody>
    </xdr:sp>
    <xdr:clientData/>
  </xdr:oneCellAnchor>
  <xdr:oneCellAnchor>
    <xdr:from>
      <xdr:col>10</xdr:col>
      <xdr:colOff>266700</xdr:colOff>
      <xdr:row>49</xdr:row>
      <xdr:rowOff>0</xdr:rowOff>
    </xdr:from>
    <xdr:ext cx="377539" cy="151836"/>
    <xdr:sp macro="" textlink="">
      <xdr:nvSpPr>
        <xdr:cNvPr id="10" name="Text Box 3"/>
        <xdr:cNvSpPr txBox="1">
          <a:spLocks noChangeArrowheads="1"/>
        </xdr:cNvSpPr>
      </xdr:nvSpPr>
      <xdr:spPr bwMode="auto">
        <a:xfrm>
          <a:off x="6515100" y="6972300"/>
          <a:ext cx="377539" cy="151836"/>
        </a:xfrm>
        <a:prstGeom prst="rect">
          <a:avLst/>
        </a:prstGeom>
        <a:noFill/>
        <a:ln w="9525">
          <a:noFill/>
          <a:miter lim="800000"/>
          <a:headEnd/>
          <a:tailEnd/>
        </a:ln>
      </xdr:spPr>
      <xdr:txBody>
        <a:bodyPr wrap="none" lIns="18288" tIns="18288" rIns="0" bIns="0" anchor="t" upright="1">
          <a:spAutoFit/>
        </a:bodyPr>
        <a:lstStyle/>
        <a:p>
          <a:pPr algn="l" rtl="1">
            <a:defRPr sz="1000"/>
          </a:pPr>
          <a:r>
            <a:rPr lang="en-US" altLang="ja-JP" sz="800" b="0" i="0" strike="noStrike">
              <a:solidFill>
                <a:srgbClr val="000000"/>
              </a:solidFill>
              <a:latin typeface="ＭＳ ゴシック" panose="020B0609070205080204" pitchFamily="49" charset="-128"/>
              <a:ea typeface="ＭＳ ゴシック" panose="020B0609070205080204" pitchFamily="49" charset="-128"/>
            </a:rPr>
            <a:t>350,647</a:t>
          </a:r>
        </a:p>
      </xdr:txBody>
    </xdr:sp>
    <xdr:clientData/>
  </xdr:oneCellAnchor>
  <xdr:twoCellAnchor>
    <xdr:from>
      <xdr:col>11</xdr:col>
      <xdr:colOff>25842</xdr:colOff>
      <xdr:row>49</xdr:row>
      <xdr:rowOff>26006</xdr:rowOff>
    </xdr:from>
    <xdr:to>
      <xdr:col>11</xdr:col>
      <xdr:colOff>30079</xdr:colOff>
      <xdr:row>50</xdr:row>
      <xdr:rowOff>21691</xdr:rowOff>
    </xdr:to>
    <xdr:cxnSp macro="">
      <xdr:nvCxnSpPr>
        <xdr:cNvPr id="3" name="直線矢印コネクタ 2"/>
        <xdr:cNvCxnSpPr>
          <a:stCxn id="9" idx="2"/>
        </xdr:cNvCxnSpPr>
      </xdr:nvCxnSpPr>
      <xdr:spPr>
        <a:xfrm>
          <a:off x="6969066" y="7079519"/>
          <a:ext cx="4237" cy="131040"/>
        </a:xfrm>
        <a:prstGeom prst="straightConnector1">
          <a:avLst/>
        </a:prstGeom>
        <a:ln>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516355</xdr:colOff>
      <xdr:row>50</xdr:row>
      <xdr:rowOff>5013</xdr:rowOff>
    </xdr:from>
    <xdr:to>
      <xdr:col>10</xdr:col>
      <xdr:colOff>520592</xdr:colOff>
      <xdr:row>51</xdr:row>
      <xdr:rowOff>39602</xdr:rowOff>
    </xdr:to>
    <xdr:cxnSp macro="">
      <xdr:nvCxnSpPr>
        <xdr:cNvPr id="14" name="直線矢印コネクタ 13"/>
        <xdr:cNvCxnSpPr/>
      </xdr:nvCxnSpPr>
      <xdr:spPr>
        <a:xfrm>
          <a:off x="6772776" y="7193881"/>
          <a:ext cx="4237" cy="169945"/>
        </a:xfrm>
        <a:prstGeom prst="straightConnector1">
          <a:avLst/>
        </a:prstGeom>
        <a:ln>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552450</xdr:colOff>
      <xdr:row>6</xdr:row>
      <xdr:rowOff>66674</xdr:rowOff>
    </xdr:from>
    <xdr:to>
      <xdr:col>11</xdr:col>
      <xdr:colOff>409574</xdr:colOff>
      <xdr:row>7</xdr:row>
      <xdr:rowOff>9525</xdr:rowOff>
    </xdr:to>
    <xdr:pic>
      <xdr:nvPicPr>
        <xdr:cNvPr id="12" name="図 11"/>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216" t="12974" r="3545" b="85429"/>
        <a:stretch/>
      </xdr:blipFill>
      <xdr:spPr bwMode="auto">
        <a:xfrm>
          <a:off x="628650" y="1066799"/>
          <a:ext cx="6715124" cy="76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43</xdr:row>
      <xdr:rowOff>19050</xdr:rowOff>
    </xdr:from>
    <xdr:to>
      <xdr:col>12</xdr:col>
      <xdr:colOff>9525</xdr:colOff>
      <xdr:row>73</xdr:row>
      <xdr:rowOff>47625</xdr:rowOff>
    </xdr:to>
    <xdr:graphicFrame macro="">
      <xdr:nvGraphicFramePr>
        <xdr:cNvPr id="2174"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xdr:row>
      <xdr:rowOff>38100</xdr:rowOff>
    </xdr:from>
    <xdr:to>
      <xdr:col>11</xdr:col>
      <xdr:colOff>676275</xdr:colOff>
      <xdr:row>37</xdr:row>
      <xdr:rowOff>104775</xdr:rowOff>
    </xdr:to>
    <xdr:graphicFrame macro="">
      <xdr:nvGraphicFramePr>
        <xdr:cNvPr id="217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0.01958</cdr:x>
      <cdr:y>0.03037</cdr:y>
    </cdr:from>
    <cdr:to>
      <cdr:x>0.08023</cdr:x>
      <cdr:y>0.08901</cdr:y>
    </cdr:to>
    <cdr:sp macro="" textlink="">
      <cdr:nvSpPr>
        <cdr:cNvPr id="2" name="テキスト ボックス 1"/>
        <cdr:cNvSpPr txBox="1"/>
      </cdr:nvSpPr>
      <cdr:spPr>
        <a:xfrm xmlns:a="http://schemas.openxmlformats.org/drawingml/2006/main">
          <a:off x="147638" y="138113"/>
          <a:ext cx="457200" cy="266700"/>
        </a:xfrm>
        <a:prstGeom xmlns:a="http://schemas.openxmlformats.org/drawingml/2006/main" prst="rect">
          <a:avLst/>
        </a:prstGeom>
      </cdr:spPr>
      <cdr:txBody>
        <a:bodyPr xmlns:a="http://schemas.openxmlformats.org/drawingml/2006/main" vertOverflow="clip" wrap="square" lIns="36000" tIns="36000" rIns="36000" bIns="36000" rtlCol="0" anchor="ctr" anchorCtr="1"/>
        <a:lstStyle xmlns:a="http://schemas.openxmlformats.org/drawingml/2006/main"/>
        <a:p xmlns:a="http://schemas.openxmlformats.org/drawingml/2006/main">
          <a:r>
            <a:rPr lang="en-US" altLang="ja-JP" sz="900">
              <a:latin typeface="ＭＳ ゴシック" pitchFamily="49" charset="-128"/>
              <a:ea typeface="ＭＳ ゴシック" pitchFamily="49" charset="-128"/>
            </a:rPr>
            <a:t>(</a:t>
          </a:r>
          <a:r>
            <a:rPr lang="ja-JP" altLang="en-US" sz="900">
              <a:latin typeface="ＭＳ ゴシック" pitchFamily="49" charset="-128"/>
              <a:ea typeface="ＭＳ ゴシック" pitchFamily="49" charset="-128"/>
            </a:rPr>
            <a:t>人</a:t>
          </a:r>
          <a:r>
            <a:rPr lang="en-US" altLang="ja-JP" sz="900">
              <a:latin typeface="ＭＳ ゴシック" pitchFamily="49" charset="-128"/>
              <a:ea typeface="ＭＳ ゴシック" pitchFamily="49" charset="-128"/>
            </a:rPr>
            <a:t>)</a:t>
          </a:r>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0.03103</cdr:x>
      <cdr:y>0.04559</cdr:y>
    </cdr:from>
    <cdr:to>
      <cdr:x>0.0741</cdr:x>
      <cdr:y>0.08612</cdr:y>
    </cdr:to>
    <cdr:sp macro="" textlink="">
      <cdr:nvSpPr>
        <cdr:cNvPr id="2" name="テキスト ボックス 1"/>
        <cdr:cNvSpPr txBox="1"/>
      </cdr:nvSpPr>
      <cdr:spPr>
        <a:xfrm xmlns:a="http://schemas.openxmlformats.org/drawingml/2006/main">
          <a:off x="233493" y="218425"/>
          <a:ext cx="324091" cy="194182"/>
        </a:xfrm>
        <a:prstGeom xmlns:a="http://schemas.openxmlformats.org/drawingml/2006/main" prst="rect">
          <a:avLst/>
        </a:prstGeom>
      </cdr:spPr>
      <cdr:txBody>
        <a:bodyPr xmlns:a="http://schemas.openxmlformats.org/drawingml/2006/main" vertOverflow="overflow" horzOverflow="overflow" wrap="none" lIns="36000" tIns="36000" rIns="36000" bIns="36000" rtlCol="0" anchor="ctr" anchorCtr="1"/>
        <a:lstStyle xmlns:a="http://schemas.openxmlformats.org/drawingml/2006/main"/>
        <a:p xmlns:a="http://schemas.openxmlformats.org/drawingml/2006/main">
          <a:r>
            <a:rPr lang="en-US" altLang="ja-JP" sz="900">
              <a:latin typeface="ＭＳ ゴシック" pitchFamily="49" charset="-128"/>
              <a:ea typeface="ＭＳ ゴシック" pitchFamily="49" charset="-128"/>
            </a:rPr>
            <a:t>(</a:t>
          </a:r>
          <a:r>
            <a:rPr lang="ja-JP" altLang="en-US" sz="900">
              <a:latin typeface="ＭＳ ゴシック" pitchFamily="49" charset="-128"/>
              <a:ea typeface="ＭＳ ゴシック" pitchFamily="49" charset="-128"/>
            </a:rPr>
            <a:t>人</a:t>
          </a:r>
          <a:r>
            <a:rPr lang="en-US" altLang="ja-JP" sz="900">
              <a:latin typeface="ＭＳ ゴシック" pitchFamily="49" charset="-128"/>
              <a:ea typeface="ＭＳ ゴシック" pitchFamily="49" charset="-128"/>
            </a:rPr>
            <a:t>)</a:t>
          </a:r>
          <a:endParaRPr lang="ja-JP" altLang="en-US" sz="900">
            <a:latin typeface="ＭＳ ゴシック" pitchFamily="49" charset="-128"/>
            <a:ea typeface="ＭＳ ゴシック" pitchFamily="49"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9525</xdr:colOff>
      <xdr:row>6</xdr:row>
      <xdr:rowOff>38100</xdr:rowOff>
    </xdr:from>
    <xdr:to>
      <xdr:col>62</xdr:col>
      <xdr:colOff>9525</xdr:colOff>
      <xdr:row>34</xdr:row>
      <xdr:rowOff>76200</xdr:rowOff>
    </xdr:to>
    <xdr:graphicFrame macro="">
      <xdr:nvGraphicFramePr>
        <xdr:cNvPr id="36865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0.03596</cdr:x>
      <cdr:y>0.01891</cdr:y>
    </cdr:from>
    <cdr:to>
      <cdr:x>0.08139</cdr:x>
      <cdr:y>0.07264</cdr:y>
    </cdr:to>
    <cdr:sp macro="" textlink="">
      <cdr:nvSpPr>
        <cdr:cNvPr id="2" name="テキスト ボックス 1"/>
        <cdr:cNvSpPr txBox="1"/>
      </cdr:nvSpPr>
      <cdr:spPr>
        <a:xfrm xmlns:a="http://schemas.openxmlformats.org/drawingml/2006/main">
          <a:off x="271464" y="90489"/>
          <a:ext cx="342900" cy="257175"/>
        </a:xfrm>
        <a:prstGeom xmlns:a="http://schemas.openxmlformats.org/drawingml/2006/main" prst="rect">
          <a:avLst/>
        </a:prstGeom>
      </cdr:spPr>
      <cdr:txBody>
        <a:bodyPr xmlns:a="http://schemas.openxmlformats.org/drawingml/2006/main" vertOverflow="clip" wrap="square" lIns="36000" tIns="36000" rIns="36000" bIns="36000" rtlCol="0" anchor="ctr" anchorCtr="1"/>
        <a:lstStyle xmlns:a="http://schemas.openxmlformats.org/drawingml/2006/main"/>
        <a:p xmlns:a="http://schemas.openxmlformats.org/drawingml/2006/main">
          <a:r>
            <a:rPr lang="en-US" altLang="ja-JP" sz="900">
              <a:latin typeface="ＭＳ ゴシック" pitchFamily="49" charset="-128"/>
              <a:ea typeface="ＭＳ ゴシック" pitchFamily="49" charset="-128"/>
            </a:rPr>
            <a:t>(</a:t>
          </a:r>
          <a:r>
            <a:rPr lang="ja-JP" altLang="en-US" sz="900">
              <a:latin typeface="ＭＳ ゴシック" pitchFamily="49" charset="-128"/>
              <a:ea typeface="ＭＳ ゴシック" pitchFamily="49" charset="-128"/>
            </a:rPr>
            <a:t>人</a:t>
          </a:r>
          <a:r>
            <a:rPr lang="en-US" altLang="ja-JP" sz="900">
              <a:latin typeface="ＭＳ ゴシック" pitchFamily="49" charset="-128"/>
              <a:ea typeface="ＭＳ ゴシック" pitchFamily="49" charset="-128"/>
            </a:rPr>
            <a:t>)</a:t>
          </a:r>
          <a:endParaRPr lang="ja-JP" altLang="en-US" sz="900">
            <a:latin typeface="ＭＳ ゴシック" pitchFamily="49" charset="-128"/>
            <a:ea typeface="ＭＳ ゴシック" pitchFamily="49" charset="-128"/>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9525</xdr:colOff>
      <xdr:row>49</xdr:row>
      <xdr:rowOff>142875</xdr:rowOff>
    </xdr:from>
    <xdr:to>
      <xdr:col>21</xdr:col>
      <xdr:colOff>0</xdr:colOff>
      <xdr:row>64</xdr:row>
      <xdr:rowOff>142875</xdr:rowOff>
    </xdr:to>
    <xdr:graphicFrame macro="">
      <xdr:nvGraphicFramePr>
        <xdr:cNvPr id="3697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19050</xdr:colOff>
      <xdr:row>44</xdr:row>
      <xdr:rowOff>76200</xdr:rowOff>
    </xdr:from>
    <xdr:to>
      <xdr:col>61</xdr:col>
      <xdr:colOff>104775</xdr:colOff>
      <xdr:row>70</xdr:row>
      <xdr:rowOff>142875</xdr:rowOff>
    </xdr:to>
    <xdr:graphicFrame macro="">
      <xdr:nvGraphicFramePr>
        <xdr:cNvPr id="36971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2754</xdr:colOff>
      <xdr:row>51</xdr:row>
      <xdr:rowOff>112835</xdr:rowOff>
    </xdr:from>
    <xdr:to>
      <xdr:col>11</xdr:col>
      <xdr:colOff>8258</xdr:colOff>
      <xdr:row>52</xdr:row>
      <xdr:rowOff>140398</xdr:rowOff>
    </xdr:to>
    <xdr:sp macro="" textlink="">
      <xdr:nvSpPr>
        <xdr:cNvPr id="2" name="フリーフォーム 1"/>
        <xdr:cNvSpPr/>
      </xdr:nvSpPr>
      <xdr:spPr>
        <a:xfrm>
          <a:off x="1194755" y="8536679"/>
          <a:ext cx="129385" cy="198242"/>
        </a:xfrm>
        <a:custGeom>
          <a:avLst/>
          <a:gdLst>
            <a:gd name="connsiteX0" fmla="*/ 0 w 140531"/>
            <a:gd name="connsiteY0" fmla="*/ 0 h 198209"/>
            <a:gd name="connsiteX1" fmla="*/ 13764 w 140531"/>
            <a:gd name="connsiteY1" fmla="*/ 2753 h 198209"/>
            <a:gd name="connsiteX2" fmla="*/ 129385 w 140531"/>
            <a:gd name="connsiteY2" fmla="*/ 198209 h 198209"/>
            <a:gd name="connsiteX0" fmla="*/ 0 w 209312"/>
            <a:gd name="connsiteY0" fmla="*/ 0 h 198209"/>
            <a:gd name="connsiteX1" fmla="*/ 129385 w 209312"/>
            <a:gd name="connsiteY1" fmla="*/ 2753 h 198209"/>
            <a:gd name="connsiteX2" fmla="*/ 129385 w 209312"/>
            <a:gd name="connsiteY2" fmla="*/ 198209 h 198209"/>
            <a:gd name="connsiteX0" fmla="*/ 0 w 129385"/>
            <a:gd name="connsiteY0" fmla="*/ 33 h 198242"/>
            <a:gd name="connsiteX1" fmla="*/ 129385 w 129385"/>
            <a:gd name="connsiteY1" fmla="*/ 2786 h 198242"/>
            <a:gd name="connsiteX2" fmla="*/ 129385 w 129385"/>
            <a:gd name="connsiteY2" fmla="*/ 198242 h 198242"/>
          </a:gdLst>
          <a:ahLst/>
          <a:cxnLst>
            <a:cxn ang="0">
              <a:pos x="connsiteX0" y="connsiteY0"/>
            </a:cxn>
            <a:cxn ang="0">
              <a:pos x="connsiteX1" y="connsiteY1"/>
            </a:cxn>
            <a:cxn ang="0">
              <a:pos x="connsiteX2" y="connsiteY2"/>
            </a:cxn>
          </a:cxnLst>
          <a:rect l="l" t="t" r="r" b="b"/>
          <a:pathLst>
            <a:path w="129385" h="198242">
              <a:moveTo>
                <a:pt x="0" y="33"/>
              </a:moveTo>
              <a:cubicBezTo>
                <a:pt x="4588" y="951"/>
                <a:pt x="129537" y="-1891"/>
                <a:pt x="129385" y="2786"/>
              </a:cubicBezTo>
              <a:cubicBezTo>
                <a:pt x="127531" y="59991"/>
                <a:pt x="129385" y="-38629"/>
                <a:pt x="129385" y="198242"/>
              </a:cubicBezTo>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c:userShapes xmlns:c="http://schemas.openxmlformats.org/drawingml/2006/chart">
  <cdr:relSizeAnchor xmlns:cdr="http://schemas.openxmlformats.org/drawingml/2006/chartDrawing">
    <cdr:from>
      <cdr:x>0.01285</cdr:x>
      <cdr:y>0.31234</cdr:y>
    </cdr:from>
    <cdr:to>
      <cdr:x>0.39616</cdr:x>
      <cdr:y>0.45679</cdr:y>
    </cdr:to>
    <cdr:sp macro="" textlink="">
      <cdr:nvSpPr>
        <cdr:cNvPr id="7" name="テキスト ボックス 1"/>
        <cdr:cNvSpPr txBox="1"/>
      </cdr:nvSpPr>
      <cdr:spPr>
        <a:xfrm xmlns:a="http://schemas.openxmlformats.org/drawingml/2006/main">
          <a:off x="31701" y="803267"/>
          <a:ext cx="945613" cy="371476"/>
        </a:xfrm>
        <a:prstGeom xmlns:a="http://schemas.openxmlformats.org/drawingml/2006/main" prst="rect">
          <a:avLst/>
        </a:prstGeom>
        <a:solidFill xmlns:a="http://schemas.openxmlformats.org/drawingml/2006/main">
          <a:schemeClr val="bg1"/>
        </a:solidFill>
        <a:ln xmlns:a="http://schemas.openxmlformats.org/drawingml/2006/main" w="12700">
          <a:solidFill>
            <a:schemeClr val="tx1"/>
          </a:solidFill>
        </a:ln>
      </cdr:spPr>
      <cdr:txBody>
        <a:bodyPr xmlns:a="http://schemas.openxmlformats.org/drawingml/2006/main" wrap="square" lIns="36000" tIns="36000" rIns="36000" bIns="3600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ja-JP" altLang="en-US" sz="900">
              <a:latin typeface="ＭＳ 明朝" pitchFamily="17" charset="-128"/>
              <a:ea typeface="ＭＳ 明朝" pitchFamily="17" charset="-128"/>
            </a:rPr>
            <a:t>分類不能の産業</a:t>
          </a:r>
          <a:endParaRPr lang="en-US" altLang="ja-JP" sz="900">
            <a:latin typeface="ＭＳ 明朝" pitchFamily="17" charset="-128"/>
            <a:ea typeface="ＭＳ 明朝" pitchFamily="17" charset="-128"/>
          </a:endParaRPr>
        </a:p>
        <a:p xmlns:a="http://schemas.openxmlformats.org/drawingml/2006/main">
          <a:r>
            <a:rPr lang="ja-JP" altLang="en-US" sz="900">
              <a:latin typeface="ＭＳ 明朝" pitchFamily="17" charset="-128"/>
              <a:ea typeface="ＭＳ 明朝" pitchFamily="17" charset="-128"/>
            </a:rPr>
            <a:t>　 　</a:t>
          </a:r>
          <a:r>
            <a:rPr lang="en-US" altLang="ja-JP" sz="900">
              <a:latin typeface="ＭＳ 明朝" pitchFamily="17" charset="-128"/>
              <a:ea typeface="ＭＳ 明朝" pitchFamily="17" charset="-128"/>
            </a:rPr>
            <a:t>24.4</a:t>
          </a:r>
          <a:r>
            <a:rPr lang="ja-JP" altLang="en-US" sz="900">
              <a:latin typeface="ＭＳ 明朝" pitchFamily="17" charset="-128"/>
              <a:ea typeface="ＭＳ 明朝" pitchFamily="17" charset="-128"/>
            </a:rPr>
            <a:t>％</a:t>
          </a:r>
        </a:p>
      </cdr:txBody>
    </cdr:sp>
  </cdr:relSizeAnchor>
  <cdr:relSizeAnchor xmlns:cdr="http://schemas.openxmlformats.org/drawingml/2006/chartDrawing">
    <cdr:from>
      <cdr:x>0.58878</cdr:x>
      <cdr:y>0.14197</cdr:y>
    </cdr:from>
    <cdr:to>
      <cdr:x>0.87868</cdr:x>
      <cdr:y>0.28642</cdr:y>
    </cdr:to>
    <cdr:sp macro="" textlink="">
      <cdr:nvSpPr>
        <cdr:cNvPr id="8" name="テキスト ボックス 1"/>
        <cdr:cNvSpPr txBox="1"/>
      </cdr:nvSpPr>
      <cdr:spPr>
        <a:xfrm xmlns:a="http://schemas.openxmlformats.org/drawingml/2006/main">
          <a:off x="1452506" y="365111"/>
          <a:ext cx="715176" cy="371490"/>
        </a:xfrm>
        <a:prstGeom xmlns:a="http://schemas.openxmlformats.org/drawingml/2006/main" prst="rect">
          <a:avLst/>
        </a:prstGeom>
        <a:solidFill xmlns:a="http://schemas.openxmlformats.org/drawingml/2006/main">
          <a:schemeClr val="bg1"/>
        </a:solidFill>
        <a:ln xmlns:a="http://schemas.openxmlformats.org/drawingml/2006/main" w="12700">
          <a:solidFill>
            <a:schemeClr val="tx1"/>
          </a:solidFill>
        </a:ln>
      </cdr:spPr>
      <cdr:txBody>
        <a:bodyPr xmlns:a="http://schemas.openxmlformats.org/drawingml/2006/main" wrap="square" lIns="36000" tIns="36000" rIns="36000" bIns="3600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itchFamily="17" charset="-128"/>
              <a:ea typeface="ＭＳ 明朝" pitchFamily="17" charset="-128"/>
            </a:rPr>
            <a:t>第２次産業</a:t>
          </a:r>
          <a:endParaRPr lang="en-US" altLang="ja-JP" sz="900">
            <a:latin typeface="ＭＳ 明朝" pitchFamily="17" charset="-128"/>
            <a:ea typeface="ＭＳ 明朝" pitchFamily="17" charset="-128"/>
          </a:endParaRPr>
        </a:p>
        <a:p xmlns:a="http://schemas.openxmlformats.org/drawingml/2006/main">
          <a:r>
            <a:rPr lang="ja-JP" altLang="en-US" sz="900">
              <a:latin typeface="ＭＳ 明朝" pitchFamily="17" charset="-128"/>
              <a:ea typeface="ＭＳ 明朝" pitchFamily="17" charset="-128"/>
            </a:rPr>
            <a:t>　 </a:t>
          </a:r>
          <a:r>
            <a:rPr lang="en-US" altLang="ja-JP" sz="900">
              <a:latin typeface="ＭＳ 明朝" pitchFamily="17" charset="-128"/>
              <a:ea typeface="ＭＳ 明朝" pitchFamily="17" charset="-128"/>
            </a:rPr>
            <a:t>12.6</a:t>
          </a:r>
          <a:r>
            <a:rPr lang="ja-JP" altLang="en-US" sz="900">
              <a:latin typeface="ＭＳ 明朝" pitchFamily="17" charset="-128"/>
              <a:ea typeface="ＭＳ 明朝" pitchFamily="17" charset="-128"/>
            </a:rPr>
            <a:t>％</a:t>
          </a:r>
        </a:p>
      </cdr:txBody>
    </cdr:sp>
  </cdr:relSizeAnchor>
  <cdr:relSizeAnchor xmlns:cdr="http://schemas.openxmlformats.org/drawingml/2006/chartDrawing">
    <cdr:from>
      <cdr:x>0.36846</cdr:x>
      <cdr:y>0.73457</cdr:y>
    </cdr:from>
    <cdr:to>
      <cdr:x>0.65836</cdr:x>
      <cdr:y>0.87901</cdr:y>
    </cdr:to>
    <cdr:sp macro="" textlink="">
      <cdr:nvSpPr>
        <cdr:cNvPr id="9" name="テキスト ボックス 1"/>
        <cdr:cNvSpPr txBox="1"/>
      </cdr:nvSpPr>
      <cdr:spPr>
        <a:xfrm xmlns:a="http://schemas.openxmlformats.org/drawingml/2006/main">
          <a:off x="908982" y="1889130"/>
          <a:ext cx="715176" cy="371464"/>
        </a:xfrm>
        <a:prstGeom xmlns:a="http://schemas.openxmlformats.org/drawingml/2006/main" prst="rect">
          <a:avLst/>
        </a:prstGeom>
        <a:solidFill xmlns:a="http://schemas.openxmlformats.org/drawingml/2006/main">
          <a:schemeClr val="bg1"/>
        </a:solidFill>
        <a:ln xmlns:a="http://schemas.openxmlformats.org/drawingml/2006/main" w="12700">
          <a:solidFill>
            <a:schemeClr val="tx1"/>
          </a:solidFill>
        </a:ln>
      </cdr:spPr>
      <cdr:txBody>
        <a:bodyPr xmlns:a="http://schemas.openxmlformats.org/drawingml/2006/main" wrap="square" lIns="36000" tIns="36000" rIns="36000" bIns="3600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ja-JP" altLang="en-US" sz="900">
              <a:latin typeface="ＭＳ 明朝" pitchFamily="17" charset="-128"/>
              <a:ea typeface="ＭＳ 明朝" pitchFamily="17" charset="-128"/>
            </a:rPr>
            <a:t>第３次産業</a:t>
          </a:r>
          <a:endParaRPr lang="en-US" altLang="ja-JP" sz="900">
            <a:latin typeface="ＭＳ 明朝" pitchFamily="17" charset="-128"/>
            <a:ea typeface="ＭＳ 明朝" pitchFamily="17" charset="-128"/>
          </a:endParaRPr>
        </a:p>
        <a:p xmlns:a="http://schemas.openxmlformats.org/drawingml/2006/main">
          <a:r>
            <a:rPr lang="ja-JP" altLang="en-US" sz="900">
              <a:latin typeface="ＭＳ 明朝" pitchFamily="17" charset="-128"/>
              <a:ea typeface="ＭＳ 明朝" pitchFamily="17" charset="-128"/>
            </a:rPr>
            <a:t>　 </a:t>
          </a:r>
          <a:r>
            <a:rPr lang="en-US" altLang="ja-JP" sz="900">
              <a:latin typeface="ＭＳ 明朝" pitchFamily="17" charset="-128"/>
              <a:ea typeface="ＭＳ 明朝" pitchFamily="17" charset="-128"/>
            </a:rPr>
            <a:t>62.4</a:t>
          </a:r>
          <a:r>
            <a:rPr lang="ja-JP" altLang="en-US" sz="900">
              <a:latin typeface="ＭＳ 明朝" pitchFamily="17" charset="-128"/>
              <a:ea typeface="ＭＳ 明朝" pitchFamily="17" charset="-128"/>
            </a:rPr>
            <a:t>％</a:t>
          </a:r>
        </a:p>
      </cdr:txBody>
    </cdr:sp>
  </cdr:relSizeAnchor>
  <cdr:relSizeAnchor xmlns:cdr="http://schemas.openxmlformats.org/drawingml/2006/chartDrawing">
    <cdr:from>
      <cdr:x>0.15908</cdr:x>
      <cdr:y>0.03087</cdr:y>
    </cdr:from>
    <cdr:to>
      <cdr:x>0.44898</cdr:x>
      <cdr:y>0.17532</cdr:y>
    </cdr:to>
    <cdr:sp macro="" textlink="">
      <cdr:nvSpPr>
        <cdr:cNvPr id="11" name="テキスト ボックス 1"/>
        <cdr:cNvSpPr txBox="1"/>
      </cdr:nvSpPr>
      <cdr:spPr>
        <a:xfrm xmlns:a="http://schemas.openxmlformats.org/drawingml/2006/main">
          <a:off x="392614" y="79036"/>
          <a:ext cx="715496" cy="369819"/>
        </a:xfrm>
        <a:prstGeom xmlns:a="http://schemas.openxmlformats.org/drawingml/2006/main" prst="rect">
          <a:avLst/>
        </a:prstGeom>
        <a:solidFill xmlns:a="http://schemas.openxmlformats.org/drawingml/2006/main">
          <a:schemeClr val="bg1"/>
        </a:solidFill>
        <a:ln xmlns:a="http://schemas.openxmlformats.org/drawingml/2006/main" w="12700">
          <a:solidFill>
            <a:schemeClr val="tx1"/>
          </a:solidFill>
        </a:ln>
      </cdr:spPr>
      <cdr:txBody>
        <a:bodyPr xmlns:a="http://schemas.openxmlformats.org/drawingml/2006/main" wrap="square" lIns="36000" tIns="36000" rIns="36000" bIns="3600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itchFamily="17" charset="-128"/>
              <a:ea typeface="ＭＳ 明朝" pitchFamily="17" charset="-128"/>
            </a:rPr>
            <a:t>第１次産業</a:t>
          </a:r>
          <a:endParaRPr lang="en-US" altLang="ja-JP" sz="900">
            <a:latin typeface="ＭＳ 明朝" pitchFamily="17" charset="-128"/>
            <a:ea typeface="ＭＳ 明朝" pitchFamily="17" charset="-128"/>
          </a:endParaRPr>
        </a:p>
        <a:p xmlns:a="http://schemas.openxmlformats.org/drawingml/2006/main">
          <a:r>
            <a:rPr lang="ja-JP" altLang="en-US" sz="900">
              <a:latin typeface="ＭＳ 明朝" pitchFamily="17" charset="-128"/>
              <a:ea typeface="ＭＳ 明朝" pitchFamily="17" charset="-128"/>
            </a:rPr>
            <a:t>　 </a:t>
          </a:r>
          <a:r>
            <a:rPr lang="en-US" altLang="ja-JP" sz="900">
              <a:latin typeface="ＭＳ 明朝" pitchFamily="17" charset="-128"/>
              <a:ea typeface="ＭＳ 明朝" pitchFamily="17" charset="-128"/>
            </a:rPr>
            <a:t>0.6</a:t>
          </a:r>
          <a:r>
            <a:rPr lang="ja-JP" altLang="en-US" sz="900">
              <a:latin typeface="ＭＳ 明朝" pitchFamily="17" charset="-128"/>
              <a:ea typeface="ＭＳ 明朝" pitchFamily="17" charset="-128"/>
            </a:rPr>
            <a:t>％</a:t>
          </a:r>
        </a:p>
      </cdr:txBody>
    </cdr:sp>
  </cdr:relSizeAnchor>
  <cdr:relSizeAnchor xmlns:cdr="http://schemas.openxmlformats.org/drawingml/2006/chartDrawing">
    <cdr:from>
      <cdr:x>0.33591</cdr:x>
      <cdr:y>0.41481</cdr:y>
    </cdr:from>
    <cdr:to>
      <cdr:x>0.66023</cdr:x>
      <cdr:y>0.72593</cdr:y>
    </cdr:to>
    <cdr:grpSp>
      <cdr:nvGrpSpPr>
        <cdr:cNvPr id="13" name="グループ化 12"/>
        <cdr:cNvGrpSpPr/>
      </cdr:nvGrpSpPr>
      <cdr:grpSpPr>
        <a:xfrm xmlns:a="http://schemas.openxmlformats.org/drawingml/2006/main">
          <a:off x="828682" y="1066788"/>
          <a:ext cx="800089" cy="800122"/>
          <a:chOff x="828675" y="1066800"/>
          <a:chExt cx="800100" cy="800100"/>
        </a:xfrm>
      </cdr:grpSpPr>
      <cdr:sp macro="" textlink="">
        <cdr:nvSpPr>
          <cdr:cNvPr id="4" name="円/楕円 3"/>
          <cdr:cNvSpPr/>
        </cdr:nvSpPr>
        <cdr:spPr>
          <a:xfrm xmlns:a="http://schemas.openxmlformats.org/drawingml/2006/main">
            <a:off x="828675" y="1066800"/>
            <a:ext cx="800100" cy="800100"/>
          </a:xfrm>
          <a:prstGeom xmlns:a="http://schemas.openxmlformats.org/drawingml/2006/main" prst="ellipse">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sp macro="" textlink="">
        <cdr:nvSpPr>
          <cdr:cNvPr id="5" name="テキスト ボックス 4"/>
          <cdr:cNvSpPr txBox="1"/>
        </cdr:nvSpPr>
        <cdr:spPr>
          <a:xfrm xmlns:a="http://schemas.openxmlformats.org/drawingml/2006/main">
            <a:off x="914400" y="1219200"/>
            <a:ext cx="628650" cy="504825"/>
          </a:xfrm>
          <a:prstGeom xmlns:a="http://schemas.openxmlformats.org/drawingml/2006/main" prst="rect">
            <a:avLst/>
          </a:prstGeom>
          <a:noFill xmlns:a="http://schemas.openxmlformats.org/drawingml/2006/main"/>
        </cdr:spPr>
        <cdr:txBody>
          <a:bodyPr xmlns:a="http://schemas.openxmlformats.org/drawingml/2006/main" vertOverflow="clip" wrap="square" lIns="36000" tIns="36000" rIns="36000" bIns="36000" rtlCol="0" anchor="ctr" anchorCtr="1"/>
          <a:lstStyle xmlns:a="http://schemas.openxmlformats.org/drawingml/2006/main"/>
          <a:p xmlns:a="http://schemas.openxmlformats.org/drawingml/2006/main">
            <a:pPr>
              <a:lnSpc>
                <a:spcPts val="1100"/>
              </a:lnSpc>
            </a:pPr>
            <a:r>
              <a:rPr lang="ja-JP" altLang="en-US" sz="1000">
                <a:latin typeface="ＭＳ 明朝" pitchFamily="17" charset="-128"/>
                <a:ea typeface="ＭＳ 明朝" pitchFamily="17" charset="-128"/>
              </a:rPr>
              <a:t>総 </a:t>
            </a:r>
            <a:r>
              <a:rPr lang="ja-JP" altLang="en-US" sz="1000">
                <a:solidFill>
                  <a:schemeClr val="bg1"/>
                </a:solidFill>
                <a:latin typeface="ＭＳ 明朝" pitchFamily="17" charset="-128"/>
                <a:ea typeface="ＭＳ 明朝" pitchFamily="17" charset="-128"/>
              </a:rPr>
              <a:t>あ</a:t>
            </a:r>
            <a:r>
              <a:rPr lang="ja-JP" altLang="en-US" sz="1000">
                <a:latin typeface="ＭＳ 明朝" pitchFamily="17" charset="-128"/>
                <a:ea typeface="ＭＳ 明朝" pitchFamily="17" charset="-128"/>
              </a:rPr>
              <a:t>数</a:t>
            </a:r>
            <a:endParaRPr lang="en-US" altLang="ja-JP" sz="1000">
              <a:latin typeface="ＭＳ 明朝" pitchFamily="17" charset="-128"/>
              <a:ea typeface="ＭＳ 明朝" pitchFamily="17" charset="-128"/>
            </a:endParaRPr>
          </a:p>
          <a:p xmlns:a="http://schemas.openxmlformats.org/drawingml/2006/main">
            <a:pPr>
              <a:lnSpc>
                <a:spcPts val="1100"/>
              </a:lnSpc>
            </a:pPr>
            <a:r>
              <a:rPr lang="en-US" altLang="ja-JP" sz="1000">
                <a:latin typeface="ＭＳ 明朝" pitchFamily="17" charset="-128"/>
                <a:ea typeface="ＭＳ 明朝" pitchFamily="17" charset="-128"/>
              </a:rPr>
              <a:t>211,897</a:t>
            </a:r>
            <a:endParaRPr lang="ja-JP" altLang="en-US" sz="1000">
              <a:latin typeface="ＭＳ 明朝" pitchFamily="17" charset="-128"/>
              <a:ea typeface="ＭＳ 明朝" pitchFamily="17" charset="-128"/>
            </a:endParaRPr>
          </a:p>
        </cdr:txBody>
      </cdr:sp>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topLeftCell="B1" zoomScaleNormal="100" zoomScaleSheetLayoutView="100" workbookViewId="0">
      <selection activeCell="B1" sqref="B1"/>
    </sheetView>
  </sheetViews>
  <sheetFormatPr defaultRowHeight="13.5"/>
  <cols>
    <col min="1" max="2" width="2.125" style="232" customWidth="1"/>
    <col min="3" max="3" width="0.75" style="232" customWidth="1"/>
    <col min="4" max="52" width="1.625" style="232" customWidth="1"/>
    <col min="53" max="57" width="1.75" style="232" customWidth="1"/>
    <col min="58" max="60" width="1.625" style="232" customWidth="1"/>
    <col min="61" max="67" width="1.625" style="231" customWidth="1"/>
    <col min="68" max="16384" width="9" style="231"/>
  </cols>
  <sheetData>
    <row r="1" spans="1:71" ht="11.1" customHeight="1">
      <c r="A1" s="231"/>
      <c r="AQ1"/>
      <c r="AR1"/>
      <c r="AS1"/>
      <c r="AT1"/>
      <c r="AU1"/>
      <c r="AV1"/>
      <c r="AW1"/>
      <c r="AX1"/>
      <c r="AY1"/>
      <c r="AZ1" s="330">
        <v>45</v>
      </c>
      <c r="BA1" s="330"/>
      <c r="BB1" s="330"/>
      <c r="BC1" s="330"/>
      <c r="BD1" s="330"/>
      <c r="BE1" s="330"/>
      <c r="BF1" s="330"/>
      <c r="BG1" s="330"/>
      <c r="BH1" s="330"/>
      <c r="BI1" s="330"/>
      <c r="BJ1" s="330"/>
    </row>
    <row r="2" spans="1:71" ht="11.1" customHeight="1">
      <c r="A2" s="231"/>
      <c r="B2" s="231"/>
      <c r="AQ2"/>
      <c r="AR2"/>
      <c r="AS2"/>
      <c r="AT2"/>
      <c r="AU2"/>
      <c r="AV2"/>
      <c r="AW2"/>
      <c r="AX2"/>
      <c r="AY2"/>
      <c r="AZ2" s="330"/>
      <c r="BA2" s="330"/>
      <c r="BB2" s="330"/>
      <c r="BC2" s="330"/>
      <c r="BD2" s="330"/>
      <c r="BE2" s="330"/>
      <c r="BF2" s="330"/>
      <c r="BG2" s="330"/>
      <c r="BH2" s="330"/>
      <c r="BI2" s="330"/>
      <c r="BJ2" s="330"/>
    </row>
    <row r="3" spans="1:71" ht="11.1" customHeight="1">
      <c r="A3" s="231"/>
      <c r="AQ3" s="233"/>
      <c r="AR3" s="233"/>
      <c r="AS3" s="233"/>
      <c r="AT3" s="233"/>
      <c r="AU3" s="233"/>
      <c r="AV3" s="233"/>
      <c r="AW3" s="233"/>
      <c r="AX3" s="233"/>
      <c r="AY3" s="233"/>
      <c r="AZ3" s="233"/>
      <c r="BA3" s="233"/>
      <c r="BB3" s="233"/>
      <c r="BC3" s="233"/>
      <c r="BD3" s="233"/>
      <c r="BE3" s="233"/>
      <c r="BF3" s="233"/>
      <c r="BG3" s="233"/>
      <c r="BH3" s="233"/>
      <c r="BI3" s="233"/>
      <c r="BJ3" s="233"/>
    </row>
    <row r="4" spans="1:71" ht="11.1" customHeight="1">
      <c r="A4" s="231"/>
      <c r="B4" s="231"/>
      <c r="AQ4" s="233"/>
      <c r="AR4" s="233"/>
      <c r="AS4" s="233"/>
      <c r="AT4" s="233"/>
      <c r="AU4" s="233"/>
      <c r="AV4" s="233"/>
      <c r="AW4" s="233"/>
      <c r="AX4" s="233"/>
      <c r="AY4" s="233"/>
      <c r="AZ4" s="233"/>
      <c r="BA4" s="233"/>
      <c r="BB4" s="233"/>
      <c r="BC4" s="233"/>
      <c r="BD4" s="233"/>
      <c r="BE4" s="233"/>
      <c r="BF4" s="233"/>
      <c r="BG4" s="233"/>
      <c r="BH4" s="233"/>
      <c r="BI4" s="233"/>
      <c r="BJ4" s="233"/>
    </row>
    <row r="5" spans="1:71" ht="11.1" customHeight="1">
      <c r="A5" s="234"/>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row>
    <row r="6" spans="1:71" ht="11.1" customHeight="1">
      <c r="A6" s="235"/>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row>
    <row r="7" spans="1:71" ht="11.1"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row>
    <row r="8" spans="1:71" ht="11.1" customHeight="1">
      <c r="A8" s="236"/>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6"/>
      <c r="AZ8" s="236"/>
      <c r="BA8" s="236"/>
      <c r="BB8" s="236"/>
      <c r="BC8" s="236"/>
      <c r="BD8" s="285"/>
      <c r="BE8" s="285"/>
      <c r="BF8" s="276"/>
      <c r="BG8" s="276"/>
      <c r="BH8" s="276"/>
      <c r="BI8" s="276"/>
      <c r="BJ8" s="276"/>
      <c r="BK8" s="276"/>
      <c r="BL8" s="276"/>
      <c r="BM8" s="276"/>
      <c r="BN8" s="276"/>
      <c r="BO8" s="276"/>
      <c r="BP8" s="276"/>
      <c r="BQ8" s="276"/>
      <c r="BR8" s="276"/>
      <c r="BS8" s="276"/>
    </row>
    <row r="9" spans="1:71" ht="3" customHeight="1">
      <c r="A9" s="237"/>
      <c r="B9" s="238"/>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60"/>
      <c r="BE9" s="284"/>
      <c r="BF9" s="279"/>
      <c r="BG9" s="279"/>
      <c r="BH9" s="276"/>
      <c r="BI9" s="276"/>
      <c r="BJ9" s="276"/>
      <c r="BK9" s="276"/>
      <c r="BL9" s="276"/>
      <c r="BM9" s="276"/>
      <c r="BN9" s="276"/>
      <c r="BO9" s="276"/>
      <c r="BP9" s="276"/>
      <c r="BQ9" s="276"/>
      <c r="BR9" s="276"/>
      <c r="BS9" s="276"/>
    </row>
    <row r="10" spans="1:71" ht="31.5" customHeight="1">
      <c r="A10" s="238"/>
      <c r="B10" s="238"/>
      <c r="C10" s="240"/>
      <c r="D10" s="241"/>
      <c r="E10" s="242"/>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2"/>
      <c r="BA10" s="243"/>
      <c r="BB10" s="243"/>
      <c r="BC10" s="243"/>
      <c r="BD10" s="261"/>
      <c r="BE10" s="282"/>
      <c r="BF10" s="283"/>
      <c r="BG10" s="279"/>
      <c r="BH10" s="276"/>
      <c r="BI10" s="276"/>
      <c r="BJ10" s="276"/>
      <c r="BK10" s="276"/>
      <c r="BL10" s="276"/>
      <c r="BM10" s="276"/>
      <c r="BN10" s="276"/>
      <c r="BO10" s="276"/>
      <c r="BP10" s="276"/>
      <c r="BQ10" s="276"/>
      <c r="BR10" s="276"/>
      <c r="BS10" s="276"/>
    </row>
    <row r="11" spans="1:71" ht="18" customHeight="1">
      <c r="A11" s="238"/>
      <c r="B11" s="238"/>
      <c r="C11" s="236"/>
      <c r="D11" s="236"/>
      <c r="E11" s="236"/>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36"/>
      <c r="BA11" s="243"/>
      <c r="BB11" s="243"/>
      <c r="BC11" s="243"/>
      <c r="BD11" s="261"/>
      <c r="BE11" s="282"/>
      <c r="BF11" s="277"/>
      <c r="BG11" s="279"/>
      <c r="BH11" s="276"/>
      <c r="BI11" s="276"/>
      <c r="BJ11" s="276"/>
      <c r="BK11" s="276"/>
      <c r="BL11" s="276"/>
      <c r="BM11" s="276"/>
      <c r="BN11" s="276"/>
      <c r="BO11" s="276"/>
      <c r="BP11" s="276"/>
      <c r="BQ11" s="276"/>
      <c r="BR11" s="276"/>
      <c r="BS11" s="276"/>
    </row>
    <row r="12" spans="1:71" ht="3" customHeight="1">
      <c r="A12" s="238"/>
      <c r="B12" s="238"/>
      <c r="C12" s="236"/>
      <c r="D12" s="236"/>
      <c r="E12" s="245"/>
      <c r="F12" s="240"/>
      <c r="G12" s="236"/>
      <c r="H12" s="236"/>
      <c r="I12" s="236"/>
      <c r="J12" s="236"/>
      <c r="K12" s="236"/>
      <c r="L12" s="236"/>
      <c r="M12" s="236"/>
      <c r="N12" s="246"/>
      <c r="O12" s="246"/>
      <c r="P12" s="246"/>
      <c r="Q12" s="246"/>
      <c r="R12" s="246"/>
      <c r="S12" s="246"/>
      <c r="T12" s="245"/>
      <c r="U12" s="245"/>
      <c r="V12" s="245"/>
      <c r="W12" s="245"/>
      <c r="X12" s="245"/>
      <c r="Y12" s="245"/>
      <c r="Z12" s="245"/>
      <c r="AA12" s="246"/>
      <c r="AB12" s="246"/>
      <c r="AC12" s="246"/>
      <c r="AD12" s="246"/>
      <c r="AE12" s="246"/>
      <c r="AF12" s="246"/>
      <c r="AG12" s="246"/>
      <c r="AH12" s="246"/>
      <c r="AI12" s="246"/>
      <c r="AJ12" s="246"/>
      <c r="AK12" s="245"/>
      <c r="AL12" s="245"/>
      <c r="AM12" s="245"/>
      <c r="AN12" s="245"/>
      <c r="AO12" s="245"/>
      <c r="AP12" s="245"/>
      <c r="AQ12" s="245"/>
      <c r="AR12" s="245"/>
      <c r="AS12" s="245"/>
      <c r="AT12" s="245"/>
      <c r="AU12" s="245"/>
      <c r="AV12" s="245"/>
      <c r="AW12" s="245"/>
      <c r="AX12" s="245"/>
      <c r="AY12" s="245"/>
      <c r="AZ12" s="245"/>
      <c r="BA12" s="245"/>
      <c r="BB12" s="245"/>
      <c r="BC12" s="245"/>
      <c r="BD12" s="262"/>
      <c r="BE12" s="281"/>
      <c r="BF12" s="280"/>
      <c r="BG12" s="279"/>
      <c r="BH12" s="276"/>
      <c r="BI12" s="276"/>
      <c r="BJ12" s="276"/>
      <c r="BK12" s="276"/>
      <c r="BL12" s="276"/>
      <c r="BM12" s="276"/>
      <c r="BN12" s="276"/>
      <c r="BO12" s="276"/>
      <c r="BP12" s="276"/>
      <c r="BQ12" s="276"/>
      <c r="BR12" s="276"/>
      <c r="BS12" s="276"/>
    </row>
    <row r="13" spans="1:71" ht="3" customHeight="1">
      <c r="A13" s="238"/>
      <c r="B13" s="238"/>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60"/>
      <c r="BE13" s="284"/>
      <c r="BF13" s="279"/>
      <c r="BG13" s="279"/>
      <c r="BH13" s="276"/>
      <c r="BI13" s="276"/>
      <c r="BJ13" s="276"/>
      <c r="BK13" s="276"/>
      <c r="BL13" s="276"/>
      <c r="BM13" s="276"/>
      <c r="BN13" s="276"/>
      <c r="BO13" s="276"/>
      <c r="BP13" s="276"/>
      <c r="BQ13" s="276"/>
      <c r="BR13" s="276"/>
      <c r="BS13" s="276"/>
    </row>
    <row r="14" spans="1:71" ht="31.5" customHeight="1">
      <c r="A14" s="238"/>
      <c r="B14" s="238"/>
      <c r="C14" s="240"/>
      <c r="D14" s="241"/>
      <c r="E14" s="242"/>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2"/>
      <c r="BA14" s="243"/>
      <c r="BB14" s="243"/>
      <c r="BC14" s="243"/>
      <c r="BD14" s="261"/>
      <c r="BE14" s="282"/>
      <c r="BF14" s="283"/>
      <c r="BG14" s="279"/>
      <c r="BH14" s="276"/>
      <c r="BI14" s="276"/>
      <c r="BJ14" s="276"/>
      <c r="BK14" s="276"/>
      <c r="BL14" s="276"/>
      <c r="BM14" s="276"/>
      <c r="BN14" s="276"/>
      <c r="BO14" s="276"/>
      <c r="BP14" s="276"/>
      <c r="BQ14" s="276"/>
      <c r="BR14" s="276"/>
      <c r="BS14" s="276"/>
    </row>
    <row r="15" spans="1:71" ht="18" customHeight="1">
      <c r="A15" s="238"/>
      <c r="B15" s="238"/>
      <c r="C15" s="236"/>
      <c r="D15" s="236"/>
      <c r="E15" s="236"/>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36"/>
      <c r="BA15" s="243"/>
      <c r="BB15" s="243"/>
      <c r="BC15" s="243"/>
      <c r="BD15" s="261"/>
      <c r="BE15" s="282"/>
      <c r="BF15" s="277"/>
      <c r="BG15" s="279"/>
      <c r="BH15" s="276"/>
      <c r="BI15" s="276"/>
      <c r="BJ15" s="276"/>
      <c r="BK15" s="276"/>
      <c r="BL15" s="276"/>
      <c r="BM15" s="276"/>
      <c r="BN15" s="276"/>
      <c r="BO15" s="276"/>
      <c r="BP15" s="276"/>
      <c r="BQ15" s="276"/>
      <c r="BR15" s="276"/>
      <c r="BS15" s="276"/>
    </row>
    <row r="16" spans="1:71" ht="3" customHeight="1">
      <c r="A16" s="245"/>
      <c r="B16" s="236"/>
      <c r="C16" s="236"/>
      <c r="D16" s="236"/>
      <c r="E16" s="245"/>
      <c r="F16" s="240"/>
      <c r="G16" s="236"/>
      <c r="H16" s="236"/>
      <c r="I16" s="236"/>
      <c r="J16" s="236"/>
      <c r="K16" s="236"/>
      <c r="L16" s="236"/>
      <c r="M16" s="236"/>
      <c r="N16" s="246"/>
      <c r="O16" s="246"/>
      <c r="P16" s="246"/>
      <c r="Q16" s="246"/>
      <c r="R16" s="246"/>
      <c r="S16" s="246"/>
      <c r="T16" s="245"/>
      <c r="U16" s="245"/>
      <c r="V16" s="245"/>
      <c r="W16" s="245"/>
      <c r="X16" s="245"/>
      <c r="Y16" s="245"/>
      <c r="Z16" s="245"/>
      <c r="AA16" s="246"/>
      <c r="AB16" s="246"/>
      <c r="AC16" s="246"/>
      <c r="AD16" s="246"/>
      <c r="AE16" s="246"/>
      <c r="AF16" s="246"/>
      <c r="AG16" s="246"/>
      <c r="AH16" s="246"/>
      <c r="AI16" s="246"/>
      <c r="AJ16" s="246"/>
      <c r="AK16" s="245"/>
      <c r="AL16" s="245"/>
      <c r="AM16" s="245"/>
      <c r="AN16" s="245"/>
      <c r="AO16" s="245"/>
      <c r="AP16" s="245"/>
      <c r="AQ16" s="245"/>
      <c r="AR16" s="245"/>
      <c r="AS16" s="245"/>
      <c r="AT16" s="245"/>
      <c r="AU16" s="245"/>
      <c r="AV16" s="245"/>
      <c r="AW16" s="245"/>
      <c r="AX16" s="245"/>
      <c r="AY16" s="245"/>
      <c r="AZ16" s="245"/>
      <c r="BA16" s="245"/>
      <c r="BB16" s="245"/>
      <c r="BC16" s="245"/>
      <c r="BD16" s="262"/>
      <c r="BE16" s="281"/>
      <c r="BF16" s="280"/>
      <c r="BG16" s="279"/>
      <c r="BH16" s="276"/>
      <c r="BI16" s="276"/>
      <c r="BJ16" s="276"/>
      <c r="BK16" s="276"/>
      <c r="BL16" s="276"/>
      <c r="BM16" s="276"/>
      <c r="BN16" s="276"/>
      <c r="BO16" s="276"/>
      <c r="BP16" s="276"/>
      <c r="BQ16" s="276"/>
      <c r="BR16" s="276"/>
      <c r="BS16" s="276"/>
    </row>
    <row r="17" spans="1:71" ht="3" customHeight="1">
      <c r="A17" s="247"/>
      <c r="B17" s="248"/>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60"/>
      <c r="BE17" s="284"/>
      <c r="BF17" s="279"/>
      <c r="BG17" s="279"/>
      <c r="BH17" s="276"/>
      <c r="BI17" s="276"/>
      <c r="BJ17" s="276"/>
      <c r="BK17" s="276"/>
      <c r="BL17" s="276"/>
      <c r="BM17" s="276"/>
      <c r="BN17" s="276"/>
      <c r="BO17" s="276"/>
      <c r="BP17" s="276"/>
      <c r="BQ17" s="276"/>
      <c r="BR17" s="276"/>
      <c r="BS17" s="276"/>
    </row>
    <row r="18" spans="1:71" ht="31.5" customHeight="1">
      <c r="A18" s="248"/>
      <c r="B18" s="248"/>
      <c r="C18" s="240"/>
      <c r="D18" s="241"/>
      <c r="E18" s="242"/>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243"/>
      <c r="BB18" s="243"/>
      <c r="BC18" s="243"/>
      <c r="BD18" s="261"/>
      <c r="BE18" s="282"/>
      <c r="BF18" s="283"/>
      <c r="BG18" s="279"/>
      <c r="BH18" s="276"/>
      <c r="BI18" s="276"/>
      <c r="BJ18" s="276"/>
      <c r="BK18" s="276"/>
      <c r="BL18" s="276"/>
      <c r="BM18" s="276"/>
      <c r="BN18" s="276"/>
      <c r="BO18" s="276"/>
      <c r="BP18" s="276"/>
      <c r="BQ18" s="276"/>
      <c r="BR18" s="276"/>
      <c r="BS18" s="276"/>
    </row>
    <row r="19" spans="1:71" ht="18" customHeight="1">
      <c r="A19" s="248"/>
      <c r="B19" s="248"/>
      <c r="C19" s="236"/>
      <c r="D19" s="236"/>
      <c r="E19" s="236"/>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36"/>
      <c r="BA19" s="243"/>
      <c r="BB19" s="243"/>
      <c r="BC19" s="243"/>
      <c r="BD19" s="261"/>
      <c r="BE19" s="282"/>
      <c r="BF19" s="277"/>
      <c r="BG19" s="279"/>
      <c r="BH19" s="276"/>
      <c r="BI19" s="276"/>
      <c r="BJ19" s="276"/>
      <c r="BK19" s="276"/>
      <c r="BL19" s="276"/>
      <c r="BM19" s="276"/>
      <c r="BN19" s="276"/>
      <c r="BO19" s="276"/>
      <c r="BP19" s="276"/>
      <c r="BQ19" s="276"/>
      <c r="BR19" s="276"/>
      <c r="BS19" s="276"/>
    </row>
    <row r="20" spans="1:71" ht="3" customHeight="1">
      <c r="A20" s="248"/>
      <c r="B20" s="248"/>
      <c r="C20" s="236"/>
      <c r="D20" s="236"/>
      <c r="E20" s="245"/>
      <c r="F20" s="240"/>
      <c r="G20" s="236"/>
      <c r="H20" s="236"/>
      <c r="I20" s="236"/>
      <c r="J20" s="236"/>
      <c r="K20" s="236"/>
      <c r="L20" s="236"/>
      <c r="M20" s="236"/>
      <c r="N20" s="246"/>
      <c r="O20" s="246"/>
      <c r="P20" s="246"/>
      <c r="Q20" s="246"/>
      <c r="R20" s="246"/>
      <c r="S20" s="246"/>
      <c r="T20" s="245"/>
      <c r="U20" s="245"/>
      <c r="V20" s="245"/>
      <c r="W20" s="245"/>
      <c r="X20" s="245"/>
      <c r="Y20" s="245"/>
      <c r="Z20" s="245"/>
      <c r="AA20" s="246"/>
      <c r="AB20" s="246"/>
      <c r="AC20" s="246"/>
      <c r="AD20" s="246"/>
      <c r="AE20" s="246"/>
      <c r="AF20" s="246"/>
      <c r="AG20" s="246"/>
      <c r="AH20" s="246"/>
      <c r="AI20" s="246"/>
      <c r="AJ20" s="246"/>
      <c r="AK20" s="245"/>
      <c r="AL20" s="245"/>
      <c r="AM20" s="245"/>
      <c r="AN20" s="245"/>
      <c r="AO20" s="245"/>
      <c r="AP20" s="245"/>
      <c r="AQ20" s="245"/>
      <c r="AR20" s="245"/>
      <c r="AS20" s="245"/>
      <c r="AT20" s="245"/>
      <c r="AU20" s="245"/>
      <c r="AV20" s="245"/>
      <c r="AW20" s="245"/>
      <c r="AX20" s="245"/>
      <c r="AY20" s="245"/>
      <c r="AZ20" s="245"/>
      <c r="BA20" s="245"/>
      <c r="BB20" s="245"/>
      <c r="BC20" s="245"/>
      <c r="BD20" s="262"/>
      <c r="BE20" s="281"/>
      <c r="BF20" s="280"/>
      <c r="BG20" s="279"/>
      <c r="BH20" s="276"/>
      <c r="BI20" s="276"/>
      <c r="BJ20" s="276"/>
      <c r="BK20" s="276"/>
      <c r="BL20" s="276"/>
      <c r="BM20" s="276"/>
      <c r="BN20" s="276"/>
      <c r="BO20" s="276"/>
      <c r="BP20" s="276"/>
      <c r="BQ20" s="276"/>
      <c r="BR20" s="276"/>
      <c r="BS20" s="276"/>
    </row>
    <row r="21" spans="1:71" ht="3" customHeight="1">
      <c r="A21" s="248"/>
      <c r="B21" s="248"/>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39"/>
      <c r="BD21" s="260"/>
      <c r="BE21" s="284"/>
      <c r="BF21" s="279"/>
      <c r="BG21" s="279"/>
      <c r="BH21" s="276"/>
      <c r="BI21" s="276"/>
      <c r="BJ21" s="276"/>
      <c r="BK21" s="276"/>
      <c r="BL21" s="276"/>
      <c r="BM21" s="276"/>
      <c r="BN21" s="276"/>
      <c r="BO21" s="276"/>
      <c r="BP21" s="276"/>
      <c r="BQ21" s="276"/>
      <c r="BR21" s="276"/>
      <c r="BS21" s="276"/>
    </row>
    <row r="22" spans="1:71" ht="31.5" customHeight="1">
      <c r="A22" s="248"/>
      <c r="B22" s="248"/>
      <c r="C22" s="240"/>
      <c r="D22" s="331" t="s">
        <v>485</v>
      </c>
      <c r="E22" s="331"/>
      <c r="F22" s="331"/>
      <c r="G22" s="331"/>
      <c r="H22" s="331"/>
      <c r="I22" s="331"/>
      <c r="J22" s="333" t="s">
        <v>484</v>
      </c>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N22" s="334"/>
      <c r="AO22" s="334"/>
      <c r="AP22" s="334"/>
      <c r="AQ22" s="334"/>
      <c r="AR22" s="334"/>
      <c r="AS22" s="334"/>
      <c r="AT22" s="334"/>
      <c r="AU22" s="334"/>
      <c r="AV22" s="334"/>
      <c r="AW22" s="334"/>
      <c r="AX22" s="334"/>
      <c r="AY22" s="334"/>
      <c r="AZ22" s="334"/>
      <c r="BA22" s="334"/>
      <c r="BB22" s="334"/>
      <c r="BC22" s="334"/>
      <c r="BD22" s="261"/>
      <c r="BE22" s="282"/>
      <c r="BF22" s="283"/>
      <c r="BG22" s="279"/>
      <c r="BH22" s="276"/>
      <c r="BI22" s="276"/>
      <c r="BJ22" s="276"/>
      <c r="BK22" s="276"/>
      <c r="BL22" s="276"/>
      <c r="BM22" s="276"/>
      <c r="BN22" s="276"/>
      <c r="BO22" s="276"/>
      <c r="BP22" s="276"/>
      <c r="BQ22" s="276"/>
      <c r="BR22" s="276"/>
      <c r="BS22" s="276"/>
    </row>
    <row r="23" spans="1:71" ht="18" customHeight="1">
      <c r="A23" s="248"/>
      <c r="B23" s="248"/>
      <c r="C23" s="236"/>
      <c r="D23" s="332"/>
      <c r="E23" s="332"/>
      <c r="F23" s="332"/>
      <c r="G23" s="332"/>
      <c r="H23" s="332"/>
      <c r="I23" s="332"/>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c r="AV23" s="335"/>
      <c r="AW23" s="335"/>
      <c r="AX23" s="335"/>
      <c r="AY23" s="335"/>
      <c r="AZ23" s="335"/>
      <c r="BA23" s="335"/>
      <c r="BB23" s="335"/>
      <c r="BC23" s="335"/>
      <c r="BD23" s="261"/>
      <c r="BE23" s="282"/>
      <c r="BF23" s="277"/>
      <c r="BG23" s="279"/>
      <c r="BH23" s="276"/>
      <c r="BI23" s="276"/>
      <c r="BJ23" s="276"/>
      <c r="BK23" s="276"/>
      <c r="BL23" s="276"/>
      <c r="BM23" s="276"/>
      <c r="BN23" s="276"/>
      <c r="BO23" s="276"/>
      <c r="BP23" s="276"/>
      <c r="BQ23" s="276"/>
      <c r="BR23" s="276"/>
      <c r="BS23" s="276"/>
    </row>
    <row r="24" spans="1:71" ht="3" customHeight="1">
      <c r="A24" s="248"/>
      <c r="B24" s="248"/>
      <c r="C24" s="236"/>
      <c r="D24" s="236"/>
      <c r="E24" s="245"/>
      <c r="F24" s="240"/>
      <c r="G24" s="236"/>
      <c r="H24" s="236"/>
      <c r="I24" s="236"/>
      <c r="J24" s="236"/>
      <c r="K24" s="236"/>
      <c r="L24" s="236"/>
      <c r="M24" s="236"/>
      <c r="N24" s="246"/>
      <c r="O24" s="246"/>
      <c r="P24" s="246"/>
      <c r="Q24" s="246"/>
      <c r="R24" s="246"/>
      <c r="S24" s="246"/>
      <c r="T24" s="245"/>
      <c r="U24" s="245"/>
      <c r="V24" s="245"/>
      <c r="W24" s="245"/>
      <c r="X24" s="245"/>
      <c r="Y24" s="245"/>
      <c r="Z24" s="245"/>
      <c r="AA24" s="246"/>
      <c r="AB24" s="246"/>
      <c r="AC24" s="246"/>
      <c r="AD24" s="246"/>
      <c r="AE24" s="246"/>
      <c r="AF24" s="246"/>
      <c r="AG24" s="246"/>
      <c r="AH24" s="246"/>
      <c r="AI24" s="246"/>
      <c r="AJ24" s="246"/>
      <c r="AK24" s="245"/>
      <c r="AL24" s="245"/>
      <c r="AM24" s="245"/>
      <c r="AN24" s="245"/>
      <c r="AO24" s="245"/>
      <c r="AP24" s="245"/>
      <c r="AQ24" s="245"/>
      <c r="AR24" s="245"/>
      <c r="AS24" s="245"/>
      <c r="AT24" s="245"/>
      <c r="AU24" s="245"/>
      <c r="AV24" s="245"/>
      <c r="AW24" s="245"/>
      <c r="AX24" s="245"/>
      <c r="AY24" s="245"/>
      <c r="AZ24" s="245"/>
      <c r="BA24" s="245"/>
      <c r="BB24" s="245"/>
      <c r="BC24" s="245"/>
      <c r="BD24" s="262"/>
      <c r="BE24" s="281"/>
      <c r="BF24" s="280"/>
      <c r="BG24" s="279"/>
      <c r="BH24" s="276"/>
      <c r="BI24" s="276"/>
      <c r="BJ24" s="276"/>
      <c r="BK24" s="276"/>
      <c r="BL24" s="276"/>
      <c r="BM24" s="276"/>
      <c r="BN24" s="276"/>
      <c r="BO24" s="276"/>
      <c r="BP24" s="276"/>
      <c r="BQ24" s="276"/>
      <c r="BR24" s="276"/>
      <c r="BS24" s="276"/>
    </row>
    <row r="25" spans="1:71" ht="3" customHeight="1">
      <c r="A25" s="248"/>
      <c r="B25" s="248"/>
      <c r="C25" s="23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60"/>
      <c r="BE25" s="284"/>
      <c r="BF25" s="279"/>
      <c r="BG25" s="279"/>
      <c r="BH25" s="276"/>
      <c r="BI25" s="276"/>
      <c r="BJ25" s="276"/>
      <c r="BK25" s="276"/>
      <c r="BL25" s="276"/>
      <c r="BM25" s="276"/>
      <c r="BN25" s="276"/>
      <c r="BO25" s="276"/>
      <c r="BP25" s="276"/>
      <c r="BQ25" s="276"/>
      <c r="BR25" s="276"/>
      <c r="BS25" s="276"/>
    </row>
    <row r="26" spans="1:71" ht="31.5" customHeight="1">
      <c r="A26" s="248"/>
      <c r="B26" s="248"/>
      <c r="C26" s="240"/>
      <c r="D26" s="241"/>
      <c r="E26" s="242"/>
      <c r="F26" s="250" t="s">
        <v>469</v>
      </c>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2"/>
      <c r="BA26" s="243"/>
      <c r="BB26" s="243"/>
      <c r="BC26" s="243"/>
      <c r="BD26" s="261"/>
      <c r="BE26" s="282"/>
      <c r="BF26" s="283"/>
      <c r="BG26" s="279"/>
      <c r="BH26" s="276"/>
      <c r="BI26" s="276"/>
      <c r="BJ26" s="276"/>
      <c r="BK26" s="276"/>
      <c r="BL26" s="276"/>
      <c r="BM26" s="276"/>
      <c r="BN26" s="276"/>
      <c r="BO26" s="276"/>
      <c r="BP26" s="276"/>
      <c r="BQ26" s="276"/>
      <c r="BR26" s="276"/>
      <c r="BS26" s="276"/>
    </row>
    <row r="27" spans="1:71" ht="18" customHeight="1">
      <c r="A27" s="248"/>
      <c r="B27" s="248"/>
      <c r="C27" s="236"/>
      <c r="D27" s="236"/>
      <c r="E27" s="236"/>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36"/>
      <c r="BA27" s="243"/>
      <c r="BB27" s="243"/>
      <c r="BC27" s="243"/>
      <c r="BD27" s="261"/>
      <c r="BE27" s="282"/>
      <c r="BF27" s="277"/>
      <c r="BG27" s="279"/>
      <c r="BH27" s="276"/>
      <c r="BI27" s="276"/>
      <c r="BJ27" s="276"/>
      <c r="BK27" s="276"/>
      <c r="BL27" s="276"/>
      <c r="BM27" s="276"/>
      <c r="BN27" s="276"/>
      <c r="BO27" s="276"/>
      <c r="BP27" s="276"/>
      <c r="BQ27" s="276"/>
      <c r="BR27" s="276"/>
      <c r="BS27" s="276"/>
    </row>
    <row r="28" spans="1:71" ht="3" customHeight="1">
      <c r="A28" s="248"/>
      <c r="B28" s="248"/>
      <c r="C28" s="236"/>
      <c r="D28" s="236"/>
      <c r="E28" s="245"/>
      <c r="F28" s="240"/>
      <c r="G28" s="236"/>
      <c r="H28" s="236"/>
      <c r="I28" s="236"/>
      <c r="J28" s="236"/>
      <c r="K28" s="236"/>
      <c r="L28" s="236"/>
      <c r="M28" s="236"/>
      <c r="N28" s="246"/>
      <c r="O28" s="246"/>
      <c r="P28" s="246"/>
      <c r="Q28" s="246"/>
      <c r="R28" s="246"/>
      <c r="S28" s="246"/>
      <c r="T28" s="245"/>
      <c r="U28" s="245"/>
      <c r="V28" s="245"/>
      <c r="W28" s="245"/>
      <c r="X28" s="245"/>
      <c r="Y28" s="245"/>
      <c r="Z28" s="245"/>
      <c r="AA28" s="246"/>
      <c r="AB28" s="246"/>
      <c r="AC28" s="246"/>
      <c r="AD28" s="246"/>
      <c r="AE28" s="246"/>
      <c r="AF28" s="246"/>
      <c r="AG28" s="246"/>
      <c r="AH28" s="246"/>
      <c r="AI28" s="246"/>
      <c r="AJ28" s="246"/>
      <c r="AK28" s="245"/>
      <c r="AL28" s="245"/>
      <c r="AM28" s="245"/>
      <c r="AN28" s="245"/>
      <c r="AO28" s="245"/>
      <c r="AP28" s="245"/>
      <c r="AQ28" s="245"/>
      <c r="AR28" s="245"/>
      <c r="AS28" s="245"/>
      <c r="AT28" s="245"/>
      <c r="AU28" s="245"/>
      <c r="AV28" s="245"/>
      <c r="AW28" s="245"/>
      <c r="AX28" s="245"/>
      <c r="AY28" s="245"/>
      <c r="AZ28" s="245"/>
      <c r="BA28" s="245"/>
      <c r="BB28" s="245"/>
      <c r="BC28" s="245"/>
      <c r="BD28" s="262"/>
      <c r="BE28" s="281"/>
      <c r="BF28" s="280"/>
      <c r="BG28" s="279"/>
      <c r="BH28" s="276"/>
      <c r="BI28" s="276"/>
      <c r="BJ28" s="276"/>
      <c r="BK28" s="276"/>
      <c r="BL28" s="276"/>
      <c r="BM28" s="276"/>
      <c r="BN28" s="276"/>
      <c r="BO28" s="276"/>
      <c r="BP28" s="276"/>
      <c r="BQ28" s="276"/>
      <c r="BR28" s="276"/>
      <c r="BS28" s="276"/>
    </row>
    <row r="29" spans="1:71" ht="3" customHeight="1">
      <c r="A29" s="248"/>
      <c r="B29" s="248"/>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60"/>
      <c r="BE29" s="284"/>
      <c r="BF29" s="279"/>
      <c r="BG29" s="279"/>
      <c r="BH29" s="276"/>
      <c r="BI29" s="276"/>
      <c r="BJ29" s="276"/>
      <c r="BK29" s="276"/>
      <c r="BL29" s="276"/>
      <c r="BM29" s="276"/>
      <c r="BN29" s="276"/>
      <c r="BO29" s="276"/>
      <c r="BP29" s="276"/>
      <c r="BQ29" s="276"/>
      <c r="BR29" s="276"/>
      <c r="BS29" s="276"/>
    </row>
    <row r="30" spans="1:71" ht="31.5" customHeight="1">
      <c r="A30" s="248"/>
      <c r="B30" s="248"/>
      <c r="C30" s="240"/>
      <c r="D30" s="241"/>
      <c r="E30" s="242"/>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2"/>
      <c r="BA30" s="243"/>
      <c r="BB30" s="243"/>
      <c r="BC30" s="243"/>
      <c r="BD30" s="261"/>
      <c r="BE30" s="282"/>
      <c r="BF30" s="283"/>
      <c r="BG30" s="279"/>
      <c r="BH30" s="276"/>
      <c r="BI30" s="276"/>
      <c r="BJ30" s="276"/>
      <c r="BK30" s="276"/>
      <c r="BL30" s="276"/>
      <c r="BM30" s="276"/>
      <c r="BN30" s="276"/>
      <c r="BO30" s="276"/>
      <c r="BP30" s="276"/>
      <c r="BQ30" s="276"/>
      <c r="BR30" s="276"/>
      <c r="BS30" s="276"/>
    </row>
    <row r="31" spans="1:71" ht="18" customHeight="1">
      <c r="A31" s="248"/>
      <c r="B31" s="248"/>
      <c r="C31" s="236"/>
      <c r="D31" s="236"/>
      <c r="E31" s="236"/>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36"/>
      <c r="BA31" s="243"/>
      <c r="BB31" s="243"/>
      <c r="BC31" s="243"/>
      <c r="BD31" s="261"/>
      <c r="BE31" s="282"/>
      <c r="BF31" s="277"/>
      <c r="BG31" s="279"/>
      <c r="BH31" s="276"/>
      <c r="BI31" s="276"/>
      <c r="BJ31" s="276"/>
      <c r="BK31" s="276"/>
      <c r="BL31" s="276"/>
      <c r="BM31" s="276"/>
      <c r="BN31" s="276"/>
      <c r="BO31" s="276"/>
      <c r="BP31" s="276"/>
      <c r="BQ31" s="276"/>
      <c r="BR31" s="276"/>
      <c r="BS31" s="276"/>
    </row>
    <row r="32" spans="1:71" ht="3" customHeight="1">
      <c r="A32" s="248"/>
      <c r="B32" s="248"/>
      <c r="C32" s="236"/>
      <c r="D32" s="236"/>
      <c r="E32" s="245"/>
      <c r="F32" s="240"/>
      <c r="G32" s="236"/>
      <c r="H32" s="236"/>
      <c r="I32" s="236"/>
      <c r="J32" s="236"/>
      <c r="K32" s="236"/>
      <c r="L32" s="236"/>
      <c r="M32" s="236"/>
      <c r="N32" s="246"/>
      <c r="O32" s="246"/>
      <c r="P32" s="246"/>
      <c r="Q32" s="246"/>
      <c r="R32" s="246"/>
      <c r="S32" s="246"/>
      <c r="T32" s="245"/>
      <c r="U32" s="245"/>
      <c r="V32" s="245"/>
      <c r="W32" s="245"/>
      <c r="X32" s="245"/>
      <c r="Y32" s="245"/>
      <c r="Z32" s="245"/>
      <c r="AA32" s="246"/>
      <c r="AB32" s="246"/>
      <c r="AC32" s="246"/>
      <c r="AD32" s="246"/>
      <c r="AE32" s="246"/>
      <c r="AF32" s="246"/>
      <c r="AG32" s="246"/>
      <c r="AH32" s="246"/>
      <c r="AI32" s="246"/>
      <c r="AJ32" s="246"/>
      <c r="AK32" s="245"/>
      <c r="AL32" s="245"/>
      <c r="AM32" s="245"/>
      <c r="AN32" s="245"/>
      <c r="AO32" s="245"/>
      <c r="AP32" s="245"/>
      <c r="AQ32" s="245"/>
      <c r="AR32" s="245"/>
      <c r="AS32" s="245"/>
      <c r="AT32" s="245"/>
      <c r="AU32" s="245"/>
      <c r="AV32" s="245"/>
      <c r="AW32" s="245"/>
      <c r="AX32" s="245"/>
      <c r="AY32" s="245"/>
      <c r="AZ32" s="245"/>
      <c r="BA32" s="245"/>
      <c r="BB32" s="245"/>
      <c r="BC32" s="245"/>
      <c r="BD32" s="262"/>
      <c r="BE32" s="281"/>
      <c r="BF32" s="280"/>
      <c r="BG32" s="279"/>
      <c r="BH32" s="276"/>
      <c r="BI32" s="276"/>
      <c r="BJ32" s="276"/>
      <c r="BK32" s="276"/>
      <c r="BL32" s="276"/>
      <c r="BM32" s="276"/>
      <c r="BN32" s="276"/>
      <c r="BO32" s="276"/>
      <c r="BP32" s="276"/>
      <c r="BQ32" s="276"/>
      <c r="BR32" s="276"/>
      <c r="BS32" s="276"/>
    </row>
    <row r="33" spans="1:71" ht="3" customHeight="1">
      <c r="A33" s="248"/>
      <c r="B33" s="248"/>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60"/>
      <c r="BE33" s="284"/>
      <c r="BF33" s="279"/>
      <c r="BG33" s="279"/>
      <c r="BH33" s="276"/>
      <c r="BI33" s="276"/>
      <c r="BJ33" s="276"/>
      <c r="BK33" s="276"/>
      <c r="BL33" s="276"/>
      <c r="BM33" s="276"/>
      <c r="BN33" s="276"/>
      <c r="BO33" s="276"/>
      <c r="BP33" s="276"/>
      <c r="BQ33" s="276"/>
      <c r="BR33" s="276"/>
      <c r="BS33" s="276"/>
    </row>
    <row r="34" spans="1:71" ht="31.5" customHeight="1">
      <c r="A34" s="248"/>
      <c r="B34" s="248"/>
      <c r="C34" s="240"/>
      <c r="D34" s="241"/>
      <c r="E34" s="242"/>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2"/>
      <c r="BA34" s="243"/>
      <c r="BB34" s="243"/>
      <c r="BC34" s="243"/>
      <c r="BD34" s="261"/>
      <c r="BE34" s="282"/>
      <c r="BF34" s="283"/>
      <c r="BG34" s="279"/>
      <c r="BH34" s="276"/>
      <c r="BI34" s="276"/>
      <c r="BJ34" s="276"/>
      <c r="BK34" s="276"/>
      <c r="BL34" s="276"/>
      <c r="BM34" s="276"/>
      <c r="BN34" s="276"/>
      <c r="BO34" s="276"/>
      <c r="BP34" s="276"/>
      <c r="BQ34" s="276"/>
      <c r="BR34" s="276"/>
      <c r="BS34" s="276"/>
    </row>
    <row r="35" spans="1:71" ht="18" customHeight="1">
      <c r="A35" s="248"/>
      <c r="B35" s="248"/>
      <c r="C35" s="236"/>
      <c r="D35" s="236"/>
      <c r="E35" s="236"/>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36"/>
      <c r="BA35" s="243"/>
      <c r="BB35" s="243"/>
      <c r="BC35" s="243"/>
      <c r="BD35" s="261"/>
      <c r="BE35" s="282"/>
      <c r="BF35" s="277"/>
      <c r="BG35" s="279"/>
      <c r="BH35" s="276"/>
      <c r="BI35" s="276"/>
      <c r="BJ35" s="276"/>
      <c r="BK35" s="276"/>
      <c r="BL35" s="276"/>
      <c r="BM35" s="276"/>
      <c r="BN35" s="276"/>
      <c r="BO35" s="276"/>
      <c r="BP35" s="276"/>
      <c r="BQ35" s="276"/>
      <c r="BR35" s="276"/>
      <c r="BS35" s="276"/>
    </row>
    <row r="36" spans="1:71" ht="3" customHeight="1">
      <c r="A36" s="245"/>
      <c r="B36" s="236"/>
      <c r="C36" s="236"/>
      <c r="D36" s="236"/>
      <c r="E36" s="245"/>
      <c r="F36" s="240"/>
      <c r="G36" s="236"/>
      <c r="H36" s="236"/>
      <c r="I36" s="236"/>
      <c r="J36" s="236"/>
      <c r="K36" s="236"/>
      <c r="L36" s="236"/>
      <c r="M36" s="236"/>
      <c r="N36" s="246"/>
      <c r="O36" s="246"/>
      <c r="P36" s="246"/>
      <c r="Q36" s="246"/>
      <c r="R36" s="246"/>
      <c r="S36" s="246"/>
      <c r="T36" s="245"/>
      <c r="U36" s="245"/>
      <c r="V36" s="245"/>
      <c r="W36" s="245"/>
      <c r="X36" s="245"/>
      <c r="Y36" s="245"/>
      <c r="Z36" s="245"/>
      <c r="AA36" s="246"/>
      <c r="AB36" s="246"/>
      <c r="AC36" s="246"/>
      <c r="AD36" s="246"/>
      <c r="AE36" s="246"/>
      <c r="AF36" s="246"/>
      <c r="AG36" s="246"/>
      <c r="AH36" s="246"/>
      <c r="AI36" s="246"/>
      <c r="AJ36" s="246"/>
      <c r="AK36" s="245"/>
      <c r="AL36" s="245"/>
      <c r="AM36" s="245"/>
      <c r="AN36" s="245"/>
      <c r="AO36" s="245"/>
      <c r="AP36" s="245"/>
      <c r="AQ36" s="245"/>
      <c r="AR36" s="245"/>
      <c r="AS36" s="245"/>
      <c r="AT36" s="245"/>
      <c r="AU36" s="245"/>
      <c r="AV36" s="245"/>
      <c r="AW36" s="245"/>
      <c r="AX36" s="245"/>
      <c r="AY36" s="245"/>
      <c r="AZ36" s="245"/>
      <c r="BA36" s="245"/>
      <c r="BB36" s="245"/>
      <c r="BC36" s="245"/>
      <c r="BD36" s="262"/>
      <c r="BE36" s="281"/>
      <c r="BF36" s="280"/>
      <c r="BG36" s="279"/>
      <c r="BH36" s="276"/>
      <c r="BI36" s="276"/>
      <c r="BJ36" s="276"/>
      <c r="BK36" s="276"/>
      <c r="BL36" s="276"/>
      <c r="BM36" s="276"/>
      <c r="BN36" s="276"/>
      <c r="BO36" s="276"/>
      <c r="BP36" s="276"/>
      <c r="BQ36" s="276"/>
      <c r="BR36" s="276"/>
      <c r="BS36" s="276"/>
    </row>
    <row r="37" spans="1:71" ht="3" customHeight="1">
      <c r="A37" s="247"/>
      <c r="B37" s="248"/>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60"/>
      <c r="BE37" s="284"/>
      <c r="BF37" s="279"/>
      <c r="BG37" s="279"/>
      <c r="BH37" s="276"/>
      <c r="BI37" s="276"/>
      <c r="BJ37" s="276"/>
      <c r="BK37" s="276"/>
      <c r="BL37" s="276"/>
      <c r="BM37" s="276"/>
      <c r="BN37" s="276"/>
      <c r="BO37" s="276"/>
      <c r="BP37" s="276"/>
      <c r="BQ37" s="276"/>
      <c r="BR37" s="276"/>
      <c r="BS37" s="276"/>
    </row>
    <row r="38" spans="1:71" ht="31.5" customHeight="1">
      <c r="A38" s="248"/>
      <c r="B38" s="248"/>
      <c r="C38" s="240"/>
      <c r="D38" s="241"/>
      <c r="E38" s="242"/>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2"/>
      <c r="BA38" s="243"/>
      <c r="BB38" s="243"/>
      <c r="BC38" s="243"/>
      <c r="BD38" s="261"/>
      <c r="BE38" s="282"/>
      <c r="BF38" s="283"/>
      <c r="BG38" s="279"/>
      <c r="BH38" s="276"/>
      <c r="BI38" s="276"/>
      <c r="BJ38" s="276"/>
      <c r="BK38" s="276"/>
      <c r="BL38" s="276"/>
      <c r="BM38" s="276"/>
      <c r="BN38" s="276"/>
      <c r="BO38" s="276"/>
      <c r="BP38" s="276"/>
      <c r="BQ38" s="276"/>
      <c r="BR38" s="276"/>
      <c r="BS38" s="276"/>
    </row>
    <row r="39" spans="1:71" ht="18" customHeight="1">
      <c r="A39" s="248"/>
      <c r="B39" s="248"/>
      <c r="C39" s="236"/>
      <c r="D39" s="236"/>
      <c r="E39" s="236"/>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36"/>
      <c r="BA39" s="243"/>
      <c r="BB39" s="243"/>
      <c r="BC39" s="243"/>
      <c r="BD39" s="261"/>
      <c r="BE39" s="282"/>
      <c r="BF39" s="277"/>
      <c r="BG39" s="279"/>
      <c r="BH39" s="276"/>
      <c r="BI39" s="276"/>
      <c r="BJ39" s="276"/>
      <c r="BK39" s="276"/>
      <c r="BL39" s="276"/>
      <c r="BM39" s="276"/>
      <c r="BN39" s="276"/>
      <c r="BO39" s="276"/>
      <c r="BP39" s="276"/>
      <c r="BQ39" s="276"/>
      <c r="BR39" s="276"/>
      <c r="BS39" s="276"/>
    </row>
    <row r="40" spans="1:71" ht="3" customHeight="1">
      <c r="A40" s="248"/>
      <c r="B40" s="248"/>
      <c r="C40" s="236"/>
      <c r="D40" s="236"/>
      <c r="E40" s="245"/>
      <c r="F40" s="240"/>
      <c r="G40" s="236"/>
      <c r="H40" s="236"/>
      <c r="I40" s="236"/>
      <c r="J40" s="236"/>
      <c r="K40" s="236"/>
      <c r="L40" s="236"/>
      <c r="M40" s="236"/>
      <c r="N40" s="246"/>
      <c r="O40" s="246"/>
      <c r="P40" s="246"/>
      <c r="Q40" s="246"/>
      <c r="R40" s="246"/>
      <c r="S40" s="246"/>
      <c r="T40" s="245"/>
      <c r="U40" s="245"/>
      <c r="V40" s="245"/>
      <c r="W40" s="245"/>
      <c r="X40" s="245"/>
      <c r="Y40" s="245"/>
      <c r="Z40" s="245"/>
      <c r="AA40" s="246"/>
      <c r="AB40" s="246"/>
      <c r="AC40" s="246"/>
      <c r="AD40" s="246"/>
      <c r="AE40" s="246"/>
      <c r="AF40" s="246"/>
      <c r="AG40" s="246"/>
      <c r="AH40" s="246"/>
      <c r="AI40" s="246"/>
      <c r="AJ40" s="246"/>
      <c r="AK40" s="245"/>
      <c r="AL40" s="245"/>
      <c r="AM40" s="245"/>
      <c r="AN40" s="245"/>
      <c r="AO40" s="245"/>
      <c r="AP40" s="245"/>
      <c r="AQ40" s="245"/>
      <c r="AR40" s="245"/>
      <c r="AS40" s="245"/>
      <c r="AT40" s="245"/>
      <c r="AU40" s="245"/>
      <c r="AV40" s="245"/>
      <c r="AW40" s="245"/>
      <c r="AX40" s="245"/>
      <c r="AY40" s="245"/>
      <c r="AZ40" s="245"/>
      <c r="BA40" s="245"/>
      <c r="BB40" s="245"/>
      <c r="BC40" s="245"/>
      <c r="BD40" s="262"/>
      <c r="BE40" s="281"/>
      <c r="BF40" s="280"/>
      <c r="BG40" s="279"/>
      <c r="BH40" s="276"/>
      <c r="BI40" s="276"/>
      <c r="BJ40" s="276"/>
      <c r="BK40" s="276"/>
      <c r="BL40" s="276"/>
      <c r="BM40" s="276"/>
      <c r="BN40" s="276"/>
      <c r="BO40" s="276"/>
      <c r="BP40" s="276"/>
      <c r="BQ40" s="276"/>
      <c r="BR40" s="276"/>
      <c r="BS40" s="276"/>
    </row>
    <row r="41" spans="1:71" ht="3" customHeight="1">
      <c r="A41" s="248"/>
      <c r="B41" s="248"/>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60"/>
      <c r="BE41" s="284"/>
      <c r="BF41" s="279"/>
      <c r="BG41" s="279"/>
      <c r="BH41" s="276"/>
      <c r="BI41" s="276"/>
      <c r="BJ41" s="276"/>
      <c r="BK41" s="276"/>
      <c r="BL41" s="276"/>
      <c r="BM41" s="276"/>
      <c r="BN41" s="276"/>
      <c r="BO41" s="276"/>
      <c r="BP41" s="276"/>
      <c r="BQ41" s="276"/>
      <c r="BR41" s="276"/>
      <c r="BS41" s="276"/>
    </row>
    <row r="42" spans="1:71" ht="31.5" customHeight="1">
      <c r="A42" s="248"/>
      <c r="B42" s="248"/>
      <c r="C42" s="240"/>
      <c r="D42" s="241"/>
      <c r="E42" s="242"/>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2"/>
      <c r="BA42" s="243"/>
      <c r="BB42" s="243"/>
      <c r="BC42" s="243"/>
      <c r="BD42" s="261"/>
      <c r="BE42" s="282"/>
      <c r="BF42" s="283"/>
      <c r="BG42" s="279"/>
      <c r="BH42" s="276"/>
      <c r="BI42" s="276"/>
      <c r="BJ42" s="276"/>
      <c r="BK42" s="276"/>
      <c r="BL42" s="276"/>
      <c r="BM42" s="276"/>
      <c r="BN42" s="276"/>
      <c r="BO42" s="276"/>
      <c r="BP42" s="276"/>
      <c r="BQ42" s="276"/>
      <c r="BR42" s="276"/>
      <c r="BS42" s="276"/>
    </row>
    <row r="43" spans="1:71" ht="21" customHeight="1">
      <c r="A43" s="248"/>
      <c r="B43" s="248"/>
      <c r="C43" s="236"/>
      <c r="D43" s="236"/>
      <c r="E43" s="236"/>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36"/>
      <c r="BA43" s="243"/>
      <c r="BB43" s="243"/>
      <c r="BC43" s="243"/>
      <c r="BD43" s="261"/>
      <c r="BE43" s="282"/>
      <c r="BF43" s="277"/>
      <c r="BG43" s="279"/>
      <c r="BH43" s="276"/>
      <c r="BI43" s="276"/>
      <c r="BJ43" s="276"/>
      <c r="BK43" s="276"/>
      <c r="BL43" s="276"/>
      <c r="BM43" s="276"/>
      <c r="BN43" s="276"/>
      <c r="BO43" s="276"/>
      <c r="BP43" s="276"/>
      <c r="BQ43" s="276"/>
      <c r="BR43" s="276"/>
      <c r="BS43" s="276"/>
    </row>
    <row r="44" spans="1:71" ht="3" customHeight="1">
      <c r="A44" s="248"/>
      <c r="B44" s="248"/>
      <c r="C44" s="236"/>
      <c r="D44" s="236"/>
      <c r="E44" s="245"/>
      <c r="F44" s="240"/>
      <c r="G44" s="236"/>
      <c r="H44" s="236"/>
      <c r="I44" s="236"/>
      <c r="J44" s="236"/>
      <c r="K44" s="236"/>
      <c r="L44" s="236"/>
      <c r="M44" s="236"/>
      <c r="N44" s="246"/>
      <c r="O44" s="246"/>
      <c r="P44" s="246"/>
      <c r="Q44" s="246"/>
      <c r="R44" s="246"/>
      <c r="S44" s="246"/>
      <c r="T44" s="245"/>
      <c r="U44" s="245"/>
      <c r="V44" s="245"/>
      <c r="W44" s="245"/>
      <c r="X44" s="245"/>
      <c r="Y44" s="245"/>
      <c r="Z44" s="245"/>
      <c r="AA44" s="246"/>
      <c r="AB44" s="246"/>
      <c r="AC44" s="246"/>
      <c r="AD44" s="246"/>
      <c r="AE44" s="246"/>
      <c r="AF44" s="246"/>
      <c r="AG44" s="246"/>
      <c r="AH44" s="246"/>
      <c r="AI44" s="246"/>
      <c r="AJ44" s="246"/>
      <c r="AK44" s="245"/>
      <c r="AL44" s="245"/>
      <c r="AM44" s="245"/>
      <c r="AN44" s="245"/>
      <c r="AO44" s="245"/>
      <c r="AP44" s="245"/>
      <c r="AQ44" s="245"/>
      <c r="AR44" s="245"/>
      <c r="AS44" s="245"/>
      <c r="AT44" s="245"/>
      <c r="AU44" s="245"/>
      <c r="AV44" s="245"/>
      <c r="AW44" s="245"/>
      <c r="AX44" s="245"/>
      <c r="AY44" s="245"/>
      <c r="AZ44" s="245"/>
      <c r="BA44" s="245"/>
      <c r="BB44" s="245"/>
      <c r="BC44" s="245"/>
      <c r="BD44" s="262"/>
      <c r="BE44" s="281"/>
      <c r="BF44" s="280"/>
      <c r="BG44" s="279"/>
      <c r="BH44" s="276"/>
      <c r="BI44" s="276"/>
      <c r="BJ44" s="276"/>
      <c r="BK44" s="276"/>
      <c r="BL44" s="276"/>
      <c r="BM44" s="276"/>
      <c r="BN44" s="276"/>
      <c r="BO44" s="276"/>
      <c r="BP44" s="276"/>
      <c r="BQ44" s="276"/>
      <c r="BR44" s="276"/>
      <c r="BS44" s="276"/>
    </row>
    <row r="45" spans="1:71" ht="3" customHeight="1">
      <c r="A45" s="248"/>
      <c r="B45" s="248"/>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60"/>
      <c r="BE45" s="284"/>
      <c r="BF45" s="279"/>
      <c r="BG45" s="279"/>
      <c r="BH45" s="276"/>
      <c r="BI45" s="276"/>
      <c r="BJ45" s="276"/>
      <c r="BK45" s="276"/>
      <c r="BL45" s="276"/>
      <c r="BM45" s="276"/>
      <c r="BN45" s="276"/>
      <c r="BO45" s="276"/>
      <c r="BP45" s="276"/>
      <c r="BQ45" s="276"/>
      <c r="BR45" s="276"/>
      <c r="BS45" s="276"/>
    </row>
    <row r="46" spans="1:71" ht="31.5" customHeight="1">
      <c r="A46" s="248"/>
      <c r="B46" s="248"/>
      <c r="C46" s="240"/>
      <c r="D46" s="241"/>
      <c r="E46" s="242"/>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2"/>
      <c r="BA46" s="243"/>
      <c r="BB46" s="243"/>
      <c r="BC46" s="243"/>
      <c r="BD46" s="261"/>
      <c r="BE46" s="282"/>
      <c r="BF46" s="283"/>
      <c r="BG46" s="279"/>
      <c r="BH46" s="276"/>
      <c r="BI46" s="276"/>
      <c r="BJ46" s="276"/>
      <c r="BK46" s="276"/>
      <c r="BL46" s="276"/>
      <c r="BM46" s="276"/>
      <c r="BN46" s="276"/>
      <c r="BO46" s="276"/>
      <c r="BP46" s="276"/>
      <c r="BQ46" s="276"/>
      <c r="BR46" s="276"/>
      <c r="BS46" s="276"/>
    </row>
    <row r="47" spans="1:71" ht="20.25" customHeight="1">
      <c r="A47" s="248"/>
      <c r="B47" s="248"/>
      <c r="C47" s="236"/>
      <c r="D47" s="236"/>
      <c r="E47" s="236"/>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36"/>
      <c r="BA47" s="243"/>
      <c r="BB47" s="243"/>
      <c r="BC47" s="243"/>
      <c r="BD47" s="261"/>
      <c r="BE47" s="282"/>
      <c r="BF47" s="277"/>
      <c r="BG47" s="279"/>
      <c r="BH47" s="276"/>
      <c r="BI47" s="276"/>
      <c r="BJ47" s="276"/>
      <c r="BK47" s="276"/>
      <c r="BL47" s="276"/>
      <c r="BM47" s="276"/>
      <c r="BN47" s="276"/>
      <c r="BO47" s="276"/>
      <c r="BP47" s="276"/>
      <c r="BQ47" s="276"/>
      <c r="BR47" s="276"/>
      <c r="BS47" s="276"/>
    </row>
    <row r="48" spans="1:71" ht="3" customHeight="1">
      <c r="A48" s="248"/>
      <c r="B48" s="248"/>
      <c r="C48" s="236"/>
      <c r="D48" s="236"/>
      <c r="E48" s="245"/>
      <c r="F48" s="240"/>
      <c r="G48" s="236"/>
      <c r="H48" s="236"/>
      <c r="I48" s="236"/>
      <c r="J48" s="236"/>
      <c r="K48" s="236"/>
      <c r="L48" s="236"/>
      <c r="M48" s="236"/>
      <c r="N48" s="246"/>
      <c r="O48" s="246"/>
      <c r="P48" s="246"/>
      <c r="Q48" s="246"/>
      <c r="R48" s="246"/>
      <c r="S48" s="246"/>
      <c r="T48" s="245"/>
      <c r="U48" s="245"/>
      <c r="V48" s="245"/>
      <c r="W48" s="245"/>
      <c r="X48" s="245"/>
      <c r="Y48" s="245"/>
      <c r="Z48" s="245"/>
      <c r="AA48" s="246"/>
      <c r="AB48" s="246"/>
      <c r="AC48" s="246"/>
      <c r="AD48" s="246"/>
      <c r="AE48" s="246"/>
      <c r="AF48" s="246"/>
      <c r="AG48" s="246"/>
      <c r="AH48" s="246"/>
      <c r="AI48" s="246"/>
      <c r="AJ48" s="246"/>
      <c r="AK48" s="245"/>
      <c r="AL48" s="245"/>
      <c r="AM48" s="245"/>
      <c r="AN48" s="245"/>
      <c r="AO48" s="245"/>
      <c r="AP48" s="245"/>
      <c r="AQ48" s="245"/>
      <c r="AR48" s="245"/>
      <c r="AS48" s="245"/>
      <c r="AT48" s="245"/>
      <c r="AU48" s="245"/>
      <c r="AV48" s="245"/>
      <c r="AW48" s="245"/>
      <c r="AX48" s="245"/>
      <c r="AY48" s="245"/>
      <c r="AZ48" s="245"/>
      <c r="BA48" s="245"/>
      <c r="BB48" s="245"/>
      <c r="BC48" s="245"/>
      <c r="BD48" s="262"/>
      <c r="BE48" s="281"/>
      <c r="BF48" s="280"/>
      <c r="BG48" s="279"/>
      <c r="BH48" s="276"/>
      <c r="BI48" s="276"/>
      <c r="BJ48" s="276"/>
      <c r="BK48" s="276"/>
      <c r="BL48" s="276"/>
      <c r="BM48" s="276"/>
      <c r="BN48" s="276"/>
      <c r="BO48" s="276"/>
      <c r="BP48" s="276"/>
      <c r="BQ48" s="276"/>
      <c r="BR48" s="276"/>
      <c r="BS48" s="276"/>
    </row>
    <row r="49" spans="1:71" ht="3" customHeight="1">
      <c r="A49" s="248"/>
      <c r="B49" s="248"/>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60"/>
      <c r="BE49" s="284"/>
      <c r="BF49" s="279"/>
      <c r="BG49" s="279"/>
      <c r="BH49" s="276"/>
      <c r="BI49" s="276"/>
      <c r="BJ49" s="276"/>
      <c r="BK49" s="276"/>
      <c r="BL49" s="276"/>
      <c r="BM49" s="276"/>
      <c r="BN49" s="276"/>
      <c r="BO49" s="276"/>
      <c r="BP49" s="276"/>
      <c r="BQ49" s="276"/>
      <c r="BR49" s="276"/>
      <c r="BS49" s="276"/>
    </row>
    <row r="50" spans="1:71" ht="31.5" customHeight="1">
      <c r="A50" s="248"/>
      <c r="B50" s="248"/>
      <c r="C50" s="240"/>
      <c r="D50" s="241"/>
      <c r="E50" s="242"/>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2"/>
      <c r="BA50" s="243"/>
      <c r="BB50" s="243"/>
      <c r="BC50" s="243"/>
      <c r="BD50" s="261"/>
      <c r="BE50" s="282"/>
      <c r="BF50" s="283"/>
      <c r="BG50" s="279"/>
      <c r="BH50" s="276"/>
      <c r="BI50" s="276"/>
      <c r="BJ50" s="276"/>
      <c r="BK50" s="276"/>
      <c r="BL50" s="276"/>
      <c r="BM50" s="276"/>
      <c r="BN50" s="276"/>
      <c r="BO50" s="276"/>
      <c r="BP50" s="276"/>
      <c r="BQ50" s="276"/>
      <c r="BR50" s="276"/>
      <c r="BS50" s="276"/>
    </row>
    <row r="51" spans="1:71" ht="18" customHeight="1">
      <c r="A51" s="248"/>
      <c r="B51" s="248"/>
      <c r="C51" s="236"/>
      <c r="D51" s="236"/>
      <c r="E51" s="236"/>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36"/>
      <c r="BA51" s="243"/>
      <c r="BB51" s="243"/>
      <c r="BC51" s="243"/>
      <c r="BD51" s="261"/>
      <c r="BE51" s="282"/>
      <c r="BF51" s="277"/>
      <c r="BG51" s="279"/>
      <c r="BH51" s="276"/>
      <c r="BI51" s="276"/>
      <c r="BJ51" s="276"/>
      <c r="BK51" s="276"/>
      <c r="BL51" s="276"/>
      <c r="BM51" s="276"/>
      <c r="BN51" s="276"/>
      <c r="BO51" s="276"/>
      <c r="BP51" s="276"/>
      <c r="BQ51" s="276"/>
      <c r="BR51" s="276"/>
      <c r="BS51" s="276"/>
    </row>
    <row r="52" spans="1:71" ht="3" customHeight="1">
      <c r="A52" s="248"/>
      <c r="B52" s="248"/>
      <c r="C52" s="236"/>
      <c r="D52" s="236"/>
      <c r="E52" s="245"/>
      <c r="F52" s="240"/>
      <c r="G52" s="236"/>
      <c r="H52" s="236"/>
      <c r="I52" s="236"/>
      <c r="J52" s="236"/>
      <c r="K52" s="236"/>
      <c r="L52" s="236"/>
      <c r="M52" s="236"/>
      <c r="N52" s="246"/>
      <c r="O52" s="246"/>
      <c r="P52" s="246"/>
      <c r="Q52" s="246"/>
      <c r="R52" s="246"/>
      <c r="S52" s="246"/>
      <c r="T52" s="245"/>
      <c r="U52" s="245"/>
      <c r="V52" s="245"/>
      <c r="W52" s="245"/>
      <c r="X52" s="245"/>
      <c r="Y52" s="245"/>
      <c r="Z52" s="245"/>
      <c r="AA52" s="246"/>
      <c r="AB52" s="246"/>
      <c r="AC52" s="246"/>
      <c r="AD52" s="246"/>
      <c r="AE52" s="246"/>
      <c r="AF52" s="246"/>
      <c r="AG52" s="246"/>
      <c r="AH52" s="246"/>
      <c r="AI52" s="246"/>
      <c r="AJ52" s="246"/>
      <c r="AK52" s="245"/>
      <c r="AL52" s="245"/>
      <c r="AM52" s="245"/>
      <c r="AN52" s="245"/>
      <c r="AO52" s="245"/>
      <c r="AP52" s="245"/>
      <c r="AQ52" s="245"/>
      <c r="AR52" s="245"/>
      <c r="AS52" s="245"/>
      <c r="AT52" s="245"/>
      <c r="AU52" s="245"/>
      <c r="AV52" s="245"/>
      <c r="AW52" s="245"/>
      <c r="AX52" s="245"/>
      <c r="AY52" s="245"/>
      <c r="AZ52" s="245"/>
      <c r="BA52" s="245"/>
      <c r="BB52" s="245"/>
      <c r="BC52" s="245"/>
      <c r="BD52" s="262"/>
      <c r="BE52" s="281"/>
      <c r="BF52" s="280"/>
      <c r="BG52" s="279"/>
      <c r="BH52" s="276"/>
      <c r="BI52" s="276"/>
      <c r="BJ52" s="276"/>
      <c r="BK52" s="276"/>
      <c r="BL52" s="276"/>
      <c r="BM52" s="276"/>
      <c r="BN52" s="276"/>
      <c r="BO52" s="276"/>
      <c r="BP52" s="276"/>
      <c r="BQ52" s="276"/>
      <c r="BR52" s="276"/>
      <c r="BS52" s="276"/>
    </row>
    <row r="53" spans="1:71" ht="3" customHeight="1">
      <c r="A53" s="248"/>
      <c r="B53" s="248"/>
      <c r="C53" s="239"/>
      <c r="D53" s="239"/>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60"/>
      <c r="BE53" s="284"/>
      <c r="BF53" s="279"/>
      <c r="BG53" s="279"/>
      <c r="BH53" s="276"/>
      <c r="BI53" s="276"/>
      <c r="BJ53" s="276"/>
      <c r="BK53" s="276"/>
      <c r="BL53" s="276"/>
      <c r="BM53" s="276"/>
      <c r="BN53" s="276"/>
      <c r="BO53" s="276"/>
      <c r="BP53" s="276"/>
      <c r="BQ53" s="276"/>
      <c r="BR53" s="276"/>
      <c r="BS53" s="276"/>
    </row>
    <row r="54" spans="1:71" ht="31.5" customHeight="1">
      <c r="A54" s="248"/>
      <c r="B54" s="248"/>
      <c r="C54" s="240"/>
      <c r="D54" s="241"/>
      <c r="E54" s="242"/>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2"/>
      <c r="BA54" s="243"/>
      <c r="BB54" s="243"/>
      <c r="BC54" s="243"/>
      <c r="BD54" s="261"/>
      <c r="BE54" s="282"/>
      <c r="BF54" s="283"/>
      <c r="BG54" s="279"/>
      <c r="BH54" s="276"/>
      <c r="BI54" s="276"/>
      <c r="BJ54" s="276"/>
      <c r="BK54" s="276"/>
      <c r="BL54" s="276"/>
      <c r="BM54" s="276"/>
      <c r="BN54" s="276"/>
      <c r="BO54" s="276"/>
      <c r="BP54" s="276"/>
      <c r="BQ54" s="276"/>
      <c r="BR54" s="276"/>
      <c r="BS54" s="276"/>
    </row>
    <row r="55" spans="1:71" ht="18" customHeight="1">
      <c r="A55" s="248"/>
      <c r="B55" s="248"/>
      <c r="C55" s="236"/>
      <c r="D55" s="236"/>
      <c r="E55" s="236"/>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36"/>
      <c r="BA55" s="243"/>
      <c r="BB55" s="243"/>
      <c r="BC55" s="243"/>
      <c r="BD55" s="261"/>
      <c r="BE55" s="282"/>
      <c r="BF55" s="277"/>
      <c r="BG55" s="279"/>
      <c r="BH55" s="276"/>
      <c r="BI55" s="276"/>
      <c r="BJ55" s="276"/>
      <c r="BK55" s="276"/>
      <c r="BL55" s="276"/>
      <c r="BM55" s="276"/>
      <c r="BN55" s="276"/>
      <c r="BO55" s="276"/>
      <c r="BP55" s="276"/>
      <c r="BQ55" s="276"/>
      <c r="BR55" s="276"/>
      <c r="BS55" s="276"/>
    </row>
    <row r="56" spans="1:71" ht="3" customHeight="1">
      <c r="A56" s="236"/>
      <c r="B56" s="236"/>
      <c r="C56" s="236"/>
      <c r="D56" s="236"/>
      <c r="E56" s="245"/>
      <c r="F56" s="240"/>
      <c r="G56" s="236"/>
      <c r="H56" s="236"/>
      <c r="I56" s="236"/>
      <c r="J56" s="236"/>
      <c r="K56" s="236"/>
      <c r="L56" s="236"/>
      <c r="M56" s="236"/>
      <c r="N56" s="246"/>
      <c r="O56" s="246"/>
      <c r="P56" s="246"/>
      <c r="Q56" s="246"/>
      <c r="R56" s="246"/>
      <c r="S56" s="246"/>
      <c r="T56" s="245"/>
      <c r="U56" s="245"/>
      <c r="V56" s="245"/>
      <c r="W56" s="245"/>
      <c r="X56" s="245"/>
      <c r="Y56" s="245"/>
      <c r="Z56" s="245"/>
      <c r="AA56" s="246"/>
      <c r="AB56" s="246"/>
      <c r="AC56" s="246"/>
      <c r="AD56" s="246"/>
      <c r="AE56" s="246"/>
      <c r="AF56" s="246"/>
      <c r="AG56" s="246"/>
      <c r="AH56" s="246"/>
      <c r="AI56" s="246"/>
      <c r="AJ56" s="246"/>
      <c r="AK56" s="245"/>
      <c r="AL56" s="245"/>
      <c r="AM56" s="245"/>
      <c r="AN56" s="245"/>
      <c r="AO56" s="245"/>
      <c r="AP56" s="245"/>
      <c r="AQ56" s="245"/>
      <c r="AR56" s="245"/>
      <c r="AS56" s="245"/>
      <c r="AT56" s="245"/>
      <c r="AU56" s="245"/>
      <c r="AV56" s="245"/>
      <c r="AW56" s="245"/>
      <c r="AX56" s="245"/>
      <c r="AY56" s="245"/>
      <c r="AZ56" s="245"/>
      <c r="BA56" s="245"/>
      <c r="BB56" s="245"/>
      <c r="BC56" s="245"/>
      <c r="BD56" s="262"/>
      <c r="BE56" s="281"/>
      <c r="BF56" s="280"/>
      <c r="BG56" s="279"/>
      <c r="BH56" s="276"/>
      <c r="BI56" s="276"/>
      <c r="BJ56" s="276"/>
      <c r="BK56" s="276"/>
      <c r="BL56" s="276"/>
      <c r="BM56" s="276"/>
      <c r="BN56" s="276"/>
      <c r="BO56" s="276"/>
      <c r="BP56" s="276"/>
      <c r="BQ56" s="276"/>
      <c r="BR56" s="276"/>
      <c r="BS56" s="276"/>
    </row>
    <row r="57" spans="1:71" ht="3" customHeight="1">
      <c r="A57" s="251"/>
      <c r="B57" s="252"/>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60"/>
      <c r="BE57" s="284"/>
      <c r="BF57" s="279"/>
      <c r="BG57" s="279"/>
      <c r="BH57" s="276"/>
      <c r="BI57" s="276"/>
      <c r="BJ57" s="276"/>
      <c r="BK57" s="276"/>
      <c r="BL57" s="276"/>
      <c r="BM57" s="276"/>
      <c r="BN57" s="276"/>
      <c r="BO57" s="276"/>
      <c r="BP57" s="276"/>
      <c r="BQ57" s="276"/>
      <c r="BR57" s="276"/>
      <c r="BS57" s="276"/>
    </row>
    <row r="58" spans="1:71" ht="31.5" customHeight="1">
      <c r="A58" s="252"/>
      <c r="B58" s="252"/>
      <c r="C58" s="240"/>
      <c r="D58" s="241"/>
      <c r="E58" s="242"/>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2"/>
      <c r="BA58" s="243"/>
      <c r="BB58" s="243"/>
      <c r="BC58" s="243"/>
      <c r="BD58" s="261"/>
      <c r="BE58" s="282"/>
      <c r="BF58" s="283"/>
      <c r="BG58" s="279"/>
      <c r="BH58" s="276"/>
      <c r="BI58" s="276"/>
      <c r="BJ58" s="276"/>
      <c r="BK58" s="276"/>
      <c r="BL58" s="276"/>
      <c r="BM58" s="276"/>
      <c r="BN58" s="276"/>
      <c r="BO58" s="276"/>
      <c r="BP58" s="276"/>
      <c r="BQ58" s="276"/>
      <c r="BR58" s="276"/>
      <c r="BS58" s="276"/>
    </row>
    <row r="59" spans="1:71" ht="18" customHeight="1">
      <c r="A59" s="252"/>
      <c r="B59" s="252"/>
      <c r="C59" s="236"/>
      <c r="D59" s="236"/>
      <c r="E59" s="236"/>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36"/>
      <c r="BA59" s="243"/>
      <c r="BB59" s="243"/>
      <c r="BC59" s="243"/>
      <c r="BD59" s="261"/>
      <c r="BE59" s="282"/>
      <c r="BF59" s="277"/>
      <c r="BG59" s="279"/>
      <c r="BH59" s="276"/>
      <c r="BI59" s="276"/>
      <c r="BJ59" s="276"/>
      <c r="BK59" s="276"/>
      <c r="BL59" s="276"/>
      <c r="BM59" s="276"/>
      <c r="BN59" s="276"/>
      <c r="BO59" s="276"/>
      <c r="BP59" s="276"/>
      <c r="BQ59" s="276"/>
      <c r="BR59" s="276"/>
      <c r="BS59" s="276"/>
    </row>
    <row r="60" spans="1:71" ht="3" customHeight="1">
      <c r="A60" s="252"/>
      <c r="B60" s="252"/>
      <c r="C60" s="236"/>
      <c r="D60" s="236"/>
      <c r="E60" s="245"/>
      <c r="F60" s="240"/>
      <c r="G60" s="236"/>
      <c r="H60" s="236"/>
      <c r="I60" s="236"/>
      <c r="J60" s="236"/>
      <c r="K60" s="236"/>
      <c r="L60" s="236"/>
      <c r="M60" s="236"/>
      <c r="N60" s="246"/>
      <c r="O60" s="246"/>
      <c r="P60" s="246"/>
      <c r="Q60" s="246"/>
      <c r="R60" s="246"/>
      <c r="S60" s="246"/>
      <c r="T60" s="245"/>
      <c r="U60" s="245"/>
      <c r="V60" s="245"/>
      <c r="W60" s="245"/>
      <c r="X60" s="245"/>
      <c r="Y60" s="245"/>
      <c r="Z60" s="245"/>
      <c r="AA60" s="246"/>
      <c r="AB60" s="246"/>
      <c r="AC60" s="246"/>
      <c r="AD60" s="246"/>
      <c r="AE60" s="246"/>
      <c r="AF60" s="246"/>
      <c r="AG60" s="246"/>
      <c r="AH60" s="246"/>
      <c r="AI60" s="246"/>
      <c r="AJ60" s="246"/>
      <c r="AK60" s="245"/>
      <c r="AL60" s="245"/>
      <c r="AM60" s="245"/>
      <c r="AN60" s="245"/>
      <c r="AO60" s="245"/>
      <c r="AP60" s="245"/>
      <c r="AQ60" s="245"/>
      <c r="AR60" s="245"/>
      <c r="AS60" s="245"/>
      <c r="AT60" s="245"/>
      <c r="AU60" s="245"/>
      <c r="AV60" s="245"/>
      <c r="AW60" s="245"/>
      <c r="AX60" s="245"/>
      <c r="AY60" s="245"/>
      <c r="AZ60" s="245"/>
      <c r="BA60" s="245"/>
      <c r="BB60" s="245"/>
      <c r="BC60" s="245"/>
      <c r="BD60" s="262"/>
      <c r="BE60" s="281"/>
      <c r="BF60" s="280"/>
      <c r="BG60" s="279"/>
      <c r="BH60" s="276"/>
      <c r="BI60" s="276"/>
      <c r="BJ60" s="276"/>
      <c r="BK60" s="276"/>
      <c r="BL60" s="276"/>
      <c r="BM60" s="276"/>
      <c r="BN60" s="276"/>
      <c r="BO60" s="276"/>
      <c r="BP60" s="276"/>
      <c r="BQ60" s="276"/>
      <c r="BR60" s="276"/>
      <c r="BS60" s="276"/>
    </row>
    <row r="61" spans="1:71" ht="3" customHeight="1">
      <c r="A61" s="252"/>
      <c r="B61" s="252"/>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60"/>
      <c r="BE61" s="284"/>
      <c r="BF61" s="279"/>
      <c r="BG61" s="279"/>
      <c r="BH61" s="276"/>
      <c r="BI61" s="276"/>
      <c r="BJ61" s="276"/>
      <c r="BK61" s="276"/>
      <c r="BL61" s="276"/>
      <c r="BM61" s="276"/>
      <c r="BN61" s="276"/>
      <c r="BO61" s="276"/>
      <c r="BP61" s="276"/>
      <c r="BQ61" s="276"/>
      <c r="BR61" s="276"/>
      <c r="BS61" s="276"/>
    </row>
    <row r="62" spans="1:71" ht="31.5" customHeight="1">
      <c r="A62" s="252"/>
      <c r="B62" s="252"/>
      <c r="C62" s="240"/>
      <c r="D62" s="241"/>
      <c r="E62" s="242"/>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1"/>
      <c r="AX62" s="241"/>
      <c r="AY62" s="241"/>
      <c r="AZ62" s="242"/>
      <c r="BA62" s="243"/>
      <c r="BB62" s="243"/>
      <c r="BC62" s="243"/>
      <c r="BD62" s="261"/>
      <c r="BE62" s="282"/>
      <c r="BF62" s="283"/>
      <c r="BG62" s="279"/>
      <c r="BH62" s="276"/>
      <c r="BI62" s="276"/>
      <c r="BJ62" s="276"/>
      <c r="BK62" s="276"/>
      <c r="BL62" s="276"/>
      <c r="BM62" s="276"/>
      <c r="BN62" s="276"/>
      <c r="BO62" s="276"/>
      <c r="BP62" s="276"/>
      <c r="BQ62" s="276"/>
      <c r="BR62" s="276"/>
      <c r="BS62" s="276"/>
    </row>
    <row r="63" spans="1:71" ht="18" customHeight="1">
      <c r="A63" s="252"/>
      <c r="B63" s="252"/>
      <c r="C63" s="236"/>
      <c r="D63" s="236"/>
      <c r="E63" s="236"/>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36"/>
      <c r="BA63" s="243"/>
      <c r="BB63" s="243"/>
      <c r="BC63" s="243"/>
      <c r="BD63" s="261"/>
      <c r="BE63" s="282"/>
      <c r="BF63" s="277"/>
      <c r="BG63" s="279"/>
      <c r="BH63" s="276"/>
      <c r="BI63" s="276"/>
      <c r="BJ63" s="276"/>
      <c r="BK63" s="276"/>
      <c r="BL63" s="276"/>
      <c r="BM63" s="276"/>
      <c r="BN63" s="276"/>
      <c r="BO63" s="276"/>
      <c r="BP63" s="276"/>
      <c r="BQ63" s="276"/>
      <c r="BR63" s="276"/>
      <c r="BS63" s="276"/>
    </row>
    <row r="64" spans="1:71" ht="3" customHeight="1">
      <c r="A64" s="245"/>
      <c r="B64" s="236"/>
      <c r="C64" s="236"/>
      <c r="D64" s="236"/>
      <c r="E64" s="245"/>
      <c r="F64" s="240"/>
      <c r="G64" s="236"/>
      <c r="H64" s="236"/>
      <c r="I64" s="236"/>
      <c r="J64" s="236"/>
      <c r="K64" s="236"/>
      <c r="L64" s="236"/>
      <c r="M64" s="236"/>
      <c r="N64" s="246"/>
      <c r="O64" s="246"/>
      <c r="P64" s="246"/>
      <c r="Q64" s="246"/>
      <c r="R64" s="246"/>
      <c r="S64" s="246"/>
      <c r="T64" s="245"/>
      <c r="U64" s="245"/>
      <c r="V64" s="245"/>
      <c r="W64" s="245"/>
      <c r="X64" s="245"/>
      <c r="Y64" s="245"/>
      <c r="Z64" s="245"/>
      <c r="AA64" s="246"/>
      <c r="AB64" s="246"/>
      <c r="AC64" s="246"/>
      <c r="AD64" s="246"/>
      <c r="AE64" s="246"/>
      <c r="AF64" s="246"/>
      <c r="AG64" s="246"/>
      <c r="AH64" s="246"/>
      <c r="AI64" s="246"/>
      <c r="AJ64" s="246"/>
      <c r="AK64" s="245"/>
      <c r="AL64" s="245"/>
      <c r="AM64" s="245"/>
      <c r="AN64" s="245"/>
      <c r="AO64" s="245"/>
      <c r="AP64" s="245"/>
      <c r="AQ64" s="245"/>
      <c r="AR64" s="245"/>
      <c r="AS64" s="245"/>
      <c r="AT64" s="245"/>
      <c r="AU64" s="245"/>
      <c r="AV64" s="245"/>
      <c r="AW64" s="245"/>
      <c r="AX64" s="245"/>
      <c r="AY64" s="245"/>
      <c r="AZ64" s="245"/>
      <c r="BA64" s="245"/>
      <c r="BB64" s="245"/>
      <c r="BC64" s="245"/>
      <c r="BD64" s="262"/>
      <c r="BE64" s="281"/>
      <c r="BF64" s="280"/>
      <c r="BG64" s="279"/>
      <c r="BH64" s="276"/>
      <c r="BI64" s="276"/>
      <c r="BJ64" s="276"/>
      <c r="BK64" s="276"/>
      <c r="BL64" s="276"/>
      <c r="BM64" s="276"/>
      <c r="BN64" s="276"/>
      <c r="BO64" s="276"/>
      <c r="BP64" s="276"/>
      <c r="BQ64" s="276"/>
      <c r="BR64" s="276"/>
      <c r="BS64" s="276"/>
    </row>
    <row r="65" spans="1:71" ht="3" customHeight="1">
      <c r="A65" s="253"/>
      <c r="B65" s="253"/>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c r="BA65" s="245"/>
      <c r="BB65" s="239"/>
      <c r="BC65" s="239"/>
      <c r="BD65" s="260"/>
      <c r="BE65" s="284"/>
      <c r="BF65" s="279"/>
      <c r="BG65" s="279"/>
      <c r="BH65" s="276"/>
      <c r="BI65" s="276"/>
      <c r="BJ65" s="276"/>
      <c r="BK65" s="276"/>
      <c r="BL65" s="276"/>
      <c r="BM65" s="276"/>
      <c r="BN65" s="276"/>
      <c r="BO65" s="276"/>
      <c r="BP65" s="276"/>
      <c r="BQ65" s="276"/>
      <c r="BR65" s="276"/>
      <c r="BS65" s="276"/>
    </row>
    <row r="66" spans="1:71" ht="31.5" customHeight="1">
      <c r="A66" s="253"/>
      <c r="B66" s="253"/>
      <c r="C66" s="240"/>
      <c r="D66" s="241"/>
      <c r="E66" s="242"/>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2"/>
      <c r="BA66" s="243"/>
      <c r="BB66" s="243"/>
      <c r="BC66" s="243"/>
      <c r="BD66" s="261"/>
      <c r="BE66" s="282"/>
      <c r="BF66" s="283"/>
      <c r="BG66" s="279"/>
      <c r="BH66" s="276"/>
      <c r="BI66" s="276"/>
      <c r="BJ66" s="276"/>
      <c r="BK66" s="276"/>
      <c r="BL66" s="276"/>
      <c r="BM66" s="276"/>
      <c r="BN66" s="276"/>
      <c r="BO66" s="276"/>
      <c r="BP66" s="276"/>
      <c r="BQ66" s="276"/>
      <c r="BR66" s="276"/>
      <c r="BS66" s="276"/>
    </row>
    <row r="67" spans="1:71" ht="18" customHeight="1">
      <c r="A67" s="253"/>
      <c r="B67" s="253"/>
      <c r="C67" s="236"/>
      <c r="D67" s="236"/>
      <c r="E67" s="236"/>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36"/>
      <c r="BA67" s="243"/>
      <c r="BB67" s="243"/>
      <c r="BC67" s="243"/>
      <c r="BD67" s="261"/>
      <c r="BE67" s="282"/>
      <c r="BF67" s="277"/>
      <c r="BG67" s="279"/>
      <c r="BH67" s="276"/>
      <c r="BI67" s="276"/>
      <c r="BJ67" s="276"/>
      <c r="BK67" s="276"/>
      <c r="BL67" s="276"/>
      <c r="BM67" s="276"/>
      <c r="BN67" s="276"/>
      <c r="BO67" s="276"/>
      <c r="BP67" s="276"/>
      <c r="BQ67" s="276"/>
      <c r="BR67" s="276"/>
      <c r="BS67" s="276"/>
    </row>
    <row r="68" spans="1:71" ht="3" customHeight="1">
      <c r="A68" s="245"/>
      <c r="B68" s="236"/>
      <c r="C68" s="236"/>
      <c r="D68" s="236"/>
      <c r="E68" s="245"/>
      <c r="F68" s="240"/>
      <c r="G68" s="236"/>
      <c r="H68" s="236"/>
      <c r="I68" s="236"/>
      <c r="J68" s="236"/>
      <c r="K68" s="236"/>
      <c r="L68" s="236"/>
      <c r="M68" s="236"/>
      <c r="N68" s="246"/>
      <c r="O68" s="246"/>
      <c r="P68" s="246"/>
      <c r="Q68" s="246"/>
      <c r="R68" s="246"/>
      <c r="S68" s="246"/>
      <c r="T68" s="245"/>
      <c r="U68" s="245"/>
      <c r="V68" s="245"/>
      <c r="W68" s="245"/>
      <c r="X68" s="245"/>
      <c r="Y68" s="245"/>
      <c r="Z68" s="245"/>
      <c r="AA68" s="246"/>
      <c r="AB68" s="246"/>
      <c r="AC68" s="246"/>
      <c r="AD68" s="246"/>
      <c r="AE68" s="246"/>
      <c r="AF68" s="246"/>
      <c r="AG68" s="246"/>
      <c r="AH68" s="246"/>
      <c r="AI68" s="246"/>
      <c r="AJ68" s="246"/>
      <c r="AK68" s="245"/>
      <c r="AL68" s="245"/>
      <c r="AM68" s="245"/>
      <c r="AN68" s="245"/>
      <c r="AO68" s="245"/>
      <c r="AP68" s="245"/>
      <c r="AQ68" s="245"/>
      <c r="AR68" s="245"/>
      <c r="AS68" s="245"/>
      <c r="AT68" s="245"/>
      <c r="AU68" s="245"/>
      <c r="AV68" s="245"/>
      <c r="AW68" s="245"/>
      <c r="AX68" s="245"/>
      <c r="AY68" s="245"/>
      <c r="AZ68" s="245"/>
      <c r="BA68" s="245"/>
      <c r="BB68" s="245"/>
      <c r="BC68" s="245"/>
      <c r="BD68" s="262"/>
      <c r="BE68" s="281"/>
      <c r="BF68" s="280"/>
      <c r="BG68" s="279"/>
      <c r="BH68" s="276"/>
      <c r="BI68" s="276"/>
      <c r="BJ68" s="276"/>
      <c r="BK68" s="276"/>
      <c r="BL68" s="276"/>
      <c r="BM68" s="276"/>
      <c r="BN68" s="276"/>
      <c r="BO68" s="276"/>
      <c r="BP68" s="276"/>
      <c r="BQ68" s="276"/>
      <c r="BR68" s="276"/>
      <c r="BS68" s="276"/>
    </row>
    <row r="69" spans="1:71">
      <c r="G69" s="254"/>
      <c r="H69" s="254"/>
      <c r="I69" s="254"/>
      <c r="P69" s="254"/>
      <c r="Q69" s="254"/>
      <c r="R69" s="254"/>
      <c r="S69" s="254"/>
      <c r="T69" s="254"/>
      <c r="U69" s="254"/>
      <c r="V69" s="254"/>
      <c r="W69" s="254"/>
      <c r="X69" s="254"/>
      <c r="Y69" s="254"/>
      <c r="Z69" s="254"/>
      <c r="AA69" s="255"/>
      <c r="AB69" s="255"/>
      <c r="AC69" s="255"/>
      <c r="AD69" s="255"/>
      <c r="AE69" s="255"/>
      <c r="AF69" s="255"/>
      <c r="AG69" s="255"/>
      <c r="AH69" s="255"/>
      <c r="AI69" s="255"/>
      <c r="AJ69" s="255"/>
      <c r="AK69" s="255"/>
      <c r="AL69" s="255"/>
      <c r="AM69" s="255"/>
      <c r="AN69" s="255"/>
      <c r="AO69" s="255"/>
      <c r="AP69" s="256"/>
      <c r="AQ69" s="256"/>
      <c r="AR69" s="256"/>
      <c r="AS69" s="256"/>
      <c r="AT69" s="256"/>
      <c r="AU69" s="256"/>
      <c r="AV69" s="256"/>
      <c r="BD69" s="263"/>
      <c r="BE69" s="278"/>
      <c r="BF69" s="277"/>
      <c r="BG69" s="277"/>
      <c r="BH69" s="277"/>
      <c r="BI69" s="276"/>
      <c r="BJ69" s="276"/>
      <c r="BK69" s="276"/>
      <c r="BL69" s="276"/>
      <c r="BM69" s="276"/>
      <c r="BN69" s="276"/>
      <c r="BO69" s="276"/>
      <c r="BP69" s="276"/>
      <c r="BQ69" s="276"/>
      <c r="BR69" s="276"/>
      <c r="BS69" s="276"/>
    </row>
    <row r="70" spans="1:71">
      <c r="AY70" s="257"/>
      <c r="BA70" s="257"/>
      <c r="BB70" s="257"/>
      <c r="BC70" s="257"/>
      <c r="BD70" s="257"/>
      <c r="BE70" s="257"/>
      <c r="BF70" s="257"/>
      <c r="BG70" s="257"/>
      <c r="BH70" s="231"/>
    </row>
    <row r="71" spans="1:71" ht="12" customHeight="1">
      <c r="AY71" s="257"/>
      <c r="BA71" s="257"/>
      <c r="BB71" s="257"/>
      <c r="BC71" s="257"/>
      <c r="BD71" s="257"/>
      <c r="BE71" s="257"/>
      <c r="BF71" s="257"/>
      <c r="BG71" s="257"/>
      <c r="BH71" s="231"/>
    </row>
    <row r="72" spans="1:71" ht="12" customHeight="1">
      <c r="AY72" s="257"/>
      <c r="BA72" s="257"/>
      <c r="BB72" s="257"/>
      <c r="BC72" s="257"/>
      <c r="BD72" s="257"/>
      <c r="BE72" s="257"/>
      <c r="BF72" s="257"/>
      <c r="BG72" s="257"/>
      <c r="BH72" s="231"/>
    </row>
    <row r="73" spans="1:71" ht="12" customHeight="1">
      <c r="AY73" s="257"/>
      <c r="BA73" s="257"/>
      <c r="BB73" s="257"/>
      <c r="BC73" s="257"/>
      <c r="BD73" s="257"/>
      <c r="BE73" s="257"/>
      <c r="BF73" s="257"/>
      <c r="BG73" s="257"/>
      <c r="BH73" s="231"/>
    </row>
    <row r="74" spans="1:71" ht="12" customHeight="1">
      <c r="AY74" s="257"/>
      <c r="BA74" s="257"/>
      <c r="BB74" s="257"/>
      <c r="BC74" s="257"/>
      <c r="BD74" s="257"/>
      <c r="BE74" s="257"/>
      <c r="BF74" s="257"/>
      <c r="BG74" s="257"/>
      <c r="BH74" s="231"/>
    </row>
    <row r="75" spans="1:71">
      <c r="AY75" s="257"/>
      <c r="BA75" s="257"/>
      <c r="BB75" s="257"/>
      <c r="BC75" s="257"/>
      <c r="BD75" s="257"/>
      <c r="BE75" s="257"/>
      <c r="BF75" s="257"/>
      <c r="BG75" s="257"/>
      <c r="BH75" s="231"/>
    </row>
    <row r="76" spans="1:71">
      <c r="AY76" s="257"/>
      <c r="BA76" s="257"/>
      <c r="BB76" s="257"/>
      <c r="BC76" s="257"/>
      <c r="BD76" s="257"/>
      <c r="BE76" s="257"/>
      <c r="BF76" s="257"/>
      <c r="BG76" s="257"/>
      <c r="BH76" s="231"/>
    </row>
    <row r="77" spans="1:71">
      <c r="AY77" s="257"/>
      <c r="BA77" s="257"/>
      <c r="BB77" s="257"/>
      <c r="BC77" s="257"/>
      <c r="BD77" s="257"/>
      <c r="BE77" s="257"/>
      <c r="BF77" s="257"/>
      <c r="BG77" s="257"/>
      <c r="BH77" s="231"/>
    </row>
    <row r="78" spans="1:71">
      <c r="AY78" s="257"/>
      <c r="BA78" s="257"/>
      <c r="BB78" s="257"/>
      <c r="BC78" s="257"/>
      <c r="BD78" s="257"/>
      <c r="BE78" s="257"/>
      <c r="BF78" s="257"/>
      <c r="BG78" s="257"/>
      <c r="BH78" s="231"/>
    </row>
    <row r="80" spans="1:71">
      <c r="A80" s="231"/>
      <c r="B80" s="231"/>
    </row>
    <row r="81" spans="1:62" s="232" customFormat="1">
      <c r="A81" s="231"/>
      <c r="B81" s="231"/>
      <c r="BI81" s="231"/>
      <c r="BJ81" s="231"/>
    </row>
    <row r="82" spans="1:62" s="232" customFormat="1">
      <c r="A82" s="231"/>
      <c r="B82" s="231"/>
      <c r="BI82" s="231"/>
      <c r="BJ82" s="231"/>
    </row>
    <row r="83" spans="1:62" s="232" customFormat="1">
      <c r="A83" s="231"/>
      <c r="B83" s="231"/>
      <c r="BI83" s="231"/>
      <c r="BJ83" s="231"/>
    </row>
    <row r="84" spans="1:62" s="232" customFormat="1">
      <c r="A84" s="231"/>
      <c r="B84" s="231"/>
      <c r="BI84" s="231"/>
      <c r="BJ84" s="231"/>
    </row>
    <row r="85" spans="1:62" s="232" customFormat="1">
      <c r="A85" s="231"/>
      <c r="B85" s="231"/>
      <c r="BI85" s="231"/>
      <c r="BJ85" s="231"/>
    </row>
    <row r="86" spans="1:62" s="232" customFormat="1">
      <c r="A86" s="231"/>
      <c r="B86" s="231"/>
      <c r="BI86" s="231"/>
      <c r="BJ86" s="231"/>
    </row>
    <row r="87" spans="1:62" s="232" customFormat="1">
      <c r="A87" s="231"/>
      <c r="B87" s="231"/>
      <c r="BI87" s="231"/>
      <c r="BJ87" s="231"/>
    </row>
    <row r="88" spans="1:62" s="232" customFormat="1">
      <c r="A88" s="231"/>
      <c r="B88" s="231"/>
      <c r="BI88" s="231"/>
      <c r="BJ88" s="231"/>
    </row>
    <row r="89" spans="1:62" s="232" customFormat="1">
      <c r="A89" s="231"/>
      <c r="B89" s="231"/>
      <c r="BI89" s="231"/>
      <c r="BJ89" s="231"/>
    </row>
    <row r="90" spans="1:62" s="232" customFormat="1">
      <c r="A90" s="231"/>
      <c r="B90" s="231"/>
      <c r="BI90" s="231"/>
      <c r="BJ90" s="231"/>
    </row>
    <row r="91" spans="1:62" s="232" customFormat="1">
      <c r="A91" s="231"/>
      <c r="B91" s="231"/>
      <c r="BI91" s="231"/>
      <c r="BJ91" s="231"/>
    </row>
    <row r="92" spans="1:62" s="232" customFormat="1">
      <c r="A92" s="231"/>
      <c r="B92" s="231"/>
      <c r="BI92" s="231"/>
      <c r="BJ92" s="231"/>
    </row>
    <row r="93" spans="1:62" s="232" customFormat="1">
      <c r="A93" s="231"/>
      <c r="B93" s="231"/>
      <c r="BI93" s="231"/>
      <c r="BJ93" s="231"/>
    </row>
    <row r="94" spans="1:62" s="232" customFormat="1">
      <c r="A94" s="231"/>
      <c r="B94" s="231"/>
      <c r="BI94" s="231"/>
      <c r="BJ94" s="231"/>
    </row>
    <row r="95" spans="1:62" s="232" customFormat="1">
      <c r="A95" s="231"/>
      <c r="B95" s="231"/>
      <c r="BI95" s="231"/>
      <c r="BJ95" s="231"/>
    </row>
    <row r="96" spans="1:62" s="232" customFormat="1">
      <c r="A96" s="231"/>
      <c r="B96" s="231"/>
      <c r="BI96" s="231"/>
      <c r="BJ96" s="231"/>
    </row>
    <row r="97" spans="1:62" s="232" customFormat="1">
      <c r="A97" s="231"/>
      <c r="B97" s="231"/>
      <c r="BI97" s="231"/>
      <c r="BJ97" s="231"/>
    </row>
  </sheetData>
  <mergeCells count="3">
    <mergeCell ref="AZ1:BJ2"/>
    <mergeCell ref="D22:I23"/>
    <mergeCell ref="J22:BC23"/>
  </mergeCells>
  <phoneticPr fontId="30"/>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view="pageBreakPreview" zoomScaleNormal="100" zoomScaleSheetLayoutView="100" workbookViewId="0">
      <selection activeCell="L1" sqref="L1"/>
    </sheetView>
  </sheetViews>
  <sheetFormatPr defaultRowHeight="11.25"/>
  <cols>
    <col min="1" max="10" width="1.625" style="13" customWidth="1"/>
    <col min="11" max="19" width="9.125" style="13" customWidth="1"/>
    <col min="20" max="20" width="1.625" style="13" customWidth="1"/>
    <col min="21" max="16384" width="9" style="13"/>
  </cols>
  <sheetData>
    <row r="1" spans="1:20" customFormat="1" ht="11.1" customHeight="1">
      <c r="A1" s="344">
        <v>54</v>
      </c>
      <c r="B1" s="344"/>
      <c r="C1" s="344"/>
      <c r="D1" s="344"/>
      <c r="E1" s="344"/>
      <c r="F1" s="344"/>
      <c r="G1" s="344"/>
      <c r="H1" s="344"/>
      <c r="I1" s="344"/>
      <c r="J1" s="344"/>
      <c r="K1" s="344"/>
    </row>
    <row r="2" spans="1:20" customFormat="1" ht="11.1" customHeight="1">
      <c r="A2" s="344"/>
      <c r="B2" s="344"/>
      <c r="C2" s="344"/>
      <c r="D2" s="344"/>
      <c r="E2" s="344"/>
      <c r="F2" s="344"/>
      <c r="G2" s="344"/>
      <c r="H2" s="344"/>
      <c r="I2" s="344"/>
      <c r="J2" s="344"/>
      <c r="K2" s="344"/>
    </row>
    <row r="3" spans="1:20" ht="11.1" customHeight="1"/>
    <row r="4" spans="1:20" ht="11.1" customHeight="1"/>
    <row r="5" spans="1:20" s="56" customFormat="1" ht="18" customHeight="1">
      <c r="B5" s="443" t="s">
        <v>527</v>
      </c>
      <c r="C5" s="443"/>
      <c r="D5" s="443"/>
      <c r="E5" s="443"/>
      <c r="F5" s="443"/>
      <c r="G5" s="443"/>
      <c r="H5" s="443"/>
      <c r="I5" s="443"/>
      <c r="J5" s="443"/>
      <c r="K5" s="443"/>
      <c r="L5" s="443"/>
      <c r="M5" s="443"/>
      <c r="N5" s="443"/>
      <c r="O5" s="443"/>
      <c r="P5" s="443"/>
      <c r="Q5" s="443"/>
      <c r="R5" s="443"/>
      <c r="S5" s="443"/>
    </row>
    <row r="6" spans="1:20" ht="12.95" customHeight="1">
      <c r="B6" s="44"/>
      <c r="R6" s="44"/>
      <c r="S6" s="44"/>
    </row>
    <row r="7" spans="1:20" ht="14.1" customHeight="1">
      <c r="B7" s="472" t="s">
        <v>189</v>
      </c>
      <c r="C7" s="473"/>
      <c r="D7" s="473"/>
      <c r="E7" s="473"/>
      <c r="F7" s="473"/>
      <c r="G7" s="473"/>
      <c r="H7" s="473"/>
      <c r="I7" s="473"/>
      <c r="J7" s="473"/>
      <c r="K7" s="473" t="s">
        <v>97</v>
      </c>
      <c r="L7" s="475" t="s">
        <v>47</v>
      </c>
      <c r="M7" s="475"/>
      <c r="N7" s="475"/>
      <c r="O7" s="207" t="s">
        <v>192</v>
      </c>
      <c r="P7" s="207" t="s">
        <v>193</v>
      </c>
      <c r="Q7" s="475" t="s">
        <v>225</v>
      </c>
      <c r="R7" s="475"/>
      <c r="S7" s="202" t="s">
        <v>195</v>
      </c>
      <c r="T7" s="123"/>
    </row>
    <row r="8" spans="1:20" ht="14.1" customHeight="1">
      <c r="B8" s="474"/>
      <c r="C8" s="444"/>
      <c r="D8" s="444"/>
      <c r="E8" s="444"/>
      <c r="F8" s="444"/>
      <c r="G8" s="444"/>
      <c r="H8" s="444"/>
      <c r="I8" s="444"/>
      <c r="J8" s="444"/>
      <c r="K8" s="444"/>
      <c r="L8" s="196" t="s">
        <v>94</v>
      </c>
      <c r="M8" s="197" t="s">
        <v>95</v>
      </c>
      <c r="N8" s="197" t="s">
        <v>96</v>
      </c>
      <c r="O8" s="208" t="s">
        <v>198</v>
      </c>
      <c r="P8" s="208" t="s">
        <v>226</v>
      </c>
      <c r="Q8" s="196" t="s">
        <v>227</v>
      </c>
      <c r="R8" s="209" t="s">
        <v>228</v>
      </c>
      <c r="S8" s="204" t="s">
        <v>229</v>
      </c>
      <c r="T8" s="123"/>
    </row>
    <row r="9" spans="1:20" ht="11.1" customHeight="1">
      <c r="C9" s="77"/>
      <c r="D9" s="77"/>
      <c r="E9" s="77"/>
      <c r="F9" s="77"/>
      <c r="G9" s="77"/>
      <c r="H9" s="77"/>
      <c r="I9" s="77"/>
      <c r="J9" s="210"/>
      <c r="K9" s="77"/>
      <c r="L9" s="41"/>
      <c r="M9" s="77"/>
      <c r="N9" s="77"/>
      <c r="O9" s="41"/>
      <c r="P9" s="41"/>
      <c r="Q9" s="77"/>
      <c r="R9" s="79" t="s">
        <v>230</v>
      </c>
      <c r="S9" s="123"/>
      <c r="T9" s="41"/>
    </row>
    <row r="10" spans="1:20" ht="7.15" customHeight="1">
      <c r="J10" s="200"/>
      <c r="K10" s="44"/>
      <c r="L10" s="44"/>
      <c r="M10" s="44"/>
      <c r="N10" s="44"/>
      <c r="O10" s="44"/>
      <c r="P10" s="44"/>
      <c r="Q10" s="44"/>
      <c r="R10" s="44"/>
      <c r="S10" s="44"/>
    </row>
    <row r="11" spans="1:20" s="60" customFormat="1" ht="11.1" customHeight="1">
      <c r="C11" s="485" t="s">
        <v>254</v>
      </c>
      <c r="D11" s="485"/>
      <c r="E11" s="485"/>
      <c r="F11" s="485"/>
      <c r="G11" s="485"/>
      <c r="H11" s="485"/>
      <c r="I11" s="485"/>
      <c r="J11" s="191"/>
      <c r="K11" s="124">
        <v>7904</v>
      </c>
      <c r="L11" s="124">
        <v>17241</v>
      </c>
      <c r="M11" s="124">
        <v>8438</v>
      </c>
      <c r="N11" s="124">
        <v>8803</v>
      </c>
      <c r="O11" s="125">
        <v>14735.897435897437</v>
      </c>
      <c r="P11" s="133">
        <v>2.1800000000000002</v>
      </c>
      <c r="Q11" s="134">
        <v>569</v>
      </c>
      <c r="R11" s="135">
        <v>3.41</v>
      </c>
      <c r="S11" s="124">
        <v>16672</v>
      </c>
    </row>
    <row r="12" spans="1:20" ht="11.1" customHeight="1">
      <c r="C12" s="63"/>
      <c r="D12" s="63"/>
      <c r="E12" s="63"/>
      <c r="F12" s="484" t="s">
        <v>205</v>
      </c>
      <c r="G12" s="484"/>
      <c r="H12" s="484"/>
      <c r="I12" s="484"/>
      <c r="J12" s="192"/>
      <c r="K12" s="128">
        <v>1253</v>
      </c>
      <c r="L12" s="128">
        <v>2724</v>
      </c>
      <c r="M12" s="128">
        <v>1283</v>
      </c>
      <c r="N12" s="128">
        <v>1441</v>
      </c>
      <c r="O12" s="129">
        <v>16023.529411764704</v>
      </c>
      <c r="P12" s="136">
        <v>2.17</v>
      </c>
      <c r="Q12" s="137">
        <v>454</v>
      </c>
      <c r="R12" s="138">
        <v>20</v>
      </c>
      <c r="S12" s="128">
        <v>2270</v>
      </c>
    </row>
    <row r="13" spans="1:20" ht="11.1" customHeight="1">
      <c r="C13" s="63"/>
      <c r="D13" s="63"/>
      <c r="E13" s="63"/>
      <c r="F13" s="484" t="s">
        <v>206</v>
      </c>
      <c r="G13" s="484"/>
      <c r="H13" s="484"/>
      <c r="I13" s="484"/>
      <c r="J13" s="192"/>
      <c r="K13" s="128">
        <v>1457</v>
      </c>
      <c r="L13" s="128">
        <v>3225</v>
      </c>
      <c r="M13" s="128">
        <v>1621</v>
      </c>
      <c r="N13" s="128">
        <v>1604</v>
      </c>
      <c r="O13" s="129">
        <v>15357.142857142857</v>
      </c>
      <c r="P13" s="136">
        <v>2.21</v>
      </c>
      <c r="Q13" s="137">
        <v>104</v>
      </c>
      <c r="R13" s="138">
        <v>3.33</v>
      </c>
      <c r="S13" s="128">
        <v>3121</v>
      </c>
    </row>
    <row r="14" spans="1:20" ht="11.1" customHeight="1">
      <c r="C14" s="63"/>
      <c r="D14" s="63"/>
      <c r="E14" s="63"/>
      <c r="F14" s="484" t="s">
        <v>210</v>
      </c>
      <c r="G14" s="484"/>
      <c r="H14" s="484"/>
      <c r="I14" s="484"/>
      <c r="J14" s="192"/>
      <c r="K14" s="128">
        <v>959</v>
      </c>
      <c r="L14" s="128">
        <v>2311</v>
      </c>
      <c r="M14" s="128">
        <v>1114</v>
      </c>
      <c r="N14" s="128">
        <v>1197</v>
      </c>
      <c r="O14" s="129">
        <v>13594.117647058823</v>
      </c>
      <c r="P14" s="136">
        <v>2.41</v>
      </c>
      <c r="Q14" s="137">
        <v>284</v>
      </c>
      <c r="R14" s="138">
        <v>14.01</v>
      </c>
      <c r="S14" s="128">
        <v>2027</v>
      </c>
    </row>
    <row r="15" spans="1:20" ht="11.1" customHeight="1">
      <c r="C15" s="63"/>
      <c r="D15" s="63"/>
      <c r="E15" s="63"/>
      <c r="F15" s="484" t="s">
        <v>213</v>
      </c>
      <c r="G15" s="484"/>
      <c r="H15" s="484"/>
      <c r="I15" s="484"/>
      <c r="J15" s="192"/>
      <c r="K15" s="128">
        <v>1694</v>
      </c>
      <c r="L15" s="128">
        <v>3199</v>
      </c>
      <c r="M15" s="128">
        <v>1564</v>
      </c>
      <c r="N15" s="128">
        <v>1635</v>
      </c>
      <c r="O15" s="129">
        <v>13908.695652173912</v>
      </c>
      <c r="P15" s="136">
        <v>1.89</v>
      </c>
      <c r="Q15" s="137">
        <v>-239</v>
      </c>
      <c r="R15" s="138">
        <v>-6.95</v>
      </c>
      <c r="S15" s="128">
        <v>3438</v>
      </c>
    </row>
    <row r="16" spans="1:20" ht="11.1" customHeight="1">
      <c r="C16" s="63"/>
      <c r="D16" s="63"/>
      <c r="E16" s="63"/>
      <c r="F16" s="484" t="s">
        <v>216</v>
      </c>
      <c r="G16" s="484"/>
      <c r="H16" s="484"/>
      <c r="I16" s="484"/>
      <c r="J16" s="192"/>
      <c r="K16" s="128">
        <v>1109</v>
      </c>
      <c r="L16" s="128">
        <v>2366</v>
      </c>
      <c r="M16" s="128">
        <v>1172</v>
      </c>
      <c r="N16" s="128">
        <v>1194</v>
      </c>
      <c r="O16" s="129">
        <v>14787.5</v>
      </c>
      <c r="P16" s="136">
        <v>2.13</v>
      </c>
      <c r="Q16" s="137">
        <v>-57</v>
      </c>
      <c r="R16" s="138">
        <v>-2.35</v>
      </c>
      <c r="S16" s="128">
        <v>2423</v>
      </c>
    </row>
    <row r="17" spans="3:19" ht="11.1" customHeight="1">
      <c r="C17" s="63"/>
      <c r="D17" s="63"/>
      <c r="E17" s="63"/>
      <c r="F17" s="484" t="s">
        <v>217</v>
      </c>
      <c r="G17" s="484"/>
      <c r="H17" s="484"/>
      <c r="I17" s="484"/>
      <c r="J17" s="192"/>
      <c r="K17" s="128">
        <v>1432</v>
      </c>
      <c r="L17" s="128">
        <v>3416</v>
      </c>
      <c r="M17" s="128">
        <v>1684</v>
      </c>
      <c r="N17" s="128">
        <v>1732</v>
      </c>
      <c r="O17" s="129">
        <v>14852.173913043478</v>
      </c>
      <c r="P17" s="136">
        <v>2.39</v>
      </c>
      <c r="Q17" s="137">
        <v>23</v>
      </c>
      <c r="R17" s="138">
        <v>0.68</v>
      </c>
      <c r="S17" s="128">
        <v>3393</v>
      </c>
    </row>
    <row r="18" spans="3:19" ht="7.15" customHeight="1">
      <c r="C18" s="63"/>
      <c r="D18" s="63"/>
      <c r="E18" s="63"/>
      <c r="F18" s="63"/>
      <c r="G18" s="63"/>
      <c r="H18" s="63"/>
      <c r="I18" s="63"/>
      <c r="J18" s="192"/>
      <c r="K18" s="128"/>
      <c r="L18" s="128"/>
      <c r="M18" s="128"/>
      <c r="N18" s="128"/>
      <c r="O18" s="129"/>
      <c r="P18" s="136"/>
      <c r="Q18" s="137"/>
      <c r="R18" s="138"/>
      <c r="S18" s="128"/>
    </row>
    <row r="19" spans="3:19" s="60" customFormat="1" ht="11.1" customHeight="1">
      <c r="C19" s="485" t="s">
        <v>255</v>
      </c>
      <c r="D19" s="485"/>
      <c r="E19" s="485"/>
      <c r="F19" s="485"/>
      <c r="G19" s="485"/>
      <c r="H19" s="485"/>
      <c r="I19" s="485"/>
      <c r="J19" s="191"/>
      <c r="K19" s="124">
        <v>2222</v>
      </c>
      <c r="L19" s="124">
        <v>4888</v>
      </c>
      <c r="M19" s="124">
        <v>2323</v>
      </c>
      <c r="N19" s="124">
        <v>2565</v>
      </c>
      <c r="O19" s="125">
        <v>13577.777777777777</v>
      </c>
      <c r="P19" s="133">
        <v>2.2000000000000002</v>
      </c>
      <c r="Q19" s="134">
        <v>565</v>
      </c>
      <c r="R19" s="135">
        <v>13.07</v>
      </c>
      <c r="S19" s="124">
        <v>4323</v>
      </c>
    </row>
    <row r="20" spans="3:19" ht="7.15" customHeight="1">
      <c r="C20" s="64"/>
      <c r="D20" s="64"/>
      <c r="E20" s="64"/>
      <c r="F20" s="64"/>
      <c r="G20" s="64"/>
      <c r="H20" s="64"/>
      <c r="I20" s="64"/>
      <c r="J20" s="192"/>
      <c r="K20" s="128"/>
      <c r="L20" s="128"/>
      <c r="M20" s="128"/>
      <c r="N20" s="128"/>
      <c r="O20" s="129"/>
      <c r="P20" s="136"/>
      <c r="Q20" s="137"/>
      <c r="R20" s="138"/>
      <c r="S20" s="128"/>
    </row>
    <row r="21" spans="3:19" s="60" customFormat="1" ht="11.1" customHeight="1">
      <c r="C21" s="485" t="s">
        <v>256</v>
      </c>
      <c r="D21" s="485"/>
      <c r="E21" s="485"/>
      <c r="F21" s="485"/>
      <c r="G21" s="485"/>
      <c r="H21" s="485"/>
      <c r="I21" s="485"/>
      <c r="J21" s="191"/>
      <c r="K21" s="124">
        <v>2739</v>
      </c>
      <c r="L21" s="124">
        <v>5325</v>
      </c>
      <c r="M21" s="124">
        <v>2629</v>
      </c>
      <c r="N21" s="124">
        <v>2696</v>
      </c>
      <c r="O21" s="125">
        <v>16640.625</v>
      </c>
      <c r="P21" s="133">
        <v>1.94</v>
      </c>
      <c r="Q21" s="134">
        <v>-40</v>
      </c>
      <c r="R21" s="135">
        <v>-0.75</v>
      </c>
      <c r="S21" s="124">
        <v>5365</v>
      </c>
    </row>
    <row r="22" spans="3:19" ht="11.1" customHeight="1">
      <c r="C22" s="63"/>
      <c r="D22" s="63"/>
      <c r="E22" s="63"/>
      <c r="F22" s="484" t="s">
        <v>205</v>
      </c>
      <c r="G22" s="484"/>
      <c r="H22" s="484"/>
      <c r="I22" s="484"/>
      <c r="J22" s="192"/>
      <c r="K22" s="128">
        <v>1881</v>
      </c>
      <c r="L22" s="128">
        <v>3834</v>
      </c>
      <c r="M22" s="128">
        <v>1892</v>
      </c>
      <c r="N22" s="128">
        <v>1942</v>
      </c>
      <c r="O22" s="129">
        <v>17427.272727272728</v>
      </c>
      <c r="P22" s="136">
        <v>2.04</v>
      </c>
      <c r="Q22" s="137">
        <v>15</v>
      </c>
      <c r="R22" s="138">
        <v>0.39</v>
      </c>
      <c r="S22" s="128">
        <v>3819</v>
      </c>
    </row>
    <row r="23" spans="3:19" ht="11.1" customHeight="1">
      <c r="C23" s="63"/>
      <c r="D23" s="63"/>
      <c r="E23" s="63"/>
      <c r="F23" s="484" t="s">
        <v>206</v>
      </c>
      <c r="G23" s="484"/>
      <c r="H23" s="484"/>
      <c r="I23" s="484"/>
      <c r="J23" s="192"/>
      <c r="K23" s="128">
        <v>858</v>
      </c>
      <c r="L23" s="128">
        <v>1491</v>
      </c>
      <c r="M23" s="128">
        <v>737</v>
      </c>
      <c r="N23" s="128">
        <v>754</v>
      </c>
      <c r="O23" s="129">
        <v>14910</v>
      </c>
      <c r="P23" s="136">
        <v>1.74</v>
      </c>
      <c r="Q23" s="137">
        <v>-55</v>
      </c>
      <c r="R23" s="138">
        <v>-3.56</v>
      </c>
      <c r="S23" s="128">
        <v>1546</v>
      </c>
    </row>
    <row r="24" spans="3:19" ht="7.15" customHeight="1">
      <c r="C24" s="64"/>
      <c r="D24" s="64"/>
      <c r="E24" s="64"/>
      <c r="F24" s="64"/>
      <c r="G24" s="64"/>
      <c r="H24" s="64"/>
      <c r="I24" s="64"/>
      <c r="J24" s="192"/>
      <c r="K24" s="128"/>
      <c r="L24" s="128"/>
      <c r="M24" s="128"/>
      <c r="N24" s="128"/>
      <c r="O24" s="129"/>
      <c r="P24" s="136"/>
      <c r="Q24" s="137"/>
      <c r="R24" s="138"/>
      <c r="S24" s="128"/>
    </row>
    <row r="25" spans="3:19" s="60" customFormat="1" ht="11.1" customHeight="1">
      <c r="C25" s="485" t="s">
        <v>257</v>
      </c>
      <c r="D25" s="485"/>
      <c r="E25" s="485"/>
      <c r="F25" s="485"/>
      <c r="G25" s="485"/>
      <c r="H25" s="485"/>
      <c r="I25" s="485"/>
      <c r="J25" s="191"/>
      <c r="K25" s="124">
        <v>7857</v>
      </c>
      <c r="L25" s="124">
        <v>16973</v>
      </c>
      <c r="M25" s="124">
        <v>8135</v>
      </c>
      <c r="N25" s="124">
        <v>8838</v>
      </c>
      <c r="O25" s="125">
        <v>16164.761904761905</v>
      </c>
      <c r="P25" s="133">
        <v>2.16</v>
      </c>
      <c r="Q25" s="134">
        <v>-173</v>
      </c>
      <c r="R25" s="135">
        <v>-1.01</v>
      </c>
      <c r="S25" s="124">
        <v>17146</v>
      </c>
    </row>
    <row r="26" spans="3:19" ht="11.1" customHeight="1">
      <c r="C26" s="63"/>
      <c r="D26" s="63"/>
      <c r="E26" s="63"/>
      <c r="F26" s="484" t="s">
        <v>205</v>
      </c>
      <c r="G26" s="484"/>
      <c r="H26" s="484"/>
      <c r="I26" s="484"/>
      <c r="J26" s="192"/>
      <c r="K26" s="128">
        <v>1270</v>
      </c>
      <c r="L26" s="128">
        <v>2366</v>
      </c>
      <c r="M26" s="128">
        <v>1091</v>
      </c>
      <c r="N26" s="128">
        <v>1275</v>
      </c>
      <c r="O26" s="129">
        <v>13917.647058823528</v>
      </c>
      <c r="P26" s="136">
        <v>1.86</v>
      </c>
      <c r="Q26" s="137">
        <v>-88</v>
      </c>
      <c r="R26" s="138">
        <v>-3.59</v>
      </c>
      <c r="S26" s="128">
        <v>2454</v>
      </c>
    </row>
    <row r="27" spans="3:19" ht="11.1" customHeight="1">
      <c r="C27" s="64"/>
      <c r="D27" s="64"/>
      <c r="E27" s="64"/>
      <c r="F27" s="469" t="s">
        <v>206</v>
      </c>
      <c r="G27" s="469"/>
      <c r="H27" s="469"/>
      <c r="I27" s="469"/>
      <c r="J27" s="192"/>
      <c r="K27" s="128">
        <v>2115</v>
      </c>
      <c r="L27" s="128">
        <v>4264</v>
      </c>
      <c r="M27" s="128">
        <v>2014</v>
      </c>
      <c r="N27" s="128">
        <v>2250</v>
      </c>
      <c r="O27" s="129">
        <v>15228.571428571428</v>
      </c>
      <c r="P27" s="136">
        <v>2.02</v>
      </c>
      <c r="Q27" s="137">
        <v>-26</v>
      </c>
      <c r="R27" s="138">
        <v>-0.61</v>
      </c>
      <c r="S27" s="128">
        <v>4290</v>
      </c>
    </row>
    <row r="28" spans="3:19" ht="11.1" customHeight="1">
      <c r="C28" s="64"/>
      <c r="D28" s="64"/>
      <c r="E28" s="64"/>
      <c r="F28" s="469" t="s">
        <v>210</v>
      </c>
      <c r="G28" s="469"/>
      <c r="H28" s="469"/>
      <c r="I28" s="469"/>
      <c r="J28" s="192"/>
      <c r="K28" s="128">
        <v>1613</v>
      </c>
      <c r="L28" s="128">
        <v>3248</v>
      </c>
      <c r="M28" s="128">
        <v>1665</v>
      </c>
      <c r="N28" s="128">
        <v>1583</v>
      </c>
      <c r="O28" s="129">
        <v>12029.62962962963</v>
      </c>
      <c r="P28" s="136">
        <v>2.0099999999999998</v>
      </c>
      <c r="Q28" s="137">
        <v>-111</v>
      </c>
      <c r="R28" s="138">
        <v>-3.3</v>
      </c>
      <c r="S28" s="128">
        <v>3359</v>
      </c>
    </row>
    <row r="29" spans="3:19" ht="11.1" customHeight="1">
      <c r="C29" s="64"/>
      <c r="D29" s="64"/>
      <c r="E29" s="64"/>
      <c r="F29" s="469" t="s">
        <v>213</v>
      </c>
      <c r="G29" s="469"/>
      <c r="H29" s="469"/>
      <c r="I29" s="469"/>
      <c r="J29" s="192"/>
      <c r="K29" s="128">
        <v>2859</v>
      </c>
      <c r="L29" s="128">
        <v>7095</v>
      </c>
      <c r="M29" s="128">
        <v>3365</v>
      </c>
      <c r="N29" s="128">
        <v>3730</v>
      </c>
      <c r="O29" s="129">
        <v>21500</v>
      </c>
      <c r="P29" s="136">
        <v>2.48</v>
      </c>
      <c r="Q29" s="137">
        <v>52</v>
      </c>
      <c r="R29" s="138">
        <v>0.74</v>
      </c>
      <c r="S29" s="128">
        <v>7043</v>
      </c>
    </row>
    <row r="30" spans="3:19" s="44" customFormat="1" ht="7.15" customHeight="1">
      <c r="J30" s="200"/>
      <c r="K30" s="128"/>
      <c r="L30" s="128"/>
      <c r="M30" s="128"/>
      <c r="N30" s="128"/>
      <c r="O30" s="129"/>
      <c r="P30" s="136"/>
      <c r="Q30" s="137"/>
      <c r="R30" s="138"/>
      <c r="S30" s="103"/>
    </row>
    <row r="31" spans="3:19" s="60" customFormat="1" ht="11.1" customHeight="1">
      <c r="C31" s="451" t="s">
        <v>258</v>
      </c>
      <c r="D31" s="451"/>
      <c r="E31" s="451"/>
      <c r="F31" s="451"/>
      <c r="G31" s="451"/>
      <c r="H31" s="451"/>
      <c r="I31" s="451"/>
      <c r="J31" s="191"/>
      <c r="K31" s="124">
        <v>10187</v>
      </c>
      <c r="L31" s="124">
        <v>21305</v>
      </c>
      <c r="M31" s="124">
        <v>10235</v>
      </c>
      <c r="N31" s="124">
        <v>11070</v>
      </c>
      <c r="O31" s="125">
        <v>15781.48148148148</v>
      </c>
      <c r="P31" s="133">
        <v>2.09</v>
      </c>
      <c r="Q31" s="134">
        <v>404</v>
      </c>
      <c r="R31" s="135">
        <v>1.93</v>
      </c>
      <c r="S31" s="124">
        <v>20901</v>
      </c>
    </row>
    <row r="32" spans="3:19" ht="11.1" customHeight="1">
      <c r="C32" s="64"/>
      <c r="D32" s="64"/>
      <c r="E32" s="64"/>
      <c r="F32" s="469" t="s">
        <v>205</v>
      </c>
      <c r="G32" s="469"/>
      <c r="H32" s="469"/>
      <c r="I32" s="469"/>
      <c r="J32" s="192"/>
      <c r="K32" s="128">
        <v>1775</v>
      </c>
      <c r="L32" s="128">
        <v>3396</v>
      </c>
      <c r="M32" s="128">
        <v>1607</v>
      </c>
      <c r="N32" s="128">
        <v>1789</v>
      </c>
      <c r="O32" s="129">
        <v>24257.142857142855</v>
      </c>
      <c r="P32" s="136">
        <v>1.91</v>
      </c>
      <c r="Q32" s="137">
        <v>126</v>
      </c>
      <c r="R32" s="138">
        <v>3.85</v>
      </c>
      <c r="S32" s="128">
        <v>3270</v>
      </c>
    </row>
    <row r="33" spans="3:19" ht="11.1" customHeight="1">
      <c r="C33" s="64"/>
      <c r="D33" s="64"/>
      <c r="E33" s="64"/>
      <c r="F33" s="469" t="s">
        <v>206</v>
      </c>
      <c r="G33" s="469"/>
      <c r="H33" s="469"/>
      <c r="I33" s="469"/>
      <c r="J33" s="192"/>
      <c r="K33" s="128">
        <v>2360</v>
      </c>
      <c r="L33" s="128">
        <v>4216</v>
      </c>
      <c r="M33" s="128">
        <v>1988</v>
      </c>
      <c r="N33" s="128">
        <v>2228</v>
      </c>
      <c r="O33" s="129">
        <v>20076.190476190477</v>
      </c>
      <c r="P33" s="136">
        <v>1.79</v>
      </c>
      <c r="Q33" s="137">
        <v>449</v>
      </c>
      <c r="R33" s="138">
        <v>11.92</v>
      </c>
      <c r="S33" s="128">
        <v>3767</v>
      </c>
    </row>
    <row r="34" spans="3:19" ht="11.1" customHeight="1">
      <c r="C34" s="64"/>
      <c r="D34" s="64"/>
      <c r="E34" s="64"/>
      <c r="F34" s="469" t="s">
        <v>210</v>
      </c>
      <c r="G34" s="469"/>
      <c r="H34" s="469"/>
      <c r="I34" s="469"/>
      <c r="J34" s="192"/>
      <c r="K34" s="128">
        <v>1949</v>
      </c>
      <c r="L34" s="128">
        <v>4013</v>
      </c>
      <c r="M34" s="128">
        <v>1927</v>
      </c>
      <c r="N34" s="128">
        <v>2086</v>
      </c>
      <c r="O34" s="129">
        <v>11147.222222222223</v>
      </c>
      <c r="P34" s="136">
        <v>2.06</v>
      </c>
      <c r="Q34" s="137">
        <v>-52</v>
      </c>
      <c r="R34" s="138">
        <v>-1.28</v>
      </c>
      <c r="S34" s="128">
        <v>4065</v>
      </c>
    </row>
    <row r="35" spans="3:19" ht="11.1" customHeight="1">
      <c r="C35" s="64"/>
      <c r="D35" s="64"/>
      <c r="E35" s="64"/>
      <c r="F35" s="469" t="s">
        <v>213</v>
      </c>
      <c r="G35" s="469"/>
      <c r="H35" s="469"/>
      <c r="I35" s="469"/>
      <c r="J35" s="192"/>
      <c r="K35" s="128">
        <v>2006</v>
      </c>
      <c r="L35" s="128">
        <v>4186</v>
      </c>
      <c r="M35" s="128">
        <v>2019</v>
      </c>
      <c r="N35" s="128">
        <v>2167</v>
      </c>
      <c r="O35" s="129">
        <v>11960</v>
      </c>
      <c r="P35" s="136">
        <v>2.09</v>
      </c>
      <c r="Q35" s="137">
        <v>-162</v>
      </c>
      <c r="R35" s="138">
        <v>-3.73</v>
      </c>
      <c r="S35" s="128">
        <v>4348</v>
      </c>
    </row>
    <row r="36" spans="3:19" ht="11.1" customHeight="1">
      <c r="C36" s="64"/>
      <c r="D36" s="64"/>
      <c r="E36" s="64"/>
      <c r="F36" s="469" t="s">
        <v>216</v>
      </c>
      <c r="G36" s="469"/>
      <c r="H36" s="469"/>
      <c r="I36" s="469"/>
      <c r="J36" s="192"/>
      <c r="K36" s="128">
        <v>2097</v>
      </c>
      <c r="L36" s="128">
        <v>5494</v>
      </c>
      <c r="M36" s="128">
        <v>2694</v>
      </c>
      <c r="N36" s="128">
        <v>2800</v>
      </c>
      <c r="O36" s="129">
        <v>19621.428571428569</v>
      </c>
      <c r="P36" s="136">
        <v>2.62</v>
      </c>
      <c r="Q36" s="137">
        <v>43</v>
      </c>
      <c r="R36" s="138">
        <v>0.79</v>
      </c>
      <c r="S36" s="128">
        <v>5451</v>
      </c>
    </row>
    <row r="37" spans="3:19" ht="7.15" customHeight="1">
      <c r="C37" s="64"/>
      <c r="D37" s="64"/>
      <c r="E37" s="64"/>
      <c r="F37" s="64"/>
      <c r="G37" s="64"/>
      <c r="H37" s="64"/>
      <c r="I37" s="64"/>
      <c r="J37" s="192"/>
      <c r="K37" s="128"/>
      <c r="L37" s="128"/>
      <c r="M37" s="128"/>
      <c r="N37" s="128"/>
      <c r="O37" s="129"/>
      <c r="P37" s="136"/>
      <c r="Q37" s="137"/>
      <c r="R37" s="138"/>
      <c r="S37" s="128"/>
    </row>
    <row r="38" spans="3:19" s="60" customFormat="1" ht="11.1" customHeight="1">
      <c r="C38" s="451" t="s">
        <v>259</v>
      </c>
      <c r="D38" s="451"/>
      <c r="E38" s="451"/>
      <c r="F38" s="451"/>
      <c r="G38" s="451"/>
      <c r="H38" s="451"/>
      <c r="I38" s="451"/>
      <c r="J38" s="191"/>
      <c r="K38" s="124">
        <v>16564</v>
      </c>
      <c r="L38" s="124">
        <v>34862</v>
      </c>
      <c r="M38" s="124">
        <v>16699</v>
      </c>
      <c r="N38" s="124">
        <v>18163</v>
      </c>
      <c r="O38" s="125">
        <v>14346.502057613168</v>
      </c>
      <c r="P38" s="133">
        <v>2.1</v>
      </c>
      <c r="Q38" s="134">
        <v>2561</v>
      </c>
      <c r="R38" s="135">
        <v>7.93</v>
      </c>
      <c r="S38" s="124">
        <v>32301</v>
      </c>
    </row>
    <row r="39" spans="3:19" ht="11.1" customHeight="1">
      <c r="C39" s="63"/>
      <c r="D39" s="63"/>
      <c r="E39" s="63"/>
      <c r="F39" s="484" t="s">
        <v>205</v>
      </c>
      <c r="G39" s="484"/>
      <c r="H39" s="484"/>
      <c r="I39" s="484"/>
      <c r="J39" s="192"/>
      <c r="K39" s="128">
        <v>2113</v>
      </c>
      <c r="L39" s="128">
        <v>4229</v>
      </c>
      <c r="M39" s="128">
        <v>2001</v>
      </c>
      <c r="N39" s="128">
        <v>2228</v>
      </c>
      <c r="O39" s="129">
        <v>15662.962962962962</v>
      </c>
      <c r="P39" s="136">
        <v>2</v>
      </c>
      <c r="Q39" s="137">
        <v>375</v>
      </c>
      <c r="R39" s="138">
        <v>9.73</v>
      </c>
      <c r="S39" s="128">
        <v>3854</v>
      </c>
    </row>
    <row r="40" spans="3:19" ht="11.1" customHeight="1">
      <c r="C40" s="63"/>
      <c r="D40" s="63"/>
      <c r="E40" s="63"/>
      <c r="F40" s="484" t="s">
        <v>206</v>
      </c>
      <c r="G40" s="484"/>
      <c r="H40" s="484"/>
      <c r="I40" s="484"/>
      <c r="J40" s="192"/>
      <c r="K40" s="128">
        <v>2978</v>
      </c>
      <c r="L40" s="128">
        <v>6795</v>
      </c>
      <c r="M40" s="128">
        <v>3303</v>
      </c>
      <c r="N40" s="128">
        <v>3492</v>
      </c>
      <c r="O40" s="129">
        <v>16178.571428571429</v>
      </c>
      <c r="P40" s="136">
        <v>2.2799999999999998</v>
      </c>
      <c r="Q40" s="137">
        <v>1463</v>
      </c>
      <c r="R40" s="138">
        <v>27.44</v>
      </c>
      <c r="S40" s="128">
        <v>5332</v>
      </c>
    </row>
    <row r="41" spans="3:19" ht="11.1" customHeight="1">
      <c r="C41" s="63"/>
      <c r="D41" s="63"/>
      <c r="E41" s="63"/>
      <c r="F41" s="484" t="s">
        <v>210</v>
      </c>
      <c r="G41" s="484"/>
      <c r="H41" s="484"/>
      <c r="I41" s="484"/>
      <c r="J41" s="192"/>
      <c r="K41" s="128">
        <v>2403</v>
      </c>
      <c r="L41" s="128">
        <v>4694</v>
      </c>
      <c r="M41" s="128">
        <v>2144</v>
      </c>
      <c r="N41" s="128">
        <v>2550</v>
      </c>
      <c r="O41" s="129">
        <v>14668.75</v>
      </c>
      <c r="P41" s="136">
        <v>1.95</v>
      </c>
      <c r="Q41" s="137">
        <v>-160</v>
      </c>
      <c r="R41" s="138">
        <v>-3.3</v>
      </c>
      <c r="S41" s="128">
        <v>4854</v>
      </c>
    </row>
    <row r="42" spans="3:19" ht="11.1" customHeight="1">
      <c r="C42" s="63"/>
      <c r="D42" s="63"/>
      <c r="E42" s="63"/>
      <c r="F42" s="484" t="s">
        <v>213</v>
      </c>
      <c r="G42" s="484"/>
      <c r="H42" s="484"/>
      <c r="I42" s="484"/>
      <c r="J42" s="192"/>
      <c r="K42" s="128">
        <v>1469</v>
      </c>
      <c r="L42" s="128">
        <v>2688</v>
      </c>
      <c r="M42" s="128">
        <v>1292</v>
      </c>
      <c r="N42" s="128">
        <v>1396</v>
      </c>
      <c r="O42" s="129">
        <v>11686.95652173913</v>
      </c>
      <c r="P42" s="136">
        <v>1.83</v>
      </c>
      <c r="Q42" s="137">
        <v>175</v>
      </c>
      <c r="R42" s="138">
        <v>6.96</v>
      </c>
      <c r="S42" s="128">
        <v>2513</v>
      </c>
    </row>
    <row r="43" spans="3:19" ht="11.1" customHeight="1">
      <c r="C43" s="63"/>
      <c r="D43" s="63"/>
      <c r="E43" s="63"/>
      <c r="F43" s="484" t="s">
        <v>216</v>
      </c>
      <c r="G43" s="484"/>
      <c r="H43" s="484"/>
      <c r="I43" s="484"/>
      <c r="J43" s="192"/>
      <c r="K43" s="128">
        <v>1901</v>
      </c>
      <c r="L43" s="128">
        <v>3930</v>
      </c>
      <c r="M43" s="128">
        <v>1898</v>
      </c>
      <c r="N43" s="128">
        <v>2032</v>
      </c>
      <c r="O43" s="129">
        <v>11228.571428571429</v>
      </c>
      <c r="P43" s="136">
        <v>2.0699999999999998</v>
      </c>
      <c r="Q43" s="137">
        <v>-36</v>
      </c>
      <c r="R43" s="138">
        <v>-0.91</v>
      </c>
      <c r="S43" s="128">
        <v>3966</v>
      </c>
    </row>
    <row r="44" spans="3:19" ht="11.1" customHeight="1">
      <c r="C44" s="63"/>
      <c r="D44" s="63"/>
      <c r="E44" s="63"/>
      <c r="F44" s="484" t="s">
        <v>217</v>
      </c>
      <c r="G44" s="484"/>
      <c r="H44" s="484"/>
      <c r="I44" s="484"/>
      <c r="J44" s="192"/>
      <c r="K44" s="128">
        <v>3040</v>
      </c>
      <c r="L44" s="128">
        <v>6206</v>
      </c>
      <c r="M44" s="128">
        <v>2937</v>
      </c>
      <c r="N44" s="128">
        <v>3269</v>
      </c>
      <c r="O44" s="129">
        <v>14104.545454545454</v>
      </c>
      <c r="P44" s="136">
        <v>2.04</v>
      </c>
      <c r="Q44" s="137">
        <v>354</v>
      </c>
      <c r="R44" s="138">
        <v>6.05</v>
      </c>
      <c r="S44" s="128">
        <v>5852</v>
      </c>
    </row>
    <row r="45" spans="3:19" ht="11.1" customHeight="1">
      <c r="C45" s="63"/>
      <c r="D45" s="63"/>
      <c r="E45" s="63"/>
      <c r="F45" s="484" t="s">
        <v>239</v>
      </c>
      <c r="G45" s="484"/>
      <c r="H45" s="484"/>
      <c r="I45" s="484"/>
      <c r="J45" s="192"/>
      <c r="K45" s="128">
        <v>2660</v>
      </c>
      <c r="L45" s="128">
        <v>6320</v>
      </c>
      <c r="M45" s="128">
        <v>3124</v>
      </c>
      <c r="N45" s="128">
        <v>3196</v>
      </c>
      <c r="O45" s="129">
        <v>15800</v>
      </c>
      <c r="P45" s="136">
        <v>2.38</v>
      </c>
      <c r="Q45" s="137">
        <v>390</v>
      </c>
      <c r="R45" s="138">
        <v>6.58</v>
      </c>
      <c r="S45" s="128">
        <v>5930</v>
      </c>
    </row>
    <row r="46" spans="3:19" ht="7.15" customHeight="1">
      <c r="C46" s="64"/>
      <c r="D46" s="64"/>
      <c r="E46" s="64"/>
      <c r="F46" s="64"/>
      <c r="G46" s="64"/>
      <c r="H46" s="64"/>
      <c r="I46" s="64"/>
      <c r="J46" s="192"/>
      <c r="K46" s="128"/>
      <c r="L46" s="128"/>
      <c r="M46" s="128"/>
      <c r="N46" s="128"/>
      <c r="O46" s="129"/>
      <c r="P46" s="136"/>
      <c r="Q46" s="137"/>
      <c r="R46" s="138"/>
      <c r="S46" s="128"/>
    </row>
    <row r="47" spans="3:19" s="60" customFormat="1" ht="11.1" customHeight="1">
      <c r="C47" s="485" t="s">
        <v>260</v>
      </c>
      <c r="D47" s="485"/>
      <c r="E47" s="485"/>
      <c r="F47" s="485"/>
      <c r="G47" s="485"/>
      <c r="H47" s="485"/>
      <c r="I47" s="485"/>
      <c r="J47" s="191"/>
      <c r="K47" s="124">
        <v>7</v>
      </c>
      <c r="L47" s="124">
        <v>14</v>
      </c>
      <c r="M47" s="124">
        <v>7</v>
      </c>
      <c r="N47" s="124">
        <v>7</v>
      </c>
      <c r="O47" s="125">
        <v>1400</v>
      </c>
      <c r="P47" s="133">
        <v>2</v>
      </c>
      <c r="Q47" s="134">
        <v>-4</v>
      </c>
      <c r="R47" s="135">
        <v>-22.22</v>
      </c>
      <c r="S47" s="124">
        <v>18</v>
      </c>
    </row>
    <row r="48" spans="3:19" ht="7.15" customHeight="1">
      <c r="C48" s="64"/>
      <c r="D48" s="64"/>
      <c r="E48" s="64"/>
      <c r="F48" s="64"/>
      <c r="G48" s="64"/>
      <c r="H48" s="64"/>
      <c r="I48" s="64"/>
      <c r="J48" s="192"/>
      <c r="K48" s="128"/>
      <c r="L48" s="128"/>
      <c r="M48" s="128"/>
      <c r="N48" s="128"/>
      <c r="O48" s="129"/>
      <c r="P48" s="136"/>
      <c r="Q48" s="137"/>
      <c r="R48" s="138"/>
      <c r="S48" s="128"/>
    </row>
    <row r="49" spans="3:19" s="60" customFormat="1" ht="11.1" customHeight="1">
      <c r="C49" s="485" t="s">
        <v>261</v>
      </c>
      <c r="D49" s="485"/>
      <c r="E49" s="485"/>
      <c r="F49" s="485"/>
      <c r="G49" s="485"/>
      <c r="H49" s="485"/>
      <c r="I49" s="485"/>
      <c r="J49" s="191"/>
      <c r="K49" s="124">
        <v>8462</v>
      </c>
      <c r="L49" s="124">
        <v>21268</v>
      </c>
      <c r="M49" s="124">
        <v>10492</v>
      </c>
      <c r="N49" s="124">
        <v>10776</v>
      </c>
      <c r="O49" s="125">
        <v>11685.714285714284</v>
      </c>
      <c r="P49" s="133">
        <v>2.5099999999999998</v>
      </c>
      <c r="Q49" s="134">
        <v>397</v>
      </c>
      <c r="R49" s="135">
        <v>1.9</v>
      </c>
      <c r="S49" s="124">
        <v>20871</v>
      </c>
    </row>
    <row r="50" spans="3:19" ht="11.1" customHeight="1">
      <c r="C50" s="63"/>
      <c r="D50" s="63"/>
      <c r="E50" s="63"/>
      <c r="F50" s="484" t="s">
        <v>205</v>
      </c>
      <c r="G50" s="484"/>
      <c r="H50" s="484"/>
      <c r="I50" s="484"/>
      <c r="J50" s="192"/>
      <c r="K50" s="128">
        <v>1686</v>
      </c>
      <c r="L50" s="128">
        <v>3870</v>
      </c>
      <c r="M50" s="128">
        <v>1953</v>
      </c>
      <c r="N50" s="128">
        <v>1917</v>
      </c>
      <c r="O50" s="129">
        <v>14333.333333333332</v>
      </c>
      <c r="P50" s="136">
        <v>2.2999999999999998</v>
      </c>
      <c r="Q50" s="137">
        <v>147</v>
      </c>
      <c r="R50" s="138">
        <v>3.95</v>
      </c>
      <c r="S50" s="128">
        <v>3723</v>
      </c>
    </row>
    <row r="51" spans="3:19" ht="11.1" customHeight="1">
      <c r="C51" s="63"/>
      <c r="D51" s="63"/>
      <c r="E51" s="63"/>
      <c r="F51" s="484" t="s">
        <v>206</v>
      </c>
      <c r="G51" s="484"/>
      <c r="H51" s="484"/>
      <c r="I51" s="484"/>
      <c r="J51" s="192"/>
      <c r="K51" s="128">
        <v>1111</v>
      </c>
      <c r="L51" s="128">
        <v>2889</v>
      </c>
      <c r="M51" s="128">
        <v>1411</v>
      </c>
      <c r="N51" s="128">
        <v>1478</v>
      </c>
      <c r="O51" s="129">
        <v>8754.545454545454</v>
      </c>
      <c r="P51" s="136">
        <v>2.6</v>
      </c>
      <c r="Q51" s="137">
        <v>-86</v>
      </c>
      <c r="R51" s="138">
        <v>-2.89</v>
      </c>
      <c r="S51" s="128">
        <v>2975</v>
      </c>
    </row>
    <row r="52" spans="3:19" ht="11.1" customHeight="1">
      <c r="C52" s="63"/>
      <c r="D52" s="63"/>
      <c r="E52" s="63"/>
      <c r="F52" s="484" t="s">
        <v>210</v>
      </c>
      <c r="G52" s="484"/>
      <c r="H52" s="484"/>
      <c r="I52" s="484"/>
      <c r="J52" s="192"/>
      <c r="K52" s="128">
        <v>1560</v>
      </c>
      <c r="L52" s="128">
        <v>3790</v>
      </c>
      <c r="M52" s="128">
        <v>1873</v>
      </c>
      <c r="N52" s="128">
        <v>1917</v>
      </c>
      <c r="O52" s="129">
        <v>12633.333333333334</v>
      </c>
      <c r="P52" s="136">
        <v>2.4300000000000002</v>
      </c>
      <c r="Q52" s="137">
        <v>311</v>
      </c>
      <c r="R52" s="138">
        <v>8.94</v>
      </c>
      <c r="S52" s="128">
        <v>3479</v>
      </c>
    </row>
    <row r="53" spans="3:19" ht="11.1" customHeight="1">
      <c r="C53" s="63"/>
      <c r="D53" s="63"/>
      <c r="E53" s="63"/>
      <c r="F53" s="484" t="s">
        <v>213</v>
      </c>
      <c r="G53" s="484"/>
      <c r="H53" s="484"/>
      <c r="I53" s="484"/>
      <c r="J53" s="192"/>
      <c r="K53" s="128">
        <v>1243</v>
      </c>
      <c r="L53" s="128">
        <v>3311</v>
      </c>
      <c r="M53" s="128">
        <v>1619</v>
      </c>
      <c r="N53" s="128">
        <v>1692</v>
      </c>
      <c r="O53" s="129">
        <v>9460</v>
      </c>
      <c r="P53" s="136">
        <v>2.66</v>
      </c>
      <c r="Q53" s="137">
        <v>250</v>
      </c>
      <c r="R53" s="138">
        <v>8.17</v>
      </c>
      <c r="S53" s="128">
        <v>3061</v>
      </c>
    </row>
    <row r="54" spans="3:19" ht="11.1" customHeight="1">
      <c r="C54" s="63"/>
      <c r="D54" s="63"/>
      <c r="E54" s="63"/>
      <c r="F54" s="484" t="s">
        <v>216</v>
      </c>
      <c r="G54" s="484"/>
      <c r="H54" s="484"/>
      <c r="I54" s="484"/>
      <c r="J54" s="192"/>
      <c r="K54" s="128">
        <v>1846</v>
      </c>
      <c r="L54" s="128">
        <v>4818</v>
      </c>
      <c r="M54" s="128">
        <v>2358</v>
      </c>
      <c r="N54" s="128">
        <v>2460</v>
      </c>
      <c r="O54" s="129">
        <v>12678.947368421052</v>
      </c>
      <c r="P54" s="136">
        <v>2.61</v>
      </c>
      <c r="Q54" s="137">
        <v>-250</v>
      </c>
      <c r="R54" s="138">
        <v>-4.93</v>
      </c>
      <c r="S54" s="128">
        <v>5068</v>
      </c>
    </row>
    <row r="55" spans="3:19" ht="11.1" customHeight="1">
      <c r="C55" s="64"/>
      <c r="D55" s="64"/>
      <c r="E55" s="64"/>
      <c r="F55" s="469" t="s">
        <v>217</v>
      </c>
      <c r="G55" s="469"/>
      <c r="H55" s="469"/>
      <c r="I55" s="469"/>
      <c r="J55" s="192"/>
      <c r="K55" s="128">
        <v>1016</v>
      </c>
      <c r="L55" s="128">
        <v>2590</v>
      </c>
      <c r="M55" s="128">
        <v>1278</v>
      </c>
      <c r="N55" s="128">
        <v>1312</v>
      </c>
      <c r="O55" s="129">
        <v>14388.888888888889</v>
      </c>
      <c r="P55" s="136">
        <v>2.5499999999999998</v>
      </c>
      <c r="Q55" s="137">
        <v>25</v>
      </c>
      <c r="R55" s="138">
        <v>0.97</v>
      </c>
      <c r="S55" s="128">
        <v>2565</v>
      </c>
    </row>
    <row r="56" spans="3:19" ht="7.15" customHeight="1">
      <c r="J56" s="200"/>
      <c r="K56" s="128"/>
      <c r="L56" s="128"/>
      <c r="M56" s="128"/>
      <c r="N56" s="128"/>
      <c r="O56" s="129"/>
      <c r="P56" s="136"/>
      <c r="Q56" s="137"/>
      <c r="R56" s="138"/>
      <c r="S56" s="128"/>
    </row>
    <row r="57" spans="3:19" s="60" customFormat="1" ht="11.1" customHeight="1">
      <c r="C57" s="451" t="s">
        <v>262</v>
      </c>
      <c r="D57" s="451"/>
      <c r="E57" s="451"/>
      <c r="F57" s="451"/>
      <c r="G57" s="451"/>
      <c r="H57" s="451"/>
      <c r="I57" s="451"/>
      <c r="J57" s="191"/>
      <c r="K57" s="124">
        <v>11078</v>
      </c>
      <c r="L57" s="124">
        <v>26268</v>
      </c>
      <c r="M57" s="124">
        <v>13053</v>
      </c>
      <c r="N57" s="124">
        <v>13215</v>
      </c>
      <c r="O57" s="125">
        <v>14593.333333333332</v>
      </c>
      <c r="P57" s="133">
        <v>2.37</v>
      </c>
      <c r="Q57" s="134">
        <v>896</v>
      </c>
      <c r="R57" s="135">
        <v>3.53</v>
      </c>
      <c r="S57" s="124">
        <v>25372</v>
      </c>
    </row>
    <row r="58" spans="3:19" ht="11.1" customHeight="1">
      <c r="C58" s="64"/>
      <c r="D58" s="64"/>
      <c r="E58" s="64"/>
      <c r="F58" s="469" t="s">
        <v>205</v>
      </c>
      <c r="G58" s="469"/>
      <c r="H58" s="469"/>
      <c r="I58" s="469"/>
      <c r="J58" s="192"/>
      <c r="K58" s="128">
        <v>1867</v>
      </c>
      <c r="L58" s="128">
        <v>4592</v>
      </c>
      <c r="M58" s="128">
        <v>2238</v>
      </c>
      <c r="N58" s="128">
        <v>2354</v>
      </c>
      <c r="O58" s="129">
        <v>13915.151515151514</v>
      </c>
      <c r="P58" s="136">
        <v>2.46</v>
      </c>
      <c r="Q58" s="137">
        <v>-177</v>
      </c>
      <c r="R58" s="138">
        <v>-3.71</v>
      </c>
      <c r="S58" s="128">
        <v>4769</v>
      </c>
    </row>
    <row r="59" spans="3:19" ht="11.1" customHeight="1">
      <c r="C59" s="64"/>
      <c r="D59" s="64"/>
      <c r="E59" s="64"/>
      <c r="F59" s="469" t="s">
        <v>206</v>
      </c>
      <c r="G59" s="469"/>
      <c r="H59" s="469"/>
      <c r="I59" s="469"/>
      <c r="J59" s="192"/>
      <c r="K59" s="128">
        <v>1704</v>
      </c>
      <c r="L59" s="128">
        <v>4392</v>
      </c>
      <c r="M59" s="128">
        <v>2197</v>
      </c>
      <c r="N59" s="128">
        <v>2195</v>
      </c>
      <c r="O59" s="129">
        <v>15685.714285714284</v>
      </c>
      <c r="P59" s="136">
        <v>2.58</v>
      </c>
      <c r="Q59" s="137">
        <v>136</v>
      </c>
      <c r="R59" s="138">
        <v>3.2</v>
      </c>
      <c r="S59" s="128">
        <v>4256</v>
      </c>
    </row>
    <row r="60" spans="3:19" ht="11.1" customHeight="1">
      <c r="C60" s="64"/>
      <c r="D60" s="64"/>
      <c r="E60" s="64"/>
      <c r="F60" s="469" t="s">
        <v>210</v>
      </c>
      <c r="G60" s="469"/>
      <c r="H60" s="469"/>
      <c r="I60" s="469"/>
      <c r="J60" s="192"/>
      <c r="K60" s="128">
        <v>1926</v>
      </c>
      <c r="L60" s="128">
        <v>4412</v>
      </c>
      <c r="M60" s="128">
        <v>2209</v>
      </c>
      <c r="N60" s="128">
        <v>2203</v>
      </c>
      <c r="O60" s="129">
        <v>12976.470588235294</v>
      </c>
      <c r="P60" s="136">
        <v>2.29</v>
      </c>
      <c r="Q60" s="137">
        <v>65</v>
      </c>
      <c r="R60" s="138">
        <v>1.5</v>
      </c>
      <c r="S60" s="128">
        <v>4347</v>
      </c>
    </row>
    <row r="61" spans="3:19" ht="11.1" customHeight="1">
      <c r="C61" s="64"/>
      <c r="D61" s="64"/>
      <c r="E61" s="64"/>
      <c r="F61" s="469" t="s">
        <v>213</v>
      </c>
      <c r="G61" s="469"/>
      <c r="H61" s="469"/>
      <c r="I61" s="469"/>
      <c r="J61" s="192"/>
      <c r="K61" s="128">
        <v>2746</v>
      </c>
      <c r="L61" s="128">
        <v>6160</v>
      </c>
      <c r="M61" s="128">
        <v>3081</v>
      </c>
      <c r="N61" s="128">
        <v>3079</v>
      </c>
      <c r="O61" s="129">
        <v>16648.64864864865</v>
      </c>
      <c r="P61" s="136">
        <v>2.2400000000000002</v>
      </c>
      <c r="Q61" s="137">
        <v>285</v>
      </c>
      <c r="R61" s="138">
        <v>4.8499999999999996</v>
      </c>
      <c r="S61" s="128">
        <v>5875</v>
      </c>
    </row>
    <row r="62" spans="3:19" ht="11.1" customHeight="1">
      <c r="C62" s="64"/>
      <c r="D62" s="64"/>
      <c r="E62" s="64"/>
      <c r="F62" s="469" t="s">
        <v>216</v>
      </c>
      <c r="G62" s="469"/>
      <c r="H62" s="469"/>
      <c r="I62" s="469"/>
      <c r="J62" s="192"/>
      <c r="K62" s="128">
        <v>2101</v>
      </c>
      <c r="L62" s="128">
        <v>4862</v>
      </c>
      <c r="M62" s="128">
        <v>2422</v>
      </c>
      <c r="N62" s="128">
        <v>2440</v>
      </c>
      <c r="O62" s="129">
        <v>13505.555555555557</v>
      </c>
      <c r="P62" s="136">
        <v>2.31</v>
      </c>
      <c r="Q62" s="137">
        <v>493</v>
      </c>
      <c r="R62" s="138">
        <v>11.28</v>
      </c>
      <c r="S62" s="128">
        <v>4369</v>
      </c>
    </row>
    <row r="63" spans="3:19" ht="11.1" customHeight="1">
      <c r="C63" s="64"/>
      <c r="D63" s="64"/>
      <c r="E63" s="64"/>
      <c r="F63" s="469" t="s">
        <v>217</v>
      </c>
      <c r="G63" s="469"/>
      <c r="H63" s="469"/>
      <c r="I63" s="469"/>
      <c r="J63" s="192"/>
      <c r="K63" s="128">
        <v>734</v>
      </c>
      <c r="L63" s="128">
        <v>1850</v>
      </c>
      <c r="M63" s="128">
        <v>906</v>
      </c>
      <c r="N63" s="128">
        <v>944</v>
      </c>
      <c r="O63" s="129">
        <v>15416.666666666668</v>
      </c>
      <c r="P63" s="136">
        <v>2.52</v>
      </c>
      <c r="Q63" s="137">
        <v>94</v>
      </c>
      <c r="R63" s="138">
        <v>5.35</v>
      </c>
      <c r="S63" s="128">
        <v>1756</v>
      </c>
    </row>
    <row r="64" spans="3:19" ht="7.15" customHeight="1">
      <c r="C64" s="64"/>
      <c r="D64" s="64"/>
      <c r="E64" s="64"/>
      <c r="F64" s="64"/>
      <c r="G64" s="64"/>
      <c r="H64" s="64"/>
      <c r="I64" s="64"/>
      <c r="J64" s="192"/>
      <c r="K64" s="128"/>
      <c r="L64" s="128"/>
      <c r="M64" s="128"/>
      <c r="N64" s="128"/>
      <c r="O64" s="129"/>
      <c r="P64" s="136"/>
      <c r="Q64" s="137"/>
      <c r="R64" s="138"/>
      <c r="S64" s="128"/>
    </row>
    <row r="65" spans="3:19" s="60" customFormat="1" ht="11.1" customHeight="1">
      <c r="C65" s="451" t="s">
        <v>263</v>
      </c>
      <c r="D65" s="451"/>
      <c r="E65" s="451"/>
      <c r="F65" s="451"/>
      <c r="G65" s="451"/>
      <c r="H65" s="451"/>
      <c r="I65" s="451"/>
      <c r="J65" s="191"/>
      <c r="K65" s="124">
        <v>8731</v>
      </c>
      <c r="L65" s="124">
        <v>22756</v>
      </c>
      <c r="M65" s="124">
        <v>11226</v>
      </c>
      <c r="N65" s="124">
        <v>11530</v>
      </c>
      <c r="O65" s="125">
        <v>10940.384615384615</v>
      </c>
      <c r="P65" s="133">
        <v>2.61</v>
      </c>
      <c r="Q65" s="134">
        <v>636</v>
      </c>
      <c r="R65" s="135">
        <v>2.88</v>
      </c>
      <c r="S65" s="124">
        <v>22120</v>
      </c>
    </row>
    <row r="66" spans="3:19" ht="11.1" customHeight="1">
      <c r="C66" s="64"/>
      <c r="D66" s="64"/>
      <c r="E66" s="64"/>
      <c r="F66" s="469" t="s">
        <v>205</v>
      </c>
      <c r="G66" s="469"/>
      <c r="H66" s="469"/>
      <c r="I66" s="469"/>
      <c r="J66" s="192"/>
      <c r="K66" s="128">
        <v>1880</v>
      </c>
      <c r="L66" s="128">
        <v>5077</v>
      </c>
      <c r="M66" s="128">
        <v>2507</v>
      </c>
      <c r="N66" s="128">
        <v>2570</v>
      </c>
      <c r="O66" s="129">
        <v>10154</v>
      </c>
      <c r="P66" s="136">
        <v>2.7</v>
      </c>
      <c r="Q66" s="137">
        <v>302</v>
      </c>
      <c r="R66" s="138">
        <v>6.32</v>
      </c>
      <c r="S66" s="128">
        <v>4775</v>
      </c>
    </row>
    <row r="67" spans="3:19" ht="11.1" customHeight="1">
      <c r="C67" s="64"/>
      <c r="D67" s="64"/>
      <c r="E67" s="64"/>
      <c r="F67" s="469" t="s">
        <v>206</v>
      </c>
      <c r="G67" s="469"/>
      <c r="H67" s="469"/>
      <c r="I67" s="469"/>
      <c r="J67" s="192"/>
      <c r="K67" s="128">
        <v>1883</v>
      </c>
      <c r="L67" s="128">
        <v>5139</v>
      </c>
      <c r="M67" s="128">
        <v>2544</v>
      </c>
      <c r="N67" s="128">
        <v>2595</v>
      </c>
      <c r="O67" s="129">
        <v>10934.04255319149</v>
      </c>
      <c r="P67" s="136">
        <v>2.73</v>
      </c>
      <c r="Q67" s="137">
        <v>-17</v>
      </c>
      <c r="R67" s="138">
        <v>-0.33</v>
      </c>
      <c r="S67" s="128">
        <v>5156</v>
      </c>
    </row>
    <row r="68" spans="3:19" ht="11.1" customHeight="1">
      <c r="C68" s="64"/>
      <c r="D68" s="64"/>
      <c r="E68" s="64"/>
      <c r="F68" s="469" t="s">
        <v>210</v>
      </c>
      <c r="G68" s="469"/>
      <c r="H68" s="469"/>
      <c r="I68" s="469"/>
      <c r="J68" s="192"/>
      <c r="K68" s="128">
        <v>1555</v>
      </c>
      <c r="L68" s="128">
        <v>4116</v>
      </c>
      <c r="M68" s="128">
        <v>2025</v>
      </c>
      <c r="N68" s="128">
        <v>2091</v>
      </c>
      <c r="O68" s="129">
        <v>10039.024390243903</v>
      </c>
      <c r="P68" s="136">
        <v>2.65</v>
      </c>
      <c r="Q68" s="137">
        <v>-60</v>
      </c>
      <c r="R68" s="138">
        <v>-1.44</v>
      </c>
      <c r="S68" s="128">
        <v>4176</v>
      </c>
    </row>
    <row r="69" spans="3:19" ht="11.1" customHeight="1">
      <c r="C69" s="64"/>
      <c r="D69" s="64"/>
      <c r="E69" s="64"/>
      <c r="F69" s="469" t="s">
        <v>213</v>
      </c>
      <c r="G69" s="469"/>
      <c r="H69" s="469"/>
      <c r="I69" s="469"/>
      <c r="J69" s="192"/>
      <c r="K69" s="128">
        <v>1419</v>
      </c>
      <c r="L69" s="128">
        <v>3721</v>
      </c>
      <c r="M69" s="128">
        <v>1847</v>
      </c>
      <c r="N69" s="128">
        <v>1874</v>
      </c>
      <c r="O69" s="129">
        <v>10944.117647058823</v>
      </c>
      <c r="P69" s="136">
        <v>2.62</v>
      </c>
      <c r="Q69" s="137">
        <v>331</v>
      </c>
      <c r="R69" s="138">
        <v>9.76</v>
      </c>
      <c r="S69" s="128">
        <v>3390</v>
      </c>
    </row>
    <row r="70" spans="3:19" ht="11.1" customHeight="1">
      <c r="C70" s="64"/>
      <c r="D70" s="64"/>
      <c r="E70" s="64"/>
      <c r="F70" s="469" t="s">
        <v>216</v>
      </c>
      <c r="G70" s="469"/>
      <c r="H70" s="469"/>
      <c r="I70" s="469"/>
      <c r="J70" s="192"/>
      <c r="K70" s="128">
        <v>950</v>
      </c>
      <c r="L70" s="128">
        <v>2186</v>
      </c>
      <c r="M70" s="128">
        <v>1090</v>
      </c>
      <c r="N70" s="128">
        <v>1096</v>
      </c>
      <c r="O70" s="129">
        <v>9504.347826086956</v>
      </c>
      <c r="P70" s="136">
        <v>2.2999999999999998</v>
      </c>
      <c r="Q70" s="137">
        <v>-30</v>
      </c>
      <c r="R70" s="138">
        <v>-1.35</v>
      </c>
      <c r="S70" s="128">
        <v>2216</v>
      </c>
    </row>
    <row r="71" spans="3:19" s="44" customFormat="1" ht="11.1" customHeight="1">
      <c r="C71" s="64"/>
      <c r="D71" s="64"/>
      <c r="E71" s="64"/>
      <c r="F71" s="469" t="s">
        <v>217</v>
      </c>
      <c r="G71" s="469"/>
      <c r="H71" s="469"/>
      <c r="I71" s="469"/>
      <c r="J71" s="192"/>
      <c r="K71" s="128">
        <v>1044</v>
      </c>
      <c r="L71" s="128">
        <v>2517</v>
      </c>
      <c r="M71" s="128">
        <v>1213</v>
      </c>
      <c r="N71" s="128">
        <v>1304</v>
      </c>
      <c r="O71" s="129">
        <v>17978.571428571428</v>
      </c>
      <c r="P71" s="136">
        <v>2.41</v>
      </c>
      <c r="Q71" s="137">
        <v>110</v>
      </c>
      <c r="R71" s="138">
        <v>4.57</v>
      </c>
      <c r="S71" s="128">
        <v>2407</v>
      </c>
    </row>
    <row r="72" spans="3:19" s="44" customFormat="1" ht="7.15" customHeight="1">
      <c r="C72" s="64"/>
      <c r="D72" s="64"/>
      <c r="E72" s="64"/>
      <c r="F72" s="64"/>
      <c r="G72" s="64"/>
      <c r="H72" s="64"/>
      <c r="I72" s="64"/>
      <c r="J72" s="192"/>
      <c r="K72" s="128"/>
      <c r="L72" s="128"/>
      <c r="M72" s="128"/>
      <c r="N72" s="128"/>
      <c r="O72" s="129"/>
      <c r="P72" s="136"/>
      <c r="Q72" s="137"/>
      <c r="R72" s="138"/>
      <c r="S72" s="128"/>
    </row>
    <row r="73" spans="3:19" s="60" customFormat="1" ht="11.1" customHeight="1">
      <c r="C73" s="451" t="s">
        <v>264</v>
      </c>
      <c r="D73" s="451"/>
      <c r="E73" s="451"/>
      <c r="F73" s="451"/>
      <c r="G73" s="451"/>
      <c r="H73" s="451"/>
      <c r="I73" s="451"/>
      <c r="J73" s="191"/>
      <c r="K73" s="124">
        <v>13421</v>
      </c>
      <c r="L73" s="124">
        <v>34038</v>
      </c>
      <c r="M73" s="124">
        <v>16697</v>
      </c>
      <c r="N73" s="124">
        <v>17341</v>
      </c>
      <c r="O73" s="125">
        <v>10570.807453416148</v>
      </c>
      <c r="P73" s="133">
        <v>2.54</v>
      </c>
      <c r="Q73" s="134">
        <v>943</v>
      </c>
      <c r="R73" s="135">
        <v>2.85</v>
      </c>
      <c r="S73" s="124">
        <v>33095</v>
      </c>
    </row>
    <row r="74" spans="3:19" ht="11.1" customHeight="1">
      <c r="C74" s="64"/>
      <c r="D74" s="64"/>
      <c r="E74" s="64"/>
      <c r="F74" s="469" t="s">
        <v>205</v>
      </c>
      <c r="G74" s="469"/>
      <c r="H74" s="469"/>
      <c r="I74" s="469"/>
      <c r="J74" s="192"/>
      <c r="K74" s="128">
        <v>1216</v>
      </c>
      <c r="L74" s="128">
        <v>2884</v>
      </c>
      <c r="M74" s="128">
        <v>1415</v>
      </c>
      <c r="N74" s="128">
        <v>1469</v>
      </c>
      <c r="O74" s="129">
        <v>12016.666666666668</v>
      </c>
      <c r="P74" s="136">
        <v>2.37</v>
      </c>
      <c r="Q74" s="137">
        <v>11</v>
      </c>
      <c r="R74" s="138">
        <v>0.38</v>
      </c>
      <c r="S74" s="128">
        <v>2873</v>
      </c>
    </row>
    <row r="75" spans="3:19" ht="11.1" customHeight="1">
      <c r="C75" s="64"/>
      <c r="D75" s="64"/>
      <c r="E75" s="64"/>
      <c r="F75" s="469" t="s">
        <v>206</v>
      </c>
      <c r="G75" s="469"/>
      <c r="H75" s="469"/>
      <c r="I75" s="469"/>
      <c r="J75" s="192"/>
      <c r="K75" s="128">
        <v>1691</v>
      </c>
      <c r="L75" s="128">
        <v>3766</v>
      </c>
      <c r="M75" s="128">
        <v>1839</v>
      </c>
      <c r="N75" s="128">
        <v>1927</v>
      </c>
      <c r="O75" s="129">
        <v>11412.121212121212</v>
      </c>
      <c r="P75" s="136">
        <v>2.23</v>
      </c>
      <c r="Q75" s="137">
        <v>-20</v>
      </c>
      <c r="R75" s="138">
        <v>-0.53</v>
      </c>
      <c r="S75" s="128">
        <v>3786</v>
      </c>
    </row>
    <row r="76" spans="3:19" ht="11.1" customHeight="1">
      <c r="C76" s="64"/>
      <c r="D76" s="64"/>
      <c r="E76" s="64"/>
      <c r="F76" s="469" t="s">
        <v>210</v>
      </c>
      <c r="G76" s="469"/>
      <c r="H76" s="469"/>
      <c r="I76" s="469"/>
      <c r="J76" s="192"/>
      <c r="K76" s="128">
        <v>1104</v>
      </c>
      <c r="L76" s="128">
        <v>3025</v>
      </c>
      <c r="M76" s="128">
        <v>1551</v>
      </c>
      <c r="N76" s="128">
        <v>1474</v>
      </c>
      <c r="O76" s="129">
        <v>8402.7777777777774</v>
      </c>
      <c r="P76" s="136">
        <v>2.74</v>
      </c>
      <c r="Q76" s="137">
        <v>218</v>
      </c>
      <c r="R76" s="138">
        <v>7.77</v>
      </c>
      <c r="S76" s="128">
        <v>2807</v>
      </c>
    </row>
    <row r="77" spans="3:19" ht="11.1" customHeight="1">
      <c r="C77" s="64"/>
      <c r="D77" s="64"/>
      <c r="E77" s="64"/>
      <c r="F77" s="469" t="s">
        <v>213</v>
      </c>
      <c r="G77" s="469"/>
      <c r="H77" s="469"/>
      <c r="I77" s="469"/>
      <c r="J77" s="192"/>
      <c r="K77" s="128">
        <v>1694</v>
      </c>
      <c r="L77" s="128">
        <v>4421</v>
      </c>
      <c r="M77" s="128">
        <v>2168</v>
      </c>
      <c r="N77" s="128">
        <v>2253</v>
      </c>
      <c r="O77" s="129">
        <v>11634.21052631579</v>
      </c>
      <c r="P77" s="136">
        <v>2.61</v>
      </c>
      <c r="Q77" s="137">
        <v>328</v>
      </c>
      <c r="R77" s="138">
        <v>8.01</v>
      </c>
      <c r="S77" s="128">
        <v>4093</v>
      </c>
    </row>
    <row r="78" spans="3:19" ht="11.1" customHeight="1">
      <c r="C78" s="64"/>
      <c r="D78" s="64"/>
      <c r="E78" s="64"/>
      <c r="F78" s="469" t="s">
        <v>216</v>
      </c>
      <c r="G78" s="469"/>
      <c r="H78" s="469"/>
      <c r="I78" s="469"/>
      <c r="J78" s="192"/>
      <c r="K78" s="128">
        <v>1716</v>
      </c>
      <c r="L78" s="128">
        <v>4461</v>
      </c>
      <c r="M78" s="128">
        <v>2168</v>
      </c>
      <c r="N78" s="128">
        <v>2293</v>
      </c>
      <c r="O78" s="129">
        <v>11739.473684210527</v>
      </c>
      <c r="P78" s="136">
        <v>2.6</v>
      </c>
      <c r="Q78" s="137">
        <v>212</v>
      </c>
      <c r="R78" s="138">
        <v>4.99</v>
      </c>
      <c r="S78" s="128">
        <v>4249</v>
      </c>
    </row>
    <row r="79" spans="3:19" ht="11.1" customHeight="1">
      <c r="C79" s="64"/>
      <c r="D79" s="64"/>
      <c r="E79" s="64"/>
      <c r="F79" s="469" t="s">
        <v>217</v>
      </c>
      <c r="G79" s="469"/>
      <c r="H79" s="469"/>
      <c r="I79" s="469"/>
      <c r="J79" s="192"/>
      <c r="K79" s="128">
        <v>1979</v>
      </c>
      <c r="L79" s="128">
        <v>5288</v>
      </c>
      <c r="M79" s="128">
        <v>2557</v>
      </c>
      <c r="N79" s="128">
        <v>2731</v>
      </c>
      <c r="O79" s="129">
        <v>12297.674418604651</v>
      </c>
      <c r="P79" s="136">
        <v>2.67</v>
      </c>
      <c r="Q79" s="137">
        <v>108</v>
      </c>
      <c r="R79" s="138">
        <v>2.08</v>
      </c>
      <c r="S79" s="128">
        <v>5180</v>
      </c>
    </row>
    <row r="80" spans="3:19" ht="11.1" customHeight="1">
      <c r="C80" s="64"/>
      <c r="D80" s="64"/>
      <c r="E80" s="64"/>
      <c r="F80" s="469" t="s">
        <v>239</v>
      </c>
      <c r="G80" s="469"/>
      <c r="H80" s="469"/>
      <c r="I80" s="469"/>
      <c r="J80" s="192"/>
      <c r="K80" s="128">
        <v>2101</v>
      </c>
      <c r="L80" s="128">
        <v>5137</v>
      </c>
      <c r="M80" s="128">
        <v>2465</v>
      </c>
      <c r="N80" s="128">
        <v>2672</v>
      </c>
      <c r="O80" s="129">
        <v>12842.5</v>
      </c>
      <c r="P80" s="136">
        <v>2.4500000000000002</v>
      </c>
      <c r="Q80" s="137">
        <v>30</v>
      </c>
      <c r="R80" s="138">
        <v>0.59</v>
      </c>
      <c r="S80" s="128">
        <v>5107</v>
      </c>
    </row>
    <row r="81" spans="3:19" ht="11.1" customHeight="1">
      <c r="C81" s="64"/>
      <c r="D81" s="64"/>
      <c r="E81" s="64"/>
      <c r="F81" s="469" t="s">
        <v>240</v>
      </c>
      <c r="G81" s="469"/>
      <c r="H81" s="469"/>
      <c r="I81" s="469"/>
      <c r="J81" s="192"/>
      <c r="K81" s="128">
        <v>1911</v>
      </c>
      <c r="L81" s="128">
        <v>4853</v>
      </c>
      <c r="M81" s="128">
        <v>2378</v>
      </c>
      <c r="N81" s="128">
        <v>2475</v>
      </c>
      <c r="O81" s="129">
        <v>13480.555555555557</v>
      </c>
      <c r="P81" s="136">
        <v>2.54</v>
      </c>
      <c r="Q81" s="137">
        <v>-30</v>
      </c>
      <c r="R81" s="138">
        <v>-0.61</v>
      </c>
      <c r="S81" s="128">
        <v>4883</v>
      </c>
    </row>
    <row r="82" spans="3:19" ht="11.1" customHeight="1">
      <c r="C82" s="64"/>
      <c r="D82" s="64"/>
      <c r="E82" s="64"/>
      <c r="F82" s="469" t="s">
        <v>265</v>
      </c>
      <c r="G82" s="469"/>
      <c r="H82" s="469"/>
      <c r="I82" s="469"/>
      <c r="J82" s="192"/>
      <c r="K82" s="128">
        <v>9</v>
      </c>
      <c r="L82" s="128">
        <v>203</v>
      </c>
      <c r="M82" s="128">
        <v>156</v>
      </c>
      <c r="N82" s="128">
        <v>47</v>
      </c>
      <c r="O82" s="129">
        <v>597.05882352941171</v>
      </c>
      <c r="P82" s="136">
        <v>22.56</v>
      </c>
      <c r="Q82" s="137">
        <v>86</v>
      </c>
      <c r="R82" s="138">
        <v>73.5</v>
      </c>
      <c r="S82" s="128">
        <v>117</v>
      </c>
    </row>
    <row r="83" spans="3:19" ht="11.1" customHeight="1">
      <c r="C83" s="45"/>
      <c r="D83" s="45"/>
      <c r="E83" s="45"/>
      <c r="F83" s="45"/>
      <c r="G83" s="45"/>
      <c r="H83" s="45"/>
      <c r="I83" s="45"/>
      <c r="J83" s="189"/>
      <c r="K83" s="139"/>
      <c r="L83" s="139"/>
      <c r="M83" s="139"/>
      <c r="N83" s="139"/>
      <c r="O83" s="139"/>
      <c r="P83" s="45"/>
      <c r="Q83" s="45"/>
      <c r="R83" s="45"/>
      <c r="S83" s="45"/>
    </row>
    <row r="84" spans="3:19" ht="11.1" customHeight="1"/>
    <row r="85" spans="3:19" ht="15.95" customHeight="1"/>
    <row r="86" spans="3:19" ht="15.95" customHeight="1"/>
    <row r="87" spans="3:19" ht="15.95" customHeight="1"/>
    <row r="88" spans="3:19" ht="15.95" customHeight="1">
      <c r="G88" s="13" t="s">
        <v>266</v>
      </c>
    </row>
    <row r="89" spans="3:19" ht="15.95" customHeight="1"/>
    <row r="90" spans="3:19" ht="15.95" customHeight="1"/>
    <row r="91" spans="3:19" ht="15.95" customHeight="1"/>
    <row r="92" spans="3:19" ht="15.95" customHeight="1"/>
    <row r="93" spans="3:19" ht="15.95" customHeight="1"/>
    <row r="94" spans="3:19" ht="15.95" customHeight="1"/>
    <row r="95" spans="3:19" ht="15.95" customHeight="1"/>
    <row r="96" spans="3:19" ht="15.95" customHeight="1"/>
    <row r="97" ht="15.95" customHeight="1"/>
    <row r="98" ht="15.95" customHeight="1"/>
    <row r="99" ht="15.95" customHeight="1"/>
    <row r="100" ht="15.95" customHeight="1"/>
  </sheetData>
  <mergeCells count="68">
    <mergeCell ref="C11:I11"/>
    <mergeCell ref="A1:K2"/>
    <mergeCell ref="B5:S5"/>
    <mergeCell ref="B7:J8"/>
    <mergeCell ref="K7:K8"/>
    <mergeCell ref="L7:N7"/>
    <mergeCell ref="Q7:R7"/>
    <mergeCell ref="F12:I12"/>
    <mergeCell ref="F13:I13"/>
    <mergeCell ref="F14:I14"/>
    <mergeCell ref="F27:I27"/>
    <mergeCell ref="F16:I16"/>
    <mergeCell ref="F17:I17"/>
    <mergeCell ref="C19:I19"/>
    <mergeCell ref="C21:I21"/>
    <mergeCell ref="F22:I22"/>
    <mergeCell ref="F23:I23"/>
    <mergeCell ref="C25:I25"/>
    <mergeCell ref="F26:I26"/>
    <mergeCell ref="F15:I15"/>
    <mergeCell ref="F28:I28"/>
    <mergeCell ref="F29:I29"/>
    <mergeCell ref="C31:I31"/>
    <mergeCell ref="F32:I32"/>
    <mergeCell ref="F33:I33"/>
    <mergeCell ref="F41:I41"/>
    <mergeCell ref="F42:I42"/>
    <mergeCell ref="F43:I43"/>
    <mergeCell ref="F44:I44"/>
    <mergeCell ref="F39:I39"/>
    <mergeCell ref="F34:I34"/>
    <mergeCell ref="F35:I35"/>
    <mergeCell ref="F36:I36"/>
    <mergeCell ref="C38:I38"/>
    <mergeCell ref="F40:I40"/>
    <mergeCell ref="C47:I47"/>
    <mergeCell ref="C49:I49"/>
    <mergeCell ref="F50:I50"/>
    <mergeCell ref="F51:I51"/>
    <mergeCell ref="F45:I45"/>
    <mergeCell ref="F79:I79"/>
    <mergeCell ref="F63:I63"/>
    <mergeCell ref="F52:I52"/>
    <mergeCell ref="F53:I53"/>
    <mergeCell ref="F54:I54"/>
    <mergeCell ref="F55:I55"/>
    <mergeCell ref="C57:I57"/>
    <mergeCell ref="F58:I58"/>
    <mergeCell ref="F59:I59"/>
    <mergeCell ref="F60:I60"/>
    <mergeCell ref="F61:I61"/>
    <mergeCell ref="F62:I62"/>
    <mergeCell ref="F80:I80"/>
    <mergeCell ref="F81:I81"/>
    <mergeCell ref="F82:I82"/>
    <mergeCell ref="F75:I75"/>
    <mergeCell ref="C65:I65"/>
    <mergeCell ref="F66:I66"/>
    <mergeCell ref="F67:I67"/>
    <mergeCell ref="F68:I68"/>
    <mergeCell ref="F69:I69"/>
    <mergeCell ref="F70:I70"/>
    <mergeCell ref="F71:I71"/>
    <mergeCell ref="C73:I73"/>
    <mergeCell ref="F74:I74"/>
    <mergeCell ref="F76:I76"/>
    <mergeCell ref="F77:I77"/>
    <mergeCell ref="F78:I78"/>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9"/>
  <sheetViews>
    <sheetView view="pageBreakPreview" zoomScaleNormal="100" zoomScaleSheetLayoutView="100" workbookViewId="0">
      <selection activeCell="T14" sqref="T14"/>
    </sheetView>
  </sheetViews>
  <sheetFormatPr defaultRowHeight="13.5"/>
  <cols>
    <col min="1" max="14" width="1.625" style="53" customWidth="1"/>
    <col min="15" max="20" width="12.875" style="53" customWidth="1"/>
    <col min="21" max="21" width="1.625" style="53" customWidth="1"/>
    <col min="22" max="16384" width="9" style="53"/>
  </cols>
  <sheetData>
    <row r="1" spans="1:63" customFormat="1" ht="13.5" customHeight="1">
      <c r="C1" s="53"/>
      <c r="D1" s="53"/>
      <c r="E1" s="221"/>
      <c r="F1" s="221"/>
      <c r="G1" s="221"/>
      <c r="H1" s="221"/>
      <c r="I1" s="221"/>
      <c r="J1" s="221"/>
      <c r="K1" s="13"/>
      <c r="L1" s="13"/>
      <c r="M1" s="13"/>
      <c r="R1" s="53"/>
      <c r="S1" s="330">
        <f>'54'!A1+1</f>
        <v>55</v>
      </c>
      <c r="T1" s="330"/>
      <c r="U1" s="330"/>
      <c r="BA1" s="53"/>
      <c r="BB1" s="53"/>
      <c r="BC1" s="53"/>
      <c r="BD1" s="53"/>
      <c r="BE1" s="53"/>
      <c r="BF1" s="53"/>
      <c r="BG1" s="53"/>
      <c r="BH1" s="53"/>
      <c r="BI1" s="53"/>
      <c r="BJ1" s="53"/>
      <c r="BK1" s="53"/>
    </row>
    <row r="2" spans="1:63" customFormat="1" ht="13.5" customHeight="1">
      <c r="C2" s="53"/>
      <c r="D2" s="53"/>
      <c r="E2" s="221"/>
      <c r="F2" s="221"/>
      <c r="G2" s="221"/>
      <c r="H2" s="221"/>
      <c r="I2" s="221"/>
      <c r="J2" s="221"/>
      <c r="K2" s="13"/>
      <c r="L2" s="13"/>
      <c r="M2" s="13"/>
      <c r="R2" s="53"/>
      <c r="S2" s="330"/>
      <c r="T2" s="330"/>
      <c r="U2" s="330"/>
      <c r="BA2" s="53"/>
      <c r="BB2" s="53"/>
      <c r="BC2" s="53"/>
      <c r="BD2" s="53"/>
      <c r="BE2" s="53"/>
      <c r="BF2" s="53"/>
      <c r="BG2" s="53"/>
      <c r="BH2" s="53"/>
      <c r="BI2" s="53"/>
      <c r="BJ2" s="53"/>
      <c r="BK2" s="53"/>
    </row>
    <row r="3" spans="1:63" ht="11.1" customHeight="1">
      <c r="A3" s="57"/>
      <c r="B3" s="57"/>
      <c r="C3" s="57"/>
      <c r="D3" s="57"/>
      <c r="E3" s="141"/>
      <c r="F3" s="57"/>
      <c r="G3" s="57"/>
      <c r="H3" s="57"/>
      <c r="I3" s="57"/>
      <c r="J3" s="57"/>
      <c r="K3" s="57"/>
      <c r="L3" s="57"/>
      <c r="M3" s="57"/>
      <c r="N3" s="57"/>
      <c r="O3" s="57"/>
      <c r="P3" s="57"/>
      <c r="Q3" s="57"/>
      <c r="U3" s="57"/>
    </row>
    <row r="4" spans="1:63" ht="11.1" customHeight="1">
      <c r="A4" s="57"/>
      <c r="B4" s="57"/>
      <c r="C4" s="57"/>
      <c r="D4" s="57"/>
      <c r="E4" s="141"/>
      <c r="F4" s="57"/>
      <c r="G4" s="57"/>
      <c r="H4" s="57"/>
      <c r="I4" s="57"/>
      <c r="J4" s="57"/>
      <c r="K4" s="57"/>
      <c r="L4" s="57"/>
      <c r="M4" s="57"/>
      <c r="N4" s="57"/>
      <c r="O4" s="57"/>
      <c r="P4" s="57"/>
      <c r="Q4" s="57"/>
      <c r="U4" s="57"/>
    </row>
    <row r="5" spans="1:63" ht="18" customHeight="1">
      <c r="A5" s="142"/>
      <c r="B5" s="443" t="s">
        <v>465</v>
      </c>
      <c r="C5" s="443"/>
      <c r="D5" s="443"/>
      <c r="E5" s="443"/>
      <c r="F5" s="443"/>
      <c r="G5" s="443"/>
      <c r="H5" s="443"/>
      <c r="I5" s="443"/>
      <c r="J5" s="443"/>
      <c r="K5" s="443"/>
      <c r="L5" s="443"/>
      <c r="M5" s="443"/>
      <c r="N5" s="443"/>
      <c r="O5" s="443"/>
      <c r="P5" s="443"/>
      <c r="Q5" s="443"/>
      <c r="R5" s="443"/>
      <c r="S5" s="443"/>
      <c r="T5" s="443"/>
      <c r="U5" s="142"/>
    </row>
    <row r="6" spans="1:63" ht="12.95" customHeight="1">
      <c r="A6" s="57"/>
      <c r="B6" s="58"/>
      <c r="C6" s="58"/>
      <c r="D6" s="58"/>
      <c r="E6" s="58"/>
      <c r="F6" s="58"/>
      <c r="G6" s="58"/>
      <c r="H6" s="58"/>
      <c r="I6" s="58"/>
      <c r="J6" s="58"/>
      <c r="K6" s="58"/>
      <c r="L6" s="58"/>
      <c r="M6" s="58"/>
      <c r="N6" s="58"/>
      <c r="O6" s="58"/>
      <c r="P6" s="58"/>
      <c r="Q6" s="58"/>
      <c r="R6" s="58"/>
      <c r="S6" s="57"/>
      <c r="T6" s="59" t="s">
        <v>146</v>
      </c>
      <c r="U6" s="59"/>
    </row>
    <row r="7" spans="1:63" ht="14.1" customHeight="1">
      <c r="A7" s="57"/>
      <c r="B7" s="489" t="s">
        <v>267</v>
      </c>
      <c r="C7" s="490"/>
      <c r="D7" s="490"/>
      <c r="E7" s="490"/>
      <c r="F7" s="490"/>
      <c r="G7" s="490"/>
      <c r="H7" s="490"/>
      <c r="I7" s="490"/>
      <c r="J7" s="490"/>
      <c r="K7" s="490"/>
      <c r="L7" s="490"/>
      <c r="M7" s="490"/>
      <c r="N7" s="490"/>
      <c r="O7" s="490" t="s">
        <v>268</v>
      </c>
      <c r="P7" s="490"/>
      <c r="Q7" s="490"/>
      <c r="R7" s="490" t="s">
        <v>269</v>
      </c>
      <c r="S7" s="490"/>
      <c r="T7" s="493"/>
      <c r="U7" s="71"/>
    </row>
    <row r="8" spans="1:63" ht="14.1" customHeight="1">
      <c r="A8" s="57"/>
      <c r="B8" s="491"/>
      <c r="C8" s="492"/>
      <c r="D8" s="492"/>
      <c r="E8" s="492"/>
      <c r="F8" s="492"/>
      <c r="G8" s="492"/>
      <c r="H8" s="492"/>
      <c r="I8" s="492"/>
      <c r="J8" s="492"/>
      <c r="K8" s="492"/>
      <c r="L8" s="492"/>
      <c r="M8" s="492"/>
      <c r="N8" s="492"/>
      <c r="O8" s="212" t="s">
        <v>94</v>
      </c>
      <c r="P8" s="212" t="s">
        <v>270</v>
      </c>
      <c r="Q8" s="212" t="s">
        <v>271</v>
      </c>
      <c r="R8" s="212" t="s">
        <v>94</v>
      </c>
      <c r="S8" s="212" t="s">
        <v>270</v>
      </c>
      <c r="T8" s="213" t="s">
        <v>271</v>
      </c>
      <c r="U8" s="71"/>
    </row>
    <row r="9" spans="1:63" ht="11.1" customHeight="1">
      <c r="A9" s="57"/>
      <c r="B9" s="58"/>
      <c r="C9" s="58"/>
      <c r="D9" s="58"/>
      <c r="E9" s="58"/>
      <c r="F9" s="58"/>
      <c r="G9" s="58"/>
      <c r="H9" s="58"/>
      <c r="I9" s="58"/>
      <c r="J9" s="58"/>
      <c r="K9" s="58"/>
      <c r="L9" s="58"/>
      <c r="M9" s="58"/>
      <c r="N9" s="190"/>
      <c r="O9" s="57"/>
      <c r="P9" s="57"/>
      <c r="Q9" s="57"/>
      <c r="R9" s="57"/>
      <c r="S9" s="57"/>
      <c r="T9" s="57"/>
      <c r="U9" s="57"/>
    </row>
    <row r="10" spans="1:63" ht="11.1" customHeight="1">
      <c r="A10" s="61"/>
      <c r="B10" s="143"/>
      <c r="C10" s="471" t="s">
        <v>133</v>
      </c>
      <c r="D10" s="471"/>
      <c r="E10" s="471"/>
      <c r="F10" s="471"/>
      <c r="G10" s="471"/>
      <c r="H10" s="471"/>
      <c r="I10" s="471"/>
      <c r="J10" s="471"/>
      <c r="K10" s="471"/>
      <c r="L10" s="471"/>
      <c r="M10" s="471"/>
      <c r="N10" s="274"/>
      <c r="O10" s="275">
        <v>76450</v>
      </c>
      <c r="P10" s="275">
        <v>65751</v>
      </c>
      <c r="Q10" s="275">
        <v>10699</v>
      </c>
      <c r="R10" s="275">
        <v>204330</v>
      </c>
      <c r="S10" s="275">
        <v>175002</v>
      </c>
      <c r="T10" s="275">
        <v>29328</v>
      </c>
      <c r="U10" s="145"/>
    </row>
    <row r="11" spans="1:63" ht="7.5" customHeight="1">
      <c r="A11" s="57"/>
      <c r="B11" s="58"/>
      <c r="C11" s="64"/>
      <c r="D11" s="64"/>
      <c r="E11" s="64"/>
      <c r="F11" s="64"/>
      <c r="G11" s="64"/>
      <c r="H11" s="64"/>
      <c r="I11" s="64"/>
      <c r="J11" s="64"/>
      <c r="K11" s="64"/>
      <c r="L11" s="64"/>
      <c r="M11" s="64"/>
      <c r="N11" s="215"/>
      <c r="U11" s="146"/>
    </row>
    <row r="12" spans="1:63" ht="11.1" customHeight="1">
      <c r="A12" s="61"/>
      <c r="B12" s="143"/>
      <c r="C12" s="451" t="s">
        <v>535</v>
      </c>
      <c r="D12" s="451"/>
      <c r="E12" s="451"/>
      <c r="F12" s="451"/>
      <c r="G12" s="451"/>
      <c r="H12" s="451"/>
      <c r="I12" s="451"/>
      <c r="J12" s="451"/>
      <c r="K12" s="451"/>
      <c r="L12" s="451"/>
      <c r="M12" s="451"/>
      <c r="N12" s="214"/>
      <c r="O12" s="144">
        <v>41159</v>
      </c>
      <c r="P12" s="144">
        <v>34766</v>
      </c>
      <c r="Q12" s="144">
        <v>6393</v>
      </c>
      <c r="R12" s="144">
        <v>182106</v>
      </c>
      <c r="S12" s="144">
        <v>156386</v>
      </c>
      <c r="T12" s="144">
        <v>25720</v>
      </c>
      <c r="U12" s="147"/>
    </row>
    <row r="13" spans="1:63" ht="7.5" customHeight="1">
      <c r="A13" s="57"/>
      <c r="B13" s="58"/>
      <c r="C13" s="319"/>
      <c r="D13" s="319"/>
      <c r="E13" s="319"/>
      <c r="F13" s="319"/>
      <c r="G13" s="319"/>
      <c r="H13" s="319"/>
      <c r="I13" s="319"/>
      <c r="J13" s="319"/>
      <c r="K13" s="319"/>
      <c r="L13" s="319"/>
      <c r="M13" s="319"/>
      <c r="N13" s="215"/>
      <c r="U13" s="146"/>
    </row>
    <row r="14" spans="1:63" ht="11.1" customHeight="1">
      <c r="A14" s="57"/>
      <c r="B14" s="58"/>
      <c r="C14" s="58"/>
      <c r="D14" s="451" t="s">
        <v>272</v>
      </c>
      <c r="E14" s="451"/>
      <c r="F14" s="451"/>
      <c r="G14" s="451"/>
      <c r="H14" s="451"/>
      <c r="I14" s="451"/>
      <c r="J14" s="451"/>
      <c r="K14" s="451"/>
      <c r="L14" s="451"/>
      <c r="M14" s="451"/>
      <c r="N14" s="215"/>
      <c r="O14" s="148">
        <v>23303</v>
      </c>
      <c r="P14" s="148">
        <v>19597</v>
      </c>
      <c r="Q14" s="148">
        <v>3706</v>
      </c>
      <c r="R14" s="148">
        <v>164435</v>
      </c>
      <c r="S14" s="148">
        <v>143664</v>
      </c>
      <c r="T14" s="148">
        <v>20771</v>
      </c>
      <c r="U14" s="146"/>
    </row>
    <row r="15" spans="1:63" ht="7.5" customHeight="1">
      <c r="A15" s="57"/>
      <c r="B15" s="58"/>
      <c r="C15" s="64"/>
      <c r="D15" s="64"/>
      <c r="E15" s="64"/>
      <c r="F15" s="64"/>
      <c r="G15" s="64"/>
      <c r="H15" s="64"/>
      <c r="I15" s="64"/>
      <c r="J15" s="64"/>
      <c r="K15" s="64"/>
      <c r="L15" s="64"/>
      <c r="M15" s="64"/>
      <c r="N15" s="215"/>
      <c r="U15" s="146"/>
    </row>
    <row r="16" spans="1:63" ht="11.1" customHeight="1">
      <c r="A16" s="57"/>
      <c r="B16" s="58"/>
      <c r="C16" s="58"/>
      <c r="D16" s="64"/>
      <c r="E16" s="454" t="s">
        <v>273</v>
      </c>
      <c r="F16" s="454"/>
      <c r="G16" s="454"/>
      <c r="H16" s="454"/>
      <c r="I16" s="454"/>
      <c r="J16" s="454"/>
      <c r="K16" s="454"/>
      <c r="L16" s="454"/>
      <c r="M16" s="454"/>
      <c r="N16" s="215"/>
      <c r="O16" s="148">
        <v>84</v>
      </c>
      <c r="P16" s="148">
        <v>72</v>
      </c>
      <c r="Q16" s="148">
        <v>12</v>
      </c>
      <c r="R16" s="148">
        <v>21751</v>
      </c>
      <c r="S16" s="148">
        <v>19743</v>
      </c>
      <c r="T16" s="148">
        <v>2008</v>
      </c>
      <c r="U16" s="146"/>
    </row>
    <row r="17" spans="1:21" ht="11.1" customHeight="1">
      <c r="A17" s="57"/>
      <c r="B17" s="58"/>
      <c r="C17" s="58"/>
      <c r="D17" s="64"/>
      <c r="E17" s="454" t="s">
        <v>274</v>
      </c>
      <c r="F17" s="454"/>
      <c r="G17" s="454"/>
      <c r="H17" s="454"/>
      <c r="I17" s="454"/>
      <c r="J17" s="454"/>
      <c r="K17" s="454"/>
      <c r="L17" s="454"/>
      <c r="M17" s="454"/>
      <c r="N17" s="215"/>
      <c r="O17" s="148">
        <v>142</v>
      </c>
      <c r="P17" s="148">
        <v>119</v>
      </c>
      <c r="Q17" s="148">
        <v>23</v>
      </c>
      <c r="R17" s="148">
        <v>11441</v>
      </c>
      <c r="S17" s="148">
        <v>11378</v>
      </c>
      <c r="T17" s="148">
        <v>63</v>
      </c>
      <c r="U17" s="146"/>
    </row>
    <row r="18" spans="1:21" ht="11.1" customHeight="1">
      <c r="A18" s="57"/>
      <c r="B18" s="58"/>
      <c r="C18" s="58"/>
      <c r="D18" s="64"/>
      <c r="E18" s="454" t="s">
        <v>275</v>
      </c>
      <c r="F18" s="454"/>
      <c r="G18" s="454"/>
      <c r="H18" s="454"/>
      <c r="I18" s="454"/>
      <c r="J18" s="454"/>
      <c r="K18" s="454"/>
      <c r="L18" s="454"/>
      <c r="M18" s="454"/>
      <c r="N18" s="215"/>
      <c r="O18" s="148">
        <v>190</v>
      </c>
      <c r="P18" s="148">
        <v>166</v>
      </c>
      <c r="Q18" s="148">
        <v>24</v>
      </c>
      <c r="R18" s="148">
        <v>17728</v>
      </c>
      <c r="S18" s="148">
        <v>16976</v>
      </c>
      <c r="T18" s="148">
        <v>752</v>
      </c>
      <c r="U18" s="146"/>
    </row>
    <row r="19" spans="1:21" ht="11.1" customHeight="1">
      <c r="A19" s="57"/>
      <c r="B19" s="58"/>
      <c r="C19" s="58"/>
      <c r="D19" s="64"/>
      <c r="E19" s="454" t="s">
        <v>276</v>
      </c>
      <c r="F19" s="454"/>
      <c r="G19" s="454"/>
      <c r="H19" s="454"/>
      <c r="I19" s="454"/>
      <c r="J19" s="454"/>
      <c r="K19" s="454"/>
      <c r="L19" s="454"/>
      <c r="M19" s="454"/>
      <c r="N19" s="215"/>
      <c r="O19" s="148">
        <v>1101</v>
      </c>
      <c r="P19" s="148">
        <v>892</v>
      </c>
      <c r="Q19" s="148">
        <v>209</v>
      </c>
      <c r="R19" s="148">
        <v>24025</v>
      </c>
      <c r="S19" s="148">
        <v>20756</v>
      </c>
      <c r="T19" s="148">
        <v>3269</v>
      </c>
      <c r="U19" s="146"/>
    </row>
    <row r="20" spans="1:21" ht="11.1" customHeight="1">
      <c r="A20" s="57"/>
      <c r="B20" s="58"/>
      <c r="C20" s="58"/>
      <c r="D20" s="64"/>
      <c r="E20" s="454" t="s">
        <v>277</v>
      </c>
      <c r="F20" s="454"/>
      <c r="G20" s="454"/>
      <c r="H20" s="454"/>
      <c r="I20" s="454"/>
      <c r="J20" s="454"/>
      <c r="K20" s="454"/>
      <c r="L20" s="454"/>
      <c r="M20" s="454"/>
      <c r="N20" s="215"/>
      <c r="O20" s="148">
        <v>580</v>
      </c>
      <c r="P20" s="148">
        <v>470</v>
      </c>
      <c r="Q20" s="148">
        <v>110</v>
      </c>
      <c r="R20" s="148">
        <v>8516</v>
      </c>
      <c r="S20" s="148">
        <v>6336</v>
      </c>
      <c r="T20" s="148">
        <v>2180</v>
      </c>
      <c r="U20" s="146"/>
    </row>
    <row r="21" spans="1:21" ht="7.5" customHeight="1">
      <c r="A21" s="57"/>
      <c r="B21" s="58"/>
      <c r="C21" s="64"/>
      <c r="D21" s="64"/>
      <c r="E21" s="64"/>
      <c r="F21" s="64"/>
      <c r="G21" s="64"/>
      <c r="H21" s="64"/>
      <c r="I21" s="64"/>
      <c r="J21" s="64"/>
      <c r="K21" s="64"/>
      <c r="L21" s="64"/>
      <c r="M21" s="64"/>
      <c r="N21" s="215"/>
      <c r="U21" s="146"/>
    </row>
    <row r="22" spans="1:21" ht="11.1" customHeight="1">
      <c r="A22" s="57"/>
      <c r="B22" s="58"/>
      <c r="C22" s="58"/>
      <c r="D22" s="64"/>
      <c r="E22" s="454" t="s">
        <v>278</v>
      </c>
      <c r="F22" s="454"/>
      <c r="G22" s="454"/>
      <c r="H22" s="454"/>
      <c r="I22" s="454"/>
      <c r="J22" s="454"/>
      <c r="K22" s="454"/>
      <c r="L22" s="454"/>
      <c r="M22" s="454"/>
      <c r="N22" s="215"/>
      <c r="O22" s="148">
        <v>162</v>
      </c>
      <c r="P22" s="148">
        <v>138</v>
      </c>
      <c r="Q22" s="148">
        <v>24</v>
      </c>
      <c r="R22" s="148">
        <v>2739</v>
      </c>
      <c r="S22" s="148">
        <v>2557</v>
      </c>
      <c r="T22" s="148">
        <v>182</v>
      </c>
      <c r="U22" s="146"/>
    </row>
    <row r="23" spans="1:21" ht="11.1" customHeight="1">
      <c r="A23" s="57"/>
      <c r="B23" s="58"/>
      <c r="C23" s="58"/>
      <c r="D23" s="64"/>
      <c r="E23" s="454" t="s">
        <v>279</v>
      </c>
      <c r="F23" s="454"/>
      <c r="G23" s="454"/>
      <c r="H23" s="454"/>
      <c r="I23" s="454"/>
      <c r="J23" s="454"/>
      <c r="K23" s="454"/>
      <c r="L23" s="454"/>
      <c r="M23" s="454"/>
      <c r="N23" s="215"/>
      <c r="O23" s="148">
        <v>241</v>
      </c>
      <c r="P23" s="148">
        <v>205</v>
      </c>
      <c r="Q23" s="148">
        <v>36</v>
      </c>
      <c r="R23" s="148">
        <v>1223</v>
      </c>
      <c r="S23" s="148">
        <v>1178</v>
      </c>
      <c r="T23" s="148">
        <v>45</v>
      </c>
      <c r="U23" s="146"/>
    </row>
    <row r="24" spans="1:21" ht="11.1" customHeight="1">
      <c r="A24" s="57"/>
      <c r="B24" s="58"/>
      <c r="C24" s="58"/>
      <c r="D24" s="64"/>
      <c r="E24" s="454" t="s">
        <v>280</v>
      </c>
      <c r="F24" s="454"/>
      <c r="G24" s="454"/>
      <c r="H24" s="454"/>
      <c r="I24" s="454"/>
      <c r="J24" s="454"/>
      <c r="K24" s="454"/>
      <c r="L24" s="454"/>
      <c r="M24" s="454"/>
      <c r="N24" s="215"/>
      <c r="O24" s="148">
        <v>514</v>
      </c>
      <c r="P24" s="148">
        <v>431</v>
      </c>
      <c r="Q24" s="148">
        <v>83</v>
      </c>
      <c r="R24" s="148">
        <v>4571</v>
      </c>
      <c r="S24" s="148">
        <v>4434</v>
      </c>
      <c r="T24" s="148">
        <v>137</v>
      </c>
      <c r="U24" s="146"/>
    </row>
    <row r="25" spans="1:21" ht="11.1" customHeight="1">
      <c r="A25" s="57"/>
      <c r="B25" s="58"/>
      <c r="C25" s="58"/>
      <c r="D25" s="64"/>
      <c r="E25" s="454" t="s">
        <v>281</v>
      </c>
      <c r="F25" s="454"/>
      <c r="G25" s="454"/>
      <c r="H25" s="454"/>
      <c r="I25" s="454"/>
      <c r="J25" s="454"/>
      <c r="K25" s="454"/>
      <c r="L25" s="454"/>
      <c r="M25" s="454"/>
      <c r="N25" s="215"/>
      <c r="O25" s="148">
        <v>281</v>
      </c>
      <c r="P25" s="148">
        <v>231</v>
      </c>
      <c r="Q25" s="148">
        <v>50</v>
      </c>
      <c r="R25" s="148">
        <v>4843</v>
      </c>
      <c r="S25" s="148">
        <v>4614</v>
      </c>
      <c r="T25" s="148">
        <v>229</v>
      </c>
      <c r="U25" s="146"/>
    </row>
    <row r="26" spans="1:21" ht="11.1" customHeight="1">
      <c r="A26" s="57"/>
      <c r="B26" s="58"/>
      <c r="C26" s="58"/>
      <c r="D26" s="64"/>
      <c r="E26" s="454" t="s">
        <v>282</v>
      </c>
      <c r="F26" s="454"/>
      <c r="G26" s="454"/>
      <c r="H26" s="454"/>
      <c r="I26" s="454"/>
      <c r="J26" s="454"/>
      <c r="K26" s="454"/>
      <c r="L26" s="454"/>
      <c r="M26" s="454"/>
      <c r="N26" s="215"/>
      <c r="O26" s="148">
        <v>303</v>
      </c>
      <c r="P26" s="148">
        <v>245</v>
      </c>
      <c r="Q26" s="148">
        <v>58</v>
      </c>
      <c r="R26" s="148">
        <v>2132</v>
      </c>
      <c r="S26" s="148">
        <v>1749</v>
      </c>
      <c r="T26" s="148">
        <v>383</v>
      </c>
      <c r="U26" s="146"/>
    </row>
    <row r="27" spans="1:21" ht="7.5" customHeight="1">
      <c r="A27" s="57"/>
      <c r="B27" s="58"/>
      <c r="C27" s="64"/>
      <c r="D27" s="64"/>
      <c r="E27" s="64"/>
      <c r="F27" s="64"/>
      <c r="G27" s="64"/>
      <c r="H27" s="64"/>
      <c r="I27" s="64"/>
      <c r="J27" s="64"/>
      <c r="K27" s="64"/>
      <c r="L27" s="64"/>
      <c r="M27" s="64"/>
      <c r="N27" s="215"/>
      <c r="U27" s="146"/>
    </row>
    <row r="28" spans="1:21" ht="11.1" customHeight="1">
      <c r="A28" s="57"/>
      <c r="B28" s="58"/>
      <c r="C28" s="58"/>
      <c r="D28" s="64"/>
      <c r="E28" s="454" t="s">
        <v>283</v>
      </c>
      <c r="F28" s="454"/>
      <c r="G28" s="454"/>
      <c r="H28" s="454"/>
      <c r="I28" s="454"/>
      <c r="J28" s="454"/>
      <c r="K28" s="454"/>
      <c r="L28" s="454"/>
      <c r="M28" s="454"/>
      <c r="N28" s="215"/>
      <c r="O28" s="148">
        <v>465</v>
      </c>
      <c r="P28" s="148">
        <v>386</v>
      </c>
      <c r="Q28" s="148">
        <v>79</v>
      </c>
      <c r="R28" s="148">
        <v>1882</v>
      </c>
      <c r="S28" s="148">
        <v>1800</v>
      </c>
      <c r="T28" s="148">
        <v>82</v>
      </c>
      <c r="U28" s="146"/>
    </row>
    <row r="29" spans="1:21" ht="11.1" customHeight="1">
      <c r="A29" s="57"/>
      <c r="B29" s="58"/>
      <c r="C29" s="58"/>
      <c r="D29" s="64"/>
      <c r="E29" s="454" t="s">
        <v>284</v>
      </c>
      <c r="F29" s="454"/>
      <c r="G29" s="454"/>
      <c r="H29" s="454"/>
      <c r="I29" s="454"/>
      <c r="J29" s="454"/>
      <c r="K29" s="454"/>
      <c r="L29" s="454"/>
      <c r="M29" s="454"/>
      <c r="N29" s="215"/>
      <c r="O29" s="148">
        <v>1117</v>
      </c>
      <c r="P29" s="148">
        <v>906</v>
      </c>
      <c r="Q29" s="148">
        <v>211</v>
      </c>
      <c r="R29" s="148">
        <v>3581</v>
      </c>
      <c r="S29" s="148">
        <v>2463</v>
      </c>
      <c r="T29" s="148">
        <v>1118</v>
      </c>
      <c r="U29" s="146"/>
    </row>
    <row r="30" spans="1:21" ht="11.1" customHeight="1">
      <c r="A30" s="57"/>
      <c r="B30" s="58"/>
      <c r="C30" s="58"/>
      <c r="D30" s="64"/>
      <c r="E30" s="454" t="s">
        <v>285</v>
      </c>
      <c r="F30" s="454"/>
      <c r="G30" s="454"/>
      <c r="H30" s="454"/>
      <c r="I30" s="454"/>
      <c r="J30" s="454"/>
      <c r="K30" s="454"/>
      <c r="L30" s="454"/>
      <c r="M30" s="454"/>
      <c r="N30" s="215"/>
      <c r="O30" s="148">
        <v>312</v>
      </c>
      <c r="P30" s="148">
        <v>263</v>
      </c>
      <c r="Q30" s="148">
        <v>49</v>
      </c>
      <c r="R30" s="148">
        <v>10808</v>
      </c>
      <c r="S30" s="148">
        <v>9709</v>
      </c>
      <c r="T30" s="148">
        <v>1099</v>
      </c>
      <c r="U30" s="146"/>
    </row>
    <row r="31" spans="1:21" ht="11.1" customHeight="1">
      <c r="A31" s="57"/>
      <c r="B31" s="58"/>
      <c r="C31" s="58"/>
      <c r="D31" s="64"/>
      <c r="E31" s="454" t="s">
        <v>286</v>
      </c>
      <c r="F31" s="454"/>
      <c r="G31" s="454"/>
      <c r="H31" s="454"/>
      <c r="I31" s="454"/>
      <c r="J31" s="454"/>
      <c r="K31" s="454"/>
      <c r="L31" s="454"/>
      <c r="M31" s="454"/>
      <c r="N31" s="215"/>
      <c r="O31" s="148">
        <v>3189</v>
      </c>
      <c r="P31" s="148">
        <v>2699</v>
      </c>
      <c r="Q31" s="148">
        <v>490</v>
      </c>
      <c r="R31" s="148">
        <v>8153</v>
      </c>
      <c r="S31" s="148">
        <v>6392</v>
      </c>
      <c r="T31" s="148">
        <v>1761</v>
      </c>
      <c r="U31" s="146"/>
    </row>
    <row r="32" spans="1:21" ht="11.1" customHeight="1">
      <c r="A32" s="57"/>
      <c r="B32" s="58"/>
      <c r="C32" s="58"/>
      <c r="D32" s="64"/>
      <c r="E32" s="454" t="s">
        <v>287</v>
      </c>
      <c r="F32" s="454"/>
      <c r="G32" s="454"/>
      <c r="H32" s="454"/>
      <c r="I32" s="454"/>
      <c r="J32" s="454"/>
      <c r="K32" s="454"/>
      <c r="L32" s="454"/>
      <c r="M32" s="454"/>
      <c r="N32" s="215"/>
      <c r="O32" s="148">
        <v>2973</v>
      </c>
      <c r="P32" s="148">
        <v>2377</v>
      </c>
      <c r="Q32" s="148">
        <v>596</v>
      </c>
      <c r="R32" s="148">
        <v>8475</v>
      </c>
      <c r="S32" s="148">
        <v>6425</v>
      </c>
      <c r="T32" s="148">
        <v>2050</v>
      </c>
      <c r="U32" s="146"/>
    </row>
    <row r="33" spans="1:21" ht="7.5" customHeight="1">
      <c r="A33" s="57"/>
      <c r="B33" s="58"/>
      <c r="C33" s="64"/>
      <c r="D33" s="64"/>
      <c r="E33" s="64"/>
      <c r="F33" s="64"/>
      <c r="G33" s="64"/>
      <c r="H33" s="64"/>
      <c r="I33" s="64"/>
      <c r="J33" s="64"/>
      <c r="K33" s="64"/>
      <c r="L33" s="64"/>
      <c r="M33" s="64"/>
      <c r="N33" s="215"/>
      <c r="U33" s="146"/>
    </row>
    <row r="34" spans="1:21" ht="11.1" customHeight="1">
      <c r="A34" s="57"/>
      <c r="B34" s="58"/>
      <c r="C34" s="58"/>
      <c r="D34" s="64"/>
      <c r="E34" s="454" t="s">
        <v>288</v>
      </c>
      <c r="F34" s="454"/>
      <c r="G34" s="454"/>
      <c r="H34" s="454"/>
      <c r="I34" s="454"/>
      <c r="J34" s="454"/>
      <c r="K34" s="454"/>
      <c r="L34" s="454"/>
      <c r="M34" s="454"/>
      <c r="N34" s="215"/>
      <c r="O34" s="148">
        <v>1995</v>
      </c>
      <c r="P34" s="148">
        <v>1688</v>
      </c>
      <c r="Q34" s="148">
        <v>307</v>
      </c>
      <c r="R34" s="148">
        <v>16746</v>
      </c>
      <c r="S34" s="148">
        <v>13768</v>
      </c>
      <c r="T34" s="148">
        <v>2978</v>
      </c>
      <c r="U34" s="146"/>
    </row>
    <row r="35" spans="1:21" ht="11.1" customHeight="1">
      <c r="A35" s="57"/>
      <c r="B35" s="58"/>
      <c r="C35" s="58"/>
      <c r="D35" s="64"/>
      <c r="E35" s="454" t="s">
        <v>289</v>
      </c>
      <c r="F35" s="454"/>
      <c r="G35" s="454"/>
      <c r="H35" s="454"/>
      <c r="I35" s="454"/>
      <c r="J35" s="454"/>
      <c r="K35" s="454"/>
      <c r="L35" s="454"/>
      <c r="M35" s="454"/>
      <c r="N35" s="215"/>
      <c r="O35" s="148">
        <v>1133</v>
      </c>
      <c r="P35" s="148">
        <v>983</v>
      </c>
      <c r="Q35" s="148">
        <v>150</v>
      </c>
      <c r="R35" s="148">
        <v>2527</v>
      </c>
      <c r="S35" s="148">
        <v>2050</v>
      </c>
      <c r="T35" s="148">
        <v>477</v>
      </c>
      <c r="U35" s="146"/>
    </row>
    <row r="36" spans="1:21" ht="11.1" customHeight="1">
      <c r="A36" s="57"/>
      <c r="B36" s="58"/>
      <c r="C36" s="58"/>
      <c r="D36" s="64"/>
      <c r="E36" s="454" t="s">
        <v>290</v>
      </c>
      <c r="F36" s="454"/>
      <c r="G36" s="454"/>
      <c r="H36" s="454"/>
      <c r="I36" s="454"/>
      <c r="J36" s="454"/>
      <c r="K36" s="454"/>
      <c r="L36" s="454"/>
      <c r="M36" s="454"/>
      <c r="N36" s="215"/>
      <c r="O36" s="148">
        <v>349</v>
      </c>
      <c r="P36" s="148">
        <v>312</v>
      </c>
      <c r="Q36" s="148">
        <v>37</v>
      </c>
      <c r="R36" s="148">
        <v>829</v>
      </c>
      <c r="S36" s="148">
        <v>718</v>
      </c>
      <c r="T36" s="148">
        <v>111</v>
      </c>
      <c r="U36" s="146"/>
    </row>
    <row r="37" spans="1:21" ht="11.1" customHeight="1">
      <c r="A37" s="57"/>
      <c r="B37" s="58"/>
      <c r="C37" s="58"/>
      <c r="D37" s="64"/>
      <c r="E37" s="454" t="s">
        <v>291</v>
      </c>
      <c r="F37" s="454"/>
      <c r="G37" s="454"/>
      <c r="H37" s="454"/>
      <c r="I37" s="454"/>
      <c r="J37" s="454"/>
      <c r="K37" s="454"/>
      <c r="L37" s="454"/>
      <c r="M37" s="454"/>
      <c r="N37" s="215"/>
      <c r="O37" s="148">
        <v>6426</v>
      </c>
      <c r="P37" s="148">
        <v>5506</v>
      </c>
      <c r="Q37" s="148">
        <v>920</v>
      </c>
      <c r="R37" s="148">
        <v>10600</v>
      </c>
      <c r="S37" s="148">
        <v>8853</v>
      </c>
      <c r="T37" s="148">
        <v>1747</v>
      </c>
      <c r="U37" s="146"/>
    </row>
    <row r="38" spans="1:21" ht="11.1" customHeight="1">
      <c r="A38" s="57"/>
      <c r="B38" s="58"/>
      <c r="C38" s="58"/>
      <c r="D38" s="64"/>
      <c r="E38" s="454" t="s">
        <v>292</v>
      </c>
      <c r="F38" s="454"/>
      <c r="G38" s="454"/>
      <c r="H38" s="454"/>
      <c r="I38" s="454"/>
      <c r="J38" s="454"/>
      <c r="K38" s="454"/>
      <c r="L38" s="454"/>
      <c r="M38" s="454"/>
      <c r="N38" s="215"/>
      <c r="O38" s="148">
        <v>824</v>
      </c>
      <c r="P38" s="148">
        <v>740</v>
      </c>
      <c r="Q38" s="148">
        <v>84</v>
      </c>
      <c r="R38" s="148">
        <v>867</v>
      </c>
      <c r="S38" s="148">
        <v>837</v>
      </c>
      <c r="T38" s="148">
        <v>30</v>
      </c>
      <c r="U38" s="146"/>
    </row>
    <row r="39" spans="1:21" ht="7.5" customHeight="1">
      <c r="A39" s="57"/>
      <c r="B39" s="58"/>
      <c r="C39" s="64"/>
      <c r="D39" s="64"/>
      <c r="E39" s="64"/>
      <c r="F39" s="64"/>
      <c r="G39" s="64"/>
      <c r="H39" s="64"/>
      <c r="I39" s="64"/>
      <c r="J39" s="64"/>
      <c r="K39" s="64"/>
      <c r="L39" s="64"/>
      <c r="M39" s="64"/>
      <c r="N39" s="215"/>
      <c r="U39" s="146"/>
    </row>
    <row r="40" spans="1:21" ht="11.1" customHeight="1">
      <c r="A40" s="57"/>
      <c r="B40" s="58"/>
      <c r="C40" s="58"/>
      <c r="D40" s="64"/>
      <c r="E40" s="454" t="s">
        <v>293</v>
      </c>
      <c r="F40" s="454"/>
      <c r="G40" s="454"/>
      <c r="H40" s="454"/>
      <c r="I40" s="454"/>
      <c r="J40" s="454"/>
      <c r="K40" s="454"/>
      <c r="L40" s="454"/>
      <c r="M40" s="454"/>
      <c r="N40" s="215"/>
      <c r="O40" s="148">
        <v>415</v>
      </c>
      <c r="P40" s="148">
        <v>355</v>
      </c>
      <c r="Q40" s="148">
        <v>60</v>
      </c>
      <c r="R40" s="148">
        <v>365</v>
      </c>
      <c r="S40" s="148">
        <v>336</v>
      </c>
      <c r="T40" s="148">
        <v>29</v>
      </c>
      <c r="U40" s="146"/>
    </row>
    <row r="41" spans="1:21" ht="11.1" customHeight="1">
      <c r="A41" s="57"/>
      <c r="B41" s="58"/>
      <c r="C41" s="58"/>
      <c r="D41" s="64"/>
      <c r="E41" s="454" t="s">
        <v>294</v>
      </c>
      <c r="F41" s="454"/>
      <c r="G41" s="454"/>
      <c r="H41" s="454"/>
      <c r="I41" s="454"/>
      <c r="J41" s="454"/>
      <c r="K41" s="454"/>
      <c r="L41" s="454"/>
      <c r="M41" s="454"/>
      <c r="N41" s="215"/>
      <c r="O41" s="148">
        <v>507</v>
      </c>
      <c r="P41" s="148">
        <v>413</v>
      </c>
      <c r="Q41" s="148">
        <v>94</v>
      </c>
      <c r="R41" s="148">
        <v>633</v>
      </c>
      <c r="S41" s="148">
        <v>592</v>
      </c>
      <c r="T41" s="148">
        <v>41</v>
      </c>
      <c r="U41" s="146"/>
    </row>
    <row r="42" spans="1:21" ht="7.5" customHeight="1">
      <c r="A42" s="57"/>
      <c r="B42" s="58"/>
      <c r="C42" s="58"/>
      <c r="D42" s="58"/>
      <c r="E42" s="58"/>
      <c r="F42" s="58"/>
      <c r="G42" s="58"/>
      <c r="H42" s="58"/>
      <c r="I42" s="58"/>
      <c r="J42" s="58"/>
      <c r="K42" s="58"/>
      <c r="L42" s="58"/>
      <c r="M42" s="58"/>
      <c r="N42" s="215"/>
      <c r="O42" s="149"/>
      <c r="P42" s="150"/>
      <c r="Q42" s="150"/>
      <c r="U42" s="57"/>
    </row>
    <row r="43" spans="1:21" ht="11.1" customHeight="1">
      <c r="A43" s="61"/>
      <c r="B43" s="143"/>
      <c r="D43" s="451" t="s">
        <v>295</v>
      </c>
      <c r="E43" s="451"/>
      <c r="F43" s="451"/>
      <c r="G43" s="451"/>
      <c r="H43" s="451"/>
      <c r="I43" s="451"/>
      <c r="J43" s="451"/>
      <c r="K43" s="451"/>
      <c r="L43" s="451"/>
      <c r="M43" s="451"/>
      <c r="N43" s="214"/>
      <c r="O43" s="144">
        <v>17856</v>
      </c>
      <c r="P43" s="144">
        <v>15169</v>
      </c>
      <c r="Q43" s="144">
        <v>2687</v>
      </c>
      <c r="R43" s="144">
        <v>17671</v>
      </c>
      <c r="S43" s="144">
        <v>12722</v>
      </c>
      <c r="T43" s="144">
        <v>4949</v>
      </c>
      <c r="U43" s="61"/>
    </row>
    <row r="44" spans="1:21" ht="7.5" customHeight="1">
      <c r="A44" s="57"/>
      <c r="B44" s="58"/>
      <c r="C44" s="58"/>
      <c r="D44" s="58"/>
      <c r="E44" s="58"/>
      <c r="F44" s="58"/>
      <c r="G44" s="58"/>
      <c r="H44" s="58"/>
      <c r="I44" s="58"/>
      <c r="J44" s="58"/>
      <c r="K44" s="58"/>
      <c r="L44" s="58"/>
      <c r="M44" s="58"/>
      <c r="N44" s="215"/>
      <c r="O44" s="149"/>
      <c r="P44" s="150"/>
      <c r="Q44" s="150"/>
      <c r="U44" s="57"/>
    </row>
    <row r="45" spans="1:21" ht="11.1" customHeight="1">
      <c r="A45" s="57"/>
      <c r="B45" s="58"/>
      <c r="D45" s="454" t="s">
        <v>296</v>
      </c>
      <c r="E45" s="454"/>
      <c r="F45" s="454"/>
      <c r="G45" s="454"/>
      <c r="H45" s="454"/>
      <c r="I45" s="454"/>
      <c r="J45" s="454"/>
      <c r="K45" s="58"/>
      <c r="L45" s="58"/>
      <c r="M45" s="58"/>
      <c r="N45" s="215"/>
      <c r="O45" s="149"/>
      <c r="P45" s="150"/>
      <c r="Q45" s="150"/>
      <c r="R45" s="151"/>
      <c r="S45" s="151"/>
      <c r="T45" s="151"/>
      <c r="U45" s="57"/>
    </row>
    <row r="46" spans="1:21" ht="11.1" customHeight="1">
      <c r="A46" s="57"/>
      <c r="B46" s="58"/>
      <c r="C46" s="58"/>
      <c r="D46" s="64"/>
      <c r="E46" s="454" t="s">
        <v>297</v>
      </c>
      <c r="F46" s="454"/>
      <c r="G46" s="454"/>
      <c r="H46" s="454"/>
      <c r="I46" s="454"/>
      <c r="J46" s="454"/>
      <c r="K46" s="454"/>
      <c r="L46" s="454"/>
      <c r="M46" s="454"/>
      <c r="N46" s="215"/>
      <c r="O46" s="148">
        <v>427</v>
      </c>
      <c r="P46" s="148">
        <v>356</v>
      </c>
      <c r="Q46" s="148">
        <v>71</v>
      </c>
      <c r="R46" s="148">
        <v>1367</v>
      </c>
      <c r="S46" s="148">
        <v>603</v>
      </c>
      <c r="T46" s="148">
        <v>764</v>
      </c>
      <c r="U46" s="57"/>
    </row>
    <row r="47" spans="1:21" ht="11.1" customHeight="1">
      <c r="A47" s="57"/>
      <c r="B47" s="58"/>
      <c r="C47" s="58"/>
      <c r="D47" s="64"/>
      <c r="E47" s="454" t="s">
        <v>298</v>
      </c>
      <c r="F47" s="454"/>
      <c r="G47" s="454"/>
      <c r="H47" s="454"/>
      <c r="I47" s="454"/>
      <c r="J47" s="454"/>
      <c r="K47" s="454"/>
      <c r="L47" s="454"/>
      <c r="M47" s="454"/>
      <c r="N47" s="215"/>
      <c r="O47" s="148">
        <v>382</v>
      </c>
      <c r="P47" s="148">
        <v>337</v>
      </c>
      <c r="Q47" s="148">
        <v>45</v>
      </c>
      <c r="R47" s="148">
        <v>788</v>
      </c>
      <c r="S47" s="148">
        <v>726</v>
      </c>
      <c r="T47" s="148">
        <v>62</v>
      </c>
      <c r="U47" s="57"/>
    </row>
    <row r="48" spans="1:21" ht="11.1" customHeight="1">
      <c r="A48" s="57"/>
      <c r="B48" s="58"/>
      <c r="C48" s="58"/>
      <c r="D48" s="64"/>
      <c r="E48" s="454" t="s">
        <v>299</v>
      </c>
      <c r="F48" s="454"/>
      <c r="G48" s="454"/>
      <c r="H48" s="454"/>
      <c r="I48" s="454"/>
      <c r="J48" s="454"/>
      <c r="K48" s="454"/>
      <c r="L48" s="454"/>
      <c r="M48" s="454"/>
      <c r="N48" s="215"/>
      <c r="O48" s="148">
        <v>736</v>
      </c>
      <c r="P48" s="148">
        <v>549</v>
      </c>
      <c r="Q48" s="148">
        <v>187</v>
      </c>
      <c r="R48" s="148">
        <v>3650</v>
      </c>
      <c r="S48" s="148">
        <v>2636</v>
      </c>
      <c r="T48" s="148">
        <v>1014</v>
      </c>
      <c r="U48" s="57"/>
    </row>
    <row r="49" spans="1:21" ht="11.1" customHeight="1">
      <c r="A49" s="57"/>
      <c r="B49" s="58"/>
      <c r="C49" s="58"/>
      <c r="D49" s="64"/>
      <c r="E49" s="454" t="s">
        <v>300</v>
      </c>
      <c r="F49" s="454"/>
      <c r="G49" s="454"/>
      <c r="H49" s="454"/>
      <c r="I49" s="454"/>
      <c r="J49" s="454"/>
      <c r="K49" s="454"/>
      <c r="L49" s="454"/>
      <c r="M49" s="454"/>
      <c r="N49" s="215"/>
      <c r="O49" s="148">
        <v>541</v>
      </c>
      <c r="P49" s="148">
        <v>451</v>
      </c>
      <c r="Q49" s="148">
        <v>90</v>
      </c>
      <c r="R49" s="148">
        <v>1179</v>
      </c>
      <c r="S49" s="148">
        <v>927</v>
      </c>
      <c r="T49" s="148">
        <v>252</v>
      </c>
      <c r="U49" s="57"/>
    </row>
    <row r="50" spans="1:21" ht="11.1" customHeight="1">
      <c r="A50" s="57"/>
      <c r="B50" s="58"/>
      <c r="C50" s="58"/>
      <c r="D50" s="64"/>
      <c r="E50" s="454" t="s">
        <v>301</v>
      </c>
      <c r="F50" s="454"/>
      <c r="G50" s="454"/>
      <c r="H50" s="454"/>
      <c r="I50" s="454"/>
      <c r="J50" s="454"/>
      <c r="K50" s="454"/>
      <c r="L50" s="454"/>
      <c r="M50" s="454"/>
      <c r="N50" s="215"/>
      <c r="O50" s="148">
        <v>412</v>
      </c>
      <c r="P50" s="148">
        <v>364</v>
      </c>
      <c r="Q50" s="148">
        <v>48</v>
      </c>
      <c r="R50" s="148">
        <v>694</v>
      </c>
      <c r="S50" s="148">
        <v>622</v>
      </c>
      <c r="T50" s="148">
        <v>72</v>
      </c>
      <c r="U50" s="57"/>
    </row>
    <row r="51" spans="1:21" ht="7.5" customHeight="1">
      <c r="A51" s="57"/>
      <c r="B51" s="58"/>
      <c r="C51" s="58"/>
      <c r="D51" s="58"/>
      <c r="E51" s="58"/>
      <c r="F51" s="58"/>
      <c r="G51" s="58"/>
      <c r="H51" s="58"/>
      <c r="I51" s="58"/>
      <c r="J51" s="58"/>
      <c r="K51" s="58"/>
      <c r="L51" s="58"/>
      <c r="M51" s="58"/>
      <c r="N51" s="215"/>
      <c r="O51" s="149"/>
      <c r="P51" s="150"/>
      <c r="Q51" s="150"/>
      <c r="U51" s="57"/>
    </row>
    <row r="52" spans="1:21" ht="11.1" customHeight="1">
      <c r="A52" s="57"/>
      <c r="B52" s="58"/>
      <c r="C52" s="58"/>
      <c r="D52" s="58"/>
      <c r="E52" s="454" t="s">
        <v>302</v>
      </c>
      <c r="F52" s="454"/>
      <c r="G52" s="454"/>
      <c r="H52" s="454"/>
      <c r="I52" s="454"/>
      <c r="J52" s="454"/>
      <c r="K52" s="454"/>
      <c r="L52" s="454"/>
      <c r="M52" s="454"/>
      <c r="N52" s="215"/>
      <c r="O52" s="148">
        <v>1224</v>
      </c>
      <c r="P52" s="148">
        <v>1045</v>
      </c>
      <c r="Q52" s="148">
        <v>179</v>
      </c>
      <c r="R52" s="148">
        <v>986</v>
      </c>
      <c r="S52" s="148">
        <v>617</v>
      </c>
      <c r="T52" s="148">
        <v>369</v>
      </c>
      <c r="U52" s="57"/>
    </row>
    <row r="53" spans="1:21" ht="11.1" customHeight="1">
      <c r="A53" s="57"/>
      <c r="B53" s="58"/>
      <c r="C53" s="58"/>
      <c r="D53" s="58"/>
      <c r="E53" s="454" t="s">
        <v>303</v>
      </c>
      <c r="F53" s="454"/>
      <c r="G53" s="454"/>
      <c r="H53" s="454"/>
      <c r="I53" s="454"/>
      <c r="J53" s="454"/>
      <c r="K53" s="454"/>
      <c r="L53" s="454"/>
      <c r="M53" s="454"/>
      <c r="N53" s="215"/>
      <c r="O53" s="148">
        <v>1650</v>
      </c>
      <c r="P53" s="148">
        <v>1375</v>
      </c>
      <c r="Q53" s="148">
        <v>275</v>
      </c>
      <c r="R53" s="148">
        <v>694</v>
      </c>
      <c r="S53" s="148">
        <v>527</v>
      </c>
      <c r="T53" s="148">
        <v>167</v>
      </c>
      <c r="U53" s="57"/>
    </row>
    <row r="54" spans="1:21" ht="11.1" customHeight="1">
      <c r="A54" s="57"/>
      <c r="B54" s="58"/>
      <c r="C54" s="58"/>
      <c r="D54" s="64"/>
      <c r="E54" s="454" t="s">
        <v>304</v>
      </c>
      <c r="F54" s="454"/>
      <c r="G54" s="454"/>
      <c r="H54" s="454"/>
      <c r="I54" s="454"/>
      <c r="J54" s="454"/>
      <c r="K54" s="454"/>
      <c r="L54" s="454"/>
      <c r="M54" s="454"/>
      <c r="N54" s="215"/>
      <c r="O54" s="148">
        <v>1876</v>
      </c>
      <c r="P54" s="148">
        <v>1593</v>
      </c>
      <c r="Q54" s="148">
        <v>283</v>
      </c>
      <c r="R54" s="148">
        <v>828</v>
      </c>
      <c r="S54" s="148">
        <v>564</v>
      </c>
      <c r="T54" s="148">
        <v>264</v>
      </c>
      <c r="U54" s="57"/>
    </row>
    <row r="55" spans="1:21" ht="11.1" customHeight="1">
      <c r="A55" s="57"/>
      <c r="B55" s="58"/>
      <c r="C55" s="64"/>
      <c r="D55" s="64"/>
      <c r="E55" s="454" t="s">
        <v>305</v>
      </c>
      <c r="F55" s="454"/>
      <c r="G55" s="454"/>
      <c r="H55" s="454"/>
      <c r="I55" s="454"/>
      <c r="J55" s="454"/>
      <c r="K55" s="454"/>
      <c r="L55" s="454"/>
      <c r="M55" s="454"/>
      <c r="N55" s="215"/>
      <c r="O55" s="148">
        <v>2602</v>
      </c>
      <c r="P55" s="148">
        <v>2249</v>
      </c>
      <c r="Q55" s="148">
        <v>353</v>
      </c>
      <c r="R55" s="148">
        <v>913</v>
      </c>
      <c r="S55" s="148">
        <v>712</v>
      </c>
      <c r="T55" s="148">
        <v>201</v>
      </c>
      <c r="U55" s="57"/>
    </row>
    <row r="56" spans="1:21" ht="11.1" customHeight="1">
      <c r="A56" s="57"/>
      <c r="B56" s="58"/>
      <c r="C56" s="64"/>
      <c r="D56" s="64"/>
      <c r="E56" s="454" t="s">
        <v>306</v>
      </c>
      <c r="F56" s="454"/>
      <c r="G56" s="454"/>
      <c r="H56" s="454"/>
      <c r="I56" s="454"/>
      <c r="J56" s="454"/>
      <c r="K56" s="454"/>
      <c r="L56" s="454"/>
      <c r="M56" s="454"/>
      <c r="N56" s="215"/>
      <c r="O56" s="148">
        <v>4898</v>
      </c>
      <c r="P56" s="148">
        <v>4197</v>
      </c>
      <c r="Q56" s="148">
        <v>701</v>
      </c>
      <c r="R56" s="148">
        <v>2770</v>
      </c>
      <c r="S56" s="148">
        <v>2314</v>
      </c>
      <c r="T56" s="148">
        <v>456</v>
      </c>
      <c r="U56" s="57"/>
    </row>
    <row r="57" spans="1:21" ht="7.5" customHeight="1">
      <c r="A57" s="57"/>
      <c r="B57" s="58"/>
      <c r="C57" s="58"/>
      <c r="D57" s="58"/>
      <c r="E57" s="58"/>
      <c r="F57" s="58"/>
      <c r="G57" s="58"/>
      <c r="H57" s="58"/>
      <c r="I57" s="58"/>
      <c r="J57" s="58"/>
      <c r="K57" s="58"/>
      <c r="L57" s="58"/>
      <c r="M57" s="58"/>
      <c r="N57" s="215"/>
      <c r="O57" s="149"/>
      <c r="P57" s="150"/>
      <c r="Q57" s="150"/>
      <c r="R57" s="152"/>
      <c r="S57" s="152"/>
      <c r="T57" s="152"/>
      <c r="U57" s="57"/>
    </row>
    <row r="58" spans="1:21" ht="11.1" customHeight="1">
      <c r="A58" s="61"/>
      <c r="B58" s="143"/>
      <c r="C58" s="451" t="s">
        <v>536</v>
      </c>
      <c r="D58" s="451"/>
      <c r="E58" s="451"/>
      <c r="F58" s="451"/>
      <c r="G58" s="451"/>
      <c r="H58" s="451"/>
      <c r="I58" s="451"/>
      <c r="J58" s="451"/>
      <c r="K58" s="451"/>
      <c r="L58" s="451"/>
      <c r="M58" s="451"/>
      <c r="N58" s="214"/>
      <c r="O58" s="144">
        <v>35291</v>
      </c>
      <c r="P58" s="144">
        <v>30985</v>
      </c>
      <c r="Q58" s="144">
        <v>4306</v>
      </c>
      <c r="R58" s="144">
        <v>22224</v>
      </c>
      <c r="S58" s="144">
        <v>18616</v>
      </c>
      <c r="T58" s="144">
        <v>3608</v>
      </c>
      <c r="U58" s="61"/>
    </row>
    <row r="59" spans="1:21" ht="7.5" customHeight="1">
      <c r="A59" s="57"/>
      <c r="B59" s="58"/>
      <c r="C59" s="64"/>
      <c r="D59" s="64"/>
      <c r="E59" s="64"/>
      <c r="F59" s="64"/>
      <c r="G59" s="64"/>
      <c r="H59" s="64"/>
      <c r="I59" s="64"/>
      <c r="J59" s="64"/>
      <c r="K59" s="64"/>
      <c r="L59" s="64"/>
      <c r="M59" s="64"/>
      <c r="N59" s="215"/>
      <c r="O59" s="149"/>
      <c r="P59" s="150"/>
      <c r="Q59" s="150"/>
      <c r="U59" s="57"/>
    </row>
    <row r="60" spans="1:21" ht="11.1" customHeight="1">
      <c r="A60" s="61"/>
      <c r="B60" s="143"/>
      <c r="C60" s="143"/>
      <c r="D60" s="488" t="s">
        <v>307</v>
      </c>
      <c r="E60" s="488"/>
      <c r="F60" s="488"/>
      <c r="G60" s="488"/>
      <c r="H60" s="488"/>
      <c r="I60" s="488"/>
      <c r="J60" s="488"/>
      <c r="K60" s="488"/>
      <c r="L60" s="488"/>
      <c r="M60" s="488"/>
      <c r="N60" s="214"/>
      <c r="O60" s="144">
        <v>28800</v>
      </c>
      <c r="P60" s="144">
        <v>26070</v>
      </c>
      <c r="Q60" s="144">
        <v>2730</v>
      </c>
      <c r="R60" s="144">
        <v>14263</v>
      </c>
      <c r="S60" s="144">
        <v>12187</v>
      </c>
      <c r="T60" s="144">
        <v>2076</v>
      </c>
      <c r="U60" s="61"/>
    </row>
    <row r="61" spans="1:21" ht="7.5" customHeight="1">
      <c r="A61" s="61"/>
      <c r="B61" s="143"/>
      <c r="C61" s="62"/>
      <c r="D61" s="62"/>
      <c r="E61" s="494"/>
      <c r="F61" s="494"/>
      <c r="G61" s="494"/>
      <c r="H61" s="494"/>
      <c r="I61" s="494"/>
      <c r="J61" s="494"/>
      <c r="K61" s="494"/>
      <c r="L61" s="494"/>
      <c r="M61" s="494"/>
      <c r="N61" s="495"/>
      <c r="O61" s="144"/>
      <c r="P61" s="144"/>
      <c r="Q61" s="144"/>
      <c r="U61" s="61"/>
    </row>
    <row r="62" spans="1:21" ht="11.1" customHeight="1">
      <c r="A62" s="57"/>
      <c r="B62" s="58"/>
      <c r="C62" s="58"/>
      <c r="D62" s="454" t="s">
        <v>296</v>
      </c>
      <c r="E62" s="454"/>
      <c r="F62" s="454"/>
      <c r="G62" s="454"/>
      <c r="H62" s="454"/>
      <c r="I62" s="454"/>
      <c r="J62" s="454"/>
      <c r="K62" s="58"/>
      <c r="L62" s="58"/>
      <c r="M62" s="58"/>
      <c r="N62" s="215"/>
      <c r="O62" s="149"/>
      <c r="P62" s="150"/>
      <c r="Q62" s="150"/>
      <c r="R62" s="57"/>
      <c r="S62" s="57"/>
      <c r="T62" s="57"/>
      <c r="U62" s="57"/>
    </row>
    <row r="63" spans="1:21" ht="11.1" customHeight="1">
      <c r="A63" s="57"/>
      <c r="B63" s="58"/>
      <c r="C63" s="58"/>
      <c r="D63" s="58"/>
      <c r="E63" s="454" t="s">
        <v>308</v>
      </c>
      <c r="F63" s="454"/>
      <c r="G63" s="454"/>
      <c r="H63" s="454"/>
      <c r="I63" s="454"/>
      <c r="J63" s="454"/>
      <c r="K63" s="454"/>
      <c r="L63" s="454"/>
      <c r="M63" s="454"/>
      <c r="N63" s="215"/>
      <c r="O63" s="148">
        <v>2355</v>
      </c>
      <c r="P63" s="148">
        <v>1956</v>
      </c>
      <c r="Q63" s="148">
        <v>399</v>
      </c>
      <c r="R63" s="148">
        <v>1929</v>
      </c>
      <c r="S63" s="148">
        <v>1740</v>
      </c>
      <c r="T63" s="148">
        <v>189</v>
      </c>
      <c r="U63" s="57"/>
    </row>
    <row r="64" spans="1:21" ht="11.1" customHeight="1">
      <c r="A64" s="57"/>
      <c r="B64" s="58"/>
      <c r="C64" s="58"/>
      <c r="D64" s="58"/>
      <c r="E64" s="454" t="s">
        <v>309</v>
      </c>
      <c r="F64" s="454"/>
      <c r="G64" s="454"/>
      <c r="H64" s="454"/>
      <c r="I64" s="454"/>
      <c r="J64" s="454"/>
      <c r="K64" s="454"/>
      <c r="L64" s="454"/>
      <c r="M64" s="454"/>
      <c r="N64" s="215"/>
      <c r="O64" s="148">
        <v>1555</v>
      </c>
      <c r="P64" s="148">
        <v>1403</v>
      </c>
      <c r="Q64" s="148">
        <v>152</v>
      </c>
      <c r="R64" s="148">
        <v>965</v>
      </c>
      <c r="S64" s="148">
        <v>627</v>
      </c>
      <c r="T64" s="148">
        <v>338</v>
      </c>
      <c r="U64" s="57"/>
    </row>
    <row r="65" spans="1:21" ht="11.1" customHeight="1">
      <c r="A65" s="57"/>
      <c r="B65" s="58"/>
      <c r="C65" s="58"/>
      <c r="D65" s="58"/>
      <c r="E65" s="454" t="s">
        <v>310</v>
      </c>
      <c r="F65" s="454"/>
      <c r="G65" s="454"/>
      <c r="H65" s="454"/>
      <c r="I65" s="454"/>
      <c r="J65" s="454"/>
      <c r="K65" s="454"/>
      <c r="L65" s="454"/>
      <c r="M65" s="454"/>
      <c r="N65" s="215"/>
      <c r="O65" s="148">
        <v>1021</v>
      </c>
      <c r="P65" s="148">
        <v>923</v>
      </c>
      <c r="Q65" s="148">
        <v>98</v>
      </c>
      <c r="R65" s="148">
        <v>571</v>
      </c>
      <c r="S65" s="148">
        <v>552</v>
      </c>
      <c r="T65" s="148">
        <v>19</v>
      </c>
      <c r="U65" s="57"/>
    </row>
    <row r="66" spans="1:21" ht="11.1" customHeight="1">
      <c r="A66" s="57"/>
      <c r="B66" s="58"/>
      <c r="C66" s="58"/>
      <c r="D66" s="58"/>
      <c r="E66" s="454" t="s">
        <v>311</v>
      </c>
      <c r="F66" s="454"/>
      <c r="G66" s="454"/>
      <c r="H66" s="454"/>
      <c r="I66" s="454"/>
      <c r="J66" s="454"/>
      <c r="K66" s="454"/>
      <c r="L66" s="454"/>
      <c r="M66" s="454"/>
      <c r="N66" s="215"/>
      <c r="O66" s="148">
        <v>4217</v>
      </c>
      <c r="P66" s="148">
        <v>3812</v>
      </c>
      <c r="Q66" s="148">
        <v>405</v>
      </c>
      <c r="R66" s="148">
        <v>1523</v>
      </c>
      <c r="S66" s="148">
        <v>1329</v>
      </c>
      <c r="T66" s="148">
        <v>194</v>
      </c>
      <c r="U66" s="57"/>
    </row>
    <row r="67" spans="1:21" ht="11.1" customHeight="1">
      <c r="A67" s="57"/>
      <c r="B67" s="58"/>
      <c r="C67" s="58"/>
      <c r="D67" s="58"/>
      <c r="E67" s="454" t="s">
        <v>312</v>
      </c>
      <c r="F67" s="454"/>
      <c r="G67" s="454"/>
      <c r="H67" s="454"/>
      <c r="I67" s="454"/>
      <c r="J67" s="454"/>
      <c r="K67" s="454"/>
      <c r="L67" s="454"/>
      <c r="M67" s="454"/>
      <c r="N67" s="215"/>
      <c r="O67" s="148">
        <v>1108</v>
      </c>
      <c r="P67" s="148">
        <v>1010</v>
      </c>
      <c r="Q67" s="148">
        <v>98</v>
      </c>
      <c r="R67" s="148">
        <v>559</v>
      </c>
      <c r="S67" s="148">
        <v>336</v>
      </c>
      <c r="T67" s="148">
        <v>223</v>
      </c>
      <c r="U67" s="57"/>
    </row>
    <row r="68" spans="1:21" ht="7.5" customHeight="1">
      <c r="A68" s="57"/>
      <c r="B68" s="58"/>
      <c r="C68" s="64"/>
      <c r="D68" s="64"/>
      <c r="E68" s="58"/>
      <c r="F68" s="58"/>
      <c r="G68" s="58"/>
      <c r="H68" s="58"/>
      <c r="I68" s="58"/>
      <c r="J68" s="58"/>
      <c r="K68" s="58"/>
      <c r="L68" s="58"/>
      <c r="M68" s="58"/>
      <c r="N68" s="215"/>
      <c r="O68" s="149"/>
      <c r="P68" s="150"/>
      <c r="Q68" s="150"/>
      <c r="R68" s="57"/>
      <c r="S68" s="57"/>
      <c r="T68" s="57"/>
      <c r="U68" s="57"/>
    </row>
    <row r="69" spans="1:21" ht="11.1" customHeight="1">
      <c r="A69" s="57"/>
      <c r="B69" s="58"/>
      <c r="C69" s="58"/>
      <c r="D69" s="64"/>
      <c r="E69" s="454" t="s">
        <v>313</v>
      </c>
      <c r="F69" s="454"/>
      <c r="G69" s="454"/>
      <c r="H69" s="454"/>
      <c r="I69" s="454"/>
      <c r="J69" s="454"/>
      <c r="K69" s="454"/>
      <c r="L69" s="454"/>
      <c r="M69" s="454"/>
      <c r="N69" s="215"/>
      <c r="O69" s="148">
        <v>452</v>
      </c>
      <c r="P69" s="148">
        <v>401</v>
      </c>
      <c r="Q69" s="148">
        <v>51</v>
      </c>
      <c r="R69" s="148">
        <v>682</v>
      </c>
      <c r="S69" s="148">
        <v>678</v>
      </c>
      <c r="T69" s="148">
        <v>4</v>
      </c>
      <c r="U69" s="57"/>
    </row>
    <row r="70" spans="1:21" ht="11.1" customHeight="1">
      <c r="A70" s="57"/>
      <c r="B70" s="58"/>
      <c r="C70" s="58"/>
      <c r="D70" s="64"/>
      <c r="E70" s="454" t="s">
        <v>314</v>
      </c>
      <c r="F70" s="454"/>
      <c r="G70" s="454"/>
      <c r="H70" s="454"/>
      <c r="I70" s="454"/>
      <c r="J70" s="454"/>
      <c r="K70" s="454"/>
      <c r="L70" s="454"/>
      <c r="M70" s="454"/>
      <c r="N70" s="215"/>
      <c r="O70" s="148">
        <v>1364</v>
      </c>
      <c r="P70" s="148">
        <v>1238</v>
      </c>
      <c r="Q70" s="148">
        <v>126</v>
      </c>
      <c r="R70" s="148">
        <v>354</v>
      </c>
      <c r="S70" s="148">
        <v>271</v>
      </c>
      <c r="T70" s="148">
        <v>83</v>
      </c>
      <c r="U70" s="57"/>
    </row>
    <row r="71" spans="1:21" ht="11.1" customHeight="1">
      <c r="A71" s="57"/>
      <c r="B71" s="58"/>
      <c r="C71" s="58"/>
      <c r="D71" s="64"/>
      <c r="E71" s="454" t="s">
        <v>315</v>
      </c>
      <c r="F71" s="454"/>
      <c r="G71" s="454"/>
      <c r="H71" s="454"/>
      <c r="I71" s="454"/>
      <c r="J71" s="454"/>
      <c r="K71" s="454"/>
      <c r="L71" s="454"/>
      <c r="M71" s="454"/>
      <c r="N71" s="215"/>
      <c r="O71" s="148">
        <v>1903</v>
      </c>
      <c r="P71" s="148">
        <v>1770</v>
      </c>
      <c r="Q71" s="148">
        <v>133</v>
      </c>
      <c r="R71" s="148">
        <v>985</v>
      </c>
      <c r="S71" s="148">
        <v>951</v>
      </c>
      <c r="T71" s="148">
        <v>34</v>
      </c>
      <c r="U71" s="57"/>
    </row>
    <row r="72" spans="1:21" ht="11.1" customHeight="1">
      <c r="A72" s="57"/>
      <c r="B72" s="58"/>
      <c r="C72" s="58"/>
      <c r="D72" s="64"/>
      <c r="E72" s="454" t="s">
        <v>316</v>
      </c>
      <c r="F72" s="454"/>
      <c r="G72" s="454"/>
      <c r="H72" s="454"/>
      <c r="I72" s="454"/>
      <c r="J72" s="454"/>
      <c r="K72" s="454"/>
      <c r="L72" s="454"/>
      <c r="M72" s="454"/>
      <c r="N72" s="215"/>
      <c r="O72" s="148">
        <v>708</v>
      </c>
      <c r="P72" s="148">
        <v>661</v>
      </c>
      <c r="Q72" s="148">
        <v>47</v>
      </c>
      <c r="R72" s="148">
        <v>287</v>
      </c>
      <c r="S72" s="148">
        <v>229</v>
      </c>
      <c r="T72" s="148">
        <v>58</v>
      </c>
      <c r="U72" s="57"/>
    </row>
    <row r="73" spans="1:21" ht="11.1" customHeight="1">
      <c r="A73" s="57"/>
      <c r="B73" s="58"/>
      <c r="C73" s="58"/>
      <c r="D73" s="64"/>
      <c r="E73" s="454" t="s">
        <v>317</v>
      </c>
      <c r="F73" s="454"/>
      <c r="G73" s="454"/>
      <c r="H73" s="454"/>
      <c r="I73" s="454"/>
      <c r="J73" s="454"/>
      <c r="K73" s="454"/>
      <c r="L73" s="454"/>
      <c r="M73" s="454"/>
      <c r="N73" s="215"/>
      <c r="O73" s="148">
        <v>2625</v>
      </c>
      <c r="P73" s="148">
        <v>2442</v>
      </c>
      <c r="Q73" s="148">
        <v>183</v>
      </c>
      <c r="R73" s="148">
        <v>1842</v>
      </c>
      <c r="S73" s="148">
        <v>1828</v>
      </c>
      <c r="T73" s="148">
        <v>14</v>
      </c>
      <c r="U73" s="57"/>
    </row>
    <row r="74" spans="1:21" ht="7.5" customHeight="1">
      <c r="A74" s="57"/>
      <c r="B74" s="58"/>
      <c r="C74" s="64"/>
      <c r="D74" s="64"/>
      <c r="E74" s="58"/>
      <c r="F74" s="58"/>
      <c r="G74" s="58"/>
      <c r="H74" s="58"/>
      <c r="I74" s="58"/>
      <c r="J74" s="58"/>
      <c r="K74" s="58"/>
      <c r="L74" s="58"/>
      <c r="M74" s="58"/>
      <c r="N74" s="215"/>
      <c r="O74" s="149"/>
      <c r="P74" s="150"/>
      <c r="Q74" s="150"/>
      <c r="R74" s="57"/>
      <c r="S74" s="57"/>
      <c r="T74" s="57"/>
      <c r="U74" s="57"/>
    </row>
    <row r="75" spans="1:21" ht="11.1" customHeight="1">
      <c r="A75" s="57"/>
      <c r="B75" s="58"/>
      <c r="C75" s="58"/>
      <c r="D75" s="64"/>
      <c r="E75" s="454" t="s">
        <v>318</v>
      </c>
      <c r="F75" s="454"/>
      <c r="G75" s="454"/>
      <c r="H75" s="454"/>
      <c r="I75" s="454"/>
      <c r="J75" s="454"/>
      <c r="K75" s="454"/>
      <c r="L75" s="454"/>
      <c r="M75" s="454"/>
      <c r="N75" s="215"/>
      <c r="O75" s="148">
        <v>4764</v>
      </c>
      <c r="P75" s="148">
        <v>4581</v>
      </c>
      <c r="Q75" s="148">
        <v>183</v>
      </c>
      <c r="R75" s="148">
        <v>1812</v>
      </c>
      <c r="S75" s="148">
        <v>1538</v>
      </c>
      <c r="T75" s="148">
        <v>274</v>
      </c>
      <c r="U75" s="57"/>
    </row>
    <row r="76" spans="1:21" ht="11.1" customHeight="1">
      <c r="A76" s="57"/>
      <c r="B76" s="58"/>
      <c r="C76" s="58"/>
      <c r="D76" s="64"/>
      <c r="E76" s="454" t="s">
        <v>319</v>
      </c>
      <c r="F76" s="454"/>
      <c r="G76" s="454"/>
      <c r="H76" s="454"/>
      <c r="I76" s="454"/>
      <c r="J76" s="454"/>
      <c r="K76" s="454"/>
      <c r="L76" s="454"/>
      <c r="M76" s="454"/>
      <c r="N76" s="215"/>
      <c r="O76" s="148">
        <v>839</v>
      </c>
      <c r="P76" s="148">
        <v>792</v>
      </c>
      <c r="Q76" s="148">
        <v>47</v>
      </c>
      <c r="R76" s="148">
        <v>118</v>
      </c>
      <c r="S76" s="148">
        <v>116</v>
      </c>
      <c r="T76" s="148">
        <v>2</v>
      </c>
      <c r="U76" s="57"/>
    </row>
    <row r="77" spans="1:21" ht="7.5" customHeight="1">
      <c r="A77" s="57"/>
      <c r="B77" s="58"/>
      <c r="C77" s="58"/>
      <c r="D77" s="58"/>
      <c r="E77" s="58"/>
      <c r="F77" s="58"/>
      <c r="G77" s="58"/>
      <c r="H77" s="58"/>
      <c r="I77" s="58"/>
      <c r="J77" s="58"/>
      <c r="K77" s="58"/>
      <c r="L77" s="58"/>
      <c r="M77" s="58"/>
      <c r="N77" s="215"/>
      <c r="O77" s="149"/>
      <c r="P77" s="150"/>
      <c r="Q77" s="150"/>
      <c r="R77" s="57"/>
      <c r="S77" s="57"/>
      <c r="T77" s="57"/>
      <c r="U77" s="57"/>
    </row>
    <row r="78" spans="1:21" ht="11.1" customHeight="1">
      <c r="A78" s="61"/>
      <c r="B78" s="143"/>
      <c r="C78" s="302"/>
      <c r="D78" s="488" t="s">
        <v>528</v>
      </c>
      <c r="E78" s="488"/>
      <c r="F78" s="488"/>
      <c r="G78" s="488"/>
      <c r="H78" s="488"/>
      <c r="I78" s="488"/>
      <c r="J78" s="488"/>
      <c r="K78" s="488"/>
      <c r="L78" s="488"/>
      <c r="M78" s="488"/>
      <c r="N78" s="214"/>
      <c r="O78" s="144">
        <v>2505</v>
      </c>
      <c r="P78" s="144">
        <v>1935</v>
      </c>
      <c r="Q78" s="144">
        <v>570</v>
      </c>
      <c r="R78" s="144">
        <v>2162</v>
      </c>
      <c r="S78" s="144">
        <v>1758</v>
      </c>
      <c r="T78" s="144">
        <v>404</v>
      </c>
      <c r="U78" s="61"/>
    </row>
    <row r="79" spans="1:21" ht="7.5" customHeight="1">
      <c r="A79" s="57"/>
      <c r="B79" s="58"/>
      <c r="C79" s="58"/>
      <c r="D79" s="488"/>
      <c r="E79" s="488"/>
      <c r="F79" s="488"/>
      <c r="G79" s="488"/>
      <c r="H79" s="488"/>
      <c r="I79" s="488"/>
      <c r="J79" s="488"/>
      <c r="K79" s="488"/>
      <c r="L79" s="488"/>
      <c r="M79" s="488"/>
      <c r="N79" s="215"/>
      <c r="O79" s="149"/>
      <c r="P79" s="150"/>
      <c r="Q79" s="150"/>
      <c r="U79" s="57"/>
    </row>
    <row r="80" spans="1:21" ht="11.1" customHeight="1">
      <c r="A80" s="61"/>
      <c r="B80" s="143"/>
      <c r="C80" s="143"/>
      <c r="D80" s="488" t="s">
        <v>529</v>
      </c>
      <c r="E80" s="488"/>
      <c r="F80" s="488"/>
      <c r="G80" s="488"/>
      <c r="H80" s="488"/>
      <c r="I80" s="488"/>
      <c r="J80" s="488"/>
      <c r="K80" s="488"/>
      <c r="L80" s="488"/>
      <c r="M80" s="488"/>
      <c r="N80" s="214"/>
      <c r="O80" s="144">
        <v>2785</v>
      </c>
      <c r="P80" s="144">
        <v>2131</v>
      </c>
      <c r="Q80" s="144">
        <v>654</v>
      </c>
      <c r="R80" s="144">
        <v>4526</v>
      </c>
      <c r="S80" s="144">
        <v>3501</v>
      </c>
      <c r="T80" s="144">
        <v>1025</v>
      </c>
      <c r="U80" s="61"/>
    </row>
    <row r="81" spans="1:21" ht="7.5" customHeight="1">
      <c r="A81" s="61"/>
      <c r="B81" s="143"/>
      <c r="C81" s="62"/>
      <c r="D81" s="62"/>
      <c r="E81" s="62"/>
      <c r="F81" s="62"/>
      <c r="G81" s="62"/>
      <c r="H81" s="62"/>
      <c r="I81" s="62"/>
      <c r="J81" s="62"/>
      <c r="K81" s="62"/>
      <c r="L81" s="62"/>
      <c r="M81" s="62"/>
      <c r="N81" s="214"/>
      <c r="O81" s="144"/>
      <c r="P81" s="144"/>
      <c r="Q81" s="144"/>
      <c r="R81" s="61"/>
      <c r="S81" s="61"/>
      <c r="T81" s="61"/>
      <c r="U81" s="61"/>
    </row>
    <row r="82" spans="1:21" ht="11.1" customHeight="1">
      <c r="A82" s="57"/>
      <c r="B82" s="58"/>
      <c r="C82" s="58"/>
      <c r="D82" s="454" t="s">
        <v>296</v>
      </c>
      <c r="E82" s="454"/>
      <c r="F82" s="454"/>
      <c r="G82" s="454"/>
      <c r="H82" s="454"/>
      <c r="I82" s="454"/>
      <c r="J82" s="454"/>
      <c r="K82" s="58"/>
      <c r="L82" s="58"/>
      <c r="M82" s="58"/>
      <c r="N82" s="216"/>
      <c r="O82" s="149"/>
      <c r="P82" s="150"/>
      <c r="Q82" s="150"/>
      <c r="R82" s="57"/>
      <c r="S82" s="57"/>
      <c r="T82" s="57"/>
      <c r="U82" s="57"/>
    </row>
    <row r="83" spans="1:21" ht="11.1" customHeight="1">
      <c r="A83" s="57"/>
      <c r="B83" s="58"/>
      <c r="C83" s="58"/>
      <c r="D83" s="64"/>
      <c r="E83" s="454" t="s">
        <v>320</v>
      </c>
      <c r="F83" s="454"/>
      <c r="G83" s="454"/>
      <c r="H83" s="454"/>
      <c r="I83" s="454"/>
      <c r="J83" s="454"/>
      <c r="K83" s="454"/>
      <c r="L83" s="454"/>
      <c r="M83" s="454"/>
      <c r="N83" s="216"/>
      <c r="O83" s="148">
        <v>1186</v>
      </c>
      <c r="P83" s="148">
        <v>886</v>
      </c>
      <c r="Q83" s="148">
        <v>300</v>
      </c>
      <c r="R83" s="148">
        <v>2126</v>
      </c>
      <c r="S83" s="148">
        <v>1689</v>
      </c>
      <c r="T83" s="148">
        <v>437</v>
      </c>
      <c r="U83" s="57"/>
    </row>
    <row r="84" spans="1:21" ht="11.1" customHeight="1">
      <c r="A84" s="57"/>
      <c r="B84" s="58"/>
      <c r="C84" s="64"/>
      <c r="D84" s="64"/>
      <c r="E84" s="454" t="s">
        <v>321</v>
      </c>
      <c r="F84" s="454"/>
      <c r="G84" s="454"/>
      <c r="H84" s="454"/>
      <c r="I84" s="454"/>
      <c r="J84" s="454"/>
      <c r="K84" s="454"/>
      <c r="L84" s="454"/>
      <c r="M84" s="454"/>
      <c r="N84" s="215"/>
      <c r="O84" s="148">
        <v>838</v>
      </c>
      <c r="P84" s="148">
        <v>637</v>
      </c>
      <c r="Q84" s="148">
        <v>201</v>
      </c>
      <c r="R84" s="148">
        <v>1514</v>
      </c>
      <c r="S84" s="148">
        <v>1246</v>
      </c>
      <c r="T84" s="148">
        <v>268</v>
      </c>
      <c r="U84" s="57"/>
    </row>
    <row r="85" spans="1:21" ht="7.5" customHeight="1">
      <c r="A85" s="57"/>
      <c r="B85" s="58"/>
      <c r="C85" s="58"/>
      <c r="D85" s="58"/>
      <c r="E85" s="58"/>
      <c r="F85" s="58"/>
      <c r="G85" s="58"/>
      <c r="H85" s="58"/>
      <c r="I85" s="58"/>
      <c r="J85" s="58"/>
      <c r="K85" s="58"/>
      <c r="L85" s="58"/>
      <c r="M85" s="58"/>
      <c r="N85" s="215"/>
      <c r="O85" s="149"/>
      <c r="P85" s="150"/>
      <c r="Q85" s="150"/>
      <c r="U85" s="57"/>
    </row>
    <row r="86" spans="1:21" ht="11.1" customHeight="1">
      <c r="A86" s="61"/>
      <c r="B86" s="143"/>
      <c r="D86" s="488" t="s">
        <v>322</v>
      </c>
      <c r="E86" s="488"/>
      <c r="F86" s="488"/>
      <c r="G86" s="488"/>
      <c r="H86" s="488"/>
      <c r="I86" s="488"/>
      <c r="J86" s="488"/>
      <c r="K86" s="488"/>
      <c r="L86" s="488"/>
      <c r="M86" s="488"/>
      <c r="N86" s="214"/>
      <c r="O86" s="144">
        <v>1201</v>
      </c>
      <c r="P86" s="144">
        <v>849</v>
      </c>
      <c r="Q86" s="144">
        <v>352</v>
      </c>
      <c r="R86" s="144">
        <v>1273</v>
      </c>
      <c r="S86" s="144">
        <v>1170</v>
      </c>
      <c r="T86" s="144">
        <v>103</v>
      </c>
      <c r="U86" s="61"/>
    </row>
    <row r="87" spans="1:21" ht="11.1" customHeight="1">
      <c r="A87" s="57"/>
      <c r="B87" s="72"/>
      <c r="C87" s="72"/>
      <c r="D87" s="72"/>
      <c r="E87" s="72"/>
      <c r="F87" s="72"/>
      <c r="G87" s="72"/>
      <c r="H87" s="72"/>
      <c r="I87" s="72"/>
      <c r="J87" s="72"/>
      <c r="K87" s="72"/>
      <c r="L87" s="72"/>
      <c r="M87" s="72"/>
      <c r="N87" s="194"/>
      <c r="O87" s="72"/>
      <c r="P87" s="72"/>
      <c r="Q87" s="72"/>
      <c r="R87" s="72"/>
      <c r="S87" s="72"/>
      <c r="T87" s="72"/>
      <c r="U87" s="57"/>
    </row>
    <row r="88" spans="1:21" ht="11.1" customHeight="1">
      <c r="A88" s="57"/>
      <c r="B88" s="57"/>
      <c r="C88" s="486" t="s">
        <v>138</v>
      </c>
      <c r="D88" s="486"/>
      <c r="E88" s="73" t="s">
        <v>139</v>
      </c>
      <c r="F88" s="74" t="s">
        <v>490</v>
      </c>
      <c r="G88" s="57"/>
      <c r="H88" s="75"/>
      <c r="I88" s="75"/>
      <c r="J88" s="75"/>
      <c r="K88" s="57"/>
      <c r="L88" s="57"/>
      <c r="M88" s="57"/>
      <c r="N88" s="57"/>
      <c r="O88" s="57"/>
      <c r="P88" s="57"/>
      <c r="Q88" s="57"/>
      <c r="R88" s="57"/>
      <c r="S88" s="57"/>
      <c r="T88" s="57"/>
      <c r="U88" s="57"/>
    </row>
    <row r="89" spans="1:21" ht="11.1" customHeight="1">
      <c r="A89" s="57"/>
      <c r="B89" s="487" t="s">
        <v>140</v>
      </c>
      <c r="C89" s="487"/>
      <c r="D89" s="487"/>
      <c r="E89" s="73" t="s">
        <v>139</v>
      </c>
      <c r="F89" s="153" t="s">
        <v>224</v>
      </c>
      <c r="G89" s="57"/>
      <c r="H89" s="140"/>
      <c r="I89" s="140"/>
      <c r="J89" s="140"/>
      <c r="K89" s="57"/>
      <c r="L89" s="57"/>
      <c r="M89" s="57"/>
      <c r="N89" s="57"/>
      <c r="O89" s="57"/>
      <c r="P89" s="57"/>
      <c r="Q89" s="57"/>
      <c r="R89" s="57"/>
      <c r="S89" s="57"/>
      <c r="T89" s="57"/>
      <c r="U89" s="57"/>
    </row>
  </sheetData>
  <mergeCells count="67">
    <mergeCell ref="E75:M75"/>
    <mergeCell ref="D62:J62"/>
    <mergeCell ref="D60:M60"/>
    <mergeCell ref="E61:N61"/>
    <mergeCell ref="E73:M73"/>
    <mergeCell ref="E63:M63"/>
    <mergeCell ref="E64:M64"/>
    <mergeCell ref="E65:M65"/>
    <mergeCell ref="E66:M66"/>
    <mergeCell ref="E67:M67"/>
    <mergeCell ref="E69:M69"/>
    <mergeCell ref="E70:M70"/>
    <mergeCell ref="E71:M71"/>
    <mergeCell ref="E72:M72"/>
    <mergeCell ref="C10:M10"/>
    <mergeCell ref="S1:U2"/>
    <mergeCell ref="B5:T5"/>
    <mergeCell ref="B7:N8"/>
    <mergeCell ref="O7:Q7"/>
    <mergeCell ref="R7:T7"/>
    <mergeCell ref="E28:M28"/>
    <mergeCell ref="C12:M12"/>
    <mergeCell ref="E16:M16"/>
    <mergeCell ref="E17:M17"/>
    <mergeCell ref="E18:M18"/>
    <mergeCell ref="E19:M19"/>
    <mergeCell ref="E20:M20"/>
    <mergeCell ref="E22:M22"/>
    <mergeCell ref="E23:M23"/>
    <mergeCell ref="E24:M24"/>
    <mergeCell ref="E25:M25"/>
    <mergeCell ref="E26:M26"/>
    <mergeCell ref="D14:M14"/>
    <mergeCell ref="E29:M29"/>
    <mergeCell ref="E30:M30"/>
    <mergeCell ref="E31:M31"/>
    <mergeCell ref="E32:M32"/>
    <mergeCell ref="E34:M34"/>
    <mergeCell ref="E35:M35"/>
    <mergeCell ref="E36:M36"/>
    <mergeCell ref="E37:M37"/>
    <mergeCell ref="E38:M38"/>
    <mergeCell ref="E40:M40"/>
    <mergeCell ref="E41:M41"/>
    <mergeCell ref="D43:M43"/>
    <mergeCell ref="C58:M58"/>
    <mergeCell ref="E46:M46"/>
    <mergeCell ref="E47:M47"/>
    <mergeCell ref="E48:M48"/>
    <mergeCell ref="E49:M49"/>
    <mergeCell ref="E50:M50"/>
    <mergeCell ref="E52:M52"/>
    <mergeCell ref="E53:M53"/>
    <mergeCell ref="E54:M54"/>
    <mergeCell ref="E55:M55"/>
    <mergeCell ref="E56:M56"/>
    <mergeCell ref="D45:J45"/>
    <mergeCell ref="C88:D88"/>
    <mergeCell ref="B89:D89"/>
    <mergeCell ref="E76:M76"/>
    <mergeCell ref="E83:M83"/>
    <mergeCell ref="E84:M84"/>
    <mergeCell ref="D82:J82"/>
    <mergeCell ref="D78:M78"/>
    <mergeCell ref="D79:M79"/>
    <mergeCell ref="D80:M80"/>
    <mergeCell ref="D86:M86"/>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view="pageBreakPreview" zoomScaleNormal="100" zoomScaleSheetLayoutView="100" workbookViewId="0">
      <selection activeCell="AA519" sqref="AA519"/>
    </sheetView>
  </sheetViews>
  <sheetFormatPr defaultRowHeight="11.25"/>
  <cols>
    <col min="1" max="10" width="1.625" style="57" customWidth="1"/>
    <col min="11" max="19" width="9.375" style="57" customWidth="1"/>
    <col min="20" max="20" width="1.625" style="57" customWidth="1"/>
    <col min="21" max="16384" width="9" style="57"/>
  </cols>
  <sheetData>
    <row r="1" spans="1:19" customFormat="1" ht="11.1" customHeight="1">
      <c r="A1" s="344">
        <f>'55'!S1+1</f>
        <v>56</v>
      </c>
      <c r="B1" s="344"/>
      <c r="C1" s="344"/>
      <c r="D1" s="344"/>
      <c r="E1" s="344"/>
      <c r="F1" s="344"/>
      <c r="G1" s="344"/>
      <c r="H1" s="344"/>
      <c r="I1" s="344"/>
      <c r="J1" s="344"/>
      <c r="K1" s="344"/>
    </row>
    <row r="2" spans="1:19" customFormat="1" ht="11.1" customHeight="1">
      <c r="A2" s="344"/>
      <c r="B2" s="344"/>
      <c r="C2" s="344"/>
      <c r="D2" s="344"/>
      <c r="E2" s="344"/>
      <c r="F2" s="344"/>
      <c r="G2" s="344"/>
      <c r="H2" s="344"/>
      <c r="I2" s="344"/>
      <c r="J2" s="344"/>
      <c r="K2" s="344"/>
    </row>
    <row r="3" spans="1:19" ht="7.5" customHeight="1">
      <c r="A3" s="141"/>
      <c r="E3" s="141"/>
    </row>
    <row r="4" spans="1:19" ht="7.5" customHeight="1">
      <c r="A4" s="141"/>
      <c r="E4" s="141"/>
    </row>
    <row r="5" spans="1:19" s="154" customFormat="1" ht="18" customHeight="1">
      <c r="B5" s="458" t="s">
        <v>466</v>
      </c>
      <c r="C5" s="458"/>
      <c r="D5" s="458"/>
      <c r="E5" s="458"/>
      <c r="F5" s="458"/>
      <c r="G5" s="458"/>
      <c r="H5" s="458"/>
      <c r="I5" s="458"/>
      <c r="J5" s="458"/>
      <c r="K5" s="458"/>
      <c r="L5" s="458"/>
      <c r="M5" s="458"/>
      <c r="N5" s="458"/>
      <c r="O5" s="458"/>
      <c r="P5" s="458"/>
      <c r="Q5" s="458"/>
      <c r="R5" s="458"/>
      <c r="S5" s="458"/>
    </row>
    <row r="6" spans="1:19" s="58" customFormat="1" ht="12.95" customHeight="1">
      <c r="D6" s="64"/>
      <c r="E6" s="64"/>
      <c r="S6" s="59" t="s">
        <v>323</v>
      </c>
    </row>
    <row r="7" spans="1:19" ht="15" customHeight="1">
      <c r="B7" s="489" t="s">
        <v>452</v>
      </c>
      <c r="C7" s="490"/>
      <c r="D7" s="490"/>
      <c r="E7" s="490"/>
      <c r="F7" s="490"/>
      <c r="G7" s="490"/>
      <c r="H7" s="490"/>
      <c r="I7" s="490"/>
      <c r="J7" s="490"/>
      <c r="K7" s="490" t="s">
        <v>324</v>
      </c>
      <c r="L7" s="490" t="s">
        <v>325</v>
      </c>
      <c r="M7" s="490" t="s">
        <v>326</v>
      </c>
      <c r="N7" s="490"/>
      <c r="O7" s="490"/>
      <c r="P7" s="490" t="s">
        <v>327</v>
      </c>
      <c r="Q7" s="490"/>
      <c r="R7" s="490"/>
      <c r="S7" s="493" t="s">
        <v>36</v>
      </c>
    </row>
    <row r="8" spans="1:19" ht="15" customHeight="1">
      <c r="B8" s="491"/>
      <c r="C8" s="492"/>
      <c r="D8" s="492"/>
      <c r="E8" s="492"/>
      <c r="F8" s="492"/>
      <c r="G8" s="492"/>
      <c r="H8" s="492"/>
      <c r="I8" s="492"/>
      <c r="J8" s="492"/>
      <c r="K8" s="492"/>
      <c r="L8" s="492"/>
      <c r="M8" s="212" t="s">
        <v>94</v>
      </c>
      <c r="N8" s="212" t="s">
        <v>270</v>
      </c>
      <c r="O8" s="212" t="s">
        <v>271</v>
      </c>
      <c r="P8" s="212" t="s">
        <v>94</v>
      </c>
      <c r="Q8" s="212" t="s">
        <v>270</v>
      </c>
      <c r="R8" s="212" t="s">
        <v>271</v>
      </c>
      <c r="S8" s="503"/>
    </row>
    <row r="9" spans="1:19" ht="7.5" customHeight="1">
      <c r="B9" s="217"/>
      <c r="C9" s="217"/>
      <c r="D9" s="217"/>
      <c r="E9" s="217"/>
      <c r="F9" s="217"/>
      <c r="G9" s="217"/>
      <c r="H9" s="217"/>
      <c r="I9" s="217"/>
      <c r="J9" s="190"/>
      <c r="K9" s="58"/>
    </row>
    <row r="10" spans="1:19" ht="11.1" customHeight="1">
      <c r="B10" s="502" t="s">
        <v>328</v>
      </c>
      <c r="C10" s="502"/>
      <c r="D10" s="502"/>
      <c r="E10" s="500">
        <v>30</v>
      </c>
      <c r="F10" s="500"/>
      <c r="G10" s="500"/>
      <c r="H10" s="500" t="s">
        <v>100</v>
      </c>
      <c r="I10" s="500"/>
      <c r="J10" s="501"/>
      <c r="K10" s="149">
        <v>185814</v>
      </c>
      <c r="L10" s="150">
        <v>154462</v>
      </c>
      <c r="M10" s="150">
        <f>SUM(N10:O10)</f>
        <v>15074</v>
      </c>
      <c r="N10" s="150">
        <v>7739</v>
      </c>
      <c r="O10" s="150">
        <v>7335</v>
      </c>
      <c r="P10" s="150">
        <f>SUM(Q10:R10)</f>
        <v>46426</v>
      </c>
      <c r="Q10" s="150">
        <v>36057</v>
      </c>
      <c r="R10" s="150">
        <v>10369</v>
      </c>
      <c r="S10" s="150">
        <v>139388</v>
      </c>
    </row>
    <row r="11" spans="1:19" ht="11.1" customHeight="1">
      <c r="B11" s="58"/>
      <c r="C11" s="58"/>
      <c r="D11" s="58"/>
      <c r="E11" s="500">
        <v>35</v>
      </c>
      <c r="F11" s="500"/>
      <c r="G11" s="500"/>
      <c r="H11" s="58"/>
      <c r="I11" s="58"/>
      <c r="J11" s="215"/>
      <c r="K11" s="149">
        <v>305628</v>
      </c>
      <c r="L11" s="150">
        <v>239543</v>
      </c>
      <c r="M11" s="150">
        <f t="shared" ref="M11:M19" si="0">SUM(N11:O11)</f>
        <v>25198</v>
      </c>
      <c r="N11" s="150">
        <v>15686</v>
      </c>
      <c r="O11" s="150">
        <v>9512</v>
      </c>
      <c r="P11" s="150">
        <f t="shared" ref="P11:P19" si="1">SUM(Q11:R11)</f>
        <v>91059</v>
      </c>
      <c r="Q11" s="150">
        <v>72967</v>
      </c>
      <c r="R11" s="150">
        <v>18092</v>
      </c>
      <c r="S11" s="150">
        <v>214569</v>
      </c>
    </row>
    <row r="12" spans="1:19" ht="11.1" customHeight="1">
      <c r="B12" s="58"/>
      <c r="C12" s="58"/>
      <c r="D12" s="58"/>
      <c r="E12" s="500">
        <v>40</v>
      </c>
      <c r="F12" s="500"/>
      <c r="G12" s="500"/>
      <c r="H12" s="58"/>
      <c r="I12" s="58"/>
      <c r="J12" s="215"/>
      <c r="K12" s="149">
        <v>434721</v>
      </c>
      <c r="L12" s="150">
        <v>339426</v>
      </c>
      <c r="M12" s="150">
        <f t="shared" si="0"/>
        <v>46161</v>
      </c>
      <c r="N12" s="150">
        <v>30629</v>
      </c>
      <c r="O12" s="150">
        <v>15532</v>
      </c>
      <c r="P12" s="150">
        <f t="shared" si="1"/>
        <v>141456</v>
      </c>
      <c r="Q12" s="150">
        <v>109521</v>
      </c>
      <c r="R12" s="150">
        <v>31935</v>
      </c>
      <c r="S12" s="150">
        <v>293265</v>
      </c>
    </row>
    <row r="13" spans="1:19" ht="11.1" customHeight="1">
      <c r="B13" s="58"/>
      <c r="C13" s="58"/>
      <c r="D13" s="58"/>
      <c r="E13" s="500">
        <v>45</v>
      </c>
      <c r="F13" s="500"/>
      <c r="G13" s="500"/>
      <c r="H13" s="58"/>
      <c r="I13" s="58"/>
      <c r="J13" s="215"/>
      <c r="K13" s="149">
        <v>527931</v>
      </c>
      <c r="L13" s="150">
        <v>418131</v>
      </c>
      <c r="M13" s="150">
        <f t="shared" si="0"/>
        <v>61711</v>
      </c>
      <c r="N13" s="150">
        <v>44727</v>
      </c>
      <c r="O13" s="150">
        <v>16984</v>
      </c>
      <c r="P13" s="150">
        <f t="shared" si="1"/>
        <v>171511</v>
      </c>
      <c r="Q13" s="150">
        <v>132482</v>
      </c>
      <c r="R13" s="150">
        <v>39029</v>
      </c>
      <c r="S13" s="150">
        <v>356420</v>
      </c>
    </row>
    <row r="14" spans="1:19" ht="11.1" customHeight="1">
      <c r="B14" s="58"/>
      <c r="C14" s="58"/>
      <c r="D14" s="58"/>
      <c r="E14" s="500">
        <v>50</v>
      </c>
      <c r="F14" s="500"/>
      <c r="G14" s="500"/>
      <c r="H14" s="58"/>
      <c r="I14" s="58"/>
      <c r="J14" s="215"/>
      <c r="K14" s="149">
        <v>559665</v>
      </c>
      <c r="L14" s="150">
        <v>446554</v>
      </c>
      <c r="M14" s="150">
        <f t="shared" si="0"/>
        <v>70271</v>
      </c>
      <c r="N14" s="150">
        <v>53022</v>
      </c>
      <c r="O14" s="150">
        <v>17249</v>
      </c>
      <c r="P14" s="150">
        <f t="shared" si="1"/>
        <v>183382</v>
      </c>
      <c r="Q14" s="150">
        <v>138662</v>
      </c>
      <c r="R14" s="150">
        <v>44720</v>
      </c>
      <c r="S14" s="150">
        <v>376283</v>
      </c>
    </row>
    <row r="15" spans="1:19" ht="11.1" customHeight="1">
      <c r="B15" s="58"/>
      <c r="C15" s="58"/>
      <c r="D15" s="58"/>
      <c r="E15" s="500">
        <v>55</v>
      </c>
      <c r="F15" s="500"/>
      <c r="G15" s="500"/>
      <c r="H15" s="58"/>
      <c r="I15" s="58"/>
      <c r="J15" s="215"/>
      <c r="K15" s="149">
        <v>563274</v>
      </c>
      <c r="L15" s="150">
        <v>442139</v>
      </c>
      <c r="M15" s="150">
        <f t="shared" si="0"/>
        <v>75721</v>
      </c>
      <c r="N15" s="150">
        <v>59882</v>
      </c>
      <c r="O15" s="150">
        <v>15839</v>
      </c>
      <c r="P15" s="150">
        <f t="shared" si="1"/>
        <v>196856</v>
      </c>
      <c r="Q15" s="150">
        <v>150209</v>
      </c>
      <c r="R15" s="150">
        <v>46647</v>
      </c>
      <c r="S15" s="150">
        <v>366418</v>
      </c>
    </row>
    <row r="16" spans="1:19" ht="11.1" customHeight="1">
      <c r="B16" s="58"/>
      <c r="C16" s="58"/>
      <c r="D16" s="58"/>
      <c r="E16" s="500">
        <v>60</v>
      </c>
      <c r="F16" s="500"/>
      <c r="G16" s="500"/>
      <c r="H16" s="58"/>
      <c r="I16" s="58"/>
      <c r="J16" s="215"/>
      <c r="K16" s="149">
        <v>587475</v>
      </c>
      <c r="L16" s="150">
        <v>451541</v>
      </c>
      <c r="M16" s="150">
        <f t="shared" si="0"/>
        <v>80788</v>
      </c>
      <c r="N16" s="150">
        <v>64726</v>
      </c>
      <c r="O16" s="150">
        <v>16062</v>
      </c>
      <c r="P16" s="150">
        <f t="shared" si="1"/>
        <v>216722</v>
      </c>
      <c r="Q16" s="150">
        <v>172885</v>
      </c>
      <c r="R16" s="150">
        <v>43837</v>
      </c>
      <c r="S16" s="150">
        <v>370753</v>
      </c>
    </row>
    <row r="17" spans="2:19" ht="11.1" customHeight="1">
      <c r="B17" s="502" t="s">
        <v>329</v>
      </c>
      <c r="C17" s="502"/>
      <c r="D17" s="502"/>
      <c r="E17" s="498" t="s">
        <v>330</v>
      </c>
      <c r="F17" s="498"/>
      <c r="G17" s="498"/>
      <c r="H17" s="500" t="s">
        <v>100</v>
      </c>
      <c r="I17" s="500"/>
      <c r="J17" s="501"/>
      <c r="K17" s="149">
        <v>614646</v>
      </c>
      <c r="L17" s="150">
        <v>461017</v>
      </c>
      <c r="M17" s="150">
        <f t="shared" si="0"/>
        <v>88310</v>
      </c>
      <c r="N17" s="150">
        <v>72744</v>
      </c>
      <c r="O17" s="150">
        <v>15566</v>
      </c>
      <c r="P17" s="150">
        <f t="shared" si="1"/>
        <v>241939</v>
      </c>
      <c r="Q17" s="150">
        <v>198533</v>
      </c>
      <c r="R17" s="150">
        <v>43406</v>
      </c>
      <c r="S17" s="150">
        <v>372707</v>
      </c>
    </row>
    <row r="18" spans="2:19" ht="11.1" customHeight="1">
      <c r="B18" s="58"/>
      <c r="C18" s="58"/>
      <c r="D18" s="58"/>
      <c r="E18" s="498" t="s">
        <v>120</v>
      </c>
      <c r="F18" s="498"/>
      <c r="G18" s="498"/>
      <c r="H18" s="58"/>
      <c r="I18" s="58"/>
      <c r="J18" s="215"/>
      <c r="K18" s="149">
        <v>630366</v>
      </c>
      <c r="L18" s="150">
        <v>476777</v>
      </c>
      <c r="M18" s="150">
        <f t="shared" si="0"/>
        <v>90779</v>
      </c>
      <c r="N18" s="150">
        <v>76505</v>
      </c>
      <c r="O18" s="150">
        <v>14274</v>
      </c>
      <c r="P18" s="150">
        <f t="shared" si="1"/>
        <v>244368</v>
      </c>
      <c r="Q18" s="150">
        <v>204872</v>
      </c>
      <c r="R18" s="150">
        <v>39496</v>
      </c>
      <c r="S18" s="150">
        <v>385998</v>
      </c>
    </row>
    <row r="19" spans="2:19" s="61" customFormat="1" ht="11.1" customHeight="1">
      <c r="B19" s="176"/>
      <c r="C19" s="176"/>
      <c r="D19" s="176"/>
      <c r="E19" s="498">
        <v>12</v>
      </c>
      <c r="F19" s="498"/>
      <c r="G19" s="498"/>
      <c r="H19" s="176"/>
      <c r="I19" s="176"/>
      <c r="J19" s="218"/>
      <c r="K19" s="148">
        <v>654150</v>
      </c>
      <c r="L19" s="148">
        <v>507286</v>
      </c>
      <c r="M19" s="150">
        <f t="shared" si="0"/>
        <v>85656</v>
      </c>
      <c r="N19" s="155">
        <v>73099</v>
      </c>
      <c r="O19" s="155">
        <v>12557</v>
      </c>
      <c r="P19" s="150">
        <f t="shared" si="1"/>
        <v>232520</v>
      </c>
      <c r="Q19" s="155">
        <v>197822</v>
      </c>
      <c r="R19" s="155">
        <v>34698</v>
      </c>
      <c r="S19" s="155">
        <v>421630</v>
      </c>
    </row>
    <row r="20" spans="2:19" s="61" customFormat="1" ht="11.1" customHeight="1">
      <c r="B20" s="176"/>
      <c r="C20" s="176"/>
      <c r="D20" s="176"/>
      <c r="E20" s="498" t="s">
        <v>122</v>
      </c>
      <c r="F20" s="498"/>
      <c r="G20" s="498"/>
      <c r="H20" s="176"/>
      <c r="I20" s="176"/>
      <c r="J20" s="218"/>
      <c r="K20" s="148">
        <v>643687</v>
      </c>
      <c r="L20" s="148">
        <v>530628</v>
      </c>
      <c r="M20" s="150">
        <v>83285</v>
      </c>
      <c r="N20" s="155">
        <v>71629</v>
      </c>
      <c r="O20" s="155">
        <v>11656</v>
      </c>
      <c r="P20" s="150">
        <v>196344</v>
      </c>
      <c r="Q20" s="155">
        <v>167532</v>
      </c>
      <c r="R20" s="155">
        <v>28812</v>
      </c>
      <c r="S20" s="155">
        <v>447343</v>
      </c>
    </row>
    <row r="21" spans="2:19" ht="11.1" customHeight="1">
      <c r="B21" s="58"/>
      <c r="C21" s="64"/>
      <c r="D21" s="64"/>
      <c r="E21" s="451">
        <v>22</v>
      </c>
      <c r="F21" s="499"/>
      <c r="G21" s="499"/>
      <c r="H21" s="64"/>
      <c r="I21" s="64"/>
      <c r="J21" s="215"/>
      <c r="K21" s="144">
        <v>712980</v>
      </c>
      <c r="L21" s="144">
        <f>K21+M21-P21</f>
        <v>585099</v>
      </c>
      <c r="M21" s="144">
        <v>76450</v>
      </c>
      <c r="N21" s="144">
        <v>65751</v>
      </c>
      <c r="O21" s="144">
        <v>10699</v>
      </c>
      <c r="P21" s="144">
        <v>204331</v>
      </c>
      <c r="Q21" s="144">
        <v>175003</v>
      </c>
      <c r="R21" s="144">
        <v>29328</v>
      </c>
      <c r="S21" s="144">
        <f>K21-P21</f>
        <v>508649</v>
      </c>
    </row>
    <row r="22" spans="2:19" ht="7.5" customHeight="1">
      <c r="B22" s="58"/>
      <c r="C22" s="64"/>
      <c r="D22" s="64"/>
      <c r="E22" s="64"/>
      <c r="F22" s="64"/>
      <c r="G22" s="64"/>
      <c r="H22" s="64"/>
      <c r="I22" s="64"/>
      <c r="J22" s="215"/>
      <c r="K22" s="156"/>
      <c r="L22" s="156"/>
      <c r="M22" s="155"/>
      <c r="N22" s="155"/>
      <c r="O22" s="155"/>
      <c r="P22" s="155"/>
      <c r="Q22" s="155"/>
      <c r="R22" s="155"/>
      <c r="S22" s="155"/>
    </row>
    <row r="23" spans="2:19" ht="11.1" customHeight="1">
      <c r="B23" s="58"/>
      <c r="C23" s="454" t="s">
        <v>331</v>
      </c>
      <c r="D23" s="454"/>
      <c r="E23" s="454"/>
      <c r="F23" s="454"/>
      <c r="G23" s="454"/>
      <c r="H23" s="454"/>
      <c r="I23" s="454"/>
      <c r="J23" s="215"/>
      <c r="K23" s="149">
        <v>87257</v>
      </c>
      <c r="L23" s="150">
        <f t="shared" ref="L23:L39" si="2">K23+M23-P23</f>
        <v>85171</v>
      </c>
      <c r="M23" s="150">
        <v>1857</v>
      </c>
      <c r="N23" s="150">
        <v>0</v>
      </c>
      <c r="O23" s="150">
        <v>1857</v>
      </c>
      <c r="P23" s="150">
        <v>3943</v>
      </c>
      <c r="Q23" s="150">
        <v>1</v>
      </c>
      <c r="R23" s="150">
        <v>3942</v>
      </c>
      <c r="S23" s="150">
        <f t="shared" ref="S23:S39" si="3">K23-P23</f>
        <v>83314</v>
      </c>
    </row>
    <row r="24" spans="2:19" ht="11.1" customHeight="1">
      <c r="B24" s="58"/>
      <c r="C24" s="454" t="s">
        <v>332</v>
      </c>
      <c r="D24" s="454"/>
      <c r="E24" s="454"/>
      <c r="F24" s="454"/>
      <c r="G24" s="454"/>
      <c r="H24" s="454"/>
      <c r="I24" s="454"/>
      <c r="J24" s="215"/>
      <c r="K24" s="149">
        <v>31543</v>
      </c>
      <c r="L24" s="150">
        <f t="shared" si="2"/>
        <v>20612</v>
      </c>
      <c r="M24" s="150">
        <f>SUM(N24:O24)</f>
        <v>6704</v>
      </c>
      <c r="N24" s="150">
        <v>751</v>
      </c>
      <c r="O24" s="150">
        <v>5953</v>
      </c>
      <c r="P24" s="150">
        <f>SUM(Q24:R24)</f>
        <v>17635</v>
      </c>
      <c r="Q24" s="150">
        <v>1791</v>
      </c>
      <c r="R24" s="150">
        <v>15844</v>
      </c>
      <c r="S24" s="150">
        <f t="shared" si="3"/>
        <v>13908</v>
      </c>
    </row>
    <row r="25" spans="2:19" ht="11.1" customHeight="1">
      <c r="B25" s="58"/>
      <c r="C25" s="454" t="s">
        <v>333</v>
      </c>
      <c r="D25" s="454"/>
      <c r="E25" s="454"/>
      <c r="F25" s="454"/>
      <c r="G25" s="454"/>
      <c r="H25" s="454"/>
      <c r="I25" s="454"/>
      <c r="J25" s="215"/>
      <c r="K25" s="149">
        <v>41864</v>
      </c>
      <c r="L25" s="150">
        <f t="shared" si="2"/>
        <v>28730</v>
      </c>
      <c r="M25" s="150">
        <f t="shared" ref="M25:M39" si="4">SUM(N25:O25)</f>
        <v>7387</v>
      </c>
      <c r="N25" s="150">
        <v>4652</v>
      </c>
      <c r="O25" s="150">
        <v>2735</v>
      </c>
      <c r="P25" s="150">
        <f t="shared" ref="P25:P39" si="5">SUM(Q25:R25)</f>
        <v>20521</v>
      </c>
      <c r="Q25" s="150">
        <v>12179</v>
      </c>
      <c r="R25" s="150">
        <v>8342</v>
      </c>
      <c r="S25" s="150">
        <f t="shared" si="3"/>
        <v>21343</v>
      </c>
    </row>
    <row r="26" spans="2:19" ht="11.1" customHeight="1">
      <c r="B26" s="58"/>
      <c r="C26" s="454" t="s">
        <v>334</v>
      </c>
      <c r="D26" s="454"/>
      <c r="E26" s="454"/>
      <c r="F26" s="454"/>
      <c r="G26" s="454"/>
      <c r="H26" s="454"/>
      <c r="I26" s="454"/>
      <c r="J26" s="215"/>
      <c r="K26" s="149">
        <v>51541</v>
      </c>
      <c r="L26" s="150">
        <f t="shared" si="2"/>
        <v>36746</v>
      </c>
      <c r="M26" s="150">
        <f t="shared" si="4"/>
        <v>6622</v>
      </c>
      <c r="N26" s="150">
        <v>6512</v>
      </c>
      <c r="O26" s="150">
        <v>110</v>
      </c>
      <c r="P26" s="150">
        <f t="shared" si="5"/>
        <v>21417</v>
      </c>
      <c r="Q26" s="150">
        <v>20665</v>
      </c>
      <c r="R26" s="150">
        <v>752</v>
      </c>
      <c r="S26" s="150">
        <f t="shared" si="3"/>
        <v>30124</v>
      </c>
    </row>
    <row r="27" spans="2:19" ht="11.1" customHeight="1">
      <c r="B27" s="58"/>
      <c r="C27" s="454" t="s">
        <v>335</v>
      </c>
      <c r="D27" s="454"/>
      <c r="E27" s="454"/>
      <c r="F27" s="454"/>
      <c r="G27" s="454"/>
      <c r="H27" s="454"/>
      <c r="I27" s="454"/>
      <c r="J27" s="215"/>
      <c r="K27" s="149">
        <v>58098</v>
      </c>
      <c r="L27" s="150">
        <f t="shared" si="2"/>
        <v>43485</v>
      </c>
      <c r="M27" s="150">
        <f t="shared" si="4"/>
        <v>7366</v>
      </c>
      <c r="N27" s="150">
        <v>7348</v>
      </c>
      <c r="O27" s="150">
        <v>18</v>
      </c>
      <c r="P27" s="150">
        <f t="shared" si="5"/>
        <v>21979</v>
      </c>
      <c r="Q27" s="150">
        <v>21795</v>
      </c>
      <c r="R27" s="150">
        <v>184</v>
      </c>
      <c r="S27" s="150">
        <f t="shared" si="3"/>
        <v>36119</v>
      </c>
    </row>
    <row r="28" spans="2:19" ht="11.1" customHeight="1">
      <c r="B28" s="58"/>
      <c r="C28" s="454" t="s">
        <v>336</v>
      </c>
      <c r="D28" s="454"/>
      <c r="E28" s="454"/>
      <c r="F28" s="454"/>
      <c r="G28" s="454"/>
      <c r="H28" s="454"/>
      <c r="I28" s="454"/>
      <c r="J28" s="215"/>
      <c r="K28" s="149">
        <v>65583</v>
      </c>
      <c r="L28" s="150">
        <f t="shared" si="2"/>
        <v>50369</v>
      </c>
      <c r="M28" s="150">
        <f t="shared" si="4"/>
        <v>8546</v>
      </c>
      <c r="N28" s="150">
        <v>8539</v>
      </c>
      <c r="O28" s="150">
        <v>7</v>
      </c>
      <c r="P28" s="150">
        <f t="shared" si="5"/>
        <v>23760</v>
      </c>
      <c r="Q28" s="150">
        <v>23658</v>
      </c>
      <c r="R28" s="150">
        <v>102</v>
      </c>
      <c r="S28" s="150">
        <f t="shared" si="3"/>
        <v>41823</v>
      </c>
    </row>
    <row r="29" spans="2:19" ht="11.1" customHeight="1">
      <c r="B29" s="58"/>
      <c r="C29" s="454" t="s">
        <v>337</v>
      </c>
      <c r="D29" s="454"/>
      <c r="E29" s="454"/>
      <c r="F29" s="454"/>
      <c r="G29" s="454"/>
      <c r="H29" s="454"/>
      <c r="I29" s="454"/>
      <c r="J29" s="215"/>
      <c r="K29" s="149">
        <v>61777</v>
      </c>
      <c r="L29" s="150">
        <f t="shared" si="2"/>
        <v>46906</v>
      </c>
      <c r="M29" s="150">
        <f t="shared" si="4"/>
        <v>7705</v>
      </c>
      <c r="N29" s="150">
        <v>7699</v>
      </c>
      <c r="O29" s="150">
        <v>6</v>
      </c>
      <c r="P29" s="150">
        <f t="shared" si="5"/>
        <v>22576</v>
      </c>
      <c r="Q29" s="150">
        <v>22517</v>
      </c>
      <c r="R29" s="150">
        <v>59</v>
      </c>
      <c r="S29" s="150">
        <f t="shared" si="3"/>
        <v>39201</v>
      </c>
    </row>
    <row r="30" spans="2:19" ht="11.1" customHeight="1">
      <c r="B30" s="58"/>
      <c r="C30" s="454" t="s">
        <v>338</v>
      </c>
      <c r="D30" s="454"/>
      <c r="E30" s="454"/>
      <c r="F30" s="454"/>
      <c r="G30" s="454"/>
      <c r="H30" s="454"/>
      <c r="I30" s="454"/>
      <c r="J30" s="215"/>
      <c r="K30" s="149">
        <v>54037</v>
      </c>
      <c r="L30" s="150">
        <f t="shared" si="2"/>
        <v>40736</v>
      </c>
      <c r="M30" s="150">
        <f t="shared" si="4"/>
        <v>7096</v>
      </c>
      <c r="N30" s="150">
        <v>7093</v>
      </c>
      <c r="O30" s="150">
        <v>3</v>
      </c>
      <c r="P30" s="150">
        <f t="shared" si="5"/>
        <v>20397</v>
      </c>
      <c r="Q30" s="150">
        <v>20362</v>
      </c>
      <c r="R30" s="150">
        <v>35</v>
      </c>
      <c r="S30" s="150">
        <f t="shared" si="3"/>
        <v>33640</v>
      </c>
    </row>
    <row r="31" spans="2:19" ht="11.1" customHeight="1">
      <c r="B31" s="58"/>
      <c r="C31" s="454" t="s">
        <v>339</v>
      </c>
      <c r="D31" s="454"/>
      <c r="E31" s="454"/>
      <c r="F31" s="454"/>
      <c r="G31" s="454"/>
      <c r="H31" s="454"/>
      <c r="I31" s="454"/>
      <c r="J31" s="215"/>
      <c r="K31" s="149">
        <v>41338</v>
      </c>
      <c r="L31" s="150">
        <f t="shared" si="2"/>
        <v>31117</v>
      </c>
      <c r="M31" s="150">
        <f t="shared" si="4"/>
        <v>6316</v>
      </c>
      <c r="N31" s="150">
        <v>6313</v>
      </c>
      <c r="O31" s="150">
        <v>3</v>
      </c>
      <c r="P31" s="150">
        <f t="shared" si="5"/>
        <v>16537</v>
      </c>
      <c r="Q31" s="150">
        <v>16516</v>
      </c>
      <c r="R31" s="150">
        <v>21</v>
      </c>
      <c r="S31" s="150">
        <f t="shared" si="3"/>
        <v>24801</v>
      </c>
    </row>
    <row r="32" spans="2:19" ht="11.1" customHeight="1">
      <c r="B32" s="58"/>
      <c r="C32" s="454" t="s">
        <v>340</v>
      </c>
      <c r="D32" s="454"/>
      <c r="E32" s="454"/>
      <c r="F32" s="454"/>
      <c r="G32" s="454"/>
      <c r="H32" s="454"/>
      <c r="I32" s="454"/>
      <c r="J32" s="215"/>
      <c r="K32" s="149">
        <v>38204</v>
      </c>
      <c r="L32" s="150">
        <f t="shared" si="2"/>
        <v>30252</v>
      </c>
      <c r="M32" s="150">
        <f t="shared" si="4"/>
        <v>6231</v>
      </c>
      <c r="N32" s="150">
        <v>6230</v>
      </c>
      <c r="O32" s="150">
        <v>1</v>
      </c>
      <c r="P32" s="150">
        <f t="shared" si="5"/>
        <v>14183</v>
      </c>
      <c r="Q32" s="150">
        <v>14166</v>
      </c>
      <c r="R32" s="150">
        <v>17</v>
      </c>
      <c r="S32" s="150">
        <f t="shared" si="3"/>
        <v>24021</v>
      </c>
    </row>
    <row r="33" spans="2:19" ht="7.5" customHeight="1">
      <c r="B33" s="58"/>
      <c r="C33" s="64"/>
      <c r="D33" s="64"/>
      <c r="E33" s="64"/>
      <c r="F33" s="64"/>
      <c r="G33" s="64"/>
      <c r="H33" s="64"/>
      <c r="I33" s="64"/>
      <c r="J33" s="215"/>
      <c r="K33" s="149"/>
      <c r="L33" s="150"/>
      <c r="M33" s="150"/>
      <c r="N33" s="150"/>
      <c r="O33" s="150"/>
      <c r="P33" s="150"/>
      <c r="Q33" s="150"/>
      <c r="R33" s="150"/>
      <c r="S33" s="150"/>
    </row>
    <row r="34" spans="2:19" ht="11.1" customHeight="1">
      <c r="B34" s="58"/>
      <c r="C34" s="454" t="s">
        <v>341</v>
      </c>
      <c r="D34" s="454"/>
      <c r="E34" s="454"/>
      <c r="F34" s="454"/>
      <c r="G34" s="454"/>
      <c r="H34" s="454"/>
      <c r="I34" s="454"/>
      <c r="J34" s="215"/>
      <c r="K34" s="149">
        <v>44113</v>
      </c>
      <c r="L34" s="150">
        <f t="shared" si="2"/>
        <v>38240</v>
      </c>
      <c r="M34" s="150">
        <f t="shared" si="4"/>
        <v>5945</v>
      </c>
      <c r="N34" s="150">
        <v>5942</v>
      </c>
      <c r="O34" s="150">
        <v>3</v>
      </c>
      <c r="P34" s="150">
        <f t="shared" si="5"/>
        <v>11818</v>
      </c>
      <c r="Q34" s="150">
        <v>11804</v>
      </c>
      <c r="R34" s="150">
        <v>14</v>
      </c>
      <c r="S34" s="150">
        <f t="shared" si="3"/>
        <v>32295</v>
      </c>
    </row>
    <row r="35" spans="2:19" ht="11.1" customHeight="1">
      <c r="B35" s="58"/>
      <c r="C35" s="454" t="s">
        <v>342</v>
      </c>
      <c r="D35" s="454"/>
      <c r="E35" s="454"/>
      <c r="F35" s="454"/>
      <c r="G35" s="454"/>
      <c r="H35" s="454"/>
      <c r="I35" s="454"/>
      <c r="J35" s="215"/>
      <c r="K35" s="149">
        <v>37798</v>
      </c>
      <c r="L35" s="150">
        <f t="shared" si="2"/>
        <v>35236</v>
      </c>
      <c r="M35" s="150">
        <f t="shared" si="4"/>
        <v>2964</v>
      </c>
      <c r="N35" s="150">
        <v>2963</v>
      </c>
      <c r="O35" s="150">
        <v>1</v>
      </c>
      <c r="P35" s="150">
        <f t="shared" si="5"/>
        <v>5526</v>
      </c>
      <c r="Q35" s="150">
        <v>5517</v>
      </c>
      <c r="R35" s="150">
        <v>9</v>
      </c>
      <c r="S35" s="150">
        <f t="shared" si="3"/>
        <v>32272</v>
      </c>
    </row>
    <row r="36" spans="2:19" ht="11.1" customHeight="1">
      <c r="B36" s="58"/>
      <c r="C36" s="454" t="s">
        <v>343</v>
      </c>
      <c r="D36" s="454"/>
      <c r="E36" s="454"/>
      <c r="F36" s="454"/>
      <c r="G36" s="454"/>
      <c r="H36" s="454"/>
      <c r="I36" s="454"/>
      <c r="J36" s="215"/>
      <c r="K36" s="149">
        <v>34136</v>
      </c>
      <c r="L36" s="150">
        <f t="shared" si="2"/>
        <v>32821</v>
      </c>
      <c r="M36" s="150">
        <f t="shared" si="4"/>
        <v>1185</v>
      </c>
      <c r="N36" s="150">
        <v>1185</v>
      </c>
      <c r="O36" s="150">
        <v>0</v>
      </c>
      <c r="P36" s="150">
        <f t="shared" si="5"/>
        <v>2500</v>
      </c>
      <c r="Q36" s="150">
        <v>2496</v>
      </c>
      <c r="R36" s="150">
        <v>4</v>
      </c>
      <c r="S36" s="150">
        <f t="shared" si="3"/>
        <v>31636</v>
      </c>
    </row>
    <row r="37" spans="2:19" ht="11.1" customHeight="1">
      <c r="B37" s="58"/>
      <c r="C37" s="454" t="s">
        <v>344</v>
      </c>
      <c r="D37" s="454"/>
      <c r="E37" s="454"/>
      <c r="F37" s="454"/>
      <c r="G37" s="454"/>
      <c r="H37" s="454"/>
      <c r="I37" s="454"/>
      <c r="J37" s="215"/>
      <c r="K37" s="149">
        <v>29744</v>
      </c>
      <c r="L37" s="150">
        <f t="shared" si="2"/>
        <v>29066</v>
      </c>
      <c r="M37" s="150">
        <f t="shared" si="4"/>
        <v>390</v>
      </c>
      <c r="N37" s="150">
        <v>389</v>
      </c>
      <c r="O37" s="150">
        <v>1</v>
      </c>
      <c r="P37" s="150">
        <f t="shared" si="5"/>
        <v>1068</v>
      </c>
      <c r="Q37" s="150">
        <v>1068</v>
      </c>
      <c r="R37" s="150">
        <v>0</v>
      </c>
      <c r="S37" s="150">
        <f t="shared" si="3"/>
        <v>28676</v>
      </c>
    </row>
    <row r="38" spans="2:19" ht="11.1" customHeight="1">
      <c r="B38" s="58"/>
      <c r="C38" s="454" t="s">
        <v>345</v>
      </c>
      <c r="D38" s="454"/>
      <c r="E38" s="454"/>
      <c r="F38" s="454"/>
      <c r="G38" s="454"/>
      <c r="H38" s="454"/>
      <c r="I38" s="454"/>
      <c r="J38" s="215"/>
      <c r="K38" s="149">
        <v>20023</v>
      </c>
      <c r="L38" s="150">
        <f t="shared" si="2"/>
        <v>19770</v>
      </c>
      <c r="M38" s="150">
        <f t="shared" si="4"/>
        <v>111</v>
      </c>
      <c r="N38" s="150">
        <v>110</v>
      </c>
      <c r="O38" s="150">
        <v>1</v>
      </c>
      <c r="P38" s="150">
        <f t="shared" si="5"/>
        <v>364</v>
      </c>
      <c r="Q38" s="150">
        <v>361</v>
      </c>
      <c r="R38" s="150">
        <v>3</v>
      </c>
      <c r="S38" s="150">
        <f t="shared" si="3"/>
        <v>19659</v>
      </c>
    </row>
    <row r="39" spans="2:19" ht="11.1" customHeight="1">
      <c r="B39" s="58"/>
      <c r="C39" s="454" t="s">
        <v>346</v>
      </c>
      <c r="D39" s="454"/>
      <c r="E39" s="454"/>
      <c r="F39" s="454"/>
      <c r="G39" s="454"/>
      <c r="H39" s="454"/>
      <c r="I39" s="454"/>
      <c r="J39" s="215"/>
      <c r="K39" s="149">
        <v>15924</v>
      </c>
      <c r="L39" s="150">
        <f t="shared" si="2"/>
        <v>15842</v>
      </c>
      <c r="M39" s="150">
        <f t="shared" si="4"/>
        <v>25</v>
      </c>
      <c r="N39" s="150">
        <v>25</v>
      </c>
      <c r="O39" s="150">
        <v>0</v>
      </c>
      <c r="P39" s="150">
        <f t="shared" si="5"/>
        <v>107</v>
      </c>
      <c r="Q39" s="150">
        <v>107</v>
      </c>
      <c r="R39" s="150">
        <v>0</v>
      </c>
      <c r="S39" s="150">
        <f t="shared" si="3"/>
        <v>15817</v>
      </c>
    </row>
    <row r="40" spans="2:19" ht="7.5" customHeight="1">
      <c r="B40" s="58"/>
      <c r="C40" s="64"/>
      <c r="D40" s="64"/>
      <c r="E40" s="64"/>
      <c r="F40" s="64"/>
      <c r="G40" s="64"/>
      <c r="H40" s="64"/>
      <c r="I40" s="64"/>
      <c r="J40" s="215"/>
      <c r="K40" s="156"/>
      <c r="L40" s="156"/>
      <c r="M40" s="157"/>
      <c r="N40" s="157"/>
      <c r="O40" s="157"/>
      <c r="P40" s="157"/>
      <c r="Q40" s="157"/>
      <c r="R40" s="157"/>
      <c r="S40" s="156"/>
    </row>
    <row r="41" spans="2:19" ht="7.5" customHeight="1">
      <c r="B41" s="58"/>
      <c r="C41" s="64"/>
      <c r="D41" s="64"/>
      <c r="E41" s="64"/>
      <c r="F41" s="64"/>
      <c r="G41" s="64"/>
      <c r="H41" s="64"/>
      <c r="I41" s="64"/>
      <c r="J41" s="215"/>
      <c r="K41" s="156"/>
      <c r="L41" s="155"/>
      <c r="M41" s="155"/>
      <c r="N41" s="155"/>
      <c r="O41" s="155"/>
      <c r="P41" s="155"/>
      <c r="Q41" s="155"/>
      <c r="R41" s="155"/>
      <c r="S41" s="155"/>
    </row>
    <row r="42" spans="2:19" s="61" customFormat="1" ht="11.1" customHeight="1">
      <c r="B42" s="143"/>
      <c r="C42" s="451" t="s">
        <v>347</v>
      </c>
      <c r="D42" s="451"/>
      <c r="E42" s="451"/>
      <c r="F42" s="451"/>
      <c r="G42" s="451"/>
      <c r="H42" s="451"/>
      <c r="I42" s="451"/>
      <c r="J42" s="214"/>
      <c r="K42" s="144">
        <f>SUM(K44:K60)</f>
        <v>349075</v>
      </c>
      <c r="L42" s="144">
        <f>K42+M42-P42</f>
        <v>274834</v>
      </c>
      <c r="M42" s="144">
        <f>SUM(N42:O42)</f>
        <v>48596</v>
      </c>
      <c r="N42" s="144">
        <v>42947</v>
      </c>
      <c r="O42" s="144">
        <v>5649</v>
      </c>
      <c r="P42" s="144">
        <f>SUM(Q42:R42)</f>
        <v>122837</v>
      </c>
      <c r="Q42" s="144">
        <v>107783</v>
      </c>
      <c r="R42" s="144">
        <v>15054</v>
      </c>
      <c r="S42" s="144">
        <f>K42-P42</f>
        <v>226238</v>
      </c>
    </row>
    <row r="43" spans="2:19" ht="7.5" customHeight="1">
      <c r="B43" s="58"/>
      <c r="C43" s="64"/>
      <c r="D43" s="64"/>
      <c r="E43" s="64"/>
      <c r="F43" s="64"/>
      <c r="G43" s="64"/>
      <c r="H43" s="64"/>
      <c r="I43" s="64"/>
      <c r="J43" s="215"/>
      <c r="K43" s="156"/>
      <c r="L43" s="155"/>
      <c r="M43" s="155"/>
      <c r="N43" s="155"/>
      <c r="O43" s="155"/>
      <c r="P43" s="155"/>
      <c r="Q43" s="155"/>
      <c r="R43" s="155"/>
      <c r="S43" s="155"/>
    </row>
    <row r="44" spans="2:19" ht="11.1" customHeight="1">
      <c r="B44" s="58"/>
      <c r="C44" s="454" t="s">
        <v>331</v>
      </c>
      <c r="D44" s="454"/>
      <c r="E44" s="454"/>
      <c r="F44" s="454"/>
      <c r="G44" s="454"/>
      <c r="H44" s="454"/>
      <c r="I44" s="454"/>
      <c r="J44" s="215"/>
      <c r="K44" s="149">
        <v>44767</v>
      </c>
      <c r="L44" s="150">
        <f t="shared" ref="L44:L60" si="6">K44+M44-P44</f>
        <v>43867</v>
      </c>
      <c r="M44" s="150">
        <f t="shared" ref="M44:M60" si="7">SUM(N44:O44)</f>
        <v>877</v>
      </c>
      <c r="N44" s="150">
        <v>0</v>
      </c>
      <c r="O44" s="150">
        <v>877</v>
      </c>
      <c r="P44" s="150">
        <f t="shared" ref="P44:P60" si="8">SUM(Q44:R44)</f>
        <v>1777</v>
      </c>
      <c r="Q44" s="150">
        <v>0</v>
      </c>
      <c r="R44" s="150">
        <v>1777</v>
      </c>
      <c r="S44" s="150">
        <f t="shared" ref="S44:S60" si="9">K44-P44</f>
        <v>42990</v>
      </c>
    </row>
    <row r="45" spans="2:19" ht="11.1" customHeight="1">
      <c r="B45" s="58"/>
      <c r="C45" s="454" t="s">
        <v>332</v>
      </c>
      <c r="D45" s="454"/>
      <c r="E45" s="454"/>
      <c r="F45" s="454"/>
      <c r="G45" s="454"/>
      <c r="H45" s="454"/>
      <c r="I45" s="454"/>
      <c r="J45" s="215"/>
      <c r="K45" s="149">
        <v>16009</v>
      </c>
      <c r="L45" s="150">
        <f t="shared" si="6"/>
        <v>11028</v>
      </c>
      <c r="M45" s="150">
        <f t="shared" si="7"/>
        <v>3819</v>
      </c>
      <c r="N45" s="150">
        <v>379</v>
      </c>
      <c r="O45" s="150">
        <v>3440</v>
      </c>
      <c r="P45" s="150">
        <f t="shared" si="8"/>
        <v>8800</v>
      </c>
      <c r="Q45" s="150">
        <v>764</v>
      </c>
      <c r="R45" s="150">
        <v>8036</v>
      </c>
      <c r="S45" s="150">
        <f t="shared" si="9"/>
        <v>7209</v>
      </c>
    </row>
    <row r="46" spans="2:19" ht="11.1" customHeight="1">
      <c r="B46" s="58"/>
      <c r="C46" s="454" t="s">
        <v>333</v>
      </c>
      <c r="D46" s="454"/>
      <c r="E46" s="454"/>
      <c r="F46" s="454"/>
      <c r="G46" s="454"/>
      <c r="H46" s="454"/>
      <c r="I46" s="454"/>
      <c r="J46" s="215"/>
      <c r="K46" s="149">
        <v>20513</v>
      </c>
      <c r="L46" s="150">
        <f t="shared" si="6"/>
        <v>14034</v>
      </c>
      <c r="M46" s="150">
        <f t="shared" si="7"/>
        <v>3386</v>
      </c>
      <c r="N46" s="150">
        <v>2142</v>
      </c>
      <c r="O46" s="150">
        <v>1244</v>
      </c>
      <c r="P46" s="150">
        <f t="shared" si="8"/>
        <v>9865</v>
      </c>
      <c r="Q46" s="150">
        <v>5282</v>
      </c>
      <c r="R46" s="150">
        <v>4583</v>
      </c>
      <c r="S46" s="150">
        <f t="shared" si="9"/>
        <v>10648</v>
      </c>
    </row>
    <row r="47" spans="2:19" ht="11.1" customHeight="1">
      <c r="B47" s="58"/>
      <c r="C47" s="454" t="s">
        <v>334</v>
      </c>
      <c r="D47" s="454"/>
      <c r="E47" s="454"/>
      <c r="F47" s="454"/>
      <c r="G47" s="454"/>
      <c r="H47" s="454"/>
      <c r="I47" s="454"/>
      <c r="J47" s="215"/>
      <c r="K47" s="149">
        <v>25753</v>
      </c>
      <c r="L47" s="150">
        <f t="shared" si="6"/>
        <v>18740</v>
      </c>
      <c r="M47" s="150">
        <f t="shared" si="7"/>
        <v>3646</v>
      </c>
      <c r="N47" s="150">
        <v>3581</v>
      </c>
      <c r="O47" s="150">
        <v>65</v>
      </c>
      <c r="P47" s="150">
        <f t="shared" si="8"/>
        <v>10659</v>
      </c>
      <c r="Q47" s="150">
        <v>10205</v>
      </c>
      <c r="R47" s="150">
        <v>454</v>
      </c>
      <c r="S47" s="150">
        <f t="shared" si="9"/>
        <v>15094</v>
      </c>
    </row>
    <row r="48" spans="2:19" ht="11.1" customHeight="1">
      <c r="B48" s="58"/>
      <c r="C48" s="454" t="s">
        <v>335</v>
      </c>
      <c r="D48" s="454"/>
      <c r="E48" s="454"/>
      <c r="F48" s="454"/>
      <c r="G48" s="454"/>
      <c r="H48" s="454"/>
      <c r="I48" s="454"/>
      <c r="J48" s="215"/>
      <c r="K48" s="149">
        <v>30713</v>
      </c>
      <c r="L48" s="150">
        <f t="shared" si="6"/>
        <v>22887</v>
      </c>
      <c r="M48" s="150">
        <f t="shared" si="7"/>
        <v>4737</v>
      </c>
      <c r="N48" s="150">
        <v>4727</v>
      </c>
      <c r="O48" s="150">
        <v>10</v>
      </c>
      <c r="P48" s="150">
        <f t="shared" si="8"/>
        <v>12563</v>
      </c>
      <c r="Q48" s="150">
        <v>12465</v>
      </c>
      <c r="R48" s="150">
        <v>98</v>
      </c>
      <c r="S48" s="150">
        <f t="shared" si="9"/>
        <v>18150</v>
      </c>
    </row>
    <row r="49" spans="2:19" ht="11.1" customHeight="1">
      <c r="B49" s="58"/>
      <c r="C49" s="454" t="s">
        <v>336</v>
      </c>
      <c r="D49" s="454"/>
      <c r="E49" s="454"/>
      <c r="F49" s="454"/>
      <c r="G49" s="454"/>
      <c r="H49" s="454"/>
      <c r="I49" s="454"/>
      <c r="J49" s="215"/>
      <c r="K49" s="149">
        <v>35046</v>
      </c>
      <c r="L49" s="150">
        <f t="shared" si="6"/>
        <v>26006</v>
      </c>
      <c r="M49" s="150">
        <f t="shared" si="7"/>
        <v>5937</v>
      </c>
      <c r="N49" s="150">
        <v>5935</v>
      </c>
      <c r="O49" s="150">
        <v>2</v>
      </c>
      <c r="P49" s="150">
        <f t="shared" si="8"/>
        <v>14977</v>
      </c>
      <c r="Q49" s="150">
        <v>14927</v>
      </c>
      <c r="R49" s="150">
        <v>50</v>
      </c>
      <c r="S49" s="150">
        <f t="shared" si="9"/>
        <v>20069</v>
      </c>
    </row>
    <row r="50" spans="2:19" ht="11.1" customHeight="1">
      <c r="B50" s="58"/>
      <c r="C50" s="454" t="s">
        <v>337</v>
      </c>
      <c r="D50" s="454"/>
      <c r="E50" s="454"/>
      <c r="F50" s="454"/>
      <c r="G50" s="454"/>
      <c r="H50" s="454"/>
      <c r="I50" s="454"/>
      <c r="J50" s="215"/>
      <c r="K50" s="149">
        <v>30190</v>
      </c>
      <c r="L50" s="150">
        <f t="shared" si="6"/>
        <v>20644</v>
      </c>
      <c r="M50" s="150">
        <f t="shared" si="7"/>
        <v>5306</v>
      </c>
      <c r="N50" s="150">
        <v>5302</v>
      </c>
      <c r="O50" s="150">
        <v>4</v>
      </c>
      <c r="P50" s="150">
        <f t="shared" si="8"/>
        <v>14852</v>
      </c>
      <c r="Q50" s="150">
        <v>14833</v>
      </c>
      <c r="R50" s="150">
        <v>19</v>
      </c>
      <c r="S50" s="150">
        <f t="shared" si="9"/>
        <v>15338</v>
      </c>
    </row>
    <row r="51" spans="2:19" ht="11.1" customHeight="1">
      <c r="B51" s="58"/>
      <c r="C51" s="454" t="s">
        <v>338</v>
      </c>
      <c r="D51" s="454"/>
      <c r="E51" s="454"/>
      <c r="F51" s="454"/>
      <c r="G51" s="454"/>
      <c r="H51" s="454"/>
      <c r="I51" s="454"/>
      <c r="J51" s="215"/>
      <c r="K51" s="149">
        <v>25915</v>
      </c>
      <c r="L51" s="150">
        <f t="shared" si="6"/>
        <v>17184</v>
      </c>
      <c r="M51" s="150">
        <f t="shared" si="7"/>
        <v>4684</v>
      </c>
      <c r="N51" s="150">
        <v>4684</v>
      </c>
      <c r="O51" s="150">
        <v>0</v>
      </c>
      <c r="P51" s="150">
        <f t="shared" si="8"/>
        <v>13415</v>
      </c>
      <c r="Q51" s="150">
        <v>13402</v>
      </c>
      <c r="R51" s="150">
        <v>13</v>
      </c>
      <c r="S51" s="150">
        <f t="shared" si="9"/>
        <v>12500</v>
      </c>
    </row>
    <row r="52" spans="2:19" ht="11.1" customHeight="1">
      <c r="B52" s="58"/>
      <c r="C52" s="454" t="s">
        <v>339</v>
      </c>
      <c r="D52" s="454"/>
      <c r="E52" s="454"/>
      <c r="F52" s="454"/>
      <c r="G52" s="454"/>
      <c r="H52" s="454"/>
      <c r="I52" s="454"/>
      <c r="J52" s="215"/>
      <c r="K52" s="149">
        <v>20794</v>
      </c>
      <c r="L52" s="150">
        <f t="shared" si="6"/>
        <v>13869</v>
      </c>
      <c r="M52" s="150">
        <f t="shared" si="7"/>
        <v>4136</v>
      </c>
      <c r="N52" s="150">
        <v>4133</v>
      </c>
      <c r="O52" s="150">
        <v>3</v>
      </c>
      <c r="P52" s="150">
        <f t="shared" si="8"/>
        <v>11061</v>
      </c>
      <c r="Q52" s="150">
        <v>11056</v>
      </c>
      <c r="R52" s="150">
        <v>5</v>
      </c>
      <c r="S52" s="150">
        <f t="shared" si="9"/>
        <v>9733</v>
      </c>
    </row>
    <row r="53" spans="2:19" ht="11.1" customHeight="1">
      <c r="B53" s="58"/>
      <c r="C53" s="454" t="s">
        <v>340</v>
      </c>
      <c r="D53" s="454"/>
      <c r="E53" s="454"/>
      <c r="F53" s="454"/>
      <c r="G53" s="454"/>
      <c r="H53" s="454"/>
      <c r="I53" s="454"/>
      <c r="J53" s="215"/>
      <c r="K53" s="149">
        <v>19399</v>
      </c>
      <c r="L53" s="150">
        <f t="shared" si="6"/>
        <v>13866</v>
      </c>
      <c r="M53" s="150">
        <f t="shared" si="7"/>
        <v>4294</v>
      </c>
      <c r="N53" s="150">
        <v>4293</v>
      </c>
      <c r="O53" s="150">
        <v>1</v>
      </c>
      <c r="P53" s="150">
        <f t="shared" si="8"/>
        <v>9827</v>
      </c>
      <c r="Q53" s="150">
        <v>9823</v>
      </c>
      <c r="R53" s="150">
        <v>4</v>
      </c>
      <c r="S53" s="150">
        <f t="shared" si="9"/>
        <v>9572</v>
      </c>
    </row>
    <row r="54" spans="2:19" ht="7.5" customHeight="1">
      <c r="B54" s="58"/>
      <c r="C54" s="64"/>
      <c r="D54" s="64"/>
      <c r="E54" s="64"/>
      <c r="F54" s="64"/>
      <c r="G54" s="64"/>
      <c r="H54" s="64"/>
      <c r="I54" s="64"/>
      <c r="J54" s="215"/>
      <c r="K54" s="149"/>
      <c r="L54" s="150"/>
      <c r="M54" s="150"/>
      <c r="N54" s="150"/>
      <c r="O54" s="150"/>
      <c r="P54" s="150"/>
      <c r="Q54" s="150"/>
      <c r="R54" s="150"/>
      <c r="S54" s="150"/>
    </row>
    <row r="55" spans="2:19" ht="11.1" customHeight="1">
      <c r="B55" s="58"/>
      <c r="C55" s="454" t="s">
        <v>341</v>
      </c>
      <c r="D55" s="454"/>
      <c r="E55" s="454"/>
      <c r="F55" s="454"/>
      <c r="G55" s="454"/>
      <c r="H55" s="454"/>
      <c r="I55" s="454"/>
      <c r="J55" s="215"/>
      <c r="K55" s="149">
        <v>21601</v>
      </c>
      <c r="L55" s="150">
        <f t="shared" si="6"/>
        <v>17617</v>
      </c>
      <c r="M55" s="150">
        <f t="shared" si="7"/>
        <v>4265</v>
      </c>
      <c r="N55" s="150">
        <v>4264</v>
      </c>
      <c r="O55" s="150">
        <v>1</v>
      </c>
      <c r="P55" s="150">
        <f t="shared" si="8"/>
        <v>8249</v>
      </c>
      <c r="Q55" s="150">
        <v>8241</v>
      </c>
      <c r="R55" s="150">
        <v>8</v>
      </c>
      <c r="S55" s="150">
        <f t="shared" si="9"/>
        <v>13352</v>
      </c>
    </row>
    <row r="56" spans="2:19" ht="11.1" customHeight="1">
      <c r="B56" s="58"/>
      <c r="C56" s="454" t="s">
        <v>342</v>
      </c>
      <c r="D56" s="454"/>
      <c r="E56" s="454"/>
      <c r="F56" s="454"/>
      <c r="G56" s="454"/>
      <c r="H56" s="454"/>
      <c r="I56" s="454"/>
      <c r="J56" s="215"/>
      <c r="K56" s="149">
        <v>17380</v>
      </c>
      <c r="L56" s="150">
        <f t="shared" si="6"/>
        <v>15747</v>
      </c>
      <c r="M56" s="150">
        <f t="shared" si="7"/>
        <v>2219</v>
      </c>
      <c r="N56" s="150">
        <v>2218</v>
      </c>
      <c r="O56" s="150">
        <v>1</v>
      </c>
      <c r="P56" s="150">
        <f t="shared" si="8"/>
        <v>3852</v>
      </c>
      <c r="Q56" s="150">
        <v>3848</v>
      </c>
      <c r="R56" s="150">
        <v>4</v>
      </c>
      <c r="S56" s="150">
        <f t="shared" si="9"/>
        <v>13528</v>
      </c>
    </row>
    <row r="57" spans="2:19" ht="11.1" customHeight="1">
      <c r="B57" s="58"/>
      <c r="C57" s="454" t="s">
        <v>343</v>
      </c>
      <c r="D57" s="454"/>
      <c r="E57" s="454"/>
      <c r="F57" s="454"/>
      <c r="G57" s="454"/>
      <c r="H57" s="454"/>
      <c r="I57" s="454"/>
      <c r="J57" s="215"/>
      <c r="K57" s="149">
        <v>15040</v>
      </c>
      <c r="L57" s="150">
        <f t="shared" si="6"/>
        <v>14189</v>
      </c>
      <c r="M57" s="150">
        <f t="shared" si="7"/>
        <v>911</v>
      </c>
      <c r="N57" s="150">
        <v>911</v>
      </c>
      <c r="O57" s="150">
        <v>0</v>
      </c>
      <c r="P57" s="150">
        <f t="shared" si="8"/>
        <v>1762</v>
      </c>
      <c r="Q57" s="150">
        <v>1761</v>
      </c>
      <c r="R57" s="150">
        <v>1</v>
      </c>
      <c r="S57" s="150">
        <f t="shared" si="9"/>
        <v>13278</v>
      </c>
    </row>
    <row r="58" spans="2:19" ht="11.1" customHeight="1">
      <c r="B58" s="58"/>
      <c r="C58" s="454" t="s">
        <v>344</v>
      </c>
      <c r="D58" s="454"/>
      <c r="E58" s="454"/>
      <c r="F58" s="454"/>
      <c r="G58" s="454"/>
      <c r="H58" s="454"/>
      <c r="I58" s="454"/>
      <c r="J58" s="215"/>
      <c r="K58" s="149">
        <v>12892</v>
      </c>
      <c r="L58" s="150">
        <f t="shared" si="6"/>
        <v>12363</v>
      </c>
      <c r="M58" s="150">
        <f t="shared" si="7"/>
        <v>281</v>
      </c>
      <c r="N58" s="150">
        <v>281</v>
      </c>
      <c r="O58" s="150">
        <v>0</v>
      </c>
      <c r="P58" s="150">
        <f t="shared" si="8"/>
        <v>810</v>
      </c>
      <c r="Q58" s="150">
        <v>810</v>
      </c>
      <c r="R58" s="150">
        <v>0</v>
      </c>
      <c r="S58" s="150">
        <f t="shared" si="9"/>
        <v>12082</v>
      </c>
    </row>
    <row r="59" spans="2:19" ht="11.1" customHeight="1">
      <c r="B59" s="58"/>
      <c r="C59" s="454" t="s">
        <v>345</v>
      </c>
      <c r="D59" s="454"/>
      <c r="E59" s="454"/>
      <c r="F59" s="454"/>
      <c r="G59" s="454"/>
      <c r="H59" s="454"/>
      <c r="I59" s="454"/>
      <c r="J59" s="215"/>
      <c r="K59" s="149">
        <v>8038</v>
      </c>
      <c r="L59" s="150">
        <f t="shared" si="6"/>
        <v>7835</v>
      </c>
      <c r="M59" s="150">
        <f t="shared" si="7"/>
        <v>79</v>
      </c>
      <c r="N59" s="150">
        <v>78</v>
      </c>
      <c r="O59" s="150">
        <v>1</v>
      </c>
      <c r="P59" s="150">
        <f t="shared" si="8"/>
        <v>282</v>
      </c>
      <c r="Q59" s="150">
        <v>280</v>
      </c>
      <c r="R59" s="150">
        <v>2</v>
      </c>
      <c r="S59" s="150">
        <f t="shared" si="9"/>
        <v>7756</v>
      </c>
    </row>
    <row r="60" spans="2:19" ht="11.1" customHeight="1">
      <c r="B60" s="58"/>
      <c r="C60" s="454" t="s">
        <v>346</v>
      </c>
      <c r="D60" s="454"/>
      <c r="E60" s="454"/>
      <c r="F60" s="454"/>
      <c r="G60" s="454"/>
      <c r="H60" s="454"/>
      <c r="I60" s="454"/>
      <c r="J60" s="215"/>
      <c r="K60" s="149">
        <v>5025</v>
      </c>
      <c r="L60" s="150">
        <f t="shared" si="6"/>
        <v>4958</v>
      </c>
      <c r="M60" s="150">
        <f t="shared" si="7"/>
        <v>19</v>
      </c>
      <c r="N60" s="150">
        <v>19</v>
      </c>
      <c r="O60" s="150">
        <v>0</v>
      </c>
      <c r="P60" s="150">
        <f t="shared" si="8"/>
        <v>86</v>
      </c>
      <c r="Q60" s="150">
        <v>86</v>
      </c>
      <c r="R60" s="150">
        <v>0</v>
      </c>
      <c r="S60" s="150">
        <f t="shared" si="9"/>
        <v>4939</v>
      </c>
    </row>
    <row r="61" spans="2:19" ht="7.5" customHeight="1">
      <c r="B61" s="58"/>
      <c r="C61" s="64"/>
      <c r="D61" s="64"/>
      <c r="E61" s="64"/>
      <c r="F61" s="64"/>
      <c r="G61" s="64"/>
      <c r="H61" s="64"/>
      <c r="I61" s="64"/>
      <c r="J61" s="215"/>
      <c r="K61" s="156"/>
      <c r="L61" s="156"/>
      <c r="M61" s="157"/>
      <c r="N61" s="157"/>
      <c r="O61" s="157"/>
      <c r="P61" s="157"/>
      <c r="Q61" s="157"/>
      <c r="R61" s="157"/>
      <c r="S61" s="156"/>
    </row>
    <row r="62" spans="2:19" ht="7.5" customHeight="1">
      <c r="B62" s="58"/>
      <c r="C62" s="64"/>
      <c r="D62" s="64"/>
      <c r="E62" s="64"/>
      <c r="F62" s="64"/>
      <c r="G62" s="64"/>
      <c r="H62" s="64"/>
      <c r="I62" s="64"/>
      <c r="J62" s="215"/>
      <c r="K62" s="149"/>
      <c r="L62" s="149"/>
      <c r="M62" s="149"/>
      <c r="N62" s="149"/>
      <c r="O62" s="149"/>
      <c r="P62" s="149"/>
      <c r="Q62" s="149"/>
      <c r="R62" s="149"/>
      <c r="S62" s="149"/>
    </row>
    <row r="63" spans="2:19" s="61" customFormat="1" ht="11.1" customHeight="1">
      <c r="B63" s="143"/>
      <c r="C63" s="451" t="s">
        <v>348</v>
      </c>
      <c r="D63" s="451"/>
      <c r="E63" s="451"/>
      <c r="F63" s="451"/>
      <c r="G63" s="451"/>
      <c r="H63" s="451"/>
      <c r="I63" s="451"/>
      <c r="J63" s="214"/>
      <c r="K63" s="144">
        <v>363905</v>
      </c>
      <c r="L63" s="144">
        <v>310265</v>
      </c>
      <c r="M63" s="144">
        <v>27854</v>
      </c>
      <c r="N63" s="144">
        <v>22804</v>
      </c>
      <c r="O63" s="144">
        <v>5050</v>
      </c>
      <c r="P63" s="144">
        <v>81494</v>
      </c>
      <c r="Q63" s="144">
        <v>67220</v>
      </c>
      <c r="R63" s="144">
        <v>14274</v>
      </c>
      <c r="S63" s="144">
        <v>282411</v>
      </c>
    </row>
    <row r="64" spans="2:19" ht="7.5" customHeight="1">
      <c r="B64" s="58"/>
      <c r="C64" s="64"/>
      <c r="D64" s="64"/>
      <c r="E64" s="64"/>
      <c r="F64" s="64"/>
      <c r="G64" s="64"/>
      <c r="H64" s="64"/>
      <c r="I64" s="64"/>
      <c r="J64" s="215"/>
      <c r="K64" s="156"/>
      <c r="L64" s="155"/>
      <c r="M64" s="155"/>
      <c r="N64" s="155"/>
      <c r="O64" s="155"/>
      <c r="P64" s="155"/>
      <c r="Q64" s="155"/>
      <c r="R64" s="155"/>
      <c r="S64" s="155"/>
    </row>
    <row r="65" spans="2:19" ht="11.1" customHeight="1">
      <c r="B65" s="58"/>
      <c r="C65" s="454" t="s">
        <v>331</v>
      </c>
      <c r="D65" s="454"/>
      <c r="E65" s="454"/>
      <c r="F65" s="454"/>
      <c r="G65" s="454"/>
      <c r="H65" s="454"/>
      <c r="I65" s="454"/>
      <c r="J65" s="215"/>
      <c r="K65" s="156">
        <v>42490</v>
      </c>
      <c r="L65" s="156">
        <v>41304</v>
      </c>
      <c r="M65" s="157">
        <v>980</v>
      </c>
      <c r="N65" s="157">
        <v>0</v>
      </c>
      <c r="O65" s="157">
        <v>980</v>
      </c>
      <c r="P65" s="157">
        <v>2166</v>
      </c>
      <c r="Q65" s="157">
        <v>1</v>
      </c>
      <c r="R65" s="157">
        <v>2165</v>
      </c>
      <c r="S65" s="156">
        <v>40324</v>
      </c>
    </row>
    <row r="66" spans="2:19" ht="11.1" customHeight="1">
      <c r="B66" s="58"/>
      <c r="C66" s="454" t="s">
        <v>332</v>
      </c>
      <c r="D66" s="454"/>
      <c r="E66" s="454"/>
      <c r="F66" s="454"/>
      <c r="G66" s="454"/>
      <c r="H66" s="454"/>
      <c r="I66" s="454"/>
      <c r="J66" s="215"/>
      <c r="K66" s="156">
        <v>15534</v>
      </c>
      <c r="L66" s="156">
        <v>9584</v>
      </c>
      <c r="M66" s="157">
        <v>2885</v>
      </c>
      <c r="N66" s="157">
        <v>372</v>
      </c>
      <c r="O66" s="157">
        <v>2513</v>
      </c>
      <c r="P66" s="157">
        <v>8835</v>
      </c>
      <c r="Q66" s="157">
        <v>1027</v>
      </c>
      <c r="R66" s="157">
        <v>7808</v>
      </c>
      <c r="S66" s="156">
        <v>6699</v>
      </c>
    </row>
    <row r="67" spans="2:19" ht="11.1" customHeight="1">
      <c r="B67" s="58"/>
      <c r="C67" s="454" t="s">
        <v>333</v>
      </c>
      <c r="D67" s="454"/>
      <c r="E67" s="454"/>
      <c r="F67" s="454"/>
      <c r="G67" s="454"/>
      <c r="H67" s="454"/>
      <c r="I67" s="454"/>
      <c r="J67" s="215"/>
      <c r="K67" s="156">
        <v>21351</v>
      </c>
      <c r="L67" s="156">
        <v>14696</v>
      </c>
      <c r="M67" s="157">
        <v>4001</v>
      </c>
      <c r="N67" s="157">
        <v>2510</v>
      </c>
      <c r="O67" s="157">
        <v>1491</v>
      </c>
      <c r="P67" s="157">
        <v>10656</v>
      </c>
      <c r="Q67" s="157">
        <v>6897</v>
      </c>
      <c r="R67" s="157">
        <v>3759</v>
      </c>
      <c r="S67" s="156">
        <v>10695</v>
      </c>
    </row>
    <row r="68" spans="2:19" ht="11.1" customHeight="1">
      <c r="B68" s="58"/>
      <c r="C68" s="454" t="s">
        <v>334</v>
      </c>
      <c r="D68" s="454"/>
      <c r="E68" s="454"/>
      <c r="F68" s="454"/>
      <c r="G68" s="454"/>
      <c r="H68" s="454"/>
      <c r="I68" s="454"/>
      <c r="J68" s="215"/>
      <c r="K68" s="156">
        <v>25788</v>
      </c>
      <c r="L68" s="156">
        <v>18006</v>
      </c>
      <c r="M68" s="157">
        <v>2976</v>
      </c>
      <c r="N68" s="157">
        <v>2931</v>
      </c>
      <c r="O68" s="157">
        <v>45</v>
      </c>
      <c r="P68" s="157">
        <v>10758</v>
      </c>
      <c r="Q68" s="157">
        <v>10460</v>
      </c>
      <c r="R68" s="157">
        <v>298</v>
      </c>
      <c r="S68" s="156">
        <v>15030</v>
      </c>
    </row>
    <row r="69" spans="2:19" ht="11.1" customHeight="1">
      <c r="B69" s="58"/>
      <c r="C69" s="454" t="s">
        <v>335</v>
      </c>
      <c r="D69" s="454"/>
      <c r="E69" s="454"/>
      <c r="F69" s="454"/>
      <c r="G69" s="454"/>
      <c r="H69" s="454"/>
      <c r="I69" s="454"/>
      <c r="J69" s="215"/>
      <c r="K69" s="156">
        <v>27385</v>
      </c>
      <c r="L69" s="156">
        <v>20598</v>
      </c>
      <c r="M69" s="157">
        <v>2629</v>
      </c>
      <c r="N69" s="157">
        <v>2621</v>
      </c>
      <c r="O69" s="157">
        <v>8</v>
      </c>
      <c r="P69" s="157">
        <v>9416</v>
      </c>
      <c r="Q69" s="157">
        <v>9330</v>
      </c>
      <c r="R69" s="157">
        <v>86</v>
      </c>
      <c r="S69" s="156">
        <v>17969</v>
      </c>
    </row>
    <row r="70" spans="2:19" ht="11.1" customHeight="1">
      <c r="B70" s="58"/>
      <c r="C70" s="454" t="s">
        <v>336</v>
      </c>
      <c r="D70" s="454"/>
      <c r="E70" s="454"/>
      <c r="F70" s="454"/>
      <c r="G70" s="454"/>
      <c r="H70" s="454"/>
      <c r="I70" s="454"/>
      <c r="J70" s="215"/>
      <c r="K70" s="156">
        <v>30537</v>
      </c>
      <c r="L70" s="155">
        <v>24363</v>
      </c>
      <c r="M70" s="157">
        <v>2609</v>
      </c>
      <c r="N70" s="155">
        <v>2604</v>
      </c>
      <c r="O70" s="155">
        <v>5</v>
      </c>
      <c r="P70" s="157">
        <v>8783</v>
      </c>
      <c r="Q70" s="155">
        <v>8731</v>
      </c>
      <c r="R70" s="155">
        <v>52</v>
      </c>
      <c r="S70" s="156">
        <v>21754</v>
      </c>
    </row>
    <row r="71" spans="2:19" ht="11.1" customHeight="1">
      <c r="B71" s="58"/>
      <c r="C71" s="454" t="s">
        <v>337</v>
      </c>
      <c r="D71" s="454"/>
      <c r="E71" s="454"/>
      <c r="F71" s="454"/>
      <c r="G71" s="454"/>
      <c r="H71" s="454"/>
      <c r="I71" s="454"/>
      <c r="J71" s="215"/>
      <c r="K71" s="156">
        <v>31587</v>
      </c>
      <c r="L71" s="155">
        <v>26262</v>
      </c>
      <c r="M71" s="157">
        <v>2399</v>
      </c>
      <c r="N71" s="155">
        <v>2397</v>
      </c>
      <c r="O71" s="155">
        <v>2</v>
      </c>
      <c r="P71" s="157">
        <v>7724</v>
      </c>
      <c r="Q71" s="155">
        <v>7684</v>
      </c>
      <c r="R71" s="155">
        <v>40</v>
      </c>
      <c r="S71" s="156">
        <v>23863</v>
      </c>
    </row>
    <row r="72" spans="2:19" ht="11.1" customHeight="1">
      <c r="B72" s="58"/>
      <c r="C72" s="454" t="s">
        <v>338</v>
      </c>
      <c r="D72" s="454"/>
      <c r="E72" s="454"/>
      <c r="F72" s="454"/>
      <c r="G72" s="454"/>
      <c r="H72" s="454"/>
      <c r="I72" s="454"/>
      <c r="J72" s="215"/>
      <c r="K72" s="156">
        <v>28122</v>
      </c>
      <c r="L72" s="155">
        <v>23552</v>
      </c>
      <c r="M72" s="157">
        <v>2412</v>
      </c>
      <c r="N72" s="155">
        <v>2409</v>
      </c>
      <c r="O72" s="155">
        <v>3</v>
      </c>
      <c r="P72" s="157">
        <v>6982</v>
      </c>
      <c r="Q72" s="155">
        <v>6960</v>
      </c>
      <c r="R72" s="155">
        <v>22</v>
      </c>
      <c r="S72" s="156">
        <v>21140</v>
      </c>
    </row>
    <row r="73" spans="2:19" ht="11.1" customHeight="1">
      <c r="B73" s="58"/>
      <c r="C73" s="454" t="s">
        <v>339</v>
      </c>
      <c r="D73" s="454"/>
      <c r="E73" s="454"/>
      <c r="F73" s="454"/>
      <c r="G73" s="454"/>
      <c r="H73" s="454"/>
      <c r="I73" s="454"/>
      <c r="J73" s="215"/>
      <c r="K73" s="156">
        <v>20544</v>
      </c>
      <c r="L73" s="155">
        <v>17248</v>
      </c>
      <c r="M73" s="157">
        <v>2180</v>
      </c>
      <c r="N73" s="155">
        <v>2180</v>
      </c>
      <c r="O73" s="155">
        <v>0</v>
      </c>
      <c r="P73" s="157">
        <v>5476</v>
      </c>
      <c r="Q73" s="155">
        <v>5460</v>
      </c>
      <c r="R73" s="155">
        <v>16</v>
      </c>
      <c r="S73" s="156">
        <v>15068</v>
      </c>
    </row>
    <row r="74" spans="2:19" ht="11.1" customHeight="1">
      <c r="B74" s="58"/>
      <c r="C74" s="454" t="s">
        <v>340</v>
      </c>
      <c r="D74" s="454"/>
      <c r="E74" s="454"/>
      <c r="F74" s="454"/>
      <c r="G74" s="454"/>
      <c r="H74" s="454"/>
      <c r="I74" s="454"/>
      <c r="J74" s="215"/>
      <c r="K74" s="156">
        <v>18805</v>
      </c>
      <c r="L74" s="155">
        <v>16386</v>
      </c>
      <c r="M74" s="157">
        <v>1937</v>
      </c>
      <c r="N74" s="155">
        <v>1937</v>
      </c>
      <c r="O74" s="155">
        <v>0</v>
      </c>
      <c r="P74" s="157">
        <v>4356</v>
      </c>
      <c r="Q74" s="155">
        <v>4343</v>
      </c>
      <c r="R74" s="155">
        <v>13</v>
      </c>
      <c r="S74" s="156">
        <v>14449</v>
      </c>
    </row>
    <row r="75" spans="2:19" ht="7.5" customHeight="1">
      <c r="B75" s="58"/>
      <c r="C75" s="64"/>
      <c r="D75" s="64"/>
      <c r="E75" s="64"/>
      <c r="F75" s="64"/>
      <c r="G75" s="64"/>
      <c r="H75" s="64"/>
      <c r="I75" s="64"/>
      <c r="J75" s="215"/>
      <c r="K75" s="156"/>
      <c r="L75" s="155"/>
      <c r="M75" s="155"/>
      <c r="N75" s="155"/>
      <c r="O75" s="155"/>
      <c r="P75" s="155"/>
      <c r="Q75" s="155"/>
      <c r="R75" s="155"/>
      <c r="S75" s="156"/>
    </row>
    <row r="76" spans="2:19" ht="11.1" customHeight="1">
      <c r="B76" s="58"/>
      <c r="C76" s="454" t="s">
        <v>341</v>
      </c>
      <c r="D76" s="454"/>
      <c r="E76" s="454"/>
      <c r="F76" s="454"/>
      <c r="G76" s="454"/>
      <c r="H76" s="454"/>
      <c r="I76" s="454"/>
      <c r="J76" s="215"/>
      <c r="K76" s="156">
        <v>22512</v>
      </c>
      <c r="L76" s="155">
        <v>20623</v>
      </c>
      <c r="M76" s="157">
        <v>1680</v>
      </c>
      <c r="N76" s="155">
        <v>1678</v>
      </c>
      <c r="O76" s="155">
        <v>2</v>
      </c>
      <c r="P76" s="157">
        <v>3569</v>
      </c>
      <c r="Q76" s="155">
        <v>3563</v>
      </c>
      <c r="R76" s="155">
        <v>6</v>
      </c>
      <c r="S76" s="156">
        <v>18943</v>
      </c>
    </row>
    <row r="77" spans="2:19" ht="11.1" customHeight="1">
      <c r="B77" s="58"/>
      <c r="C77" s="454" t="s">
        <v>342</v>
      </c>
      <c r="D77" s="454"/>
      <c r="E77" s="454"/>
      <c r="F77" s="454"/>
      <c r="G77" s="454"/>
      <c r="H77" s="454"/>
      <c r="I77" s="454"/>
      <c r="J77" s="215"/>
      <c r="K77" s="156">
        <v>20418</v>
      </c>
      <c r="L77" s="156">
        <v>19489</v>
      </c>
      <c r="M77" s="157">
        <v>745</v>
      </c>
      <c r="N77" s="157">
        <v>745</v>
      </c>
      <c r="O77" s="157">
        <v>0</v>
      </c>
      <c r="P77" s="157">
        <v>1674</v>
      </c>
      <c r="Q77" s="157">
        <v>1669</v>
      </c>
      <c r="R77" s="157">
        <v>5</v>
      </c>
      <c r="S77" s="156">
        <v>18744</v>
      </c>
    </row>
    <row r="78" spans="2:19" ht="11.1" customHeight="1">
      <c r="B78" s="58"/>
      <c r="C78" s="454" t="s">
        <v>343</v>
      </c>
      <c r="D78" s="454"/>
      <c r="E78" s="454"/>
      <c r="F78" s="454"/>
      <c r="G78" s="454"/>
      <c r="H78" s="454"/>
      <c r="I78" s="454"/>
      <c r="J78" s="215"/>
      <c r="K78" s="156">
        <v>19096</v>
      </c>
      <c r="L78" s="156">
        <v>18632</v>
      </c>
      <c r="M78" s="157">
        <v>274</v>
      </c>
      <c r="N78" s="157">
        <v>274</v>
      </c>
      <c r="O78" s="157">
        <v>0</v>
      </c>
      <c r="P78" s="157">
        <v>738</v>
      </c>
      <c r="Q78" s="157">
        <v>735</v>
      </c>
      <c r="R78" s="157">
        <v>3</v>
      </c>
      <c r="S78" s="156">
        <v>18358</v>
      </c>
    </row>
    <row r="79" spans="2:19" ht="11.1" customHeight="1">
      <c r="B79" s="58"/>
      <c r="C79" s="454" t="s">
        <v>344</v>
      </c>
      <c r="D79" s="454"/>
      <c r="E79" s="454"/>
      <c r="F79" s="454"/>
      <c r="G79" s="454"/>
      <c r="H79" s="454"/>
      <c r="I79" s="454"/>
      <c r="J79" s="215"/>
      <c r="K79" s="156">
        <v>16852</v>
      </c>
      <c r="L79" s="156">
        <v>16703</v>
      </c>
      <c r="M79" s="157">
        <v>109</v>
      </c>
      <c r="N79" s="157">
        <v>108</v>
      </c>
      <c r="O79" s="157">
        <v>1</v>
      </c>
      <c r="P79" s="157">
        <v>258</v>
      </c>
      <c r="Q79" s="157">
        <v>258</v>
      </c>
      <c r="R79" s="157">
        <v>0</v>
      </c>
      <c r="S79" s="156">
        <v>16594</v>
      </c>
    </row>
    <row r="80" spans="2:19" ht="11.1" customHeight="1">
      <c r="B80" s="58"/>
      <c r="C80" s="454" t="s">
        <v>345</v>
      </c>
      <c r="D80" s="454"/>
      <c r="E80" s="454"/>
      <c r="F80" s="454"/>
      <c r="G80" s="454"/>
      <c r="H80" s="454"/>
      <c r="I80" s="454"/>
      <c r="J80" s="215"/>
      <c r="K80" s="156">
        <v>11985</v>
      </c>
      <c r="L80" s="156">
        <v>11935</v>
      </c>
      <c r="M80" s="157">
        <v>32</v>
      </c>
      <c r="N80" s="157">
        <v>32</v>
      </c>
      <c r="O80" s="157">
        <v>0</v>
      </c>
      <c r="P80" s="157">
        <v>82</v>
      </c>
      <c r="Q80" s="157">
        <v>81</v>
      </c>
      <c r="R80" s="157">
        <v>1</v>
      </c>
      <c r="S80" s="156">
        <v>11903</v>
      </c>
    </row>
    <row r="81" spans="2:19" ht="11.1" customHeight="1">
      <c r="B81" s="58"/>
      <c r="C81" s="454" t="s">
        <v>346</v>
      </c>
      <c r="D81" s="454"/>
      <c r="E81" s="454"/>
      <c r="F81" s="454"/>
      <c r="G81" s="454"/>
      <c r="H81" s="454"/>
      <c r="I81" s="454"/>
      <c r="J81" s="215"/>
      <c r="K81" s="156">
        <v>10899</v>
      </c>
      <c r="L81" s="156">
        <v>10884</v>
      </c>
      <c r="M81" s="157">
        <v>6</v>
      </c>
      <c r="N81" s="148">
        <v>6</v>
      </c>
      <c r="O81" s="148">
        <v>0</v>
      </c>
      <c r="P81" s="157">
        <v>21</v>
      </c>
      <c r="Q81" s="148">
        <v>21</v>
      </c>
      <c r="R81" s="148">
        <v>0</v>
      </c>
      <c r="S81" s="156">
        <v>10878</v>
      </c>
    </row>
    <row r="82" spans="2:19" ht="11.1" customHeight="1">
      <c r="B82" s="72"/>
      <c r="C82" s="158"/>
      <c r="D82" s="158"/>
      <c r="E82" s="158"/>
      <c r="F82" s="158"/>
      <c r="G82" s="158"/>
      <c r="H82" s="158"/>
      <c r="I82" s="158"/>
      <c r="J82" s="194"/>
      <c r="K82" s="72"/>
      <c r="L82" s="72"/>
      <c r="M82" s="72"/>
      <c r="N82" s="72"/>
      <c r="O82" s="72"/>
      <c r="P82" s="72"/>
      <c r="Q82" s="72"/>
      <c r="R82" s="72"/>
      <c r="S82" s="72"/>
    </row>
    <row r="83" spans="2:19" ht="11.1" customHeight="1">
      <c r="C83" s="496" t="s">
        <v>123</v>
      </c>
      <c r="D83" s="496"/>
      <c r="E83" s="73" t="s">
        <v>124</v>
      </c>
      <c r="F83" s="497" t="s">
        <v>125</v>
      </c>
      <c r="G83" s="497"/>
      <c r="H83" s="74" t="s">
        <v>486</v>
      </c>
      <c r="I83" s="153"/>
      <c r="J83" s="159"/>
      <c r="L83" s="76"/>
      <c r="M83" s="76"/>
      <c r="N83" s="76"/>
      <c r="O83" s="76"/>
      <c r="P83" s="76"/>
      <c r="Q83" s="76"/>
      <c r="R83" s="76"/>
      <c r="S83" s="76"/>
    </row>
    <row r="84" spans="2:19" ht="11.1" customHeight="1">
      <c r="D84" s="71"/>
      <c r="F84" s="497" t="s">
        <v>127</v>
      </c>
      <c r="G84" s="497"/>
      <c r="H84" s="153" t="s">
        <v>349</v>
      </c>
      <c r="J84" s="159"/>
      <c r="L84" s="140"/>
      <c r="M84" s="140"/>
      <c r="N84" s="140"/>
      <c r="O84" s="140"/>
      <c r="P84" s="140"/>
      <c r="Q84" s="140"/>
      <c r="R84" s="140"/>
      <c r="S84" s="140"/>
    </row>
    <row r="85" spans="2:19" ht="11.1" customHeight="1">
      <c r="B85" s="442" t="s">
        <v>131</v>
      </c>
      <c r="C85" s="442"/>
      <c r="D85" s="442"/>
      <c r="E85" s="73" t="s">
        <v>124</v>
      </c>
      <c r="F85" s="153" t="s">
        <v>507</v>
      </c>
      <c r="G85" s="140"/>
      <c r="J85" s="140"/>
      <c r="K85" s="140"/>
      <c r="L85" s="140"/>
      <c r="M85" s="140"/>
      <c r="N85" s="140"/>
      <c r="O85" s="140"/>
      <c r="P85" s="140"/>
      <c r="Q85" s="140"/>
      <c r="R85" s="140"/>
      <c r="S85" s="140"/>
    </row>
    <row r="86" spans="2:19" ht="12" customHeight="1"/>
    <row r="87" spans="2:19">
      <c r="J87" s="58"/>
      <c r="K87" s="58"/>
      <c r="L87" s="58"/>
      <c r="M87" s="58"/>
      <c r="N87" s="58"/>
    </row>
  </sheetData>
  <mergeCells count="78">
    <mergeCell ref="A1:K2"/>
    <mergeCell ref="B5:S5"/>
    <mergeCell ref="B7:J8"/>
    <mergeCell ref="K7:K8"/>
    <mergeCell ref="L7:L8"/>
    <mergeCell ref="M7:O7"/>
    <mergeCell ref="P7:R7"/>
    <mergeCell ref="S7:S8"/>
    <mergeCell ref="H17:J17"/>
    <mergeCell ref="B10:D10"/>
    <mergeCell ref="E10:G10"/>
    <mergeCell ref="H10:J10"/>
    <mergeCell ref="E11:G11"/>
    <mergeCell ref="E12:G12"/>
    <mergeCell ref="E13:G13"/>
    <mergeCell ref="E14:G14"/>
    <mergeCell ref="E15:G15"/>
    <mergeCell ref="E16:G16"/>
    <mergeCell ref="B17:D17"/>
    <mergeCell ref="E17:G17"/>
    <mergeCell ref="C30:I30"/>
    <mergeCell ref="E18:G18"/>
    <mergeCell ref="E19:G19"/>
    <mergeCell ref="E20:G20"/>
    <mergeCell ref="E21:G21"/>
    <mergeCell ref="C23:I23"/>
    <mergeCell ref="C24:I24"/>
    <mergeCell ref="C25:I25"/>
    <mergeCell ref="C26:I26"/>
    <mergeCell ref="C27:I27"/>
    <mergeCell ref="C28:I28"/>
    <mergeCell ref="C29:I29"/>
    <mergeCell ref="C46:I46"/>
    <mergeCell ref="C31:I31"/>
    <mergeCell ref="C32:I32"/>
    <mergeCell ref="C34:I34"/>
    <mergeCell ref="C35:I35"/>
    <mergeCell ref="C36:I36"/>
    <mergeCell ref="C37:I37"/>
    <mergeCell ref="C38:I38"/>
    <mergeCell ref="C39:I39"/>
    <mergeCell ref="C42:I42"/>
    <mergeCell ref="C44:I44"/>
    <mergeCell ref="C45:I45"/>
    <mergeCell ref="C59:I59"/>
    <mergeCell ref="C47:I47"/>
    <mergeCell ref="C48:I48"/>
    <mergeCell ref="C49:I49"/>
    <mergeCell ref="C50:I50"/>
    <mergeCell ref="C51:I51"/>
    <mergeCell ref="C52:I52"/>
    <mergeCell ref="C53:I53"/>
    <mergeCell ref="C55:I55"/>
    <mergeCell ref="C56:I56"/>
    <mergeCell ref="C57:I57"/>
    <mergeCell ref="C58:I58"/>
    <mergeCell ref="C74:I74"/>
    <mergeCell ref="C60:I60"/>
    <mergeCell ref="C63:I63"/>
    <mergeCell ref="C65:I65"/>
    <mergeCell ref="C66:I66"/>
    <mergeCell ref="C67:I67"/>
    <mergeCell ref="C68:I68"/>
    <mergeCell ref="C69:I69"/>
    <mergeCell ref="C70:I70"/>
    <mergeCell ref="C71:I71"/>
    <mergeCell ref="C72:I72"/>
    <mergeCell ref="C73:I73"/>
    <mergeCell ref="C83:D83"/>
    <mergeCell ref="F83:G83"/>
    <mergeCell ref="F84:G84"/>
    <mergeCell ref="B85:D85"/>
    <mergeCell ref="C76:I76"/>
    <mergeCell ref="C77:I77"/>
    <mergeCell ref="C78:I78"/>
    <mergeCell ref="C79:I79"/>
    <mergeCell ref="C80:I80"/>
    <mergeCell ref="C81:I81"/>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77"/>
  <sheetViews>
    <sheetView view="pageBreakPreview" zoomScaleNormal="100" zoomScaleSheetLayoutView="100" workbookViewId="0">
      <selection activeCell="B1" sqref="B1"/>
    </sheetView>
  </sheetViews>
  <sheetFormatPr defaultRowHeight="11.25"/>
  <cols>
    <col min="1" max="1" width="1" style="49" customWidth="1"/>
    <col min="2" max="12" width="9" style="49"/>
    <col min="13" max="13" width="1.625" style="49" customWidth="1"/>
    <col min="14" max="16384" width="9" style="49"/>
  </cols>
  <sheetData>
    <row r="1" spans="2:63" customFormat="1" ht="13.5" customHeight="1">
      <c r="C1" s="53"/>
      <c r="D1" s="53"/>
      <c r="E1" s="221"/>
      <c r="F1" s="221"/>
      <c r="G1" s="221"/>
      <c r="H1" s="221"/>
      <c r="I1" s="221"/>
      <c r="J1" s="221"/>
      <c r="K1" s="330">
        <f>'56'!A1+1</f>
        <v>57</v>
      </c>
      <c r="L1" s="330"/>
      <c r="M1" s="330"/>
      <c r="R1" s="53"/>
      <c r="S1" s="49"/>
      <c r="T1" s="49"/>
      <c r="U1" s="49"/>
      <c r="BA1" s="53"/>
      <c r="BB1" s="53"/>
      <c r="BC1" s="53"/>
      <c r="BD1" s="53"/>
      <c r="BE1" s="53"/>
      <c r="BF1" s="53"/>
      <c r="BG1" s="53"/>
      <c r="BH1" s="53"/>
      <c r="BI1" s="53"/>
      <c r="BJ1" s="53"/>
      <c r="BK1" s="53"/>
    </row>
    <row r="2" spans="2:63" customFormat="1" ht="13.5" customHeight="1">
      <c r="C2" s="53"/>
      <c r="D2" s="53"/>
      <c r="E2" s="221"/>
      <c r="F2" s="221"/>
      <c r="G2" s="221"/>
      <c r="H2" s="221"/>
      <c r="I2" s="221"/>
      <c r="J2" s="221"/>
      <c r="K2" s="330"/>
      <c r="L2" s="330"/>
      <c r="M2" s="330"/>
      <c r="R2" s="53"/>
      <c r="S2" s="49"/>
      <c r="T2" s="49"/>
      <c r="U2" s="49"/>
      <c r="BA2" s="53"/>
      <c r="BB2" s="53"/>
      <c r="BC2" s="53"/>
      <c r="BD2" s="53"/>
      <c r="BE2" s="53"/>
      <c r="BF2" s="53"/>
      <c r="BG2" s="53"/>
      <c r="BH2" s="53"/>
      <c r="BI2" s="53"/>
      <c r="BJ2" s="53"/>
      <c r="BK2" s="53"/>
    </row>
    <row r="3" spans="2:63" ht="11.1" customHeight="1"/>
    <row r="4" spans="2:63" ht="11.1" customHeight="1"/>
    <row r="5" spans="2:63" s="51" customFormat="1" ht="18" customHeight="1">
      <c r="B5" s="434" t="s">
        <v>532</v>
      </c>
      <c r="C5" s="434"/>
      <c r="D5" s="434"/>
      <c r="E5" s="434"/>
      <c r="F5" s="434"/>
      <c r="G5" s="434"/>
      <c r="H5" s="434"/>
      <c r="I5" s="434"/>
      <c r="J5" s="434"/>
      <c r="K5" s="434"/>
      <c r="L5" s="434"/>
    </row>
    <row r="6" spans="2:63" ht="12.95" customHeight="1">
      <c r="L6" s="52"/>
    </row>
    <row r="7" spans="2:63" ht="12" customHeight="1"/>
    <row r="8" spans="2:63" ht="12" customHeight="1"/>
    <row r="9" spans="2:63" ht="12" customHeight="1"/>
    <row r="10" spans="2:63" ht="12" customHeight="1"/>
    <row r="11" spans="2:63" ht="12" customHeight="1"/>
    <row r="12" spans="2:63" ht="12" customHeight="1"/>
    <row r="13" spans="2:63" ht="12" customHeight="1"/>
    <row r="14" spans="2:63" ht="12" customHeight="1"/>
    <row r="15" spans="2:63" ht="12" customHeight="1"/>
    <row r="16" spans="2:63"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spans="2:17" ht="12" customHeight="1"/>
    <row r="34" spans="2:17" ht="12" customHeight="1"/>
    <row r="35" spans="2:17" ht="12" customHeight="1"/>
    <row r="36" spans="2:17" ht="12" customHeight="1"/>
    <row r="37" spans="2:17" ht="12" customHeight="1"/>
    <row r="38" spans="2:17" ht="12" customHeight="1">
      <c r="P38" s="470"/>
      <c r="Q38" s="470"/>
    </row>
    <row r="39" spans="2:17" ht="12" customHeight="1"/>
    <row r="40" spans="2:17" ht="12" customHeight="1"/>
    <row r="41" spans="2:17" ht="12" customHeight="1"/>
    <row r="42" spans="2:17" s="51" customFormat="1" ht="15">
      <c r="B42" s="434" t="s">
        <v>533</v>
      </c>
      <c r="C42" s="434"/>
      <c r="D42" s="434"/>
      <c r="E42" s="434"/>
      <c r="F42" s="434"/>
      <c r="G42" s="434"/>
      <c r="H42" s="434"/>
      <c r="I42" s="434"/>
      <c r="J42" s="434"/>
      <c r="K42" s="434"/>
      <c r="L42" s="434"/>
    </row>
    <row r="43" spans="2:17" ht="12.95" customHeight="1">
      <c r="E43" s="504"/>
      <c r="F43" s="504"/>
      <c r="G43" s="504"/>
      <c r="L43" s="52"/>
    </row>
    <row r="44" spans="2:17" ht="12" customHeight="1"/>
    <row r="45" spans="2:17" ht="12" customHeight="1"/>
    <row r="46" spans="2:17" ht="12" customHeight="1"/>
    <row r="47" spans="2:17" ht="12" customHeight="1"/>
    <row r="48" spans="2:1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sheetData>
  <mergeCells count="5">
    <mergeCell ref="E43:G43"/>
    <mergeCell ref="B5:L5"/>
    <mergeCell ref="B42:L42"/>
    <mergeCell ref="K1:M2"/>
    <mergeCell ref="P38:Q38"/>
  </mergeCells>
  <phoneticPr fontId="6"/>
  <printOptions horizontalCentered="1"/>
  <pageMargins left="0.47244094488188981" right="0.39370078740157483" top="0.31496062992125984" bottom="0.39370078740157483" header="0" footer="0"/>
  <pageSetup paperSize="9"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
  <sheetViews>
    <sheetView view="pageBreakPreview" zoomScaleNormal="100" zoomScaleSheetLayoutView="100" workbookViewId="0">
      <selection activeCell="U42" sqref="U42"/>
    </sheetView>
  </sheetViews>
  <sheetFormatPr defaultRowHeight="13.5"/>
  <cols>
    <col min="1" max="1" width="1" customWidth="1"/>
    <col min="2" max="63" width="1.625" customWidth="1"/>
  </cols>
  <sheetData>
    <row r="1" spans="1:62" ht="11.1" customHeight="1">
      <c r="A1" s="344">
        <f>'57'!K1+1</f>
        <v>58</v>
      </c>
      <c r="B1" s="344"/>
      <c r="C1" s="344"/>
      <c r="D1" s="344"/>
      <c r="E1" s="344"/>
      <c r="F1" s="344"/>
      <c r="G1" s="344"/>
      <c r="H1" s="344"/>
      <c r="I1" s="344"/>
      <c r="J1" s="344"/>
      <c r="K1" s="344"/>
    </row>
    <row r="2" spans="1:62" ht="11.1" customHeight="1">
      <c r="A2" s="344"/>
      <c r="B2" s="344"/>
      <c r="C2" s="344"/>
      <c r="D2" s="344"/>
      <c r="E2" s="344"/>
      <c r="F2" s="344"/>
      <c r="G2" s="344"/>
      <c r="H2" s="344"/>
      <c r="I2" s="344"/>
      <c r="J2" s="344"/>
      <c r="K2" s="344"/>
    </row>
    <row r="3" spans="1:62" ht="11.1" customHeight="1"/>
    <row r="4" spans="1:62" ht="11.1" customHeight="1"/>
    <row r="5" spans="1:62" ht="18" customHeight="1">
      <c r="B5" s="505" t="s">
        <v>534</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5"/>
    </row>
    <row r="6" spans="1:62" ht="12.95" customHeight="1"/>
  </sheetData>
  <mergeCells count="2">
    <mergeCell ref="B5:BJ5"/>
    <mergeCell ref="A1:K2"/>
  </mergeCells>
  <phoneticPr fontId="21"/>
  <printOptions horizontalCentered="1"/>
  <pageMargins left="0.47244094488188981" right="0.39370078740157483" top="0.31496062992125984" bottom="0.39370078740157483" header="0" footer="0"/>
  <pageSetup paperSize="9"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72"/>
  <sheetViews>
    <sheetView view="pageBreakPreview" zoomScaleNormal="100" zoomScaleSheetLayoutView="100" workbookViewId="0">
      <selection activeCell="B1" sqref="B1"/>
    </sheetView>
  </sheetViews>
  <sheetFormatPr defaultRowHeight="11.25"/>
  <cols>
    <col min="1" max="1" width="1" style="57" customWidth="1"/>
    <col min="2" max="62" width="1.625" style="57" customWidth="1"/>
    <col min="63" max="16384" width="9" style="57"/>
  </cols>
  <sheetData>
    <row r="1" spans="2:63" customFormat="1" ht="13.5" customHeight="1">
      <c r="C1" s="53"/>
      <c r="D1" s="53"/>
      <c r="E1" s="221"/>
      <c r="F1" s="221"/>
      <c r="G1" s="221"/>
      <c r="H1" s="221"/>
      <c r="I1" s="221"/>
      <c r="J1" s="221"/>
      <c r="K1" s="57"/>
      <c r="L1" s="57"/>
      <c r="M1" s="57"/>
      <c r="R1" s="53"/>
      <c r="S1" s="49"/>
      <c r="T1" s="49"/>
      <c r="U1" s="49"/>
      <c r="BA1" s="511">
        <f>'58'!A1+1</f>
        <v>59</v>
      </c>
      <c r="BB1" s="511"/>
      <c r="BC1" s="511"/>
      <c r="BD1" s="511"/>
      <c r="BE1" s="511"/>
      <c r="BF1" s="511"/>
      <c r="BG1" s="511"/>
      <c r="BH1" s="511"/>
      <c r="BI1" s="511"/>
      <c r="BJ1" s="511"/>
      <c r="BK1" s="53"/>
    </row>
    <row r="2" spans="2:63" customFormat="1" ht="13.5" customHeight="1">
      <c r="C2" s="53"/>
      <c r="D2" s="53"/>
      <c r="E2" s="221"/>
      <c r="F2" s="221"/>
      <c r="G2" s="221"/>
      <c r="H2" s="221"/>
      <c r="I2" s="221"/>
      <c r="J2" s="221"/>
      <c r="K2" s="57"/>
      <c r="L2" s="57"/>
      <c r="M2" s="57"/>
      <c r="R2" s="53"/>
      <c r="S2" s="49"/>
      <c r="T2" s="49"/>
      <c r="U2" s="49"/>
      <c r="BA2" s="511"/>
      <c r="BB2" s="511"/>
      <c r="BC2" s="511"/>
      <c r="BD2" s="511"/>
      <c r="BE2" s="511"/>
      <c r="BF2" s="511"/>
      <c r="BG2" s="511"/>
      <c r="BH2" s="511"/>
      <c r="BI2" s="511"/>
      <c r="BJ2" s="511"/>
      <c r="BK2" s="53"/>
    </row>
    <row r="3" spans="2:63" ht="11.1" customHeight="1"/>
    <row r="4" spans="2:63" s="142" customFormat="1" ht="18" customHeight="1">
      <c r="B4" s="458" t="s">
        <v>467</v>
      </c>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8"/>
      <c r="AU4" s="458"/>
      <c r="AV4" s="458"/>
      <c r="AW4" s="458"/>
      <c r="AX4" s="458"/>
      <c r="AY4" s="458"/>
      <c r="AZ4" s="458"/>
      <c r="BA4" s="458"/>
      <c r="BB4" s="458"/>
      <c r="BC4" s="458"/>
      <c r="BD4" s="458"/>
      <c r="BE4" s="458"/>
      <c r="BF4" s="458"/>
      <c r="BG4" s="458"/>
      <c r="BH4" s="458"/>
      <c r="BI4" s="458"/>
    </row>
    <row r="5" spans="2:63" ht="12.95" customHeight="1">
      <c r="B5" s="58"/>
      <c r="C5" s="58"/>
      <c r="D5" s="64"/>
      <c r="E5" s="64"/>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X5" s="58"/>
      <c r="AY5" s="58"/>
      <c r="AZ5" s="58"/>
      <c r="BA5" s="58"/>
      <c r="BB5" s="58"/>
      <c r="BC5" s="58"/>
      <c r="BD5" s="58"/>
      <c r="BE5" s="58"/>
      <c r="BF5" s="58"/>
      <c r="BG5" s="58"/>
      <c r="BH5" s="58"/>
      <c r="BI5" s="59" t="s">
        <v>146</v>
      </c>
    </row>
    <row r="6" spans="2:63" ht="18" customHeight="1">
      <c r="B6" s="459" t="s">
        <v>350</v>
      </c>
      <c r="C6" s="460"/>
      <c r="D6" s="460"/>
      <c r="E6" s="460"/>
      <c r="F6" s="460"/>
      <c r="G6" s="460"/>
      <c r="H6" s="460"/>
      <c r="I6" s="460"/>
      <c r="J6" s="460"/>
      <c r="K6" s="460"/>
      <c r="L6" s="460"/>
      <c r="M6" s="460"/>
      <c r="N6" s="460"/>
      <c r="O6" s="460"/>
      <c r="P6" s="460"/>
      <c r="Q6" s="460"/>
      <c r="R6" s="460"/>
      <c r="S6" s="460"/>
      <c r="T6" s="460"/>
      <c r="U6" s="460"/>
      <c r="V6" s="519" t="s">
        <v>508</v>
      </c>
      <c r="W6" s="520"/>
      <c r="X6" s="520"/>
      <c r="Y6" s="520"/>
      <c r="Z6" s="520"/>
      <c r="AA6" s="520"/>
      <c r="AB6" s="520"/>
      <c r="AC6" s="521"/>
      <c r="AD6" s="519" t="s">
        <v>496</v>
      </c>
      <c r="AE6" s="520"/>
      <c r="AF6" s="520"/>
      <c r="AG6" s="520"/>
      <c r="AH6" s="520"/>
      <c r="AI6" s="520"/>
      <c r="AJ6" s="520"/>
      <c r="AK6" s="521"/>
      <c r="AL6" s="513" t="s">
        <v>498</v>
      </c>
      <c r="AM6" s="514"/>
      <c r="AN6" s="514"/>
      <c r="AO6" s="514"/>
      <c r="AP6" s="514"/>
      <c r="AQ6" s="514"/>
      <c r="AR6" s="514"/>
      <c r="AS6" s="517"/>
      <c r="AT6" s="513" t="s">
        <v>500</v>
      </c>
      <c r="AU6" s="514"/>
      <c r="AV6" s="514"/>
      <c r="AW6" s="514"/>
      <c r="AX6" s="514"/>
      <c r="AY6" s="514"/>
      <c r="AZ6" s="514"/>
      <c r="BA6" s="517"/>
      <c r="BB6" s="513" t="s">
        <v>502</v>
      </c>
      <c r="BC6" s="514"/>
      <c r="BD6" s="514"/>
      <c r="BE6" s="514"/>
      <c r="BF6" s="514"/>
      <c r="BG6" s="514"/>
      <c r="BH6" s="514"/>
      <c r="BI6" s="514"/>
    </row>
    <row r="7" spans="2:63" ht="18" customHeight="1">
      <c r="B7" s="461"/>
      <c r="C7" s="462"/>
      <c r="D7" s="462"/>
      <c r="E7" s="462"/>
      <c r="F7" s="462"/>
      <c r="G7" s="462"/>
      <c r="H7" s="462"/>
      <c r="I7" s="462"/>
      <c r="J7" s="462"/>
      <c r="K7" s="462"/>
      <c r="L7" s="462"/>
      <c r="M7" s="462"/>
      <c r="N7" s="462"/>
      <c r="O7" s="462"/>
      <c r="P7" s="462"/>
      <c r="Q7" s="462"/>
      <c r="R7" s="462"/>
      <c r="S7" s="462"/>
      <c r="T7" s="462"/>
      <c r="U7" s="462"/>
      <c r="V7" s="522"/>
      <c r="W7" s="523"/>
      <c r="X7" s="523"/>
      <c r="Y7" s="523"/>
      <c r="Z7" s="523"/>
      <c r="AA7" s="523"/>
      <c r="AB7" s="523"/>
      <c r="AC7" s="524"/>
      <c r="AD7" s="522"/>
      <c r="AE7" s="523"/>
      <c r="AF7" s="523"/>
      <c r="AG7" s="523"/>
      <c r="AH7" s="523"/>
      <c r="AI7" s="523"/>
      <c r="AJ7" s="523"/>
      <c r="AK7" s="524"/>
      <c r="AL7" s="515"/>
      <c r="AM7" s="516"/>
      <c r="AN7" s="516"/>
      <c r="AO7" s="516"/>
      <c r="AP7" s="516"/>
      <c r="AQ7" s="516"/>
      <c r="AR7" s="516"/>
      <c r="AS7" s="518"/>
      <c r="AT7" s="515"/>
      <c r="AU7" s="516"/>
      <c r="AV7" s="516"/>
      <c r="AW7" s="516"/>
      <c r="AX7" s="516"/>
      <c r="AY7" s="516"/>
      <c r="AZ7" s="516"/>
      <c r="BA7" s="518"/>
      <c r="BB7" s="515"/>
      <c r="BC7" s="516"/>
      <c r="BD7" s="516"/>
      <c r="BE7" s="516"/>
      <c r="BF7" s="516"/>
      <c r="BG7" s="516"/>
      <c r="BH7" s="516"/>
      <c r="BI7" s="516"/>
    </row>
    <row r="8" spans="2:63" ht="13.5" customHeight="1">
      <c r="B8" s="463"/>
      <c r="C8" s="464"/>
      <c r="D8" s="464"/>
      <c r="E8" s="464"/>
      <c r="F8" s="464"/>
      <c r="G8" s="464"/>
      <c r="H8" s="464"/>
      <c r="I8" s="464"/>
      <c r="J8" s="464"/>
      <c r="K8" s="464"/>
      <c r="L8" s="464"/>
      <c r="M8" s="464"/>
      <c r="N8" s="464"/>
      <c r="O8" s="464"/>
      <c r="P8" s="464"/>
      <c r="Q8" s="464"/>
      <c r="R8" s="464"/>
      <c r="S8" s="464"/>
      <c r="T8" s="464"/>
      <c r="U8" s="464"/>
      <c r="V8" s="528" t="s">
        <v>495</v>
      </c>
      <c r="W8" s="531"/>
      <c r="X8" s="531"/>
      <c r="Y8" s="531"/>
      <c r="Z8" s="531"/>
      <c r="AA8" s="531"/>
      <c r="AB8" s="531"/>
      <c r="AC8" s="532"/>
      <c r="AD8" s="528" t="s">
        <v>497</v>
      </c>
      <c r="AE8" s="529"/>
      <c r="AF8" s="529"/>
      <c r="AG8" s="529"/>
      <c r="AH8" s="529"/>
      <c r="AI8" s="529"/>
      <c r="AJ8" s="529"/>
      <c r="AK8" s="530"/>
      <c r="AL8" s="525" t="s">
        <v>499</v>
      </c>
      <c r="AM8" s="526"/>
      <c r="AN8" s="526"/>
      <c r="AO8" s="526"/>
      <c r="AP8" s="526"/>
      <c r="AQ8" s="526"/>
      <c r="AR8" s="526"/>
      <c r="AS8" s="527"/>
      <c r="AT8" s="525" t="s">
        <v>501</v>
      </c>
      <c r="AU8" s="526"/>
      <c r="AV8" s="526"/>
      <c r="AW8" s="526"/>
      <c r="AX8" s="526"/>
      <c r="AY8" s="526"/>
      <c r="AZ8" s="526"/>
      <c r="BA8" s="527"/>
      <c r="BB8" s="525" t="s">
        <v>503</v>
      </c>
      <c r="BC8" s="526"/>
      <c r="BD8" s="526"/>
      <c r="BE8" s="526"/>
      <c r="BF8" s="526"/>
      <c r="BG8" s="526"/>
      <c r="BH8" s="526"/>
      <c r="BI8" s="526"/>
    </row>
    <row r="9" spans="2:63" ht="9" customHeight="1">
      <c r="B9" s="58"/>
      <c r="C9" s="64"/>
      <c r="D9" s="64"/>
      <c r="E9" s="64"/>
      <c r="F9" s="64"/>
      <c r="G9" s="64"/>
      <c r="H9" s="64"/>
      <c r="I9" s="64"/>
      <c r="J9" s="64"/>
      <c r="K9" s="64"/>
      <c r="L9" s="64"/>
      <c r="M9" s="64"/>
      <c r="N9" s="64"/>
      <c r="O9" s="64"/>
      <c r="P9" s="64"/>
      <c r="Q9" s="64"/>
      <c r="R9" s="64"/>
      <c r="S9" s="64"/>
      <c r="T9" s="64"/>
      <c r="U9" s="190"/>
    </row>
    <row r="10" spans="2:63" s="61" customFormat="1" ht="12.95" customHeight="1">
      <c r="B10" s="143"/>
      <c r="C10" s="451" t="s">
        <v>133</v>
      </c>
      <c r="D10" s="451"/>
      <c r="E10" s="451"/>
      <c r="F10" s="451"/>
      <c r="G10" s="451"/>
      <c r="H10" s="451"/>
      <c r="I10" s="451"/>
      <c r="J10" s="451"/>
      <c r="K10" s="451"/>
      <c r="L10" s="451"/>
      <c r="M10" s="451"/>
      <c r="N10" s="451"/>
      <c r="O10" s="451"/>
      <c r="P10" s="451"/>
      <c r="Q10" s="451"/>
      <c r="R10" s="451"/>
      <c r="S10" s="451"/>
      <c r="T10" s="451"/>
      <c r="U10" s="218"/>
      <c r="V10" s="506">
        <v>211897</v>
      </c>
      <c r="W10" s="506"/>
      <c r="X10" s="506"/>
      <c r="Y10" s="506"/>
      <c r="Z10" s="506"/>
      <c r="AA10" s="506"/>
      <c r="AB10" s="506"/>
      <c r="AC10" s="506"/>
      <c r="AD10" s="507">
        <v>321148</v>
      </c>
      <c r="AE10" s="507"/>
      <c r="AF10" s="507"/>
      <c r="AG10" s="507"/>
      <c r="AH10" s="507"/>
      <c r="AI10" s="507"/>
      <c r="AJ10" s="507"/>
      <c r="AK10" s="507"/>
      <c r="AL10" s="507">
        <v>65751</v>
      </c>
      <c r="AM10" s="507"/>
      <c r="AN10" s="507"/>
      <c r="AO10" s="507"/>
      <c r="AP10" s="507"/>
      <c r="AQ10" s="507"/>
      <c r="AR10" s="507"/>
      <c r="AS10" s="507"/>
      <c r="AT10" s="507">
        <v>175002</v>
      </c>
      <c r="AU10" s="507"/>
      <c r="AV10" s="507"/>
      <c r="AW10" s="507"/>
      <c r="AX10" s="507"/>
      <c r="AY10" s="507"/>
      <c r="AZ10" s="507"/>
      <c r="BA10" s="507"/>
      <c r="BB10" s="507">
        <v>109251</v>
      </c>
      <c r="BC10" s="507"/>
      <c r="BD10" s="507"/>
      <c r="BE10" s="507"/>
      <c r="BF10" s="507"/>
      <c r="BG10" s="507"/>
      <c r="BH10" s="507"/>
      <c r="BI10" s="507"/>
    </row>
    <row r="11" spans="2:63" s="61" customFormat="1" ht="12.95" customHeight="1">
      <c r="B11" s="143"/>
      <c r="C11" s="62"/>
      <c r="D11" s="62"/>
      <c r="E11" s="62"/>
      <c r="F11" s="62"/>
      <c r="G11" s="62"/>
      <c r="H11" s="62"/>
      <c r="I11" s="62"/>
      <c r="J11" s="62"/>
      <c r="K11" s="62"/>
      <c r="L11" s="62"/>
      <c r="M11" s="62"/>
      <c r="N11" s="62"/>
      <c r="O11" s="62"/>
      <c r="P11" s="62"/>
      <c r="Q11" s="62"/>
      <c r="R11" s="62"/>
      <c r="S11" s="62"/>
      <c r="T11" s="62"/>
      <c r="U11" s="218"/>
      <c r="V11" s="160"/>
      <c r="W11" s="160"/>
      <c r="X11" s="160"/>
      <c r="Y11" s="160"/>
      <c r="Z11" s="160"/>
      <c r="AA11" s="160"/>
      <c r="AB11" s="160"/>
      <c r="AC11" s="160"/>
      <c r="AD11" s="286"/>
      <c r="AE11" s="286"/>
      <c r="AF11" s="286"/>
      <c r="AG11" s="286"/>
      <c r="AH11" s="286"/>
      <c r="AI11" s="286"/>
      <c r="AJ11" s="286"/>
      <c r="AK11" s="286"/>
      <c r="AL11" s="286"/>
      <c r="AM11" s="286"/>
      <c r="AN11" s="286"/>
      <c r="AO11" s="286"/>
      <c r="AP11" s="286"/>
      <c r="AQ11" s="286"/>
      <c r="AR11" s="286"/>
      <c r="AS11" s="286"/>
      <c r="AT11" s="286"/>
      <c r="AU11" s="161"/>
      <c r="AV11" s="161"/>
      <c r="AW11" s="161"/>
      <c r="AX11" s="161"/>
      <c r="AY11" s="161"/>
      <c r="AZ11" s="161"/>
      <c r="BA11" s="161"/>
      <c r="BB11" s="161"/>
      <c r="BD11" s="286"/>
      <c r="BE11" s="286"/>
      <c r="BF11" s="286"/>
      <c r="BG11" s="286"/>
      <c r="BH11" s="286"/>
      <c r="BI11" s="286"/>
    </row>
    <row r="12" spans="2:63" ht="9" customHeight="1">
      <c r="B12" s="58"/>
      <c r="C12" s="64"/>
      <c r="D12" s="64"/>
      <c r="E12" s="64"/>
      <c r="F12" s="64"/>
      <c r="G12" s="64"/>
      <c r="H12" s="64"/>
      <c r="I12" s="64"/>
      <c r="J12" s="64"/>
      <c r="K12" s="64"/>
      <c r="L12" s="64"/>
      <c r="M12" s="64"/>
      <c r="N12" s="64"/>
      <c r="O12" s="64"/>
      <c r="P12" s="64"/>
      <c r="Q12" s="64"/>
      <c r="R12" s="64"/>
      <c r="S12" s="64"/>
      <c r="T12" s="64"/>
      <c r="U12" s="215"/>
      <c r="V12" s="162"/>
      <c r="W12" s="162"/>
      <c r="X12" s="162"/>
      <c r="Y12" s="162"/>
      <c r="Z12" s="162"/>
      <c r="AA12" s="163"/>
      <c r="AB12" s="163"/>
      <c r="AC12" s="163"/>
      <c r="AD12" s="287"/>
      <c r="AE12" s="287"/>
      <c r="AF12" s="287"/>
      <c r="AG12" s="163"/>
      <c r="AH12" s="163"/>
      <c r="AI12" s="163"/>
      <c r="AJ12" s="163"/>
      <c r="AK12" s="163"/>
      <c r="AL12" s="287"/>
      <c r="AM12" s="287"/>
      <c r="AN12" s="163"/>
      <c r="AO12" s="163"/>
      <c r="AP12" s="163"/>
      <c r="AQ12" s="163"/>
      <c r="AR12" s="163"/>
      <c r="AS12" s="163"/>
      <c r="AT12" s="287"/>
      <c r="AU12" s="164"/>
      <c r="AV12" s="164"/>
      <c r="AW12" s="164"/>
      <c r="AX12" s="164"/>
      <c r="AY12" s="164"/>
      <c r="AZ12" s="165"/>
      <c r="BA12" s="165"/>
      <c r="BB12" s="164"/>
      <c r="BD12" s="287"/>
      <c r="BE12" s="287"/>
      <c r="BF12" s="287"/>
      <c r="BG12" s="163"/>
      <c r="BH12" s="163"/>
      <c r="BI12" s="163"/>
    </row>
    <row r="13" spans="2:63" s="61" customFormat="1" ht="12.95" customHeight="1">
      <c r="B13" s="143"/>
      <c r="C13" s="451" t="s">
        <v>352</v>
      </c>
      <c r="D13" s="451"/>
      <c r="E13" s="451"/>
      <c r="F13" s="451"/>
      <c r="G13" s="451"/>
      <c r="H13" s="451"/>
      <c r="I13" s="451"/>
      <c r="J13" s="451"/>
      <c r="K13" s="451"/>
      <c r="L13" s="451"/>
      <c r="M13" s="451"/>
      <c r="N13" s="451"/>
      <c r="O13" s="451"/>
      <c r="P13" s="451"/>
      <c r="Q13" s="451"/>
      <c r="R13" s="451"/>
      <c r="S13" s="451"/>
      <c r="T13" s="451"/>
      <c r="U13" s="218"/>
      <c r="V13" s="506">
        <v>1181</v>
      </c>
      <c r="W13" s="506"/>
      <c r="X13" s="506"/>
      <c r="Y13" s="506"/>
      <c r="Z13" s="506"/>
      <c r="AA13" s="506"/>
      <c r="AB13" s="506"/>
      <c r="AC13" s="506"/>
      <c r="AD13" s="507">
        <v>1180</v>
      </c>
      <c r="AE13" s="507"/>
      <c r="AF13" s="507"/>
      <c r="AG13" s="507"/>
      <c r="AH13" s="507"/>
      <c r="AI13" s="507"/>
      <c r="AJ13" s="507"/>
      <c r="AK13" s="507"/>
      <c r="AL13" s="507">
        <v>130</v>
      </c>
      <c r="AM13" s="507"/>
      <c r="AN13" s="507"/>
      <c r="AO13" s="507"/>
      <c r="AP13" s="507"/>
      <c r="AQ13" s="507"/>
      <c r="AR13" s="507"/>
      <c r="AS13" s="507"/>
      <c r="AT13" s="507">
        <v>129</v>
      </c>
      <c r="AU13" s="507"/>
      <c r="AV13" s="507"/>
      <c r="AW13" s="507"/>
      <c r="AX13" s="507"/>
      <c r="AY13" s="507"/>
      <c r="AZ13" s="507"/>
      <c r="BA13" s="507"/>
      <c r="BB13" s="507">
        <v>-1</v>
      </c>
      <c r="BC13" s="507"/>
      <c r="BD13" s="507"/>
      <c r="BE13" s="507"/>
      <c r="BF13" s="507"/>
      <c r="BG13" s="507"/>
      <c r="BH13" s="507"/>
      <c r="BI13" s="507"/>
    </row>
    <row r="14" spans="2:63" ht="12.95" customHeight="1">
      <c r="B14" s="58"/>
      <c r="C14" s="64"/>
      <c r="D14" s="64"/>
      <c r="E14" s="454" t="s">
        <v>353</v>
      </c>
      <c r="F14" s="454"/>
      <c r="G14" s="454"/>
      <c r="H14" s="454"/>
      <c r="I14" s="454"/>
      <c r="J14" s="454"/>
      <c r="K14" s="454"/>
      <c r="L14" s="454"/>
      <c r="M14" s="454"/>
      <c r="N14" s="454"/>
      <c r="O14" s="454"/>
      <c r="P14" s="454"/>
      <c r="Q14" s="454"/>
      <c r="R14" s="454"/>
      <c r="S14" s="454"/>
      <c r="T14" s="454"/>
      <c r="U14" s="215"/>
      <c r="V14" s="508">
        <v>1179</v>
      </c>
      <c r="W14" s="508"/>
      <c r="X14" s="508"/>
      <c r="Y14" s="508"/>
      <c r="Z14" s="508"/>
      <c r="AA14" s="508"/>
      <c r="AB14" s="508"/>
      <c r="AC14" s="508"/>
      <c r="AD14" s="509">
        <v>1177</v>
      </c>
      <c r="AE14" s="509"/>
      <c r="AF14" s="509"/>
      <c r="AG14" s="509"/>
      <c r="AH14" s="509"/>
      <c r="AI14" s="509"/>
      <c r="AJ14" s="509"/>
      <c r="AK14" s="509"/>
      <c r="AL14" s="509">
        <v>130</v>
      </c>
      <c r="AM14" s="509"/>
      <c r="AN14" s="509"/>
      <c r="AO14" s="509"/>
      <c r="AP14" s="509"/>
      <c r="AQ14" s="509"/>
      <c r="AR14" s="509"/>
      <c r="AS14" s="509"/>
      <c r="AT14" s="509">
        <v>128</v>
      </c>
      <c r="AU14" s="509"/>
      <c r="AV14" s="509"/>
      <c r="AW14" s="509"/>
      <c r="AX14" s="509"/>
      <c r="AY14" s="509"/>
      <c r="AZ14" s="509"/>
      <c r="BA14" s="509"/>
      <c r="BB14" s="509">
        <v>-2</v>
      </c>
      <c r="BC14" s="509"/>
      <c r="BD14" s="509"/>
      <c r="BE14" s="509"/>
      <c r="BF14" s="509"/>
      <c r="BG14" s="509"/>
      <c r="BH14" s="509"/>
      <c r="BI14" s="509"/>
    </row>
    <row r="15" spans="2:63" ht="12.95" customHeight="1">
      <c r="B15" s="58"/>
      <c r="C15" s="64"/>
      <c r="D15" s="64"/>
      <c r="E15" s="454" t="s">
        <v>354</v>
      </c>
      <c r="F15" s="454"/>
      <c r="G15" s="454"/>
      <c r="H15" s="454"/>
      <c r="I15" s="454"/>
      <c r="J15" s="454"/>
      <c r="K15" s="454"/>
      <c r="L15" s="454"/>
      <c r="M15" s="454"/>
      <c r="N15" s="454"/>
      <c r="O15" s="454"/>
      <c r="P15" s="454"/>
      <c r="Q15" s="454"/>
      <c r="R15" s="454"/>
      <c r="S15" s="454"/>
      <c r="T15" s="454"/>
      <c r="U15" s="215"/>
      <c r="V15" s="508">
        <v>1173</v>
      </c>
      <c r="W15" s="508"/>
      <c r="X15" s="508"/>
      <c r="Y15" s="508"/>
      <c r="Z15" s="508"/>
      <c r="AA15" s="508"/>
      <c r="AB15" s="508"/>
      <c r="AC15" s="508"/>
      <c r="AD15" s="509">
        <v>1159</v>
      </c>
      <c r="AE15" s="509"/>
      <c r="AF15" s="509"/>
      <c r="AG15" s="509"/>
      <c r="AH15" s="509"/>
      <c r="AI15" s="509"/>
      <c r="AJ15" s="509"/>
      <c r="AK15" s="509"/>
      <c r="AL15" s="509">
        <v>128</v>
      </c>
      <c r="AM15" s="509"/>
      <c r="AN15" s="509"/>
      <c r="AO15" s="509"/>
      <c r="AP15" s="509"/>
      <c r="AQ15" s="509"/>
      <c r="AR15" s="509"/>
      <c r="AS15" s="509"/>
      <c r="AT15" s="509">
        <v>114</v>
      </c>
      <c r="AU15" s="509"/>
      <c r="AV15" s="509"/>
      <c r="AW15" s="509"/>
      <c r="AX15" s="509"/>
      <c r="AY15" s="509"/>
      <c r="AZ15" s="509"/>
      <c r="BA15" s="509"/>
      <c r="BB15" s="509">
        <v>-14</v>
      </c>
      <c r="BC15" s="509"/>
      <c r="BD15" s="509"/>
      <c r="BE15" s="509"/>
      <c r="BF15" s="509"/>
      <c r="BG15" s="509"/>
      <c r="BH15" s="509"/>
      <c r="BI15" s="509"/>
    </row>
    <row r="16" spans="2:63" ht="12.95" customHeight="1">
      <c r="B16" s="58"/>
      <c r="C16" s="64"/>
      <c r="D16" s="64"/>
      <c r="E16" s="454" t="s">
        <v>355</v>
      </c>
      <c r="F16" s="454"/>
      <c r="G16" s="454"/>
      <c r="H16" s="454"/>
      <c r="I16" s="454"/>
      <c r="J16" s="454"/>
      <c r="K16" s="454"/>
      <c r="L16" s="454"/>
      <c r="M16" s="454"/>
      <c r="N16" s="454"/>
      <c r="O16" s="454"/>
      <c r="P16" s="454"/>
      <c r="Q16" s="454"/>
      <c r="R16" s="454"/>
      <c r="S16" s="454"/>
      <c r="T16" s="454"/>
      <c r="U16" s="215"/>
      <c r="V16" s="508">
        <v>2</v>
      </c>
      <c r="W16" s="508"/>
      <c r="X16" s="508"/>
      <c r="Y16" s="508"/>
      <c r="Z16" s="508"/>
      <c r="AA16" s="508"/>
      <c r="AB16" s="508"/>
      <c r="AC16" s="508"/>
      <c r="AD16" s="509">
        <v>3</v>
      </c>
      <c r="AE16" s="509"/>
      <c r="AF16" s="509"/>
      <c r="AG16" s="509"/>
      <c r="AH16" s="509"/>
      <c r="AI16" s="509"/>
      <c r="AJ16" s="509"/>
      <c r="AK16" s="509"/>
      <c r="AL16" s="512">
        <v>0</v>
      </c>
      <c r="AM16" s="512"/>
      <c r="AN16" s="512"/>
      <c r="AO16" s="512"/>
      <c r="AP16" s="512"/>
      <c r="AQ16" s="512"/>
      <c r="AR16" s="512"/>
      <c r="AS16" s="512"/>
      <c r="AT16" s="509">
        <v>1</v>
      </c>
      <c r="AU16" s="509"/>
      <c r="AV16" s="509"/>
      <c r="AW16" s="509"/>
      <c r="AX16" s="509"/>
      <c r="AY16" s="509"/>
      <c r="AZ16" s="509"/>
      <c r="BA16" s="509"/>
      <c r="BB16" s="509">
        <v>1</v>
      </c>
      <c r="BC16" s="509"/>
      <c r="BD16" s="509"/>
      <c r="BE16" s="509"/>
      <c r="BF16" s="509"/>
      <c r="BG16" s="509"/>
      <c r="BH16" s="509"/>
      <c r="BI16" s="509"/>
    </row>
    <row r="17" spans="2:61" ht="9" customHeight="1">
      <c r="B17" s="58"/>
      <c r="C17" s="64"/>
      <c r="D17" s="64"/>
      <c r="E17" s="64"/>
      <c r="F17" s="64"/>
      <c r="G17" s="64"/>
      <c r="H17" s="64"/>
      <c r="I17" s="64"/>
      <c r="J17" s="64"/>
      <c r="K17" s="64"/>
      <c r="L17" s="64"/>
      <c r="M17" s="64"/>
      <c r="N17" s="64"/>
      <c r="O17" s="64"/>
      <c r="P17" s="64"/>
      <c r="Q17" s="64"/>
      <c r="R17" s="64"/>
      <c r="S17" s="64"/>
      <c r="T17" s="64"/>
      <c r="U17" s="215"/>
      <c r="V17" s="162"/>
      <c r="W17" s="162"/>
      <c r="X17" s="162"/>
      <c r="Y17" s="162"/>
      <c r="Z17" s="162"/>
      <c r="AA17" s="162"/>
      <c r="AB17" s="162"/>
      <c r="AC17" s="162"/>
      <c r="AD17" s="287"/>
      <c r="AE17" s="287"/>
      <c r="AF17" s="287"/>
      <c r="AG17" s="287"/>
      <c r="AH17" s="287"/>
      <c r="AI17" s="287"/>
      <c r="AJ17" s="287"/>
      <c r="AK17" s="287"/>
      <c r="AL17" s="287"/>
      <c r="AM17" s="287"/>
      <c r="AN17" s="287"/>
      <c r="AO17" s="287"/>
      <c r="AP17" s="287"/>
      <c r="AQ17" s="287"/>
      <c r="AR17" s="287"/>
      <c r="AS17" s="287"/>
      <c r="AT17" s="287"/>
      <c r="AU17" s="164"/>
      <c r="AV17" s="164"/>
      <c r="AW17" s="164"/>
      <c r="AX17" s="164"/>
      <c r="AY17" s="164"/>
      <c r="AZ17" s="164"/>
      <c r="BA17" s="164"/>
      <c r="BB17" s="164"/>
      <c r="BD17" s="287"/>
      <c r="BE17" s="287"/>
      <c r="BF17" s="287"/>
      <c r="BG17" s="287"/>
      <c r="BH17" s="287"/>
      <c r="BI17" s="287"/>
    </row>
    <row r="18" spans="2:61" s="61" customFormat="1" ht="12.95" customHeight="1">
      <c r="B18" s="143"/>
      <c r="C18" s="451" t="s">
        <v>356</v>
      </c>
      <c r="D18" s="451"/>
      <c r="E18" s="451"/>
      <c r="F18" s="451"/>
      <c r="G18" s="451"/>
      <c r="H18" s="451"/>
      <c r="I18" s="451"/>
      <c r="J18" s="451"/>
      <c r="K18" s="451"/>
      <c r="L18" s="451"/>
      <c r="M18" s="451"/>
      <c r="N18" s="451"/>
      <c r="O18" s="451"/>
      <c r="P18" s="451"/>
      <c r="Q18" s="451"/>
      <c r="R18" s="451"/>
      <c r="S18" s="451"/>
      <c r="T18" s="451"/>
      <c r="U18" s="214"/>
      <c r="V18" s="506">
        <v>26702</v>
      </c>
      <c r="W18" s="506"/>
      <c r="X18" s="506"/>
      <c r="Y18" s="506"/>
      <c r="Z18" s="506"/>
      <c r="AA18" s="506"/>
      <c r="AB18" s="506"/>
      <c r="AC18" s="506"/>
      <c r="AD18" s="507">
        <v>43009</v>
      </c>
      <c r="AE18" s="507"/>
      <c r="AF18" s="507"/>
      <c r="AG18" s="507"/>
      <c r="AH18" s="507"/>
      <c r="AI18" s="507"/>
      <c r="AJ18" s="507"/>
      <c r="AK18" s="507"/>
      <c r="AL18" s="507">
        <v>10955</v>
      </c>
      <c r="AM18" s="507"/>
      <c r="AN18" s="507"/>
      <c r="AO18" s="507"/>
      <c r="AP18" s="507"/>
      <c r="AQ18" s="507"/>
      <c r="AR18" s="507"/>
      <c r="AS18" s="507"/>
      <c r="AT18" s="507">
        <v>27262</v>
      </c>
      <c r="AU18" s="507"/>
      <c r="AV18" s="507"/>
      <c r="AW18" s="507"/>
      <c r="AX18" s="507"/>
      <c r="AY18" s="507"/>
      <c r="AZ18" s="507"/>
      <c r="BA18" s="507"/>
      <c r="BB18" s="507">
        <v>16307</v>
      </c>
      <c r="BC18" s="507"/>
      <c r="BD18" s="507"/>
      <c r="BE18" s="507"/>
      <c r="BF18" s="507"/>
      <c r="BG18" s="507"/>
      <c r="BH18" s="507"/>
      <c r="BI18" s="507"/>
    </row>
    <row r="19" spans="2:61" ht="12.95" customHeight="1">
      <c r="B19" s="58"/>
      <c r="C19" s="64"/>
      <c r="D19" s="64"/>
      <c r="E19" s="454" t="s">
        <v>357</v>
      </c>
      <c r="F19" s="454"/>
      <c r="G19" s="454"/>
      <c r="H19" s="454"/>
      <c r="I19" s="454"/>
      <c r="J19" s="454"/>
      <c r="K19" s="454"/>
      <c r="L19" s="454"/>
      <c r="M19" s="454"/>
      <c r="N19" s="454"/>
      <c r="O19" s="454"/>
      <c r="P19" s="454"/>
      <c r="Q19" s="454"/>
      <c r="R19" s="454"/>
      <c r="S19" s="454"/>
      <c r="T19" s="454"/>
      <c r="U19" s="215"/>
      <c r="V19" s="508">
        <v>6</v>
      </c>
      <c r="W19" s="508"/>
      <c r="X19" s="508"/>
      <c r="Y19" s="508"/>
      <c r="Z19" s="508"/>
      <c r="AA19" s="508"/>
      <c r="AB19" s="508"/>
      <c r="AC19" s="508"/>
      <c r="AD19" s="509">
        <v>41</v>
      </c>
      <c r="AE19" s="509"/>
      <c r="AF19" s="509"/>
      <c r="AG19" s="509"/>
      <c r="AH19" s="509"/>
      <c r="AI19" s="509"/>
      <c r="AJ19" s="509"/>
      <c r="AK19" s="509"/>
      <c r="AL19" s="512">
        <v>0</v>
      </c>
      <c r="AM19" s="512"/>
      <c r="AN19" s="512"/>
      <c r="AO19" s="512"/>
      <c r="AP19" s="512"/>
      <c r="AQ19" s="512"/>
      <c r="AR19" s="512"/>
      <c r="AS19" s="512"/>
      <c r="AT19" s="509">
        <v>35</v>
      </c>
      <c r="AU19" s="509"/>
      <c r="AV19" s="509"/>
      <c r="AW19" s="509"/>
      <c r="AX19" s="509"/>
      <c r="AY19" s="509"/>
      <c r="AZ19" s="509"/>
      <c r="BA19" s="509"/>
      <c r="BB19" s="509">
        <v>35</v>
      </c>
      <c r="BC19" s="509"/>
      <c r="BD19" s="509"/>
      <c r="BE19" s="509"/>
      <c r="BF19" s="509"/>
      <c r="BG19" s="509"/>
      <c r="BH19" s="509"/>
      <c r="BI19" s="509"/>
    </row>
    <row r="20" spans="2:61" ht="12.95" customHeight="1">
      <c r="B20" s="58"/>
      <c r="C20" s="64"/>
      <c r="D20" s="64"/>
      <c r="E20" s="454" t="s">
        <v>358</v>
      </c>
      <c r="F20" s="454"/>
      <c r="G20" s="454"/>
      <c r="H20" s="454"/>
      <c r="I20" s="454"/>
      <c r="J20" s="454"/>
      <c r="K20" s="454"/>
      <c r="L20" s="454"/>
      <c r="M20" s="454"/>
      <c r="N20" s="454"/>
      <c r="O20" s="454"/>
      <c r="P20" s="454"/>
      <c r="Q20" s="454"/>
      <c r="R20" s="454"/>
      <c r="S20" s="454"/>
      <c r="T20" s="454"/>
      <c r="U20" s="215"/>
      <c r="V20" s="508">
        <v>17628</v>
      </c>
      <c r="W20" s="508"/>
      <c r="X20" s="508"/>
      <c r="Y20" s="508"/>
      <c r="Z20" s="508"/>
      <c r="AA20" s="508"/>
      <c r="AB20" s="508"/>
      <c r="AC20" s="508"/>
      <c r="AD20" s="509">
        <v>19604</v>
      </c>
      <c r="AE20" s="509"/>
      <c r="AF20" s="509"/>
      <c r="AG20" s="509"/>
      <c r="AH20" s="509"/>
      <c r="AI20" s="509"/>
      <c r="AJ20" s="509"/>
      <c r="AK20" s="509"/>
      <c r="AL20" s="509">
        <v>7266</v>
      </c>
      <c r="AM20" s="509"/>
      <c r="AN20" s="509"/>
      <c r="AO20" s="509"/>
      <c r="AP20" s="509"/>
      <c r="AQ20" s="509"/>
      <c r="AR20" s="509"/>
      <c r="AS20" s="509"/>
      <c r="AT20" s="509">
        <v>9242</v>
      </c>
      <c r="AU20" s="509"/>
      <c r="AV20" s="509"/>
      <c r="AW20" s="509"/>
      <c r="AX20" s="509"/>
      <c r="AY20" s="509"/>
      <c r="AZ20" s="509"/>
      <c r="BA20" s="509"/>
      <c r="BB20" s="509">
        <v>1976</v>
      </c>
      <c r="BC20" s="509"/>
      <c r="BD20" s="509"/>
      <c r="BE20" s="509"/>
      <c r="BF20" s="509"/>
      <c r="BG20" s="509"/>
      <c r="BH20" s="509"/>
      <c r="BI20" s="509"/>
    </row>
    <row r="21" spans="2:61" ht="12.95" customHeight="1">
      <c r="B21" s="58"/>
      <c r="C21" s="64"/>
      <c r="D21" s="64"/>
      <c r="E21" s="454" t="s">
        <v>359</v>
      </c>
      <c r="F21" s="454"/>
      <c r="G21" s="454"/>
      <c r="H21" s="454"/>
      <c r="I21" s="454"/>
      <c r="J21" s="454"/>
      <c r="K21" s="454"/>
      <c r="L21" s="454"/>
      <c r="M21" s="454"/>
      <c r="N21" s="454"/>
      <c r="O21" s="454"/>
      <c r="P21" s="454"/>
      <c r="Q21" s="454"/>
      <c r="R21" s="454"/>
      <c r="S21" s="454"/>
      <c r="T21" s="454"/>
      <c r="U21" s="215"/>
      <c r="V21" s="508">
        <v>9068</v>
      </c>
      <c r="W21" s="508"/>
      <c r="X21" s="508"/>
      <c r="Y21" s="508"/>
      <c r="Z21" s="508"/>
      <c r="AA21" s="508"/>
      <c r="AB21" s="508"/>
      <c r="AC21" s="508"/>
      <c r="AD21" s="509">
        <v>23364</v>
      </c>
      <c r="AE21" s="509"/>
      <c r="AF21" s="509"/>
      <c r="AG21" s="509"/>
      <c r="AH21" s="509"/>
      <c r="AI21" s="509"/>
      <c r="AJ21" s="509"/>
      <c r="AK21" s="509"/>
      <c r="AL21" s="509">
        <v>3689</v>
      </c>
      <c r="AM21" s="509"/>
      <c r="AN21" s="509"/>
      <c r="AO21" s="509"/>
      <c r="AP21" s="509"/>
      <c r="AQ21" s="509"/>
      <c r="AR21" s="509"/>
      <c r="AS21" s="509"/>
      <c r="AT21" s="509">
        <v>17985</v>
      </c>
      <c r="AU21" s="509"/>
      <c r="AV21" s="509"/>
      <c r="AW21" s="509"/>
      <c r="AX21" s="509"/>
      <c r="AY21" s="509"/>
      <c r="AZ21" s="509"/>
      <c r="BA21" s="509"/>
      <c r="BB21" s="509">
        <v>14296</v>
      </c>
      <c r="BC21" s="509"/>
      <c r="BD21" s="509"/>
      <c r="BE21" s="509"/>
      <c r="BF21" s="509"/>
      <c r="BG21" s="509"/>
      <c r="BH21" s="509"/>
      <c r="BI21" s="509"/>
    </row>
    <row r="22" spans="2:61" ht="9" customHeight="1">
      <c r="B22" s="58"/>
      <c r="C22" s="64"/>
      <c r="D22" s="64"/>
      <c r="E22" s="64"/>
      <c r="F22" s="64"/>
      <c r="G22" s="64"/>
      <c r="H22" s="64"/>
      <c r="I22" s="64"/>
      <c r="J22" s="64"/>
      <c r="K22" s="64"/>
      <c r="L22" s="64"/>
      <c r="M22" s="64"/>
      <c r="N22" s="64"/>
      <c r="O22" s="64"/>
      <c r="P22" s="64"/>
      <c r="Q22" s="64"/>
      <c r="R22" s="64"/>
      <c r="S22" s="64"/>
      <c r="T22" s="64"/>
      <c r="U22" s="215"/>
      <c r="V22" s="162"/>
      <c r="W22" s="162"/>
      <c r="X22" s="162"/>
      <c r="Y22" s="162"/>
      <c r="Z22" s="162"/>
      <c r="AA22" s="162"/>
      <c r="AB22" s="162"/>
      <c r="AC22" s="162"/>
      <c r="AD22" s="287"/>
      <c r="AE22" s="287"/>
      <c r="AF22" s="287"/>
      <c r="AG22" s="287"/>
      <c r="AH22" s="287"/>
      <c r="AI22" s="287"/>
      <c r="AJ22" s="287"/>
      <c r="AK22" s="287"/>
      <c r="AL22" s="287"/>
      <c r="AM22" s="287"/>
      <c r="AN22" s="287"/>
      <c r="AO22" s="287"/>
      <c r="AP22" s="287"/>
      <c r="AQ22" s="287"/>
      <c r="AR22" s="287"/>
      <c r="AS22" s="287"/>
      <c r="AT22" s="287"/>
      <c r="AU22" s="164"/>
      <c r="AV22" s="164"/>
      <c r="AW22" s="164"/>
      <c r="AX22" s="164"/>
      <c r="AY22" s="164"/>
      <c r="AZ22" s="164"/>
      <c r="BA22" s="164"/>
      <c r="BB22" s="164"/>
      <c r="BD22" s="287"/>
      <c r="BE22" s="287"/>
      <c r="BF22" s="287"/>
      <c r="BG22" s="287"/>
      <c r="BH22" s="287"/>
      <c r="BI22" s="287"/>
    </row>
    <row r="23" spans="2:61" s="61" customFormat="1" ht="12.95" customHeight="1">
      <c r="B23" s="143"/>
      <c r="C23" s="451" t="s">
        <v>360</v>
      </c>
      <c r="D23" s="451"/>
      <c r="E23" s="451"/>
      <c r="F23" s="451"/>
      <c r="G23" s="451"/>
      <c r="H23" s="451"/>
      <c r="I23" s="451"/>
      <c r="J23" s="451"/>
      <c r="K23" s="451"/>
      <c r="L23" s="451"/>
      <c r="M23" s="451"/>
      <c r="N23" s="451"/>
      <c r="O23" s="451"/>
      <c r="P23" s="451"/>
      <c r="Q23" s="451"/>
      <c r="R23" s="451"/>
      <c r="S23" s="451"/>
      <c r="T23" s="451"/>
      <c r="U23" s="214"/>
      <c r="V23" s="506">
        <v>132299</v>
      </c>
      <c r="W23" s="506"/>
      <c r="X23" s="506"/>
      <c r="Y23" s="506"/>
      <c r="Z23" s="506"/>
      <c r="AA23" s="506"/>
      <c r="AB23" s="506"/>
      <c r="AC23" s="506"/>
      <c r="AD23" s="507">
        <v>222650</v>
      </c>
      <c r="AE23" s="507"/>
      <c r="AF23" s="507"/>
      <c r="AG23" s="507"/>
      <c r="AH23" s="507"/>
      <c r="AI23" s="507"/>
      <c r="AJ23" s="507"/>
      <c r="AK23" s="507"/>
      <c r="AL23" s="507">
        <v>53407</v>
      </c>
      <c r="AM23" s="507"/>
      <c r="AN23" s="507"/>
      <c r="AO23" s="507"/>
      <c r="AP23" s="507"/>
      <c r="AQ23" s="507"/>
      <c r="AR23" s="507"/>
      <c r="AS23" s="507"/>
      <c r="AT23" s="507">
        <v>143758</v>
      </c>
      <c r="AU23" s="507"/>
      <c r="AV23" s="507"/>
      <c r="AW23" s="507"/>
      <c r="AX23" s="507"/>
      <c r="AY23" s="507"/>
      <c r="AZ23" s="507"/>
      <c r="BA23" s="507"/>
      <c r="BB23" s="507">
        <v>90351</v>
      </c>
      <c r="BC23" s="507"/>
      <c r="BD23" s="507"/>
      <c r="BE23" s="507"/>
      <c r="BF23" s="507"/>
      <c r="BG23" s="507"/>
      <c r="BH23" s="507"/>
      <c r="BI23" s="507"/>
    </row>
    <row r="24" spans="2:61" ht="12.95" customHeight="1">
      <c r="B24" s="58"/>
      <c r="C24" s="64"/>
      <c r="D24" s="64"/>
      <c r="E24" s="454" t="s">
        <v>361</v>
      </c>
      <c r="F24" s="454"/>
      <c r="G24" s="454"/>
      <c r="H24" s="454"/>
      <c r="I24" s="454"/>
      <c r="J24" s="454"/>
      <c r="K24" s="454"/>
      <c r="L24" s="454"/>
      <c r="M24" s="454"/>
      <c r="N24" s="454"/>
      <c r="O24" s="454"/>
      <c r="P24" s="454"/>
      <c r="Q24" s="454"/>
      <c r="R24" s="454"/>
      <c r="S24" s="454"/>
      <c r="T24" s="454"/>
      <c r="U24" s="193"/>
      <c r="V24" s="508">
        <v>539</v>
      </c>
      <c r="W24" s="508"/>
      <c r="X24" s="508"/>
      <c r="Y24" s="508"/>
      <c r="Z24" s="508"/>
      <c r="AA24" s="508"/>
      <c r="AB24" s="508"/>
      <c r="AC24" s="508"/>
      <c r="AD24" s="509">
        <v>1018</v>
      </c>
      <c r="AE24" s="509"/>
      <c r="AF24" s="509"/>
      <c r="AG24" s="509"/>
      <c r="AH24" s="509"/>
      <c r="AI24" s="509"/>
      <c r="AJ24" s="509"/>
      <c r="AK24" s="509"/>
      <c r="AL24" s="509">
        <v>406</v>
      </c>
      <c r="AM24" s="509"/>
      <c r="AN24" s="509"/>
      <c r="AO24" s="509"/>
      <c r="AP24" s="509"/>
      <c r="AQ24" s="509"/>
      <c r="AR24" s="509"/>
      <c r="AS24" s="509"/>
      <c r="AT24" s="509">
        <v>885</v>
      </c>
      <c r="AU24" s="509"/>
      <c r="AV24" s="509"/>
      <c r="AW24" s="509"/>
      <c r="AX24" s="509"/>
      <c r="AY24" s="509"/>
      <c r="AZ24" s="509"/>
      <c r="BA24" s="509"/>
      <c r="BB24" s="509">
        <v>479</v>
      </c>
      <c r="BC24" s="509"/>
      <c r="BD24" s="509"/>
      <c r="BE24" s="509"/>
      <c r="BF24" s="509"/>
      <c r="BG24" s="509"/>
      <c r="BH24" s="509"/>
      <c r="BI24" s="509"/>
    </row>
    <row r="25" spans="2:61" ht="12.95" customHeight="1">
      <c r="B25" s="58"/>
      <c r="C25" s="64"/>
      <c r="D25" s="64"/>
      <c r="E25" s="454" t="s">
        <v>362</v>
      </c>
      <c r="F25" s="454"/>
      <c r="G25" s="454"/>
      <c r="H25" s="454"/>
      <c r="I25" s="454"/>
      <c r="J25" s="454"/>
      <c r="K25" s="454"/>
      <c r="L25" s="454"/>
      <c r="M25" s="454"/>
      <c r="N25" s="454"/>
      <c r="O25" s="454"/>
      <c r="P25" s="454"/>
      <c r="Q25" s="454"/>
      <c r="R25" s="454"/>
      <c r="S25" s="454"/>
      <c r="T25" s="454"/>
      <c r="U25" s="193"/>
      <c r="V25" s="508">
        <v>5676</v>
      </c>
      <c r="W25" s="508"/>
      <c r="X25" s="508"/>
      <c r="Y25" s="508"/>
      <c r="Z25" s="508"/>
      <c r="AA25" s="508"/>
      <c r="AB25" s="508"/>
      <c r="AC25" s="508"/>
      <c r="AD25" s="509">
        <v>24428</v>
      </c>
      <c r="AE25" s="509"/>
      <c r="AF25" s="509"/>
      <c r="AG25" s="509"/>
      <c r="AH25" s="509"/>
      <c r="AI25" s="509"/>
      <c r="AJ25" s="509"/>
      <c r="AK25" s="509"/>
      <c r="AL25" s="509">
        <v>2491</v>
      </c>
      <c r="AM25" s="509"/>
      <c r="AN25" s="509"/>
      <c r="AO25" s="509"/>
      <c r="AP25" s="509"/>
      <c r="AQ25" s="509"/>
      <c r="AR25" s="509"/>
      <c r="AS25" s="509"/>
      <c r="AT25" s="509">
        <v>21243</v>
      </c>
      <c r="AU25" s="509"/>
      <c r="AV25" s="509"/>
      <c r="AW25" s="509"/>
      <c r="AX25" s="509"/>
      <c r="AY25" s="509"/>
      <c r="AZ25" s="509"/>
      <c r="BA25" s="509"/>
      <c r="BB25" s="509">
        <v>18752</v>
      </c>
      <c r="BC25" s="509"/>
      <c r="BD25" s="509"/>
      <c r="BE25" s="509"/>
      <c r="BF25" s="509"/>
      <c r="BG25" s="509"/>
      <c r="BH25" s="509"/>
      <c r="BI25" s="509"/>
    </row>
    <row r="26" spans="2:61" ht="12.95" customHeight="1">
      <c r="B26" s="58"/>
      <c r="C26" s="64"/>
      <c r="D26" s="64"/>
      <c r="E26" s="454" t="s">
        <v>363</v>
      </c>
      <c r="F26" s="454"/>
      <c r="G26" s="454"/>
      <c r="H26" s="454"/>
      <c r="I26" s="454"/>
      <c r="J26" s="454"/>
      <c r="K26" s="454"/>
      <c r="L26" s="454"/>
      <c r="M26" s="454"/>
      <c r="N26" s="454"/>
      <c r="O26" s="454"/>
      <c r="P26" s="454"/>
      <c r="Q26" s="454"/>
      <c r="R26" s="454"/>
      <c r="S26" s="454"/>
      <c r="T26" s="454"/>
      <c r="U26" s="193"/>
      <c r="V26" s="508">
        <v>11210</v>
      </c>
      <c r="W26" s="508"/>
      <c r="X26" s="508"/>
      <c r="Y26" s="508"/>
      <c r="Z26" s="508"/>
      <c r="AA26" s="508"/>
      <c r="AB26" s="508"/>
      <c r="AC26" s="508"/>
      <c r="AD26" s="509">
        <v>12701</v>
      </c>
      <c r="AE26" s="509"/>
      <c r="AF26" s="509"/>
      <c r="AG26" s="509"/>
      <c r="AH26" s="509"/>
      <c r="AI26" s="509"/>
      <c r="AJ26" s="509"/>
      <c r="AK26" s="509"/>
      <c r="AL26" s="509">
        <v>5459</v>
      </c>
      <c r="AM26" s="509"/>
      <c r="AN26" s="509"/>
      <c r="AO26" s="509"/>
      <c r="AP26" s="509"/>
      <c r="AQ26" s="509"/>
      <c r="AR26" s="509"/>
      <c r="AS26" s="509"/>
      <c r="AT26" s="509">
        <v>6950</v>
      </c>
      <c r="AU26" s="509"/>
      <c r="AV26" s="509"/>
      <c r="AW26" s="509"/>
      <c r="AX26" s="509"/>
      <c r="AY26" s="509"/>
      <c r="AZ26" s="509"/>
      <c r="BA26" s="509"/>
      <c r="BB26" s="509">
        <v>1491</v>
      </c>
      <c r="BC26" s="509"/>
      <c r="BD26" s="509"/>
      <c r="BE26" s="509"/>
      <c r="BF26" s="509"/>
      <c r="BG26" s="509"/>
      <c r="BH26" s="509"/>
      <c r="BI26" s="509"/>
    </row>
    <row r="27" spans="2:61" ht="12.95" customHeight="1">
      <c r="B27" s="58"/>
      <c r="C27" s="64"/>
      <c r="D27" s="64"/>
      <c r="E27" s="454" t="s">
        <v>364</v>
      </c>
      <c r="F27" s="454"/>
      <c r="G27" s="454"/>
      <c r="H27" s="454"/>
      <c r="I27" s="454"/>
      <c r="J27" s="454"/>
      <c r="K27" s="454"/>
      <c r="L27" s="454"/>
      <c r="M27" s="454"/>
      <c r="N27" s="454"/>
      <c r="O27" s="454"/>
      <c r="P27" s="454"/>
      <c r="Q27" s="454"/>
      <c r="R27" s="454"/>
      <c r="S27" s="454"/>
      <c r="T27" s="454"/>
      <c r="U27" s="193"/>
      <c r="V27" s="508">
        <v>28286</v>
      </c>
      <c r="W27" s="508"/>
      <c r="X27" s="508"/>
      <c r="Y27" s="508"/>
      <c r="Z27" s="508"/>
      <c r="AA27" s="508"/>
      <c r="AB27" s="508"/>
      <c r="AC27" s="508"/>
      <c r="AD27" s="509">
        <v>45573</v>
      </c>
      <c r="AE27" s="509"/>
      <c r="AF27" s="509"/>
      <c r="AG27" s="509"/>
      <c r="AH27" s="509"/>
      <c r="AI27" s="509"/>
      <c r="AJ27" s="509"/>
      <c r="AK27" s="509"/>
      <c r="AL27" s="509">
        <v>10820</v>
      </c>
      <c r="AM27" s="509"/>
      <c r="AN27" s="509"/>
      <c r="AO27" s="509"/>
      <c r="AP27" s="509"/>
      <c r="AQ27" s="509"/>
      <c r="AR27" s="509"/>
      <c r="AS27" s="509"/>
      <c r="AT27" s="509">
        <v>28107</v>
      </c>
      <c r="AU27" s="509"/>
      <c r="AV27" s="509"/>
      <c r="AW27" s="509"/>
      <c r="AX27" s="509"/>
      <c r="AY27" s="509"/>
      <c r="AZ27" s="509"/>
      <c r="BA27" s="509"/>
      <c r="BB27" s="509">
        <v>17287</v>
      </c>
      <c r="BC27" s="509"/>
      <c r="BD27" s="509"/>
      <c r="BE27" s="509"/>
      <c r="BF27" s="509"/>
      <c r="BG27" s="509"/>
      <c r="BH27" s="509"/>
      <c r="BI27" s="509"/>
    </row>
    <row r="28" spans="2:61" ht="12.95" customHeight="1">
      <c r="B28" s="58"/>
      <c r="C28" s="64"/>
      <c r="D28" s="64"/>
      <c r="E28" s="454" t="s">
        <v>365</v>
      </c>
      <c r="F28" s="454"/>
      <c r="G28" s="454"/>
      <c r="H28" s="454"/>
      <c r="I28" s="454"/>
      <c r="J28" s="454"/>
      <c r="K28" s="454"/>
      <c r="L28" s="454"/>
      <c r="M28" s="454"/>
      <c r="N28" s="454"/>
      <c r="O28" s="454"/>
      <c r="P28" s="454"/>
      <c r="Q28" s="454"/>
      <c r="R28" s="454"/>
      <c r="S28" s="454"/>
      <c r="T28" s="454"/>
      <c r="U28" s="193"/>
      <c r="V28" s="508">
        <v>4076</v>
      </c>
      <c r="W28" s="508"/>
      <c r="X28" s="508"/>
      <c r="Y28" s="508"/>
      <c r="Z28" s="508"/>
      <c r="AA28" s="508"/>
      <c r="AB28" s="508"/>
      <c r="AC28" s="508"/>
      <c r="AD28" s="509">
        <v>13297</v>
      </c>
      <c r="AE28" s="509"/>
      <c r="AF28" s="509"/>
      <c r="AG28" s="509"/>
      <c r="AH28" s="509"/>
      <c r="AI28" s="509"/>
      <c r="AJ28" s="509"/>
      <c r="AK28" s="509"/>
      <c r="AL28" s="509">
        <v>2336</v>
      </c>
      <c r="AM28" s="509"/>
      <c r="AN28" s="509"/>
      <c r="AO28" s="509"/>
      <c r="AP28" s="509"/>
      <c r="AQ28" s="509"/>
      <c r="AR28" s="509"/>
      <c r="AS28" s="509"/>
      <c r="AT28" s="509">
        <v>11557</v>
      </c>
      <c r="AU28" s="509"/>
      <c r="AV28" s="509"/>
      <c r="AW28" s="509"/>
      <c r="AX28" s="509"/>
      <c r="AY28" s="509"/>
      <c r="AZ28" s="509"/>
      <c r="BA28" s="509"/>
      <c r="BB28" s="509">
        <v>9221</v>
      </c>
      <c r="BC28" s="509"/>
      <c r="BD28" s="509"/>
      <c r="BE28" s="509"/>
      <c r="BF28" s="509"/>
      <c r="BG28" s="509"/>
      <c r="BH28" s="509"/>
      <c r="BI28" s="509"/>
    </row>
    <row r="29" spans="2:61" ht="12.95" customHeight="1">
      <c r="B29" s="58"/>
      <c r="C29" s="64"/>
      <c r="D29" s="64"/>
      <c r="E29" s="454" t="s">
        <v>366</v>
      </c>
      <c r="F29" s="454"/>
      <c r="G29" s="454"/>
      <c r="H29" s="454"/>
      <c r="I29" s="454"/>
      <c r="J29" s="454"/>
      <c r="K29" s="454"/>
      <c r="L29" s="454"/>
      <c r="M29" s="454"/>
      <c r="N29" s="454"/>
      <c r="O29" s="454"/>
      <c r="P29" s="454"/>
      <c r="Q29" s="454"/>
      <c r="R29" s="454"/>
      <c r="S29" s="454"/>
      <c r="T29" s="454"/>
      <c r="U29" s="193"/>
      <c r="V29" s="508">
        <v>6936</v>
      </c>
      <c r="W29" s="508"/>
      <c r="X29" s="508"/>
      <c r="Y29" s="508"/>
      <c r="Z29" s="508"/>
      <c r="AA29" s="508"/>
      <c r="AB29" s="508"/>
      <c r="AC29" s="508"/>
      <c r="AD29" s="509">
        <v>10735</v>
      </c>
      <c r="AE29" s="509"/>
      <c r="AF29" s="509"/>
      <c r="AG29" s="509"/>
      <c r="AH29" s="509"/>
      <c r="AI29" s="509"/>
      <c r="AJ29" s="509"/>
      <c r="AK29" s="509"/>
      <c r="AL29" s="509">
        <v>1840</v>
      </c>
      <c r="AM29" s="509"/>
      <c r="AN29" s="509"/>
      <c r="AO29" s="509"/>
      <c r="AP29" s="509"/>
      <c r="AQ29" s="509"/>
      <c r="AR29" s="509"/>
      <c r="AS29" s="509"/>
      <c r="AT29" s="509">
        <v>5639</v>
      </c>
      <c r="AU29" s="509"/>
      <c r="AV29" s="509"/>
      <c r="AW29" s="509"/>
      <c r="AX29" s="509"/>
      <c r="AY29" s="509"/>
      <c r="AZ29" s="509"/>
      <c r="BA29" s="509"/>
      <c r="BB29" s="509">
        <v>3799</v>
      </c>
      <c r="BC29" s="509"/>
      <c r="BD29" s="509"/>
      <c r="BE29" s="509"/>
      <c r="BF29" s="509"/>
      <c r="BG29" s="509"/>
      <c r="BH29" s="509"/>
      <c r="BI29" s="509"/>
    </row>
    <row r="30" spans="2:61" ht="12.95" customHeight="1">
      <c r="B30" s="58"/>
      <c r="C30" s="64"/>
      <c r="D30" s="64"/>
      <c r="E30" s="454" t="s">
        <v>367</v>
      </c>
      <c r="F30" s="454"/>
      <c r="G30" s="454"/>
      <c r="H30" s="454"/>
      <c r="I30" s="454"/>
      <c r="J30" s="454"/>
      <c r="K30" s="454"/>
      <c r="L30" s="454"/>
      <c r="M30" s="454"/>
      <c r="N30" s="454"/>
      <c r="O30" s="454"/>
      <c r="P30" s="454"/>
      <c r="Q30" s="454"/>
      <c r="R30" s="454"/>
      <c r="S30" s="454"/>
      <c r="T30" s="454"/>
      <c r="U30" s="193"/>
      <c r="V30" s="508">
        <v>8032</v>
      </c>
      <c r="W30" s="508"/>
      <c r="X30" s="508"/>
      <c r="Y30" s="508"/>
      <c r="Z30" s="508"/>
      <c r="AA30" s="508"/>
      <c r="AB30" s="508"/>
      <c r="AC30" s="508"/>
      <c r="AD30" s="509">
        <v>17680</v>
      </c>
      <c r="AE30" s="509"/>
      <c r="AF30" s="509"/>
      <c r="AG30" s="509"/>
      <c r="AH30" s="509"/>
      <c r="AI30" s="509"/>
      <c r="AJ30" s="509"/>
      <c r="AK30" s="509"/>
      <c r="AL30" s="509">
        <v>2003</v>
      </c>
      <c r="AM30" s="509"/>
      <c r="AN30" s="509"/>
      <c r="AO30" s="509"/>
      <c r="AP30" s="509"/>
      <c r="AQ30" s="509"/>
      <c r="AR30" s="509"/>
      <c r="AS30" s="509"/>
      <c r="AT30" s="509">
        <v>11651</v>
      </c>
      <c r="AU30" s="509"/>
      <c r="AV30" s="509"/>
      <c r="AW30" s="509"/>
      <c r="AX30" s="509"/>
      <c r="AY30" s="509"/>
      <c r="AZ30" s="509"/>
      <c r="BA30" s="509"/>
      <c r="BB30" s="509">
        <v>9648</v>
      </c>
      <c r="BC30" s="509"/>
      <c r="BD30" s="509"/>
      <c r="BE30" s="509"/>
      <c r="BF30" s="509"/>
      <c r="BG30" s="509"/>
      <c r="BH30" s="509"/>
      <c r="BI30" s="509"/>
    </row>
    <row r="31" spans="2:61" ht="12.95" customHeight="1">
      <c r="B31" s="58"/>
      <c r="C31" s="64"/>
      <c r="D31" s="64"/>
      <c r="E31" s="454" t="s">
        <v>368</v>
      </c>
      <c r="F31" s="454"/>
      <c r="G31" s="454"/>
      <c r="H31" s="454"/>
      <c r="I31" s="454"/>
      <c r="J31" s="454"/>
      <c r="K31" s="454"/>
      <c r="L31" s="454"/>
      <c r="M31" s="454"/>
      <c r="N31" s="454"/>
      <c r="O31" s="454"/>
      <c r="P31" s="454"/>
      <c r="Q31" s="454"/>
      <c r="R31" s="454"/>
      <c r="S31" s="454"/>
      <c r="T31" s="454"/>
      <c r="U31" s="193"/>
      <c r="V31" s="508">
        <v>9186</v>
      </c>
      <c r="W31" s="508"/>
      <c r="X31" s="508"/>
      <c r="Y31" s="508"/>
      <c r="Z31" s="508"/>
      <c r="AA31" s="508"/>
      <c r="AB31" s="508"/>
      <c r="AC31" s="508"/>
      <c r="AD31" s="509">
        <v>15807</v>
      </c>
      <c r="AE31" s="509"/>
      <c r="AF31" s="509"/>
      <c r="AG31" s="509"/>
      <c r="AH31" s="509"/>
      <c r="AI31" s="509"/>
      <c r="AJ31" s="509"/>
      <c r="AK31" s="509"/>
      <c r="AL31" s="509">
        <v>2517</v>
      </c>
      <c r="AM31" s="509"/>
      <c r="AN31" s="509"/>
      <c r="AO31" s="509"/>
      <c r="AP31" s="509"/>
      <c r="AQ31" s="509"/>
      <c r="AR31" s="509"/>
      <c r="AS31" s="509"/>
      <c r="AT31" s="509">
        <v>9138</v>
      </c>
      <c r="AU31" s="509"/>
      <c r="AV31" s="509"/>
      <c r="AW31" s="509"/>
      <c r="AX31" s="509"/>
      <c r="AY31" s="509"/>
      <c r="AZ31" s="509"/>
      <c r="BA31" s="509"/>
      <c r="BB31" s="509">
        <v>6621</v>
      </c>
      <c r="BC31" s="509"/>
      <c r="BD31" s="509"/>
      <c r="BE31" s="509"/>
      <c r="BF31" s="509"/>
      <c r="BG31" s="509"/>
      <c r="BH31" s="509"/>
      <c r="BI31" s="509"/>
    </row>
    <row r="32" spans="2:61" ht="12.95" customHeight="1">
      <c r="B32" s="58"/>
      <c r="C32" s="64"/>
      <c r="D32" s="64"/>
      <c r="E32" s="454" t="s">
        <v>369</v>
      </c>
      <c r="F32" s="454"/>
      <c r="G32" s="454"/>
      <c r="H32" s="454"/>
      <c r="I32" s="454"/>
      <c r="J32" s="454"/>
      <c r="K32" s="454"/>
      <c r="L32" s="454"/>
      <c r="M32" s="454"/>
      <c r="N32" s="454"/>
      <c r="O32" s="454"/>
      <c r="P32" s="454"/>
      <c r="Q32" s="454"/>
      <c r="R32" s="454"/>
      <c r="S32" s="454"/>
      <c r="T32" s="454"/>
      <c r="U32" s="193"/>
      <c r="V32" s="508">
        <v>7277</v>
      </c>
      <c r="W32" s="508"/>
      <c r="X32" s="508"/>
      <c r="Y32" s="508"/>
      <c r="Z32" s="508"/>
      <c r="AA32" s="508"/>
      <c r="AB32" s="508"/>
      <c r="AC32" s="508"/>
      <c r="AD32" s="509">
        <v>10833</v>
      </c>
      <c r="AE32" s="509"/>
      <c r="AF32" s="509"/>
      <c r="AG32" s="509"/>
      <c r="AH32" s="509"/>
      <c r="AI32" s="509"/>
      <c r="AJ32" s="509"/>
      <c r="AK32" s="509"/>
      <c r="AL32" s="509">
        <v>2357</v>
      </c>
      <c r="AM32" s="509"/>
      <c r="AN32" s="509"/>
      <c r="AO32" s="509"/>
      <c r="AP32" s="509"/>
      <c r="AQ32" s="509"/>
      <c r="AR32" s="509"/>
      <c r="AS32" s="509"/>
      <c r="AT32" s="509">
        <v>5913</v>
      </c>
      <c r="AU32" s="509"/>
      <c r="AV32" s="509"/>
      <c r="AW32" s="509"/>
      <c r="AX32" s="509"/>
      <c r="AY32" s="509"/>
      <c r="AZ32" s="509"/>
      <c r="BA32" s="509"/>
      <c r="BB32" s="509">
        <v>3556</v>
      </c>
      <c r="BC32" s="509"/>
      <c r="BD32" s="509"/>
      <c r="BE32" s="509"/>
      <c r="BF32" s="509"/>
      <c r="BG32" s="509"/>
      <c r="BH32" s="509"/>
      <c r="BI32" s="509"/>
    </row>
    <row r="33" spans="2:62" ht="12.95" customHeight="1">
      <c r="B33" s="58"/>
      <c r="C33" s="64"/>
      <c r="D33" s="64"/>
      <c r="E33" s="454" t="s">
        <v>370</v>
      </c>
      <c r="F33" s="454"/>
      <c r="G33" s="454"/>
      <c r="H33" s="454"/>
      <c r="I33" s="454"/>
      <c r="J33" s="454"/>
      <c r="K33" s="454"/>
      <c r="L33" s="454"/>
      <c r="M33" s="454"/>
      <c r="N33" s="454"/>
      <c r="O33" s="454"/>
      <c r="P33" s="454"/>
      <c r="Q33" s="454"/>
      <c r="R33" s="454"/>
      <c r="S33" s="454"/>
      <c r="T33" s="454"/>
      <c r="U33" s="193"/>
      <c r="V33" s="508">
        <v>10339</v>
      </c>
      <c r="W33" s="508"/>
      <c r="X33" s="508"/>
      <c r="Y33" s="508"/>
      <c r="Z33" s="508"/>
      <c r="AA33" s="508"/>
      <c r="AB33" s="508"/>
      <c r="AC33" s="508"/>
      <c r="AD33" s="509">
        <v>15367</v>
      </c>
      <c r="AE33" s="509"/>
      <c r="AF33" s="509"/>
      <c r="AG33" s="509"/>
      <c r="AH33" s="509"/>
      <c r="AI33" s="509"/>
      <c r="AJ33" s="509"/>
      <c r="AK33" s="509"/>
      <c r="AL33" s="509">
        <v>5230</v>
      </c>
      <c r="AM33" s="509"/>
      <c r="AN33" s="509"/>
      <c r="AO33" s="509"/>
      <c r="AP33" s="509"/>
      <c r="AQ33" s="509"/>
      <c r="AR33" s="509"/>
      <c r="AS33" s="509"/>
      <c r="AT33" s="509">
        <v>10258</v>
      </c>
      <c r="AU33" s="509"/>
      <c r="AV33" s="509"/>
      <c r="AW33" s="509"/>
      <c r="AX33" s="509"/>
      <c r="AY33" s="509"/>
      <c r="AZ33" s="509"/>
      <c r="BA33" s="509"/>
      <c r="BB33" s="509">
        <v>5028</v>
      </c>
      <c r="BC33" s="509"/>
      <c r="BD33" s="509"/>
      <c r="BE33" s="509"/>
      <c r="BF33" s="509"/>
      <c r="BG33" s="509"/>
      <c r="BH33" s="509"/>
      <c r="BI33" s="509"/>
    </row>
    <row r="34" spans="2:62" ht="12.95" customHeight="1">
      <c r="B34" s="58"/>
      <c r="C34" s="64"/>
      <c r="D34" s="64"/>
      <c r="E34" s="454" t="s">
        <v>371</v>
      </c>
      <c r="F34" s="454"/>
      <c r="G34" s="454"/>
      <c r="H34" s="454"/>
      <c r="I34" s="454"/>
      <c r="J34" s="454"/>
      <c r="K34" s="454"/>
      <c r="L34" s="454"/>
      <c r="M34" s="454"/>
      <c r="N34" s="454"/>
      <c r="O34" s="454"/>
      <c r="P34" s="454"/>
      <c r="Q34" s="454"/>
      <c r="R34" s="454"/>
      <c r="S34" s="454"/>
      <c r="T34" s="454"/>
      <c r="U34" s="193"/>
      <c r="V34" s="508">
        <v>21512</v>
      </c>
      <c r="W34" s="508"/>
      <c r="X34" s="508"/>
      <c r="Y34" s="508"/>
      <c r="Z34" s="508"/>
      <c r="AA34" s="508"/>
      <c r="AB34" s="508"/>
      <c r="AC34" s="508"/>
      <c r="AD34" s="509">
        <v>25684</v>
      </c>
      <c r="AE34" s="509"/>
      <c r="AF34" s="509"/>
      <c r="AG34" s="509"/>
      <c r="AH34" s="509"/>
      <c r="AI34" s="509"/>
      <c r="AJ34" s="509"/>
      <c r="AK34" s="509"/>
      <c r="AL34" s="509">
        <v>8524</v>
      </c>
      <c r="AM34" s="509"/>
      <c r="AN34" s="509"/>
      <c r="AO34" s="509"/>
      <c r="AP34" s="509"/>
      <c r="AQ34" s="509"/>
      <c r="AR34" s="509"/>
      <c r="AS34" s="509"/>
      <c r="AT34" s="509">
        <v>12696</v>
      </c>
      <c r="AU34" s="509"/>
      <c r="AV34" s="509"/>
      <c r="AW34" s="509"/>
      <c r="AX34" s="509"/>
      <c r="AY34" s="509"/>
      <c r="AZ34" s="509"/>
      <c r="BA34" s="509"/>
      <c r="BB34" s="509">
        <v>4172</v>
      </c>
      <c r="BC34" s="509"/>
      <c r="BD34" s="509"/>
      <c r="BE34" s="509"/>
      <c r="BF34" s="509"/>
      <c r="BG34" s="509"/>
      <c r="BH34" s="509"/>
      <c r="BI34" s="509"/>
    </row>
    <row r="35" spans="2:62" ht="12.95" customHeight="1">
      <c r="B35" s="58"/>
      <c r="C35" s="64"/>
      <c r="D35" s="64"/>
      <c r="E35" s="454" t="s">
        <v>372</v>
      </c>
      <c r="F35" s="454"/>
      <c r="G35" s="454"/>
      <c r="H35" s="454"/>
      <c r="I35" s="454"/>
      <c r="J35" s="454"/>
      <c r="K35" s="454"/>
      <c r="L35" s="454"/>
      <c r="M35" s="454"/>
      <c r="N35" s="454"/>
      <c r="O35" s="454"/>
      <c r="P35" s="454"/>
      <c r="Q35" s="454"/>
      <c r="R35" s="454"/>
      <c r="S35" s="454"/>
      <c r="T35" s="454"/>
      <c r="U35" s="193"/>
      <c r="V35" s="508">
        <v>796</v>
      </c>
      <c r="W35" s="508"/>
      <c r="X35" s="508"/>
      <c r="Y35" s="508"/>
      <c r="Z35" s="508"/>
      <c r="AA35" s="508"/>
      <c r="AB35" s="508"/>
      <c r="AC35" s="508"/>
      <c r="AD35" s="509">
        <v>775</v>
      </c>
      <c r="AE35" s="509"/>
      <c r="AF35" s="509"/>
      <c r="AG35" s="509"/>
      <c r="AH35" s="509"/>
      <c r="AI35" s="509"/>
      <c r="AJ35" s="509"/>
      <c r="AK35" s="509"/>
      <c r="AL35" s="509">
        <v>416</v>
      </c>
      <c r="AM35" s="509"/>
      <c r="AN35" s="509"/>
      <c r="AO35" s="509"/>
      <c r="AP35" s="509"/>
      <c r="AQ35" s="509"/>
      <c r="AR35" s="509"/>
      <c r="AS35" s="509"/>
      <c r="AT35" s="509">
        <v>395</v>
      </c>
      <c r="AU35" s="509"/>
      <c r="AV35" s="509"/>
      <c r="AW35" s="509"/>
      <c r="AX35" s="509"/>
      <c r="AY35" s="509"/>
      <c r="AZ35" s="509"/>
      <c r="BA35" s="509"/>
      <c r="BB35" s="509">
        <v>-21</v>
      </c>
      <c r="BC35" s="509"/>
      <c r="BD35" s="509"/>
      <c r="BE35" s="509"/>
      <c r="BF35" s="509"/>
      <c r="BG35" s="509"/>
      <c r="BH35" s="509"/>
      <c r="BI35" s="509"/>
    </row>
    <row r="36" spans="2:62" ht="12.95" customHeight="1">
      <c r="B36" s="58"/>
      <c r="C36" s="64"/>
      <c r="D36" s="64"/>
      <c r="E36" s="510" t="s">
        <v>373</v>
      </c>
      <c r="F36" s="510"/>
      <c r="G36" s="510"/>
      <c r="H36" s="510"/>
      <c r="I36" s="510"/>
      <c r="J36" s="510"/>
      <c r="K36" s="510"/>
      <c r="L36" s="510"/>
      <c r="M36" s="510"/>
      <c r="N36" s="510"/>
      <c r="O36" s="510"/>
      <c r="P36" s="510"/>
      <c r="Q36" s="510"/>
      <c r="R36" s="510"/>
      <c r="S36" s="510"/>
      <c r="T36" s="510"/>
      <c r="U36" s="193"/>
      <c r="V36" s="508">
        <v>10080</v>
      </c>
      <c r="W36" s="508"/>
      <c r="X36" s="508"/>
      <c r="Y36" s="508"/>
      <c r="Z36" s="508"/>
      <c r="AA36" s="508"/>
      <c r="AB36" s="508"/>
      <c r="AC36" s="508"/>
      <c r="AD36" s="509">
        <v>19191</v>
      </c>
      <c r="AE36" s="509"/>
      <c r="AF36" s="509"/>
      <c r="AG36" s="509"/>
      <c r="AH36" s="509"/>
      <c r="AI36" s="509"/>
      <c r="AJ36" s="509"/>
      <c r="AK36" s="509"/>
      <c r="AL36" s="509">
        <v>3878</v>
      </c>
      <c r="AM36" s="509"/>
      <c r="AN36" s="509"/>
      <c r="AO36" s="509"/>
      <c r="AP36" s="509"/>
      <c r="AQ36" s="509"/>
      <c r="AR36" s="509"/>
      <c r="AS36" s="509"/>
      <c r="AT36" s="509">
        <v>12989</v>
      </c>
      <c r="AU36" s="509"/>
      <c r="AV36" s="509"/>
      <c r="AW36" s="509"/>
      <c r="AX36" s="509"/>
      <c r="AY36" s="509"/>
      <c r="AZ36" s="509"/>
      <c r="BA36" s="509"/>
      <c r="BB36" s="509">
        <v>9111</v>
      </c>
      <c r="BC36" s="509"/>
      <c r="BD36" s="509"/>
      <c r="BE36" s="509"/>
      <c r="BF36" s="509"/>
      <c r="BG36" s="509"/>
      <c r="BH36" s="509"/>
      <c r="BI36" s="509"/>
    </row>
    <row r="37" spans="2:62" s="61" customFormat="1" ht="12.95" customHeight="1">
      <c r="B37" s="58"/>
      <c r="C37" s="64"/>
      <c r="D37" s="64"/>
      <c r="E37" s="454" t="s">
        <v>374</v>
      </c>
      <c r="F37" s="454"/>
      <c r="G37" s="454"/>
      <c r="H37" s="454"/>
      <c r="I37" s="454"/>
      <c r="J37" s="454"/>
      <c r="K37" s="454"/>
      <c r="L37" s="454"/>
      <c r="M37" s="454"/>
      <c r="N37" s="454"/>
      <c r="O37" s="454"/>
      <c r="P37" s="454"/>
      <c r="Q37" s="454"/>
      <c r="R37" s="454"/>
      <c r="S37" s="454"/>
      <c r="T37" s="454"/>
      <c r="U37" s="193"/>
      <c r="V37" s="508">
        <v>8354</v>
      </c>
      <c r="W37" s="508"/>
      <c r="X37" s="508"/>
      <c r="Y37" s="508"/>
      <c r="Z37" s="508"/>
      <c r="AA37" s="508"/>
      <c r="AB37" s="508"/>
      <c r="AC37" s="508"/>
      <c r="AD37" s="509">
        <v>9561</v>
      </c>
      <c r="AE37" s="509"/>
      <c r="AF37" s="509"/>
      <c r="AG37" s="509"/>
      <c r="AH37" s="509"/>
      <c r="AI37" s="509"/>
      <c r="AJ37" s="509"/>
      <c r="AK37" s="509"/>
      <c r="AL37" s="509">
        <v>5130</v>
      </c>
      <c r="AM37" s="509"/>
      <c r="AN37" s="509"/>
      <c r="AO37" s="509"/>
      <c r="AP37" s="509"/>
      <c r="AQ37" s="509"/>
      <c r="AR37" s="509"/>
      <c r="AS37" s="509"/>
      <c r="AT37" s="509">
        <v>6337</v>
      </c>
      <c r="AU37" s="509"/>
      <c r="AV37" s="509"/>
      <c r="AW37" s="509"/>
      <c r="AX37" s="509"/>
      <c r="AY37" s="509"/>
      <c r="AZ37" s="509"/>
      <c r="BA37" s="509"/>
      <c r="BB37" s="509">
        <v>1207</v>
      </c>
      <c r="BC37" s="509"/>
      <c r="BD37" s="509"/>
      <c r="BE37" s="509"/>
      <c r="BF37" s="509"/>
      <c r="BG37" s="509"/>
      <c r="BH37" s="509"/>
      <c r="BI37" s="509"/>
    </row>
    <row r="38" spans="2:62" ht="9" customHeight="1">
      <c r="B38" s="58"/>
      <c r="C38" s="64"/>
      <c r="D38" s="64"/>
      <c r="E38" s="64"/>
      <c r="F38" s="64"/>
      <c r="G38" s="64"/>
      <c r="H38" s="64"/>
      <c r="I38" s="64"/>
      <c r="J38" s="64"/>
      <c r="K38" s="64"/>
      <c r="L38" s="64"/>
      <c r="M38" s="64"/>
      <c r="N38" s="64"/>
      <c r="O38" s="64"/>
      <c r="P38" s="64"/>
      <c r="Q38" s="64"/>
      <c r="R38" s="64"/>
      <c r="S38" s="64"/>
      <c r="T38" s="64"/>
      <c r="U38" s="19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D38" s="53"/>
      <c r="BE38" s="53"/>
      <c r="BF38" s="53"/>
      <c r="BG38" s="53"/>
      <c r="BH38" s="53"/>
      <c r="BI38" s="53"/>
    </row>
    <row r="39" spans="2:62" ht="12" customHeight="1">
      <c r="B39" s="143"/>
      <c r="C39" s="451" t="s">
        <v>375</v>
      </c>
      <c r="D39" s="451"/>
      <c r="E39" s="451"/>
      <c r="F39" s="451"/>
      <c r="G39" s="451"/>
      <c r="H39" s="451"/>
      <c r="I39" s="451"/>
      <c r="J39" s="451"/>
      <c r="K39" s="451"/>
      <c r="L39" s="451"/>
      <c r="M39" s="451"/>
      <c r="N39" s="451"/>
      <c r="O39" s="451"/>
      <c r="P39" s="451"/>
      <c r="Q39" s="451"/>
      <c r="R39" s="451"/>
      <c r="S39" s="451"/>
      <c r="T39" s="451"/>
      <c r="U39" s="214"/>
      <c r="V39" s="506">
        <v>51715</v>
      </c>
      <c r="W39" s="506"/>
      <c r="X39" s="506"/>
      <c r="Y39" s="506"/>
      <c r="Z39" s="506"/>
      <c r="AA39" s="506"/>
      <c r="AB39" s="506"/>
      <c r="AC39" s="506"/>
      <c r="AD39" s="507">
        <v>54309</v>
      </c>
      <c r="AE39" s="507"/>
      <c r="AF39" s="507"/>
      <c r="AG39" s="507"/>
      <c r="AH39" s="507"/>
      <c r="AI39" s="507"/>
      <c r="AJ39" s="507"/>
      <c r="AK39" s="507"/>
      <c r="AL39" s="507">
        <v>1259</v>
      </c>
      <c r="AM39" s="507"/>
      <c r="AN39" s="507"/>
      <c r="AO39" s="507"/>
      <c r="AP39" s="507"/>
      <c r="AQ39" s="507"/>
      <c r="AR39" s="507"/>
      <c r="AS39" s="507"/>
      <c r="AT39" s="507">
        <v>3853</v>
      </c>
      <c r="AU39" s="507"/>
      <c r="AV39" s="507"/>
      <c r="AW39" s="507"/>
      <c r="AX39" s="507"/>
      <c r="AY39" s="507"/>
      <c r="AZ39" s="507"/>
      <c r="BA39" s="507"/>
      <c r="BB39" s="507">
        <v>2594</v>
      </c>
      <c r="BC39" s="507"/>
      <c r="BD39" s="507"/>
      <c r="BE39" s="507"/>
      <c r="BF39" s="507"/>
      <c r="BG39" s="507"/>
      <c r="BH39" s="507"/>
      <c r="BI39" s="507"/>
    </row>
    <row r="40" spans="2:62" ht="9" customHeight="1">
      <c r="B40" s="72"/>
      <c r="C40" s="166"/>
      <c r="D40" s="166"/>
      <c r="E40" s="166"/>
      <c r="F40" s="166"/>
      <c r="G40" s="166"/>
      <c r="H40" s="166"/>
      <c r="I40" s="166"/>
      <c r="J40" s="166"/>
      <c r="K40" s="166"/>
      <c r="L40" s="166"/>
      <c r="M40" s="166"/>
      <c r="N40" s="166"/>
      <c r="O40" s="166"/>
      <c r="P40" s="166"/>
      <c r="Q40" s="166"/>
      <c r="R40" s="166"/>
      <c r="S40" s="166"/>
      <c r="T40" s="72"/>
      <c r="U40" s="194"/>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row>
    <row r="41" spans="2:62" ht="12" customHeight="1">
      <c r="B41" s="486" t="s">
        <v>138</v>
      </c>
      <c r="C41" s="486"/>
      <c r="D41" s="486"/>
      <c r="E41" s="71" t="s">
        <v>139</v>
      </c>
      <c r="F41" s="74" t="s">
        <v>376</v>
      </c>
      <c r="G41" s="71"/>
      <c r="H41" s="71"/>
      <c r="I41" s="71"/>
      <c r="J41" s="71"/>
      <c r="K41" s="71"/>
      <c r="L41" s="71"/>
      <c r="M41" s="71"/>
      <c r="N41" s="71"/>
      <c r="O41" s="71"/>
      <c r="P41" s="71"/>
      <c r="Q41" s="71"/>
      <c r="R41" s="71"/>
      <c r="S41" s="71"/>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row>
    <row r="42" spans="2:62" ht="12" customHeight="1">
      <c r="B42" s="442" t="s">
        <v>145</v>
      </c>
      <c r="C42" s="442"/>
      <c r="D42" s="442"/>
      <c r="E42" s="71" t="s">
        <v>139</v>
      </c>
      <c r="F42" s="74" t="s">
        <v>224</v>
      </c>
      <c r="G42" s="58"/>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row>
    <row r="43" spans="2:62" customFormat="1" ht="13.5"/>
    <row r="44" spans="2:62" customFormat="1" ht="18" customHeight="1">
      <c r="B44" s="505" t="s">
        <v>537</v>
      </c>
      <c r="C44" s="505"/>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505"/>
      <c r="AW44" s="505"/>
      <c r="AX44" s="505"/>
      <c r="AY44" s="505"/>
      <c r="AZ44" s="505"/>
      <c r="BA44" s="505"/>
      <c r="BB44" s="505"/>
      <c r="BC44" s="505"/>
      <c r="BD44" s="505"/>
      <c r="BE44" s="505"/>
      <c r="BF44" s="505"/>
      <c r="BG44" s="505"/>
      <c r="BH44" s="505"/>
      <c r="BI44" s="505"/>
      <c r="BJ44" s="505"/>
    </row>
    <row r="45" spans="2:62" customFormat="1" ht="12.95" customHeight="1"/>
    <row r="46" spans="2:62" customFormat="1" ht="13.5"/>
    <row r="47" spans="2:62" customFormat="1" ht="13.5"/>
    <row r="48" spans="2:62" customFormat="1" ht="13.5"/>
    <row r="49" customFormat="1" ht="13.5"/>
    <row r="50" customFormat="1" ht="13.5"/>
    <row r="51" customFormat="1" ht="13.5"/>
    <row r="52" customFormat="1" ht="13.5"/>
    <row r="53" customFormat="1" ht="13.5"/>
    <row r="54" customFormat="1" ht="13.5"/>
    <row r="55" customFormat="1" ht="13.5"/>
    <row r="56" customFormat="1" ht="13.5"/>
    <row r="57" customFormat="1" ht="13.5"/>
    <row r="58" customFormat="1" ht="13.5"/>
    <row r="59" customFormat="1" ht="13.5"/>
    <row r="60" customFormat="1" ht="13.5"/>
    <row r="61" customFormat="1" ht="13.5"/>
    <row r="62" customFormat="1" ht="13.5"/>
    <row r="63" customFormat="1" ht="13.5"/>
    <row r="64" customFormat="1" ht="13.5"/>
    <row r="65" customFormat="1" ht="13.5"/>
    <row r="66" customFormat="1" ht="13.5"/>
    <row r="67" customFormat="1" ht="13.5"/>
    <row r="68" customFormat="1" ht="13.5"/>
    <row r="69" customFormat="1" ht="13.5"/>
    <row r="70" customFormat="1" ht="13.5"/>
    <row r="71" customFormat="1" ht="13.5"/>
    <row r="72" customFormat="1" ht="13.5"/>
  </sheetData>
  <mergeCells count="166">
    <mergeCell ref="AL27:AS27"/>
    <mergeCell ref="AL28:AS28"/>
    <mergeCell ref="AT35:BA35"/>
    <mergeCell ref="AT36:BA36"/>
    <mergeCell ref="AT37:BA37"/>
    <mergeCell ref="BB37:BI37"/>
    <mergeCell ref="BB20:BI20"/>
    <mergeCell ref="BB21:BI21"/>
    <mergeCell ref="BB23:BI23"/>
    <mergeCell ref="BB24:BI24"/>
    <mergeCell ref="BB25:BI25"/>
    <mergeCell ref="BB26:BI26"/>
    <mergeCell ref="BB27:BI27"/>
    <mergeCell ref="BB28:BI28"/>
    <mergeCell ref="BB29:BI29"/>
    <mergeCell ref="BB30:BI30"/>
    <mergeCell ref="BB31:BI31"/>
    <mergeCell ref="BB32:BI32"/>
    <mergeCell ref="BB33:BI33"/>
    <mergeCell ref="BB34:BI34"/>
    <mergeCell ref="BB6:BI7"/>
    <mergeCell ref="AT6:BA7"/>
    <mergeCell ref="AL6:AS7"/>
    <mergeCell ref="AD6:AK7"/>
    <mergeCell ref="V6:AC7"/>
    <mergeCell ref="BB8:BI8"/>
    <mergeCell ref="AT8:BA8"/>
    <mergeCell ref="AL8:AS8"/>
    <mergeCell ref="AD8:AK8"/>
    <mergeCell ref="V8:AC8"/>
    <mergeCell ref="AL39:AS39"/>
    <mergeCell ref="AT39:BA39"/>
    <mergeCell ref="AT23:BA23"/>
    <mergeCell ref="AT24:BA24"/>
    <mergeCell ref="AT25:BA25"/>
    <mergeCell ref="AT26:BA26"/>
    <mergeCell ref="AT27:BA27"/>
    <mergeCell ref="AT28:BA28"/>
    <mergeCell ref="AT29:BA29"/>
    <mergeCell ref="AT30:BA30"/>
    <mergeCell ref="AT31:BA31"/>
    <mergeCell ref="AL29:AS29"/>
    <mergeCell ref="AL30:AS30"/>
    <mergeCell ref="AL31:AS31"/>
    <mergeCell ref="AL32:AS32"/>
    <mergeCell ref="AL33:AS33"/>
    <mergeCell ref="AL34:AS34"/>
    <mergeCell ref="AL35:AS35"/>
    <mergeCell ref="AT32:BA32"/>
    <mergeCell ref="AT33:BA33"/>
    <mergeCell ref="AT34:BA34"/>
    <mergeCell ref="AL36:AS36"/>
    <mergeCell ref="AL37:AS37"/>
    <mergeCell ref="AL26:AS26"/>
    <mergeCell ref="BB39:BI39"/>
    <mergeCell ref="AL13:AS13"/>
    <mergeCell ref="AL15:AS15"/>
    <mergeCell ref="AL16:AS16"/>
    <mergeCell ref="AT13:BA13"/>
    <mergeCell ref="AT15:BA15"/>
    <mergeCell ref="BB15:BI15"/>
    <mergeCell ref="AT16:BA16"/>
    <mergeCell ref="BB16:BI16"/>
    <mergeCell ref="AL18:AS18"/>
    <mergeCell ref="AL19:AS19"/>
    <mergeCell ref="AL20:AS20"/>
    <mergeCell ref="AL21:AS21"/>
    <mergeCell ref="AT18:BA18"/>
    <mergeCell ref="AT19:BA19"/>
    <mergeCell ref="AT20:BA20"/>
    <mergeCell ref="AT21:BA21"/>
    <mergeCell ref="AL23:AS23"/>
    <mergeCell ref="AL24:AS24"/>
    <mergeCell ref="AL25:AS25"/>
    <mergeCell ref="BB35:BI35"/>
    <mergeCell ref="BB36:BI36"/>
    <mergeCell ref="BB18:BI18"/>
    <mergeCell ref="BB19:BI19"/>
    <mergeCell ref="BA1:BJ2"/>
    <mergeCell ref="B44:BJ44"/>
    <mergeCell ref="B4:BI4"/>
    <mergeCell ref="B6:U8"/>
    <mergeCell ref="C10:T10"/>
    <mergeCell ref="BB13:BI13"/>
    <mergeCell ref="E14:T14"/>
    <mergeCell ref="V14:AC14"/>
    <mergeCell ref="AD14:AK14"/>
    <mergeCell ref="AL14:AS14"/>
    <mergeCell ref="AT14:BA14"/>
    <mergeCell ref="BB14:BI14"/>
    <mergeCell ref="V10:AC10"/>
    <mergeCell ref="AD10:AK10"/>
    <mergeCell ref="AL10:AS10"/>
    <mergeCell ref="AT10:BA10"/>
    <mergeCell ref="BB10:BI10"/>
    <mergeCell ref="C13:T13"/>
    <mergeCell ref="V13:AC13"/>
    <mergeCell ref="AD13:AK13"/>
    <mergeCell ref="E16:T16"/>
    <mergeCell ref="V16:AC16"/>
    <mergeCell ref="AD16:AK16"/>
    <mergeCell ref="E15:T15"/>
    <mergeCell ref="V15:AC15"/>
    <mergeCell ref="AD15:AK15"/>
    <mergeCell ref="E19:T19"/>
    <mergeCell ref="V19:AC19"/>
    <mergeCell ref="AD19:AK19"/>
    <mergeCell ref="C18:T18"/>
    <mergeCell ref="V18:AC18"/>
    <mergeCell ref="AD18:AK18"/>
    <mergeCell ref="E21:T21"/>
    <mergeCell ref="V21:AC21"/>
    <mergeCell ref="AD21:AK21"/>
    <mergeCell ref="E20:T20"/>
    <mergeCell ref="V20:AC20"/>
    <mergeCell ref="AD20:AK20"/>
    <mergeCell ref="E24:T24"/>
    <mergeCell ref="V24:AC24"/>
    <mergeCell ref="AD24:AK24"/>
    <mergeCell ref="C23:T23"/>
    <mergeCell ref="V23:AC23"/>
    <mergeCell ref="AD23:AK23"/>
    <mergeCell ref="E26:T26"/>
    <mergeCell ref="V26:AC26"/>
    <mergeCell ref="AD26:AK26"/>
    <mergeCell ref="E25:T25"/>
    <mergeCell ref="V25:AC25"/>
    <mergeCell ref="AD25:AK25"/>
    <mergeCell ref="E27:T27"/>
    <mergeCell ref="V27:AC27"/>
    <mergeCell ref="AD27:AK27"/>
    <mergeCell ref="E30:T30"/>
    <mergeCell ref="V30:AC30"/>
    <mergeCell ref="AD30:AK30"/>
    <mergeCell ref="E29:T29"/>
    <mergeCell ref="V29:AC29"/>
    <mergeCell ref="AD29:AK29"/>
    <mergeCell ref="E31:T31"/>
    <mergeCell ref="V31:AC31"/>
    <mergeCell ref="AD31:AK31"/>
    <mergeCell ref="E33:T33"/>
    <mergeCell ref="V33:AC33"/>
    <mergeCell ref="AD33:AK33"/>
    <mergeCell ref="E28:T28"/>
    <mergeCell ref="V28:AC28"/>
    <mergeCell ref="AD28:AK28"/>
    <mergeCell ref="B41:D41"/>
    <mergeCell ref="B42:D42"/>
    <mergeCell ref="C39:T39"/>
    <mergeCell ref="V39:AC39"/>
    <mergeCell ref="AD39:AK39"/>
    <mergeCell ref="E37:T37"/>
    <mergeCell ref="V37:AC37"/>
    <mergeCell ref="AD37:AK37"/>
    <mergeCell ref="E32:T32"/>
    <mergeCell ref="V32:AC32"/>
    <mergeCell ref="AD32:AK32"/>
    <mergeCell ref="E34:T34"/>
    <mergeCell ref="V34:AC34"/>
    <mergeCell ref="AD34:AK34"/>
    <mergeCell ref="E36:T36"/>
    <mergeCell ref="V36:AC36"/>
    <mergeCell ref="AD36:AK36"/>
    <mergeCell ref="E35:T35"/>
    <mergeCell ref="V35:AC35"/>
    <mergeCell ref="AD35:AK35"/>
  </mergeCells>
  <phoneticPr fontId="6"/>
  <printOptions horizontalCentered="1"/>
  <pageMargins left="0.47244094488188981" right="0.39370078740157483" top="0.31496062992125984" bottom="0.39370078740157483" header="0" footer="0"/>
  <pageSetup paperSize="9" scale="9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6"/>
  <sheetViews>
    <sheetView view="pageBreakPreview" zoomScaleNormal="100" zoomScaleSheetLayoutView="100" workbookViewId="0">
      <selection activeCell="L1" sqref="L1"/>
    </sheetView>
  </sheetViews>
  <sheetFormatPr defaultRowHeight="11.25"/>
  <cols>
    <col min="1" max="1" width="1" style="57" customWidth="1"/>
    <col min="2" max="62" width="1.625" style="57" customWidth="1"/>
    <col min="63" max="16384" width="9" style="57"/>
  </cols>
  <sheetData>
    <row r="1" spans="1:256" customFormat="1" ht="11.1" customHeight="1">
      <c r="A1" s="344">
        <f>'59'!BA1+1</f>
        <v>60</v>
      </c>
      <c r="B1" s="344"/>
      <c r="C1" s="344"/>
      <c r="D1" s="344"/>
      <c r="E1" s="344"/>
      <c r="F1" s="344"/>
      <c r="G1" s="344"/>
      <c r="H1" s="344"/>
      <c r="I1" s="344"/>
      <c r="J1" s="344"/>
      <c r="K1" s="344"/>
    </row>
    <row r="2" spans="1:256" customFormat="1" ht="11.1" customHeight="1">
      <c r="A2" s="344"/>
      <c r="B2" s="344"/>
      <c r="C2" s="344"/>
      <c r="D2" s="344"/>
      <c r="E2" s="344"/>
      <c r="F2" s="344"/>
      <c r="G2" s="344"/>
      <c r="H2" s="344"/>
      <c r="I2" s="344"/>
      <c r="J2" s="344"/>
      <c r="K2" s="344"/>
    </row>
    <row r="3" spans="1:256" ht="11.1" customHeight="1"/>
    <row r="4" spans="1:256" ht="11.1" customHeight="1"/>
    <row r="5" spans="1:256" ht="20.100000000000001" customHeight="1">
      <c r="A5" s="142"/>
      <c r="B5" s="458" t="s">
        <v>487</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8"/>
      <c r="BA5" s="458"/>
      <c r="BB5" s="458"/>
      <c r="BC5" s="458"/>
      <c r="BD5" s="458"/>
      <c r="BE5" s="458"/>
      <c r="BF5" s="458"/>
      <c r="BG5" s="458"/>
      <c r="BH5" s="458"/>
      <c r="BI5" s="458"/>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c r="GK5" s="142"/>
      <c r="GL5" s="142"/>
      <c r="GM5" s="142"/>
      <c r="GN5" s="142"/>
      <c r="GO5" s="142"/>
      <c r="GP5" s="142"/>
      <c r="GQ5" s="142"/>
      <c r="GR5" s="142"/>
      <c r="GS5" s="142"/>
      <c r="GT5" s="142"/>
      <c r="GU5" s="142"/>
      <c r="GV5" s="142"/>
      <c r="GW5" s="142"/>
      <c r="GX5" s="142"/>
      <c r="GY5" s="142"/>
      <c r="GZ5" s="142"/>
      <c r="HA5" s="142"/>
      <c r="HB5" s="142"/>
      <c r="HC5" s="142"/>
      <c r="HD5" s="142"/>
      <c r="HE5" s="142"/>
      <c r="HF5" s="142"/>
      <c r="HG5" s="142"/>
      <c r="HH5" s="142"/>
      <c r="HI5" s="142"/>
      <c r="HJ5" s="142"/>
      <c r="HK5" s="142"/>
      <c r="HL5" s="142"/>
      <c r="HM5" s="142"/>
      <c r="HN5" s="142"/>
      <c r="HO5" s="142"/>
      <c r="HP5" s="142"/>
      <c r="HQ5" s="142"/>
      <c r="HR5" s="142"/>
      <c r="HS5" s="142"/>
      <c r="HT5" s="142"/>
      <c r="HU5" s="142"/>
      <c r="HV5" s="142"/>
      <c r="HW5" s="142"/>
      <c r="HX5" s="142"/>
      <c r="HY5" s="142"/>
      <c r="HZ5" s="142"/>
      <c r="IA5" s="142"/>
      <c r="IB5" s="142"/>
      <c r="IC5" s="142"/>
      <c r="ID5" s="142"/>
      <c r="IE5" s="142"/>
      <c r="IF5" s="142"/>
      <c r="IG5" s="142"/>
      <c r="IH5" s="142"/>
      <c r="II5" s="142"/>
      <c r="IJ5" s="142"/>
      <c r="IK5" s="142"/>
      <c r="IL5" s="142"/>
      <c r="IM5" s="142"/>
      <c r="IN5" s="142"/>
      <c r="IO5" s="142"/>
      <c r="IP5" s="142"/>
      <c r="IQ5" s="142"/>
      <c r="IR5" s="142"/>
      <c r="IS5" s="142"/>
      <c r="IT5" s="142"/>
      <c r="IU5" s="142"/>
      <c r="IV5" s="142"/>
    </row>
    <row r="6" spans="1:256" ht="12.95" customHeight="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X6" s="58"/>
      <c r="AY6" s="58"/>
      <c r="AZ6" s="58"/>
      <c r="BA6" s="58"/>
      <c r="BB6" s="58"/>
      <c r="BC6" s="58"/>
      <c r="BD6" s="58"/>
      <c r="BE6" s="58"/>
      <c r="BF6" s="58"/>
      <c r="BG6" s="58"/>
      <c r="BH6" s="58"/>
      <c r="BI6" s="59" t="s">
        <v>146</v>
      </c>
    </row>
    <row r="7" spans="1:256" s="61" customFormat="1" ht="15" customHeight="1">
      <c r="A7" s="57"/>
      <c r="B7" s="489" t="s">
        <v>377</v>
      </c>
      <c r="C7" s="490"/>
      <c r="D7" s="490"/>
      <c r="E7" s="490"/>
      <c r="F7" s="490"/>
      <c r="G7" s="490"/>
      <c r="H7" s="490"/>
      <c r="I7" s="490"/>
      <c r="J7" s="490"/>
      <c r="K7" s="490"/>
      <c r="L7" s="490"/>
      <c r="M7" s="490"/>
      <c r="N7" s="490"/>
      <c r="O7" s="490"/>
      <c r="P7" s="490"/>
      <c r="Q7" s="490" t="s">
        <v>133</v>
      </c>
      <c r="R7" s="490"/>
      <c r="S7" s="490"/>
      <c r="T7" s="490"/>
      <c r="U7" s="490"/>
      <c r="V7" s="490"/>
      <c r="W7" s="490"/>
      <c r="X7" s="490"/>
      <c r="Y7" s="490"/>
      <c r="Z7" s="490"/>
      <c r="AA7" s="490"/>
      <c r="AB7" s="490"/>
      <c r="AC7" s="490"/>
      <c r="AD7" s="490"/>
      <c r="AE7" s="490"/>
      <c r="AF7" s="490" t="s">
        <v>378</v>
      </c>
      <c r="AG7" s="490"/>
      <c r="AH7" s="490"/>
      <c r="AI7" s="490"/>
      <c r="AJ7" s="490"/>
      <c r="AK7" s="490"/>
      <c r="AL7" s="490"/>
      <c r="AM7" s="490"/>
      <c r="AN7" s="490"/>
      <c r="AO7" s="490"/>
      <c r="AP7" s="490"/>
      <c r="AQ7" s="490"/>
      <c r="AR7" s="490"/>
      <c r="AS7" s="490"/>
      <c r="AT7" s="490"/>
      <c r="AU7" s="490" t="s">
        <v>379</v>
      </c>
      <c r="AV7" s="490"/>
      <c r="AW7" s="490"/>
      <c r="AX7" s="490"/>
      <c r="AY7" s="490"/>
      <c r="AZ7" s="490"/>
      <c r="BA7" s="490"/>
      <c r="BB7" s="490"/>
      <c r="BC7" s="490"/>
      <c r="BD7" s="490"/>
      <c r="BE7" s="490"/>
      <c r="BF7" s="490"/>
      <c r="BG7" s="490"/>
      <c r="BH7" s="490"/>
      <c r="BI7" s="493"/>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row>
    <row r="8" spans="1:256" s="61" customFormat="1" ht="15" customHeight="1">
      <c r="A8" s="57"/>
      <c r="B8" s="491"/>
      <c r="C8" s="492"/>
      <c r="D8" s="492"/>
      <c r="E8" s="492"/>
      <c r="F8" s="492"/>
      <c r="G8" s="492"/>
      <c r="H8" s="492"/>
      <c r="I8" s="492"/>
      <c r="J8" s="492"/>
      <c r="K8" s="492"/>
      <c r="L8" s="492"/>
      <c r="M8" s="492"/>
      <c r="N8" s="492"/>
      <c r="O8" s="492"/>
      <c r="P8" s="492"/>
      <c r="Q8" s="492" t="s">
        <v>94</v>
      </c>
      <c r="R8" s="492"/>
      <c r="S8" s="492"/>
      <c r="T8" s="492"/>
      <c r="U8" s="492"/>
      <c r="V8" s="534" t="s">
        <v>95</v>
      </c>
      <c r="W8" s="534"/>
      <c r="X8" s="534"/>
      <c r="Y8" s="534"/>
      <c r="Z8" s="534"/>
      <c r="AA8" s="534" t="s">
        <v>96</v>
      </c>
      <c r="AB8" s="534"/>
      <c r="AC8" s="534"/>
      <c r="AD8" s="534"/>
      <c r="AE8" s="534"/>
      <c r="AF8" s="492" t="s">
        <v>94</v>
      </c>
      <c r="AG8" s="492"/>
      <c r="AH8" s="492"/>
      <c r="AI8" s="492"/>
      <c r="AJ8" s="492"/>
      <c r="AK8" s="534" t="s">
        <v>95</v>
      </c>
      <c r="AL8" s="534"/>
      <c r="AM8" s="534"/>
      <c r="AN8" s="534"/>
      <c r="AO8" s="534"/>
      <c r="AP8" s="534" t="s">
        <v>96</v>
      </c>
      <c r="AQ8" s="534"/>
      <c r="AR8" s="534"/>
      <c r="AS8" s="534"/>
      <c r="AT8" s="534"/>
      <c r="AU8" s="492" t="s">
        <v>94</v>
      </c>
      <c r="AV8" s="492"/>
      <c r="AW8" s="492"/>
      <c r="AX8" s="492"/>
      <c r="AY8" s="492"/>
      <c r="AZ8" s="534" t="s">
        <v>95</v>
      </c>
      <c r="BA8" s="534"/>
      <c r="BB8" s="534"/>
      <c r="BC8" s="534"/>
      <c r="BD8" s="534"/>
      <c r="BE8" s="534" t="s">
        <v>96</v>
      </c>
      <c r="BF8" s="534"/>
      <c r="BG8" s="534"/>
      <c r="BH8" s="534"/>
      <c r="BI8" s="535"/>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row>
    <row r="9" spans="1:256" ht="12.95" customHeight="1">
      <c r="D9" s="58"/>
      <c r="E9" s="58"/>
      <c r="F9" s="58"/>
      <c r="G9" s="58"/>
      <c r="H9" s="58"/>
      <c r="I9" s="58"/>
      <c r="J9" s="58"/>
      <c r="K9" s="58"/>
      <c r="L9" s="58"/>
      <c r="M9" s="58"/>
      <c r="N9" s="58"/>
      <c r="O9" s="58"/>
      <c r="P9" s="190"/>
      <c r="Q9" s="58"/>
      <c r="R9" s="58"/>
      <c r="S9" s="58"/>
      <c r="T9" s="58"/>
      <c r="U9" s="58"/>
    </row>
    <row r="10" spans="1:256" s="61" customFormat="1" ht="12.95" customHeight="1">
      <c r="C10" s="451" t="s">
        <v>133</v>
      </c>
      <c r="D10" s="451"/>
      <c r="E10" s="451"/>
      <c r="F10" s="451"/>
      <c r="G10" s="451"/>
      <c r="H10" s="451"/>
      <c r="I10" s="451"/>
      <c r="J10" s="451"/>
      <c r="K10" s="451"/>
      <c r="L10" s="451"/>
      <c r="M10" s="451"/>
      <c r="N10" s="451"/>
      <c r="O10" s="451"/>
      <c r="P10" s="191"/>
      <c r="Q10" s="452">
        <v>625723</v>
      </c>
      <c r="R10" s="452"/>
      <c r="S10" s="452"/>
      <c r="T10" s="452"/>
      <c r="U10" s="452"/>
      <c r="V10" s="452">
        <v>304308</v>
      </c>
      <c r="W10" s="452"/>
      <c r="X10" s="452"/>
      <c r="Y10" s="452"/>
      <c r="Z10" s="452"/>
      <c r="AA10" s="452">
        <v>321415</v>
      </c>
      <c r="AB10" s="452"/>
      <c r="AC10" s="452"/>
      <c r="AD10" s="452"/>
      <c r="AE10" s="452"/>
      <c r="AF10" s="452">
        <v>488098</v>
      </c>
      <c r="AG10" s="452"/>
      <c r="AH10" s="452"/>
      <c r="AI10" s="452"/>
      <c r="AJ10" s="452"/>
      <c r="AK10" s="452">
        <v>245933</v>
      </c>
      <c r="AL10" s="452"/>
      <c r="AM10" s="452"/>
      <c r="AN10" s="452"/>
      <c r="AO10" s="452"/>
      <c r="AP10" s="452">
        <v>242165</v>
      </c>
      <c r="AQ10" s="452"/>
      <c r="AR10" s="452"/>
      <c r="AS10" s="452"/>
      <c r="AT10" s="452"/>
      <c r="AU10" s="452">
        <v>137625</v>
      </c>
      <c r="AV10" s="452"/>
      <c r="AW10" s="452"/>
      <c r="AX10" s="452"/>
      <c r="AY10" s="452"/>
      <c r="AZ10" s="452">
        <v>58375</v>
      </c>
      <c r="BA10" s="452"/>
      <c r="BB10" s="452"/>
      <c r="BC10" s="452"/>
      <c r="BD10" s="452"/>
      <c r="BE10" s="452">
        <v>79250</v>
      </c>
      <c r="BF10" s="452"/>
      <c r="BG10" s="452"/>
      <c r="BH10" s="452"/>
      <c r="BI10" s="452"/>
    </row>
    <row r="11" spans="1:256" ht="12.95" customHeight="1">
      <c r="C11" s="63"/>
      <c r="D11" s="64"/>
      <c r="E11" s="64"/>
      <c r="F11" s="64"/>
      <c r="G11" s="64"/>
      <c r="H11" s="64"/>
      <c r="I11" s="64"/>
      <c r="J11" s="64"/>
      <c r="K11" s="64"/>
      <c r="L11" s="64"/>
      <c r="M11" s="64"/>
      <c r="N11" s="64"/>
      <c r="O11" s="64"/>
      <c r="P11" s="192"/>
      <c r="Q11" s="65"/>
      <c r="R11" s="65"/>
      <c r="S11" s="65"/>
      <c r="T11" s="66"/>
      <c r="U11" s="66"/>
      <c r="V11" s="69"/>
      <c r="W11" s="69"/>
      <c r="X11" s="69"/>
      <c r="Y11" s="70"/>
      <c r="Z11" s="66"/>
      <c r="AA11" s="69"/>
      <c r="AB11" s="69"/>
      <c r="AC11" s="70"/>
      <c r="AD11" s="70"/>
      <c r="AE11" s="70"/>
      <c r="AF11" s="66"/>
      <c r="AG11" s="65"/>
      <c r="AH11" s="65"/>
      <c r="AI11" s="66"/>
      <c r="AJ11" s="66"/>
      <c r="AK11" s="65"/>
      <c r="AL11" s="65"/>
      <c r="AM11" s="65"/>
      <c r="AN11" s="66"/>
      <c r="AO11" s="66"/>
      <c r="AP11" s="65"/>
      <c r="AQ11" s="65"/>
      <c r="AR11" s="66"/>
      <c r="AS11" s="66"/>
      <c r="AT11" s="66"/>
      <c r="AU11" s="65"/>
      <c r="AV11" s="65"/>
      <c r="AW11" s="65"/>
      <c r="AX11" s="66"/>
      <c r="AY11" s="66"/>
      <c r="AZ11" s="65"/>
      <c r="BA11" s="65"/>
      <c r="BB11" s="66"/>
      <c r="BC11" s="66"/>
      <c r="BD11" s="66"/>
      <c r="BE11" s="65"/>
      <c r="BF11" s="65"/>
      <c r="BG11" s="66"/>
      <c r="BH11" s="66"/>
      <c r="BI11" s="66"/>
    </row>
    <row r="12" spans="1:256" ht="12.95" customHeight="1">
      <c r="A12" s="61"/>
      <c r="B12" s="61"/>
      <c r="C12" s="451" t="s">
        <v>380</v>
      </c>
      <c r="D12" s="451"/>
      <c r="E12" s="451"/>
      <c r="F12" s="451"/>
      <c r="G12" s="451"/>
      <c r="H12" s="451"/>
      <c r="I12" s="451"/>
      <c r="J12" s="451"/>
      <c r="K12" s="451"/>
      <c r="L12" s="451"/>
      <c r="M12" s="451"/>
      <c r="N12" s="451"/>
      <c r="O12" s="451"/>
      <c r="P12" s="191"/>
      <c r="Q12" s="452">
        <v>339514</v>
      </c>
      <c r="R12" s="452"/>
      <c r="S12" s="452"/>
      <c r="T12" s="452"/>
      <c r="U12" s="452"/>
      <c r="V12" s="452">
        <v>197583</v>
      </c>
      <c r="W12" s="452"/>
      <c r="X12" s="452"/>
      <c r="Y12" s="452"/>
      <c r="Z12" s="452"/>
      <c r="AA12" s="452">
        <v>141931</v>
      </c>
      <c r="AB12" s="452"/>
      <c r="AC12" s="452"/>
      <c r="AD12" s="452"/>
      <c r="AE12" s="452"/>
      <c r="AF12" s="452">
        <v>305696</v>
      </c>
      <c r="AG12" s="452"/>
      <c r="AH12" s="452"/>
      <c r="AI12" s="452"/>
      <c r="AJ12" s="452"/>
      <c r="AK12" s="452">
        <v>176131</v>
      </c>
      <c r="AL12" s="452"/>
      <c r="AM12" s="452"/>
      <c r="AN12" s="452"/>
      <c r="AO12" s="452"/>
      <c r="AP12" s="452">
        <v>129565</v>
      </c>
      <c r="AQ12" s="452"/>
      <c r="AR12" s="452"/>
      <c r="AS12" s="452"/>
      <c r="AT12" s="452"/>
      <c r="AU12" s="452">
        <v>33818</v>
      </c>
      <c r="AV12" s="452"/>
      <c r="AW12" s="452"/>
      <c r="AX12" s="452"/>
      <c r="AY12" s="452"/>
      <c r="AZ12" s="452">
        <v>21452</v>
      </c>
      <c r="BA12" s="452"/>
      <c r="BB12" s="452"/>
      <c r="BC12" s="452"/>
      <c r="BD12" s="452"/>
      <c r="BE12" s="452">
        <v>12366</v>
      </c>
      <c r="BF12" s="452"/>
      <c r="BG12" s="452"/>
      <c r="BH12" s="452"/>
      <c r="BI12" s="452"/>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row>
    <row r="13" spans="1:256" ht="12.95" customHeight="1">
      <c r="C13" s="64"/>
      <c r="D13" s="64"/>
      <c r="E13" s="64"/>
      <c r="F13" s="64"/>
      <c r="G13" s="64"/>
      <c r="H13" s="64"/>
      <c r="I13" s="64"/>
      <c r="J13" s="64"/>
      <c r="K13" s="64"/>
      <c r="L13" s="64"/>
      <c r="M13" s="64"/>
      <c r="N13" s="64"/>
      <c r="O13" s="64"/>
      <c r="P13" s="192"/>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row>
    <row r="14" spans="1:256" ht="12.95" customHeight="1">
      <c r="C14" s="63"/>
      <c r="D14" s="454" t="s">
        <v>351</v>
      </c>
      <c r="E14" s="454"/>
      <c r="F14" s="454"/>
      <c r="G14" s="454"/>
      <c r="H14" s="454"/>
      <c r="I14" s="454"/>
      <c r="J14" s="454"/>
      <c r="K14" s="454"/>
      <c r="L14" s="454"/>
      <c r="M14" s="454"/>
      <c r="N14" s="454"/>
      <c r="O14" s="454"/>
      <c r="P14" s="192"/>
      <c r="Q14" s="455">
        <v>321148</v>
      </c>
      <c r="R14" s="455"/>
      <c r="S14" s="455"/>
      <c r="T14" s="455"/>
      <c r="U14" s="455"/>
      <c r="V14" s="455">
        <v>186021</v>
      </c>
      <c r="W14" s="455"/>
      <c r="X14" s="455"/>
      <c r="Y14" s="455"/>
      <c r="Z14" s="455"/>
      <c r="AA14" s="455">
        <v>135127</v>
      </c>
      <c r="AB14" s="455"/>
      <c r="AC14" s="455"/>
      <c r="AD14" s="455"/>
      <c r="AE14" s="455"/>
      <c r="AF14" s="455">
        <v>288989</v>
      </c>
      <c r="AG14" s="455"/>
      <c r="AH14" s="455"/>
      <c r="AI14" s="455"/>
      <c r="AJ14" s="455"/>
      <c r="AK14" s="455">
        <v>165905</v>
      </c>
      <c r="AL14" s="455"/>
      <c r="AM14" s="455"/>
      <c r="AN14" s="455"/>
      <c r="AO14" s="455"/>
      <c r="AP14" s="455">
        <v>123084</v>
      </c>
      <c r="AQ14" s="455"/>
      <c r="AR14" s="455"/>
      <c r="AS14" s="455"/>
      <c r="AT14" s="455"/>
      <c r="AU14" s="455">
        <v>32159</v>
      </c>
      <c r="AV14" s="455"/>
      <c r="AW14" s="455"/>
      <c r="AX14" s="455"/>
      <c r="AY14" s="455"/>
      <c r="AZ14" s="455">
        <v>20116</v>
      </c>
      <c r="BA14" s="455"/>
      <c r="BB14" s="455"/>
      <c r="BC14" s="455"/>
      <c r="BD14" s="455"/>
      <c r="BE14" s="455">
        <v>12043</v>
      </c>
      <c r="BF14" s="455"/>
      <c r="BG14" s="455"/>
      <c r="BH14" s="455"/>
      <c r="BI14" s="455"/>
    </row>
    <row r="15" spans="1:256" ht="12.95" customHeight="1">
      <c r="C15" s="63"/>
      <c r="D15" s="64"/>
      <c r="E15" s="454" t="s">
        <v>381</v>
      </c>
      <c r="F15" s="454"/>
      <c r="G15" s="454"/>
      <c r="H15" s="454"/>
      <c r="I15" s="454"/>
      <c r="J15" s="454"/>
      <c r="K15" s="454"/>
      <c r="L15" s="454"/>
      <c r="M15" s="454"/>
      <c r="N15" s="454"/>
      <c r="O15" s="454"/>
      <c r="P15" s="192"/>
      <c r="Q15" s="455">
        <v>264695</v>
      </c>
      <c r="R15" s="455"/>
      <c r="S15" s="455"/>
      <c r="T15" s="455"/>
      <c r="U15" s="455"/>
      <c r="V15" s="455">
        <v>175028</v>
      </c>
      <c r="W15" s="455"/>
      <c r="X15" s="455"/>
      <c r="Y15" s="455"/>
      <c r="Z15" s="455"/>
      <c r="AA15" s="455">
        <v>89667</v>
      </c>
      <c r="AB15" s="455"/>
      <c r="AC15" s="455"/>
      <c r="AD15" s="455"/>
      <c r="AE15" s="455"/>
      <c r="AF15" s="455">
        <v>242599</v>
      </c>
      <c r="AG15" s="455"/>
      <c r="AH15" s="455"/>
      <c r="AI15" s="455"/>
      <c r="AJ15" s="455"/>
      <c r="AK15" s="455">
        <v>158127</v>
      </c>
      <c r="AL15" s="455"/>
      <c r="AM15" s="455"/>
      <c r="AN15" s="455"/>
      <c r="AO15" s="455"/>
      <c r="AP15" s="455">
        <v>84472</v>
      </c>
      <c r="AQ15" s="455"/>
      <c r="AR15" s="455"/>
      <c r="AS15" s="455"/>
      <c r="AT15" s="455"/>
      <c r="AU15" s="455">
        <v>22096</v>
      </c>
      <c r="AV15" s="455"/>
      <c r="AW15" s="455"/>
      <c r="AX15" s="455"/>
      <c r="AY15" s="455"/>
      <c r="AZ15" s="455">
        <v>16901</v>
      </c>
      <c r="BA15" s="455"/>
      <c r="BB15" s="455"/>
      <c r="BC15" s="455"/>
      <c r="BD15" s="455"/>
      <c r="BE15" s="455">
        <v>5195</v>
      </c>
      <c r="BF15" s="455"/>
      <c r="BG15" s="455"/>
      <c r="BH15" s="455"/>
      <c r="BI15" s="455"/>
    </row>
    <row r="16" spans="1:256" ht="12.95" customHeight="1">
      <c r="C16" s="63"/>
      <c r="D16" s="64"/>
      <c r="E16" s="454" t="s">
        <v>382</v>
      </c>
      <c r="F16" s="454"/>
      <c r="G16" s="454"/>
      <c r="H16" s="454"/>
      <c r="I16" s="454"/>
      <c r="J16" s="454"/>
      <c r="K16" s="454"/>
      <c r="L16" s="454"/>
      <c r="M16" s="454"/>
      <c r="N16" s="454"/>
      <c r="O16" s="454"/>
      <c r="P16" s="192"/>
      <c r="Q16" s="455">
        <v>40959</v>
      </c>
      <c r="R16" s="455"/>
      <c r="S16" s="455"/>
      <c r="T16" s="455"/>
      <c r="U16" s="455"/>
      <c r="V16" s="455">
        <v>2947</v>
      </c>
      <c r="W16" s="455"/>
      <c r="X16" s="455"/>
      <c r="Y16" s="455"/>
      <c r="Z16" s="455"/>
      <c r="AA16" s="455">
        <v>38012</v>
      </c>
      <c r="AB16" s="455"/>
      <c r="AC16" s="455"/>
      <c r="AD16" s="455"/>
      <c r="AE16" s="455"/>
      <c r="AF16" s="455">
        <v>33177</v>
      </c>
      <c r="AG16" s="455"/>
      <c r="AH16" s="455"/>
      <c r="AI16" s="455"/>
      <c r="AJ16" s="455"/>
      <c r="AK16" s="455">
        <v>1404</v>
      </c>
      <c r="AL16" s="455"/>
      <c r="AM16" s="455"/>
      <c r="AN16" s="455"/>
      <c r="AO16" s="455"/>
      <c r="AP16" s="455">
        <v>31773</v>
      </c>
      <c r="AQ16" s="455"/>
      <c r="AR16" s="455"/>
      <c r="AS16" s="455"/>
      <c r="AT16" s="455"/>
      <c r="AU16" s="455">
        <v>7782</v>
      </c>
      <c r="AV16" s="455"/>
      <c r="AW16" s="455"/>
      <c r="AX16" s="455"/>
      <c r="AY16" s="455"/>
      <c r="AZ16" s="455">
        <v>1543</v>
      </c>
      <c r="BA16" s="455"/>
      <c r="BB16" s="455"/>
      <c r="BC16" s="455"/>
      <c r="BD16" s="455"/>
      <c r="BE16" s="455">
        <v>6239</v>
      </c>
      <c r="BF16" s="455"/>
      <c r="BG16" s="455"/>
      <c r="BH16" s="455"/>
      <c r="BI16" s="455"/>
    </row>
    <row r="17" spans="1:256" ht="12.95" customHeight="1">
      <c r="C17" s="63"/>
      <c r="D17" s="64"/>
      <c r="E17" s="454" t="s">
        <v>383</v>
      </c>
      <c r="F17" s="454"/>
      <c r="G17" s="454"/>
      <c r="H17" s="454"/>
      <c r="I17" s="454"/>
      <c r="J17" s="454"/>
      <c r="K17" s="454"/>
      <c r="L17" s="454"/>
      <c r="M17" s="454"/>
      <c r="N17" s="454"/>
      <c r="O17" s="454"/>
      <c r="P17" s="192"/>
      <c r="Q17" s="455">
        <v>8367</v>
      </c>
      <c r="R17" s="455"/>
      <c r="S17" s="455"/>
      <c r="T17" s="455"/>
      <c r="U17" s="455"/>
      <c r="V17" s="455">
        <v>4195</v>
      </c>
      <c r="W17" s="455"/>
      <c r="X17" s="455"/>
      <c r="Y17" s="455"/>
      <c r="Z17" s="455"/>
      <c r="AA17" s="455">
        <v>4172</v>
      </c>
      <c r="AB17" s="455"/>
      <c r="AC17" s="455"/>
      <c r="AD17" s="455"/>
      <c r="AE17" s="455"/>
      <c r="AF17" s="455">
        <v>8343</v>
      </c>
      <c r="AG17" s="455"/>
      <c r="AH17" s="455"/>
      <c r="AI17" s="455"/>
      <c r="AJ17" s="455"/>
      <c r="AK17" s="455">
        <v>4180</v>
      </c>
      <c r="AL17" s="455"/>
      <c r="AM17" s="455"/>
      <c r="AN17" s="455"/>
      <c r="AO17" s="455"/>
      <c r="AP17" s="455">
        <v>4163</v>
      </c>
      <c r="AQ17" s="455"/>
      <c r="AR17" s="455"/>
      <c r="AS17" s="455"/>
      <c r="AT17" s="455"/>
      <c r="AU17" s="455">
        <v>24</v>
      </c>
      <c r="AV17" s="455"/>
      <c r="AW17" s="455"/>
      <c r="AX17" s="455"/>
      <c r="AY17" s="455"/>
      <c r="AZ17" s="455">
        <v>15</v>
      </c>
      <c r="BA17" s="455"/>
      <c r="BB17" s="455"/>
      <c r="BC17" s="455"/>
      <c r="BD17" s="455"/>
      <c r="BE17" s="455">
        <v>9</v>
      </c>
      <c r="BF17" s="455"/>
      <c r="BG17" s="455"/>
      <c r="BH17" s="455"/>
      <c r="BI17" s="455"/>
    </row>
    <row r="18" spans="1:256" ht="12.95" customHeight="1">
      <c r="C18" s="63"/>
      <c r="D18" s="64"/>
      <c r="E18" s="454" t="s">
        <v>384</v>
      </c>
      <c r="F18" s="454"/>
      <c r="G18" s="454"/>
      <c r="H18" s="454"/>
      <c r="I18" s="454"/>
      <c r="J18" s="454"/>
      <c r="K18" s="454"/>
      <c r="L18" s="454"/>
      <c r="M18" s="454"/>
      <c r="N18" s="454"/>
      <c r="O18" s="454"/>
      <c r="P18" s="192"/>
      <c r="Q18" s="455">
        <v>7127</v>
      </c>
      <c r="R18" s="455"/>
      <c r="S18" s="455"/>
      <c r="T18" s="455"/>
      <c r="U18" s="455"/>
      <c r="V18" s="455">
        <v>3851</v>
      </c>
      <c r="W18" s="455"/>
      <c r="X18" s="455"/>
      <c r="Y18" s="455"/>
      <c r="Z18" s="455"/>
      <c r="AA18" s="455">
        <v>3276</v>
      </c>
      <c r="AB18" s="455"/>
      <c r="AC18" s="455"/>
      <c r="AD18" s="455"/>
      <c r="AE18" s="455"/>
      <c r="AF18" s="455">
        <v>4870</v>
      </c>
      <c r="AG18" s="455"/>
      <c r="AH18" s="455"/>
      <c r="AI18" s="455"/>
      <c r="AJ18" s="455"/>
      <c r="AK18" s="455">
        <v>2194</v>
      </c>
      <c r="AL18" s="455"/>
      <c r="AM18" s="455"/>
      <c r="AN18" s="455"/>
      <c r="AO18" s="455"/>
      <c r="AP18" s="455">
        <v>2676</v>
      </c>
      <c r="AQ18" s="455"/>
      <c r="AR18" s="455"/>
      <c r="AS18" s="455"/>
      <c r="AT18" s="455"/>
      <c r="AU18" s="455">
        <v>2257</v>
      </c>
      <c r="AV18" s="455"/>
      <c r="AW18" s="455"/>
      <c r="AX18" s="455"/>
      <c r="AY18" s="455"/>
      <c r="AZ18" s="455">
        <v>1657</v>
      </c>
      <c r="BA18" s="455"/>
      <c r="BB18" s="455"/>
      <c r="BC18" s="455"/>
      <c r="BD18" s="455"/>
      <c r="BE18" s="455">
        <v>600</v>
      </c>
      <c r="BF18" s="455"/>
      <c r="BG18" s="455"/>
      <c r="BH18" s="455"/>
      <c r="BI18" s="455"/>
    </row>
    <row r="19" spans="1:256" ht="12.95" customHeight="1">
      <c r="C19" s="63"/>
      <c r="D19" s="454" t="s">
        <v>385</v>
      </c>
      <c r="E19" s="454"/>
      <c r="F19" s="454"/>
      <c r="G19" s="454"/>
      <c r="H19" s="454"/>
      <c r="I19" s="454"/>
      <c r="J19" s="454"/>
      <c r="K19" s="454"/>
      <c r="L19" s="454"/>
      <c r="M19" s="454"/>
      <c r="N19" s="454"/>
      <c r="O19" s="454"/>
      <c r="P19" s="192"/>
      <c r="Q19" s="455">
        <v>18366</v>
      </c>
      <c r="R19" s="455"/>
      <c r="S19" s="455"/>
      <c r="T19" s="455"/>
      <c r="U19" s="455"/>
      <c r="V19" s="455">
        <v>11562</v>
      </c>
      <c r="W19" s="455"/>
      <c r="X19" s="455"/>
      <c r="Y19" s="455"/>
      <c r="Z19" s="455"/>
      <c r="AA19" s="455">
        <v>6804</v>
      </c>
      <c r="AB19" s="455"/>
      <c r="AC19" s="455"/>
      <c r="AD19" s="455"/>
      <c r="AE19" s="455"/>
      <c r="AF19" s="455">
        <v>16707</v>
      </c>
      <c r="AG19" s="455"/>
      <c r="AH19" s="455"/>
      <c r="AI19" s="455"/>
      <c r="AJ19" s="455"/>
      <c r="AK19" s="455">
        <v>10226</v>
      </c>
      <c r="AL19" s="455"/>
      <c r="AM19" s="455"/>
      <c r="AN19" s="455"/>
      <c r="AO19" s="455"/>
      <c r="AP19" s="455">
        <v>6481</v>
      </c>
      <c r="AQ19" s="455"/>
      <c r="AR19" s="455"/>
      <c r="AS19" s="455"/>
      <c r="AT19" s="455"/>
      <c r="AU19" s="455">
        <v>1659</v>
      </c>
      <c r="AV19" s="455"/>
      <c r="AW19" s="455"/>
      <c r="AX19" s="455"/>
      <c r="AY19" s="455"/>
      <c r="AZ19" s="455">
        <v>1336</v>
      </c>
      <c r="BA19" s="455"/>
      <c r="BB19" s="455"/>
      <c r="BC19" s="455"/>
      <c r="BD19" s="455"/>
      <c r="BE19" s="455">
        <v>323</v>
      </c>
      <c r="BF19" s="455"/>
      <c r="BG19" s="455"/>
      <c r="BH19" s="455"/>
      <c r="BI19" s="455"/>
    </row>
    <row r="20" spans="1:256" s="61" customFormat="1" ht="12.95" customHeight="1">
      <c r="A20" s="57"/>
      <c r="B20" s="57"/>
      <c r="C20" s="63"/>
      <c r="D20" s="64"/>
      <c r="E20" s="64"/>
      <c r="F20" s="64"/>
      <c r="G20" s="64"/>
      <c r="H20" s="64"/>
      <c r="I20" s="64"/>
      <c r="J20" s="64"/>
      <c r="K20" s="64"/>
      <c r="L20" s="64"/>
      <c r="M20" s="64"/>
      <c r="N20" s="64"/>
      <c r="O20" s="64"/>
      <c r="P20" s="192"/>
      <c r="Q20" s="167"/>
      <c r="R20" s="167"/>
      <c r="S20" s="167"/>
      <c r="T20" s="167"/>
      <c r="U20" s="167"/>
      <c r="V20" s="69"/>
      <c r="W20" s="69"/>
      <c r="X20" s="69"/>
      <c r="Y20" s="70"/>
      <c r="Z20" s="66"/>
      <c r="AA20" s="69"/>
      <c r="AB20" s="69"/>
      <c r="AC20" s="70"/>
      <c r="AD20" s="70"/>
      <c r="AE20" s="70"/>
      <c r="AF20" s="66"/>
      <c r="AG20" s="65"/>
      <c r="AH20" s="65"/>
      <c r="AI20" s="66"/>
      <c r="AJ20" s="66"/>
      <c r="AK20" s="65"/>
      <c r="AL20" s="65"/>
      <c r="AM20" s="65"/>
      <c r="AN20" s="66"/>
      <c r="AO20" s="66"/>
      <c r="AP20" s="65"/>
      <c r="AQ20" s="65"/>
      <c r="AR20" s="66"/>
      <c r="AS20" s="66"/>
      <c r="AT20" s="66"/>
      <c r="AU20" s="167"/>
      <c r="AV20" s="167"/>
      <c r="AW20" s="167"/>
      <c r="AX20" s="167"/>
      <c r="AY20" s="167"/>
      <c r="AZ20" s="65"/>
      <c r="BA20" s="65"/>
      <c r="BB20" s="66"/>
      <c r="BC20" s="66"/>
      <c r="BD20" s="66"/>
      <c r="BE20" s="65"/>
      <c r="BF20" s="65"/>
      <c r="BG20" s="66"/>
      <c r="BH20" s="66"/>
      <c r="BI20" s="66"/>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c r="IR20" s="57"/>
      <c r="IS20" s="57"/>
      <c r="IT20" s="57"/>
      <c r="IU20" s="57"/>
      <c r="IV20" s="57"/>
    </row>
    <row r="21" spans="1:256" ht="12.95" customHeight="1">
      <c r="A21" s="61"/>
      <c r="B21" s="61"/>
      <c r="C21" s="451" t="s">
        <v>386</v>
      </c>
      <c r="D21" s="451"/>
      <c r="E21" s="451"/>
      <c r="F21" s="451"/>
      <c r="G21" s="451"/>
      <c r="H21" s="451"/>
      <c r="I21" s="451"/>
      <c r="J21" s="451"/>
      <c r="K21" s="451"/>
      <c r="L21" s="451"/>
      <c r="M21" s="451"/>
      <c r="N21" s="451"/>
      <c r="O21" s="451"/>
      <c r="P21" s="191"/>
      <c r="Q21" s="452">
        <v>185687</v>
      </c>
      <c r="R21" s="452"/>
      <c r="S21" s="452"/>
      <c r="T21" s="452"/>
      <c r="U21" s="452"/>
      <c r="V21" s="452">
        <v>55794</v>
      </c>
      <c r="W21" s="452"/>
      <c r="X21" s="452"/>
      <c r="Y21" s="452"/>
      <c r="Z21" s="452"/>
      <c r="AA21" s="452">
        <v>129893</v>
      </c>
      <c r="AB21" s="452"/>
      <c r="AC21" s="452"/>
      <c r="AD21" s="452"/>
      <c r="AE21" s="452"/>
      <c r="AF21" s="452">
        <v>102847</v>
      </c>
      <c r="AG21" s="452"/>
      <c r="AH21" s="452"/>
      <c r="AI21" s="452"/>
      <c r="AJ21" s="452"/>
      <c r="AK21" s="452">
        <v>27532</v>
      </c>
      <c r="AL21" s="452"/>
      <c r="AM21" s="452"/>
      <c r="AN21" s="452"/>
      <c r="AO21" s="452"/>
      <c r="AP21" s="452">
        <v>75315</v>
      </c>
      <c r="AQ21" s="452"/>
      <c r="AR21" s="452"/>
      <c r="AS21" s="452"/>
      <c r="AT21" s="452"/>
      <c r="AU21" s="452">
        <v>82840</v>
      </c>
      <c r="AV21" s="452"/>
      <c r="AW21" s="452"/>
      <c r="AX21" s="452"/>
      <c r="AY21" s="452"/>
      <c r="AZ21" s="452">
        <v>28262</v>
      </c>
      <c r="BA21" s="452"/>
      <c r="BB21" s="452"/>
      <c r="BC21" s="452"/>
      <c r="BD21" s="452"/>
      <c r="BE21" s="452">
        <v>54578</v>
      </c>
      <c r="BF21" s="452"/>
      <c r="BG21" s="452"/>
      <c r="BH21" s="452"/>
      <c r="BI21" s="452"/>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row>
    <row r="22" spans="1:256" ht="12.95" customHeight="1">
      <c r="C22" s="63"/>
      <c r="D22" s="454" t="s">
        <v>387</v>
      </c>
      <c r="E22" s="454"/>
      <c r="F22" s="454"/>
      <c r="G22" s="454"/>
      <c r="H22" s="454"/>
      <c r="I22" s="454"/>
      <c r="J22" s="454"/>
      <c r="K22" s="454"/>
      <c r="L22" s="454"/>
      <c r="M22" s="454"/>
      <c r="N22" s="454"/>
      <c r="O22" s="454"/>
      <c r="P22" s="192"/>
      <c r="Q22" s="455">
        <v>89649</v>
      </c>
      <c r="R22" s="455"/>
      <c r="S22" s="455"/>
      <c r="T22" s="455"/>
      <c r="U22" s="455"/>
      <c r="V22" s="455">
        <v>6749</v>
      </c>
      <c r="W22" s="455"/>
      <c r="X22" s="455"/>
      <c r="Y22" s="455"/>
      <c r="Z22" s="455"/>
      <c r="AA22" s="455">
        <v>82900</v>
      </c>
      <c r="AB22" s="455"/>
      <c r="AC22" s="455"/>
      <c r="AD22" s="455"/>
      <c r="AE22" s="455"/>
      <c r="AF22" s="455">
        <v>54838</v>
      </c>
      <c r="AG22" s="455"/>
      <c r="AH22" s="455"/>
      <c r="AI22" s="455"/>
      <c r="AJ22" s="455"/>
      <c r="AK22" s="455">
        <v>1756</v>
      </c>
      <c r="AL22" s="455"/>
      <c r="AM22" s="455"/>
      <c r="AN22" s="455"/>
      <c r="AO22" s="455"/>
      <c r="AP22" s="455">
        <v>53082</v>
      </c>
      <c r="AQ22" s="455"/>
      <c r="AR22" s="455"/>
      <c r="AS22" s="455"/>
      <c r="AT22" s="455"/>
      <c r="AU22" s="455">
        <v>34811</v>
      </c>
      <c r="AV22" s="455"/>
      <c r="AW22" s="455"/>
      <c r="AX22" s="455"/>
      <c r="AY22" s="455"/>
      <c r="AZ22" s="455">
        <v>4993</v>
      </c>
      <c r="BA22" s="455"/>
      <c r="BB22" s="455"/>
      <c r="BC22" s="455"/>
      <c r="BD22" s="455"/>
      <c r="BE22" s="455">
        <v>29818</v>
      </c>
      <c r="BF22" s="455"/>
      <c r="BG22" s="455"/>
      <c r="BH22" s="455"/>
      <c r="BI22" s="455"/>
    </row>
    <row r="23" spans="1:256" ht="12.95" customHeight="1">
      <c r="C23" s="63"/>
      <c r="D23" s="454" t="s">
        <v>388</v>
      </c>
      <c r="E23" s="454"/>
      <c r="F23" s="454"/>
      <c r="G23" s="454"/>
      <c r="H23" s="454"/>
      <c r="I23" s="454"/>
      <c r="J23" s="454"/>
      <c r="K23" s="454"/>
      <c r="L23" s="454"/>
      <c r="M23" s="454"/>
      <c r="N23" s="454"/>
      <c r="O23" s="454"/>
      <c r="P23" s="192"/>
      <c r="Q23" s="455">
        <v>39976</v>
      </c>
      <c r="R23" s="455"/>
      <c r="S23" s="455"/>
      <c r="T23" s="455"/>
      <c r="U23" s="455"/>
      <c r="V23" s="455">
        <v>20881</v>
      </c>
      <c r="W23" s="455"/>
      <c r="X23" s="455"/>
      <c r="Y23" s="455"/>
      <c r="Z23" s="455"/>
      <c r="AA23" s="455">
        <v>19095</v>
      </c>
      <c r="AB23" s="455"/>
      <c r="AC23" s="455"/>
      <c r="AD23" s="455"/>
      <c r="AE23" s="455"/>
      <c r="AF23" s="455">
        <v>39923</v>
      </c>
      <c r="AG23" s="455"/>
      <c r="AH23" s="455"/>
      <c r="AI23" s="455"/>
      <c r="AJ23" s="455"/>
      <c r="AK23" s="455">
        <v>20864</v>
      </c>
      <c r="AL23" s="455"/>
      <c r="AM23" s="455"/>
      <c r="AN23" s="455"/>
      <c r="AO23" s="455"/>
      <c r="AP23" s="455">
        <v>19059</v>
      </c>
      <c r="AQ23" s="455"/>
      <c r="AR23" s="455"/>
      <c r="AS23" s="455"/>
      <c r="AT23" s="455"/>
      <c r="AU23" s="455">
        <v>53</v>
      </c>
      <c r="AV23" s="455"/>
      <c r="AW23" s="455"/>
      <c r="AX23" s="455"/>
      <c r="AY23" s="455"/>
      <c r="AZ23" s="455">
        <v>17</v>
      </c>
      <c r="BA23" s="455"/>
      <c r="BB23" s="455"/>
      <c r="BC23" s="455"/>
      <c r="BD23" s="455"/>
      <c r="BE23" s="455">
        <v>36</v>
      </c>
      <c r="BF23" s="455"/>
      <c r="BG23" s="455"/>
      <c r="BH23" s="455"/>
      <c r="BI23" s="455"/>
    </row>
    <row r="24" spans="1:256" ht="12.95" customHeight="1">
      <c r="C24" s="63"/>
      <c r="D24" s="454" t="s">
        <v>322</v>
      </c>
      <c r="E24" s="454"/>
      <c r="F24" s="454"/>
      <c r="G24" s="454"/>
      <c r="H24" s="454"/>
      <c r="I24" s="454"/>
      <c r="J24" s="454"/>
      <c r="K24" s="454"/>
      <c r="L24" s="454"/>
      <c r="M24" s="454"/>
      <c r="N24" s="454"/>
      <c r="O24" s="454"/>
      <c r="P24" s="192"/>
      <c r="Q24" s="455">
        <v>56062</v>
      </c>
      <c r="R24" s="455"/>
      <c r="S24" s="455"/>
      <c r="T24" s="455"/>
      <c r="U24" s="455"/>
      <c r="V24" s="455">
        <v>28164</v>
      </c>
      <c r="W24" s="455"/>
      <c r="X24" s="455"/>
      <c r="Y24" s="455"/>
      <c r="Z24" s="455"/>
      <c r="AA24" s="455">
        <v>27898</v>
      </c>
      <c r="AB24" s="455"/>
      <c r="AC24" s="455"/>
      <c r="AD24" s="455"/>
      <c r="AE24" s="455"/>
      <c r="AF24" s="455">
        <v>8086</v>
      </c>
      <c r="AG24" s="537"/>
      <c r="AH24" s="537"/>
      <c r="AI24" s="537"/>
      <c r="AJ24" s="537"/>
      <c r="AK24" s="455">
        <v>4912</v>
      </c>
      <c r="AL24" s="455"/>
      <c r="AM24" s="455"/>
      <c r="AN24" s="455"/>
      <c r="AO24" s="455"/>
      <c r="AP24" s="455">
        <v>3174</v>
      </c>
      <c r="AQ24" s="455"/>
      <c r="AR24" s="455"/>
      <c r="AS24" s="455"/>
      <c r="AT24" s="455"/>
      <c r="AU24" s="455">
        <v>47976</v>
      </c>
      <c r="AV24" s="455"/>
      <c r="AW24" s="455"/>
      <c r="AX24" s="455"/>
      <c r="AY24" s="455"/>
      <c r="AZ24" s="455">
        <v>23252</v>
      </c>
      <c r="BA24" s="455"/>
      <c r="BB24" s="455"/>
      <c r="BC24" s="455"/>
      <c r="BD24" s="455"/>
      <c r="BE24" s="455">
        <v>24724</v>
      </c>
      <c r="BF24" s="455"/>
      <c r="BG24" s="537"/>
      <c r="BH24" s="537"/>
      <c r="BI24" s="537"/>
    </row>
    <row r="25" spans="1:256" ht="12.95" customHeight="1">
      <c r="C25" s="63"/>
      <c r="D25" s="64"/>
      <c r="E25" s="64"/>
      <c r="F25" s="64"/>
      <c r="G25" s="64"/>
      <c r="H25" s="64"/>
      <c r="I25" s="64"/>
      <c r="J25" s="64"/>
      <c r="K25" s="64"/>
      <c r="L25" s="64"/>
      <c r="M25" s="64"/>
      <c r="N25" s="64"/>
      <c r="O25" s="64"/>
      <c r="P25" s="192"/>
      <c r="Q25" s="65"/>
      <c r="R25" s="65"/>
      <c r="S25" s="65"/>
      <c r="T25" s="66"/>
      <c r="U25" s="66"/>
      <c r="V25" s="69"/>
      <c r="W25" s="69"/>
      <c r="X25" s="69"/>
      <c r="Y25" s="70"/>
      <c r="Z25" s="70"/>
      <c r="AA25" s="69"/>
      <c r="AB25" s="69"/>
      <c r="AC25" s="70"/>
      <c r="AD25" s="70"/>
      <c r="AE25" s="70"/>
      <c r="AF25" s="70"/>
      <c r="AG25" s="69"/>
      <c r="AH25" s="69"/>
      <c r="AI25" s="70"/>
      <c r="AJ25" s="70"/>
      <c r="AK25" s="69"/>
      <c r="AL25" s="69"/>
      <c r="AM25" s="69"/>
      <c r="AN25" s="70"/>
      <c r="AO25" s="70"/>
      <c r="AP25" s="69"/>
      <c r="AQ25" s="69"/>
      <c r="AR25" s="70"/>
      <c r="AS25" s="70"/>
      <c r="AT25" s="70"/>
      <c r="AU25" s="69"/>
      <c r="AV25" s="69"/>
      <c r="AW25" s="69"/>
      <c r="AX25" s="70"/>
      <c r="AY25" s="70"/>
      <c r="AZ25" s="69"/>
      <c r="BA25" s="69"/>
      <c r="BB25" s="70"/>
      <c r="BC25" s="70"/>
      <c r="BD25" s="70"/>
      <c r="BE25" s="69"/>
      <c r="BF25" s="69"/>
      <c r="BG25" s="70"/>
      <c r="BH25" s="70"/>
      <c r="BI25" s="70"/>
    </row>
    <row r="26" spans="1:256" s="61" customFormat="1" ht="12.95" customHeight="1">
      <c r="C26" s="451" t="s">
        <v>389</v>
      </c>
      <c r="D26" s="451"/>
      <c r="E26" s="451"/>
      <c r="F26" s="451"/>
      <c r="G26" s="451"/>
      <c r="H26" s="451"/>
      <c r="I26" s="451"/>
      <c r="J26" s="451"/>
      <c r="K26" s="451"/>
      <c r="L26" s="451"/>
      <c r="M26" s="451"/>
      <c r="N26" s="451"/>
      <c r="O26" s="451"/>
      <c r="P26" s="191"/>
      <c r="Q26" s="452">
        <v>100522</v>
      </c>
      <c r="R26" s="452"/>
      <c r="S26" s="452"/>
      <c r="T26" s="452"/>
      <c r="U26" s="452"/>
      <c r="V26" s="452">
        <v>50931</v>
      </c>
      <c r="W26" s="452"/>
      <c r="X26" s="452"/>
      <c r="Y26" s="452"/>
      <c r="Z26" s="452"/>
      <c r="AA26" s="452">
        <v>49591</v>
      </c>
      <c r="AB26" s="452"/>
      <c r="AC26" s="452"/>
      <c r="AD26" s="452"/>
      <c r="AE26" s="452"/>
      <c r="AF26" s="452">
        <v>79555</v>
      </c>
      <c r="AG26" s="452"/>
      <c r="AH26" s="452"/>
      <c r="AI26" s="452"/>
      <c r="AJ26" s="452"/>
      <c r="AK26" s="452">
        <v>42270</v>
      </c>
      <c r="AL26" s="452"/>
      <c r="AM26" s="452"/>
      <c r="AN26" s="452"/>
      <c r="AO26" s="452"/>
      <c r="AP26" s="452">
        <v>37285</v>
      </c>
      <c r="AQ26" s="452"/>
      <c r="AR26" s="452"/>
      <c r="AS26" s="452"/>
      <c r="AT26" s="452"/>
      <c r="AU26" s="452">
        <v>20967</v>
      </c>
      <c r="AV26" s="452"/>
      <c r="AW26" s="452"/>
      <c r="AX26" s="452"/>
      <c r="AY26" s="452"/>
      <c r="AZ26" s="452">
        <v>8661</v>
      </c>
      <c r="BA26" s="452"/>
      <c r="BB26" s="452"/>
      <c r="BC26" s="452"/>
      <c r="BD26" s="452"/>
      <c r="BE26" s="452">
        <v>12306</v>
      </c>
      <c r="BF26" s="452"/>
      <c r="BG26" s="452"/>
      <c r="BH26" s="452"/>
      <c r="BI26" s="452"/>
    </row>
    <row r="27" spans="1:256" ht="12.95" customHeight="1">
      <c r="B27" s="72"/>
      <c r="C27" s="72"/>
      <c r="D27" s="72"/>
      <c r="E27" s="72"/>
      <c r="F27" s="72"/>
      <c r="G27" s="72"/>
      <c r="H27" s="72"/>
      <c r="I27" s="72"/>
      <c r="J27" s="72"/>
      <c r="K27" s="72"/>
      <c r="L27" s="72"/>
      <c r="M27" s="72"/>
      <c r="N27" s="72"/>
      <c r="O27" s="72"/>
      <c r="P27" s="194"/>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row>
    <row r="28" spans="1:256" ht="12.95" customHeight="1">
      <c r="B28" s="288"/>
      <c r="C28" s="538" t="s">
        <v>488</v>
      </c>
      <c r="D28" s="538"/>
      <c r="E28" s="289" t="s">
        <v>124</v>
      </c>
      <c r="F28" s="288" t="s">
        <v>489</v>
      </c>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row>
    <row r="29" spans="1:256" ht="12" customHeight="1">
      <c r="B29" s="442" t="s">
        <v>140</v>
      </c>
      <c r="C29" s="442"/>
      <c r="D29" s="442"/>
      <c r="E29" s="73" t="s">
        <v>124</v>
      </c>
      <c r="F29" s="74" t="s">
        <v>390</v>
      </c>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row>
    <row r="30" spans="1:256" ht="12" customHeight="1"/>
    <row r="31" spans="1:256" ht="19.5" customHeight="1">
      <c r="B31" s="443" t="s">
        <v>504</v>
      </c>
      <c r="C31" s="443"/>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3"/>
      <c r="AW31" s="443"/>
      <c r="AX31" s="443"/>
      <c r="AY31" s="443"/>
      <c r="AZ31" s="443"/>
      <c r="BA31" s="443"/>
      <c r="BB31" s="443"/>
      <c r="BC31" s="443"/>
      <c r="BD31" s="443"/>
      <c r="BE31" s="443"/>
      <c r="BF31" s="443"/>
      <c r="BG31" s="443"/>
      <c r="BH31" s="443"/>
      <c r="BI31" s="443"/>
    </row>
    <row r="32" spans="1:256" ht="12" customHeight="1">
      <c r="A32" s="13"/>
      <c r="B32" s="44"/>
      <c r="C32" s="44"/>
      <c r="D32" s="44"/>
      <c r="E32" s="44"/>
      <c r="F32" s="44"/>
      <c r="G32" s="44"/>
      <c r="H32" s="44"/>
      <c r="I32" s="44"/>
      <c r="J32" s="44"/>
      <c r="K32" s="44"/>
      <c r="L32" s="44"/>
      <c r="M32" s="44"/>
      <c r="N32" s="44"/>
      <c r="O32" s="44"/>
      <c r="P32" s="44"/>
      <c r="Q32" s="44"/>
      <c r="R32" s="44"/>
      <c r="S32" s="44"/>
      <c r="T32" s="44"/>
      <c r="U32" s="44"/>
      <c r="V32" s="44"/>
      <c r="W32" s="44"/>
      <c r="X32" s="44"/>
      <c r="BI32" s="264" t="s">
        <v>146</v>
      </c>
    </row>
    <row r="33" spans="1:61" ht="15" customHeight="1">
      <c r="A33" s="13"/>
      <c r="B33" s="539" t="s">
        <v>391</v>
      </c>
      <c r="C33" s="539"/>
      <c r="D33" s="539"/>
      <c r="E33" s="539"/>
      <c r="F33" s="539"/>
      <c r="G33" s="539"/>
      <c r="H33" s="539"/>
      <c r="I33" s="539"/>
      <c r="J33" s="539"/>
      <c r="K33" s="539"/>
      <c r="L33" s="539"/>
      <c r="M33" s="539"/>
      <c r="N33" s="539"/>
      <c r="O33" s="539"/>
      <c r="P33" s="540"/>
      <c r="Q33" s="490" t="s">
        <v>454</v>
      </c>
      <c r="R33" s="490"/>
      <c r="S33" s="490"/>
      <c r="T33" s="490"/>
      <c r="U33" s="490"/>
      <c r="V33" s="490"/>
      <c r="W33" s="490"/>
      <c r="X33" s="490"/>
      <c r="Y33" s="490"/>
      <c r="Z33" s="490"/>
      <c r="AA33" s="490"/>
      <c r="AB33" s="490"/>
      <c r="AC33" s="490"/>
      <c r="AD33" s="490"/>
      <c r="AE33" s="490"/>
      <c r="AF33" s="490" t="s">
        <v>455</v>
      </c>
      <c r="AG33" s="490"/>
      <c r="AH33" s="490"/>
      <c r="AI33" s="490"/>
      <c r="AJ33" s="490"/>
      <c r="AK33" s="490"/>
      <c r="AL33" s="490"/>
      <c r="AM33" s="490"/>
      <c r="AN33" s="490"/>
      <c r="AO33" s="490"/>
      <c r="AP33" s="490"/>
      <c r="AQ33" s="490"/>
      <c r="AR33" s="490"/>
      <c r="AS33" s="490"/>
      <c r="AT33" s="490"/>
      <c r="AU33" s="490" t="s">
        <v>509</v>
      </c>
      <c r="AV33" s="490"/>
      <c r="AW33" s="490"/>
      <c r="AX33" s="490"/>
      <c r="AY33" s="490"/>
      <c r="AZ33" s="490"/>
      <c r="BA33" s="490"/>
      <c r="BB33" s="490"/>
      <c r="BC33" s="490"/>
      <c r="BD33" s="490"/>
      <c r="BE33" s="490"/>
      <c r="BF33" s="490"/>
      <c r="BG33" s="490"/>
      <c r="BH33" s="490"/>
      <c r="BI33" s="493"/>
    </row>
    <row r="34" spans="1:61" ht="15" customHeight="1">
      <c r="A34" s="13"/>
      <c r="B34" s="541"/>
      <c r="C34" s="541"/>
      <c r="D34" s="541"/>
      <c r="E34" s="541"/>
      <c r="F34" s="541"/>
      <c r="G34" s="541"/>
      <c r="H34" s="541"/>
      <c r="I34" s="541"/>
      <c r="J34" s="541"/>
      <c r="K34" s="541"/>
      <c r="L34" s="541"/>
      <c r="M34" s="541"/>
      <c r="N34" s="541"/>
      <c r="O34" s="541"/>
      <c r="P34" s="542"/>
      <c r="Q34" s="534" t="s">
        <v>456</v>
      </c>
      <c r="R34" s="534"/>
      <c r="S34" s="534"/>
      <c r="T34" s="534"/>
      <c r="U34" s="534"/>
      <c r="V34" s="534" t="s">
        <v>457</v>
      </c>
      <c r="W34" s="534"/>
      <c r="X34" s="534"/>
      <c r="Y34" s="534"/>
      <c r="Z34" s="534"/>
      <c r="AA34" s="534" t="s">
        <v>458</v>
      </c>
      <c r="AB34" s="534"/>
      <c r="AC34" s="534"/>
      <c r="AD34" s="534"/>
      <c r="AE34" s="534"/>
      <c r="AF34" s="534" t="s">
        <v>456</v>
      </c>
      <c r="AG34" s="534"/>
      <c r="AH34" s="534"/>
      <c r="AI34" s="534"/>
      <c r="AJ34" s="534"/>
      <c r="AK34" s="534" t="s">
        <v>457</v>
      </c>
      <c r="AL34" s="534"/>
      <c r="AM34" s="534"/>
      <c r="AN34" s="534"/>
      <c r="AO34" s="534"/>
      <c r="AP34" s="534" t="s">
        <v>458</v>
      </c>
      <c r="AQ34" s="534"/>
      <c r="AR34" s="534"/>
      <c r="AS34" s="534"/>
      <c r="AT34" s="534"/>
      <c r="AU34" s="534" t="s">
        <v>456</v>
      </c>
      <c r="AV34" s="534"/>
      <c r="AW34" s="534"/>
      <c r="AX34" s="534"/>
      <c r="AY34" s="534"/>
      <c r="AZ34" s="534" t="s">
        <v>457</v>
      </c>
      <c r="BA34" s="534"/>
      <c r="BB34" s="534"/>
      <c r="BC34" s="534"/>
      <c r="BD34" s="534"/>
      <c r="BE34" s="534" t="s">
        <v>458</v>
      </c>
      <c r="BF34" s="534"/>
      <c r="BG34" s="534"/>
      <c r="BH34" s="534"/>
      <c r="BI34" s="535"/>
    </row>
    <row r="35" spans="1:61">
      <c r="A35" s="13"/>
      <c r="B35" s="44"/>
      <c r="C35" s="44"/>
      <c r="D35" s="44"/>
      <c r="E35" s="44"/>
      <c r="F35" s="44"/>
      <c r="G35" s="44"/>
      <c r="H35" s="44"/>
      <c r="I35" s="44"/>
      <c r="J35" s="44"/>
      <c r="K35" s="44"/>
      <c r="L35" s="44"/>
      <c r="M35" s="44"/>
      <c r="N35" s="44"/>
      <c r="O35" s="44"/>
      <c r="P35" s="198"/>
      <c r="Q35" s="44"/>
      <c r="R35" s="44"/>
      <c r="S35" s="44"/>
      <c r="T35" s="44"/>
      <c r="U35" s="44"/>
      <c r="V35" s="44"/>
      <c r="W35" s="44"/>
      <c r="X35" s="44"/>
      <c r="Y35" s="58"/>
      <c r="Z35" s="58"/>
    </row>
    <row r="36" spans="1:61">
      <c r="A36" s="13"/>
      <c r="B36" s="543" t="s">
        <v>419</v>
      </c>
      <c r="C36" s="543"/>
      <c r="D36" s="543"/>
      <c r="E36" s="543"/>
      <c r="F36" s="543"/>
      <c r="G36" s="543"/>
      <c r="H36" s="543"/>
      <c r="I36" s="543"/>
      <c r="J36" s="543"/>
      <c r="K36" s="543"/>
      <c r="L36" s="543"/>
      <c r="M36" s="543"/>
      <c r="N36" s="543"/>
      <c r="O36" s="543"/>
      <c r="P36" s="294"/>
      <c r="Q36" s="546">
        <v>321148</v>
      </c>
      <c r="R36" s="533"/>
      <c r="S36" s="533"/>
      <c r="T36" s="533"/>
      <c r="U36" s="533"/>
      <c r="V36" s="533">
        <v>186021</v>
      </c>
      <c r="W36" s="533"/>
      <c r="X36" s="533"/>
      <c r="Y36" s="533"/>
      <c r="Z36" s="533"/>
      <c r="AA36" s="533">
        <v>135127</v>
      </c>
      <c r="AB36" s="533"/>
      <c r="AC36" s="533"/>
      <c r="AD36" s="533"/>
      <c r="AE36" s="533"/>
      <c r="AF36" s="533">
        <v>219047</v>
      </c>
      <c r="AG36" s="533"/>
      <c r="AH36" s="533"/>
      <c r="AI36" s="533"/>
      <c r="AJ36" s="533"/>
      <c r="AK36" s="533">
        <v>118941</v>
      </c>
      <c r="AL36" s="533"/>
      <c r="AM36" s="533"/>
      <c r="AN36" s="533"/>
      <c r="AO36" s="533"/>
      <c r="AP36" s="533">
        <v>100106</v>
      </c>
      <c r="AQ36" s="533"/>
      <c r="AR36" s="533"/>
      <c r="AS36" s="533"/>
      <c r="AT36" s="533"/>
      <c r="AU36" s="533">
        <v>55599</v>
      </c>
      <c r="AV36" s="533"/>
      <c r="AW36" s="533"/>
      <c r="AX36" s="533"/>
      <c r="AY36" s="533"/>
      <c r="AZ36" s="533">
        <v>38998</v>
      </c>
      <c r="BA36" s="533"/>
      <c r="BB36" s="533"/>
      <c r="BC36" s="533"/>
      <c r="BD36" s="533"/>
      <c r="BE36" s="533">
        <v>16601</v>
      </c>
      <c r="BF36" s="533"/>
      <c r="BG36" s="533"/>
      <c r="BH36" s="533"/>
      <c r="BI36" s="533"/>
    </row>
    <row r="37" spans="1:61" ht="13.5">
      <c r="A37" s="13"/>
      <c r="B37" s="44"/>
      <c r="C37" s="174"/>
      <c r="D37" s="174"/>
      <c r="E37" s="174"/>
      <c r="F37" s="174"/>
      <c r="G37" s="174"/>
      <c r="H37" s="174"/>
      <c r="I37" s="174"/>
      <c r="J37" s="174"/>
      <c r="K37" s="174"/>
      <c r="L37" s="174"/>
      <c r="M37" s="174"/>
      <c r="N37" s="174"/>
      <c r="O37" s="174"/>
      <c r="P37" s="295"/>
      <c r="Q37" s="291"/>
      <c r="R37" s="220"/>
      <c r="S37" s="220"/>
      <c r="T37" s="220"/>
      <c r="U37" s="220"/>
      <c r="V37" s="292"/>
      <c r="W37" s="220"/>
      <c r="X37" s="220"/>
      <c r="Y37" s="58"/>
      <c r="Z37" s="58"/>
      <c r="AA37" s="292"/>
      <c r="AB37" s="292"/>
      <c r="AC37" s="292"/>
      <c r="AD37" s="292"/>
      <c r="AE37" s="292"/>
      <c r="AF37" s="292"/>
      <c r="AG37" s="292"/>
      <c r="AH37" s="292"/>
      <c r="AI37" s="292"/>
      <c r="AJ37" s="292"/>
      <c r="AK37" s="292"/>
      <c r="AL37" s="58"/>
      <c r="AM37" s="292"/>
      <c r="AN37" s="292"/>
      <c r="AO37" s="292"/>
      <c r="AP37" s="292"/>
      <c r="AQ37" s="292"/>
      <c r="AR37" s="58"/>
      <c r="AS37" s="292"/>
      <c r="AT37" s="292"/>
      <c r="AU37" s="292"/>
      <c r="AV37" s="292"/>
      <c r="AW37" s="292"/>
      <c r="AX37" s="58"/>
      <c r="AY37" s="292"/>
      <c r="AZ37" s="292"/>
      <c r="BA37" s="292"/>
      <c r="BB37" s="292"/>
      <c r="BC37" s="292"/>
      <c r="BD37" s="58"/>
      <c r="BE37" s="292"/>
      <c r="BF37" s="292"/>
      <c r="BG37" s="292"/>
      <c r="BH37" s="292"/>
      <c r="BI37" s="292"/>
    </row>
    <row r="38" spans="1:61">
      <c r="A38" s="13"/>
      <c r="B38" s="544" t="s">
        <v>420</v>
      </c>
      <c r="C38" s="544"/>
      <c r="D38" s="548" t="s">
        <v>421</v>
      </c>
      <c r="E38" s="548"/>
      <c r="F38" s="548"/>
      <c r="G38" s="548"/>
      <c r="H38" s="548"/>
      <c r="I38" s="548"/>
      <c r="J38" s="548"/>
      <c r="K38" s="548"/>
      <c r="L38" s="548"/>
      <c r="M38" s="548"/>
      <c r="N38" s="548"/>
      <c r="O38" s="548"/>
      <c r="P38" s="296"/>
      <c r="Q38" s="547">
        <v>9253</v>
      </c>
      <c r="R38" s="545"/>
      <c r="S38" s="545"/>
      <c r="T38" s="545"/>
      <c r="U38" s="545"/>
      <c r="V38" s="545">
        <v>8037</v>
      </c>
      <c r="W38" s="545"/>
      <c r="X38" s="545"/>
      <c r="Y38" s="545"/>
      <c r="Z38" s="545"/>
      <c r="AA38" s="545">
        <v>1216</v>
      </c>
      <c r="AB38" s="545"/>
      <c r="AC38" s="545"/>
      <c r="AD38" s="545"/>
      <c r="AE38" s="545"/>
      <c r="AF38" s="545">
        <v>1159</v>
      </c>
      <c r="AG38" s="545"/>
      <c r="AH38" s="545"/>
      <c r="AI38" s="545"/>
      <c r="AJ38" s="545"/>
      <c r="AK38" s="545">
        <v>1057</v>
      </c>
      <c r="AL38" s="545"/>
      <c r="AM38" s="545"/>
      <c r="AN38" s="545"/>
      <c r="AO38" s="545"/>
      <c r="AP38" s="545">
        <v>102</v>
      </c>
      <c r="AQ38" s="545"/>
      <c r="AR38" s="545"/>
      <c r="AS38" s="545"/>
      <c r="AT38" s="545"/>
      <c r="AU38" s="545">
        <v>8093</v>
      </c>
      <c r="AV38" s="545"/>
      <c r="AW38" s="545"/>
      <c r="AX38" s="545"/>
      <c r="AY38" s="545"/>
      <c r="AZ38" s="545">
        <v>6980</v>
      </c>
      <c r="BA38" s="545"/>
      <c r="BB38" s="545"/>
      <c r="BC38" s="545"/>
      <c r="BD38" s="545"/>
      <c r="BE38" s="545">
        <v>1113</v>
      </c>
      <c r="BF38" s="545"/>
      <c r="BG38" s="545"/>
      <c r="BH38" s="545"/>
      <c r="BI38" s="545"/>
    </row>
    <row r="39" spans="1:61" ht="13.5">
      <c r="A39" s="13"/>
      <c r="B39" s="174"/>
      <c r="D39" s="293"/>
      <c r="E39" s="63"/>
      <c r="F39" s="293"/>
      <c r="G39" s="293"/>
      <c r="H39" s="293"/>
      <c r="I39" s="293"/>
      <c r="J39" s="293"/>
      <c r="K39" s="293"/>
      <c r="L39" s="293"/>
      <c r="M39" s="293"/>
      <c r="N39" s="293"/>
      <c r="O39" s="293"/>
      <c r="P39" s="295"/>
      <c r="Q39" s="291"/>
      <c r="R39" s="220"/>
      <c r="S39" s="220"/>
      <c r="T39" s="220"/>
      <c r="U39" s="220"/>
      <c r="V39" s="292"/>
      <c r="W39" s="220"/>
      <c r="X39" s="220"/>
      <c r="Y39" s="58"/>
      <c r="Z39" s="58"/>
      <c r="AA39" s="292"/>
      <c r="AB39" s="292"/>
      <c r="AC39" s="292"/>
      <c r="AD39" s="292"/>
      <c r="AE39" s="292"/>
      <c r="AF39" s="292"/>
      <c r="AG39" s="292"/>
      <c r="AH39" s="292"/>
      <c r="AI39" s="292"/>
      <c r="AJ39" s="292"/>
      <c r="AK39" s="292"/>
      <c r="AL39" s="58"/>
      <c r="AM39" s="292"/>
      <c r="AN39" s="292"/>
      <c r="AO39" s="292"/>
      <c r="AP39" s="292"/>
      <c r="AQ39" s="292"/>
      <c r="AR39" s="58"/>
      <c r="AS39" s="292"/>
      <c r="AT39" s="292"/>
      <c r="AU39" s="292"/>
      <c r="AV39" s="292"/>
      <c r="AW39" s="292"/>
      <c r="AX39" s="58"/>
      <c r="AY39" s="292"/>
      <c r="AZ39" s="292"/>
      <c r="BA39" s="292"/>
      <c r="BB39" s="292"/>
      <c r="BC39" s="292"/>
      <c r="BD39" s="58"/>
      <c r="BE39" s="292"/>
      <c r="BF39" s="292"/>
      <c r="BG39" s="292"/>
      <c r="BH39" s="292"/>
      <c r="BI39" s="292"/>
    </row>
    <row r="40" spans="1:61">
      <c r="A40" s="13"/>
      <c r="B40" s="544" t="s">
        <v>422</v>
      </c>
      <c r="C40" s="544"/>
      <c r="D40" s="548" t="s">
        <v>423</v>
      </c>
      <c r="E40" s="548"/>
      <c r="F40" s="548"/>
      <c r="G40" s="548"/>
      <c r="H40" s="548"/>
      <c r="I40" s="548"/>
      <c r="J40" s="548"/>
      <c r="K40" s="548"/>
      <c r="L40" s="548"/>
      <c r="M40" s="548"/>
      <c r="N40" s="548"/>
      <c r="O40" s="548"/>
      <c r="P40" s="296"/>
      <c r="Q40" s="547">
        <v>56899</v>
      </c>
      <c r="R40" s="545"/>
      <c r="S40" s="545"/>
      <c r="T40" s="545"/>
      <c r="U40" s="545"/>
      <c r="V40" s="545">
        <v>33867</v>
      </c>
      <c r="W40" s="545"/>
      <c r="X40" s="545"/>
      <c r="Y40" s="545"/>
      <c r="Z40" s="545"/>
      <c r="AA40" s="545">
        <v>23032</v>
      </c>
      <c r="AB40" s="545"/>
      <c r="AC40" s="545"/>
      <c r="AD40" s="545"/>
      <c r="AE40" s="545"/>
      <c r="AF40" s="545">
        <v>43964</v>
      </c>
      <c r="AG40" s="545"/>
      <c r="AH40" s="545"/>
      <c r="AI40" s="545"/>
      <c r="AJ40" s="545"/>
      <c r="AK40" s="545">
        <v>24681</v>
      </c>
      <c r="AL40" s="545"/>
      <c r="AM40" s="545"/>
      <c r="AN40" s="545"/>
      <c r="AO40" s="545"/>
      <c r="AP40" s="545">
        <v>19283</v>
      </c>
      <c r="AQ40" s="545"/>
      <c r="AR40" s="545"/>
      <c r="AS40" s="545"/>
      <c r="AT40" s="545"/>
      <c r="AU40" s="545">
        <v>12917</v>
      </c>
      <c r="AV40" s="545"/>
      <c r="AW40" s="545"/>
      <c r="AX40" s="545"/>
      <c r="AY40" s="545"/>
      <c r="AZ40" s="545">
        <v>9180</v>
      </c>
      <c r="BA40" s="545"/>
      <c r="BB40" s="545"/>
      <c r="BC40" s="545"/>
      <c r="BD40" s="545"/>
      <c r="BE40" s="545">
        <v>3737</v>
      </c>
      <c r="BF40" s="545"/>
      <c r="BG40" s="545"/>
      <c r="BH40" s="545"/>
      <c r="BI40" s="545"/>
    </row>
    <row r="41" spans="1:61" ht="13.5">
      <c r="A41" s="13"/>
      <c r="B41" s="174"/>
      <c r="D41" s="293"/>
      <c r="E41" s="63"/>
      <c r="F41" s="293"/>
      <c r="G41" s="293"/>
      <c r="H41" s="293"/>
      <c r="I41" s="293"/>
      <c r="J41" s="293"/>
      <c r="K41" s="293"/>
      <c r="L41" s="293"/>
      <c r="M41" s="293"/>
      <c r="N41" s="293"/>
      <c r="O41" s="293"/>
      <c r="P41" s="295"/>
      <c r="Q41" s="291"/>
      <c r="R41" s="220"/>
      <c r="S41" s="220"/>
      <c r="T41" s="220"/>
      <c r="U41" s="220"/>
      <c r="V41" s="292"/>
      <c r="W41" s="220"/>
      <c r="X41" s="220"/>
      <c r="Y41" s="58"/>
      <c r="Z41" s="58"/>
      <c r="AA41" s="292"/>
      <c r="AB41" s="292"/>
      <c r="AC41" s="292"/>
      <c r="AD41" s="292"/>
      <c r="AE41" s="292"/>
      <c r="AF41" s="292"/>
      <c r="AG41" s="292"/>
      <c r="AH41" s="292"/>
      <c r="AI41" s="292"/>
      <c r="AJ41" s="292"/>
      <c r="AK41" s="292"/>
      <c r="AL41" s="58"/>
      <c r="AM41" s="292"/>
      <c r="AN41" s="292"/>
      <c r="AO41" s="292"/>
      <c r="AP41" s="292"/>
      <c r="AQ41" s="292"/>
      <c r="AR41" s="58"/>
      <c r="AS41" s="292"/>
      <c r="AT41" s="292"/>
      <c r="AU41" s="292"/>
      <c r="AV41" s="292"/>
      <c r="AW41" s="292"/>
      <c r="AX41" s="58"/>
      <c r="AY41" s="292"/>
      <c r="AZ41" s="292"/>
      <c r="BA41" s="292"/>
      <c r="BB41" s="292"/>
      <c r="BC41" s="292"/>
      <c r="BD41" s="58"/>
      <c r="BE41" s="292"/>
      <c r="BF41" s="292"/>
      <c r="BG41" s="292"/>
      <c r="BH41" s="292"/>
      <c r="BI41" s="292"/>
    </row>
    <row r="42" spans="1:61">
      <c r="A42" s="13"/>
      <c r="B42" s="544" t="s">
        <v>424</v>
      </c>
      <c r="C42" s="544"/>
      <c r="D42" s="548" t="s">
        <v>425</v>
      </c>
      <c r="E42" s="548"/>
      <c r="F42" s="548"/>
      <c r="G42" s="548"/>
      <c r="H42" s="548"/>
      <c r="I42" s="548"/>
      <c r="J42" s="548"/>
      <c r="K42" s="548"/>
      <c r="L42" s="548"/>
      <c r="M42" s="548"/>
      <c r="N42" s="548"/>
      <c r="O42" s="548"/>
      <c r="P42" s="296"/>
      <c r="Q42" s="547">
        <v>70831</v>
      </c>
      <c r="R42" s="545"/>
      <c r="S42" s="545"/>
      <c r="T42" s="545"/>
      <c r="U42" s="545"/>
      <c r="V42" s="545">
        <v>28995</v>
      </c>
      <c r="W42" s="545"/>
      <c r="X42" s="545"/>
      <c r="Y42" s="545"/>
      <c r="Z42" s="545"/>
      <c r="AA42" s="545">
        <v>41836</v>
      </c>
      <c r="AB42" s="545"/>
      <c r="AC42" s="545"/>
      <c r="AD42" s="545"/>
      <c r="AE42" s="545"/>
      <c r="AF42" s="545">
        <v>65380</v>
      </c>
      <c r="AG42" s="545"/>
      <c r="AH42" s="545"/>
      <c r="AI42" s="545"/>
      <c r="AJ42" s="545"/>
      <c r="AK42" s="545">
        <v>27412</v>
      </c>
      <c r="AL42" s="545"/>
      <c r="AM42" s="545"/>
      <c r="AN42" s="545"/>
      <c r="AO42" s="545"/>
      <c r="AP42" s="545">
        <v>37968</v>
      </c>
      <c r="AQ42" s="545"/>
      <c r="AR42" s="545"/>
      <c r="AS42" s="545"/>
      <c r="AT42" s="545"/>
      <c r="AU42" s="545">
        <v>5357</v>
      </c>
      <c r="AV42" s="545"/>
      <c r="AW42" s="545"/>
      <c r="AX42" s="545"/>
      <c r="AY42" s="545"/>
      <c r="AZ42" s="545">
        <v>1512</v>
      </c>
      <c r="BA42" s="545"/>
      <c r="BB42" s="545"/>
      <c r="BC42" s="545"/>
      <c r="BD42" s="545"/>
      <c r="BE42" s="545">
        <v>3845</v>
      </c>
      <c r="BF42" s="545"/>
      <c r="BG42" s="545"/>
      <c r="BH42" s="545"/>
      <c r="BI42" s="545"/>
    </row>
    <row r="43" spans="1:61" ht="13.5">
      <c r="A43" s="13"/>
      <c r="B43" s="174"/>
      <c r="D43" s="293"/>
      <c r="E43" s="63"/>
      <c r="F43" s="293"/>
      <c r="G43" s="293"/>
      <c r="H43" s="293"/>
      <c r="I43" s="293"/>
      <c r="J43" s="293"/>
      <c r="K43" s="293"/>
      <c r="L43" s="293"/>
      <c r="M43" s="293"/>
      <c r="N43" s="293"/>
      <c r="O43" s="293"/>
      <c r="P43" s="295"/>
      <c r="Q43" s="291"/>
      <c r="R43" s="220"/>
      <c r="S43" s="220"/>
      <c r="T43" s="220"/>
      <c r="U43" s="220"/>
      <c r="V43" s="292"/>
      <c r="W43" s="220"/>
      <c r="X43" s="220"/>
      <c r="Y43" s="58"/>
      <c r="Z43" s="58"/>
      <c r="AA43" s="292"/>
      <c r="AB43" s="292"/>
      <c r="AC43" s="292"/>
      <c r="AD43" s="292"/>
      <c r="AE43" s="292"/>
      <c r="AF43" s="292"/>
      <c r="AG43" s="292"/>
      <c r="AH43" s="292"/>
      <c r="AI43" s="292"/>
      <c r="AJ43" s="292"/>
      <c r="AK43" s="292"/>
      <c r="AL43" s="58"/>
      <c r="AM43" s="292"/>
      <c r="AN43" s="292"/>
      <c r="AO43" s="292"/>
      <c r="AP43" s="292"/>
      <c r="AQ43" s="292"/>
      <c r="AR43" s="58"/>
      <c r="AS43" s="292"/>
      <c r="AT43" s="292"/>
      <c r="AU43" s="292"/>
      <c r="AV43" s="292"/>
      <c r="AW43" s="292"/>
      <c r="AX43" s="58"/>
      <c r="AY43" s="292"/>
      <c r="AZ43" s="292"/>
      <c r="BA43" s="292"/>
      <c r="BB43" s="292"/>
      <c r="BC43" s="292"/>
      <c r="BD43" s="58"/>
      <c r="BE43" s="292"/>
      <c r="BF43" s="292"/>
      <c r="BG43" s="292"/>
      <c r="BH43" s="292"/>
      <c r="BI43" s="292"/>
    </row>
    <row r="44" spans="1:61">
      <c r="A44" s="13"/>
      <c r="B44" s="544" t="s">
        <v>426</v>
      </c>
      <c r="C44" s="544"/>
      <c r="D44" s="548" t="s">
        <v>427</v>
      </c>
      <c r="E44" s="548"/>
      <c r="F44" s="548"/>
      <c r="G44" s="548"/>
      <c r="H44" s="548"/>
      <c r="I44" s="548"/>
      <c r="J44" s="548"/>
      <c r="K44" s="548"/>
      <c r="L44" s="548"/>
      <c r="M44" s="548"/>
      <c r="N44" s="548"/>
      <c r="O44" s="548"/>
      <c r="P44" s="296"/>
      <c r="Q44" s="547">
        <v>44615</v>
      </c>
      <c r="R44" s="545"/>
      <c r="S44" s="545"/>
      <c r="T44" s="545"/>
      <c r="U44" s="545"/>
      <c r="V44" s="545">
        <v>28365</v>
      </c>
      <c r="W44" s="545"/>
      <c r="X44" s="545"/>
      <c r="Y44" s="545"/>
      <c r="Z44" s="545"/>
      <c r="AA44" s="545">
        <v>16250</v>
      </c>
      <c r="AB44" s="545"/>
      <c r="AC44" s="545"/>
      <c r="AD44" s="545"/>
      <c r="AE44" s="545"/>
      <c r="AF44" s="545">
        <v>36473</v>
      </c>
      <c r="AG44" s="545"/>
      <c r="AH44" s="545"/>
      <c r="AI44" s="545"/>
      <c r="AJ44" s="545"/>
      <c r="AK44" s="545">
        <v>22606</v>
      </c>
      <c r="AL44" s="545"/>
      <c r="AM44" s="545"/>
      <c r="AN44" s="545"/>
      <c r="AO44" s="545"/>
      <c r="AP44" s="545">
        <v>13867</v>
      </c>
      <c r="AQ44" s="545"/>
      <c r="AR44" s="545"/>
      <c r="AS44" s="545"/>
      <c r="AT44" s="545"/>
      <c r="AU44" s="545">
        <v>8113</v>
      </c>
      <c r="AV44" s="545"/>
      <c r="AW44" s="545"/>
      <c r="AX44" s="545"/>
      <c r="AY44" s="545"/>
      <c r="AZ44" s="545">
        <v>5740</v>
      </c>
      <c r="BA44" s="545"/>
      <c r="BB44" s="545"/>
      <c r="BC44" s="545"/>
      <c r="BD44" s="545"/>
      <c r="BE44" s="545">
        <v>2373</v>
      </c>
      <c r="BF44" s="545"/>
      <c r="BG44" s="545"/>
      <c r="BH44" s="545"/>
      <c r="BI44" s="545"/>
    </row>
    <row r="45" spans="1:61" ht="13.5">
      <c r="A45" s="13"/>
      <c r="B45" s="174"/>
      <c r="D45" s="293"/>
      <c r="E45" s="63"/>
      <c r="F45" s="293"/>
      <c r="G45" s="293"/>
      <c r="H45" s="293"/>
      <c r="I45" s="293"/>
      <c r="J45" s="293"/>
      <c r="K45" s="293"/>
      <c r="L45" s="293"/>
      <c r="M45" s="293"/>
      <c r="N45" s="293"/>
      <c r="O45" s="293"/>
      <c r="P45" s="295"/>
      <c r="Q45" s="291"/>
      <c r="R45" s="220"/>
      <c r="S45" s="220"/>
      <c r="T45" s="220"/>
      <c r="U45" s="220"/>
      <c r="V45" s="292"/>
      <c r="W45" s="220"/>
      <c r="X45" s="220"/>
      <c r="Y45" s="58"/>
      <c r="Z45" s="58"/>
      <c r="AA45" s="292"/>
      <c r="AB45" s="292"/>
      <c r="AC45" s="292"/>
      <c r="AD45" s="292"/>
      <c r="AE45" s="292"/>
      <c r="AF45" s="292"/>
      <c r="AG45" s="292"/>
      <c r="AH45" s="292"/>
      <c r="AI45" s="292"/>
      <c r="AJ45" s="292"/>
      <c r="AK45" s="292"/>
      <c r="AL45" s="58"/>
      <c r="AM45" s="292"/>
      <c r="AN45" s="292"/>
      <c r="AO45" s="292"/>
      <c r="AP45" s="292"/>
      <c r="AQ45" s="292"/>
      <c r="AR45" s="58"/>
      <c r="AS45" s="292"/>
      <c r="AT45" s="292"/>
      <c r="AU45" s="292"/>
      <c r="AV45" s="292"/>
      <c r="AW45" s="292"/>
      <c r="AX45" s="58"/>
      <c r="AY45" s="292"/>
      <c r="AZ45" s="292"/>
      <c r="BA45" s="292"/>
      <c r="BB45" s="292"/>
      <c r="BC45" s="292"/>
      <c r="BD45" s="58"/>
      <c r="BE45" s="292"/>
      <c r="BF45" s="292"/>
      <c r="BG45" s="292"/>
      <c r="BH45" s="292"/>
      <c r="BI45" s="292"/>
    </row>
    <row r="46" spans="1:61">
      <c r="A46" s="13"/>
      <c r="B46" s="544" t="s">
        <v>428</v>
      </c>
      <c r="C46" s="544"/>
      <c r="D46" s="548" t="s">
        <v>429</v>
      </c>
      <c r="E46" s="548"/>
      <c r="F46" s="548"/>
      <c r="G46" s="548"/>
      <c r="H46" s="548"/>
      <c r="I46" s="548"/>
      <c r="J46" s="548"/>
      <c r="K46" s="548"/>
      <c r="L46" s="548"/>
      <c r="M46" s="548"/>
      <c r="N46" s="548"/>
      <c r="O46" s="548"/>
      <c r="P46" s="296"/>
      <c r="Q46" s="547">
        <v>31019</v>
      </c>
      <c r="R46" s="545"/>
      <c r="S46" s="545"/>
      <c r="T46" s="545"/>
      <c r="U46" s="545"/>
      <c r="V46" s="545">
        <v>11697</v>
      </c>
      <c r="W46" s="545"/>
      <c r="X46" s="545"/>
      <c r="Y46" s="545"/>
      <c r="Z46" s="545"/>
      <c r="AA46" s="545">
        <v>19322</v>
      </c>
      <c r="AB46" s="545"/>
      <c r="AC46" s="545"/>
      <c r="AD46" s="545"/>
      <c r="AE46" s="545"/>
      <c r="AF46" s="545">
        <v>25568</v>
      </c>
      <c r="AG46" s="545"/>
      <c r="AH46" s="545"/>
      <c r="AI46" s="545"/>
      <c r="AJ46" s="545"/>
      <c r="AK46" s="545">
        <v>8935</v>
      </c>
      <c r="AL46" s="545"/>
      <c r="AM46" s="545"/>
      <c r="AN46" s="545"/>
      <c r="AO46" s="545"/>
      <c r="AP46" s="545">
        <v>16633</v>
      </c>
      <c r="AQ46" s="545"/>
      <c r="AR46" s="545"/>
      <c r="AS46" s="545"/>
      <c r="AT46" s="545"/>
      <c r="AU46" s="545">
        <v>5431</v>
      </c>
      <c r="AV46" s="545"/>
      <c r="AW46" s="545"/>
      <c r="AX46" s="545"/>
      <c r="AY46" s="545"/>
      <c r="AZ46" s="545">
        <v>2752</v>
      </c>
      <c r="BA46" s="545"/>
      <c r="BB46" s="545"/>
      <c r="BC46" s="545"/>
      <c r="BD46" s="545"/>
      <c r="BE46" s="545">
        <v>2679</v>
      </c>
      <c r="BF46" s="545"/>
      <c r="BG46" s="545"/>
      <c r="BH46" s="545"/>
      <c r="BI46" s="545"/>
    </row>
    <row r="47" spans="1:61" ht="13.5">
      <c r="A47" s="13"/>
      <c r="B47" s="174"/>
      <c r="D47" s="293"/>
      <c r="E47" s="63"/>
      <c r="F47" s="293"/>
      <c r="G47" s="293"/>
      <c r="H47" s="293"/>
      <c r="I47" s="293"/>
      <c r="J47" s="293"/>
      <c r="K47" s="293"/>
      <c r="L47" s="293"/>
      <c r="M47" s="293"/>
      <c r="N47" s="293"/>
      <c r="O47" s="293"/>
      <c r="P47" s="295"/>
      <c r="Q47" s="291"/>
      <c r="R47" s="220"/>
      <c r="S47" s="220"/>
      <c r="T47" s="220"/>
      <c r="U47" s="220"/>
      <c r="V47" s="292"/>
      <c r="W47" s="220"/>
      <c r="X47" s="220"/>
      <c r="Y47" s="58"/>
      <c r="Z47" s="58"/>
      <c r="AA47" s="292"/>
      <c r="AB47" s="292"/>
      <c r="AC47" s="292"/>
      <c r="AD47" s="292"/>
      <c r="AE47" s="292"/>
      <c r="AF47" s="292"/>
      <c r="AG47" s="292"/>
      <c r="AH47" s="292"/>
      <c r="AI47" s="292"/>
      <c r="AJ47" s="292"/>
      <c r="AK47" s="292"/>
      <c r="AL47" s="58"/>
      <c r="AM47" s="292"/>
      <c r="AN47" s="292"/>
      <c r="AO47" s="292"/>
      <c r="AP47" s="292"/>
      <c r="AQ47" s="292"/>
      <c r="AR47" s="58"/>
      <c r="AS47" s="292"/>
      <c r="AT47" s="292"/>
      <c r="AU47" s="292"/>
      <c r="AV47" s="292"/>
      <c r="AW47" s="292"/>
      <c r="AX47" s="58"/>
      <c r="AY47" s="292"/>
      <c r="AZ47" s="292"/>
      <c r="BA47" s="292"/>
      <c r="BB47" s="292"/>
      <c r="BC47" s="292"/>
      <c r="BD47" s="58"/>
      <c r="BE47" s="292"/>
      <c r="BF47" s="292"/>
      <c r="BG47" s="292"/>
      <c r="BH47" s="292"/>
      <c r="BI47" s="292"/>
    </row>
    <row r="48" spans="1:61">
      <c r="A48" s="13"/>
      <c r="B48" s="544" t="s">
        <v>430</v>
      </c>
      <c r="C48" s="544"/>
      <c r="D48" s="548" t="s">
        <v>431</v>
      </c>
      <c r="E48" s="548"/>
      <c r="F48" s="548"/>
      <c r="G48" s="548"/>
      <c r="H48" s="548"/>
      <c r="I48" s="548"/>
      <c r="J48" s="548"/>
      <c r="K48" s="548"/>
      <c r="L48" s="548"/>
      <c r="M48" s="548"/>
      <c r="N48" s="548"/>
      <c r="O48" s="548"/>
      <c r="P48" s="296"/>
      <c r="Q48" s="547">
        <v>5684</v>
      </c>
      <c r="R48" s="545"/>
      <c r="S48" s="545"/>
      <c r="T48" s="545"/>
      <c r="U48" s="545"/>
      <c r="V48" s="545">
        <v>5238</v>
      </c>
      <c r="W48" s="545"/>
      <c r="X48" s="545"/>
      <c r="Y48" s="545"/>
      <c r="Z48" s="545"/>
      <c r="AA48" s="545">
        <v>446</v>
      </c>
      <c r="AB48" s="545"/>
      <c r="AC48" s="545"/>
      <c r="AD48" s="545"/>
      <c r="AE48" s="545"/>
      <c r="AF48" s="545">
        <v>5533</v>
      </c>
      <c r="AG48" s="545"/>
      <c r="AH48" s="545"/>
      <c r="AI48" s="545"/>
      <c r="AJ48" s="545"/>
      <c r="AK48" s="545">
        <v>5114</v>
      </c>
      <c r="AL48" s="545"/>
      <c r="AM48" s="545"/>
      <c r="AN48" s="545"/>
      <c r="AO48" s="545"/>
      <c r="AP48" s="545">
        <v>419</v>
      </c>
      <c r="AQ48" s="545"/>
      <c r="AR48" s="545"/>
      <c r="AS48" s="545"/>
      <c r="AT48" s="545"/>
      <c r="AU48" s="545">
        <v>122</v>
      </c>
      <c r="AV48" s="545"/>
      <c r="AW48" s="545"/>
      <c r="AX48" s="545"/>
      <c r="AY48" s="545"/>
      <c r="AZ48" s="545">
        <v>97</v>
      </c>
      <c r="BA48" s="545"/>
      <c r="BB48" s="545"/>
      <c r="BC48" s="545"/>
      <c r="BD48" s="545"/>
      <c r="BE48" s="545">
        <v>25</v>
      </c>
      <c r="BF48" s="545"/>
      <c r="BG48" s="545"/>
      <c r="BH48" s="545"/>
      <c r="BI48" s="545"/>
    </row>
    <row r="49" spans="1:61" ht="13.5">
      <c r="A49" s="13"/>
      <c r="B49" s="174"/>
      <c r="D49" s="293"/>
      <c r="E49" s="63"/>
      <c r="F49" s="293"/>
      <c r="G49" s="293"/>
      <c r="H49" s="293"/>
      <c r="I49" s="293"/>
      <c r="J49" s="293"/>
      <c r="K49" s="293"/>
      <c r="L49" s="293"/>
      <c r="M49" s="293"/>
      <c r="N49" s="293"/>
      <c r="O49" s="293"/>
      <c r="P49" s="295"/>
      <c r="Q49" s="291"/>
      <c r="R49" s="220"/>
      <c r="S49" s="220"/>
      <c r="T49" s="220"/>
      <c r="U49" s="220"/>
      <c r="V49" s="292"/>
      <c r="W49" s="220"/>
      <c r="X49" s="220"/>
      <c r="Y49" s="58"/>
      <c r="Z49" s="58"/>
      <c r="AA49" s="292"/>
      <c r="AB49" s="292"/>
      <c r="AC49" s="292"/>
      <c r="AD49" s="292"/>
      <c r="AE49" s="292"/>
      <c r="AF49" s="292"/>
      <c r="AG49" s="292"/>
      <c r="AH49" s="292"/>
      <c r="AI49" s="292"/>
      <c r="AJ49" s="292"/>
      <c r="AK49" s="292"/>
      <c r="AL49" s="58"/>
      <c r="AM49" s="292"/>
      <c r="AN49" s="292"/>
      <c r="AO49" s="292"/>
      <c r="AP49" s="292"/>
      <c r="AQ49" s="292"/>
      <c r="AR49" s="58"/>
      <c r="AS49" s="292"/>
      <c r="AT49" s="292"/>
      <c r="AU49" s="292"/>
      <c r="AV49" s="292"/>
      <c r="AW49" s="292"/>
      <c r="AX49" s="58"/>
      <c r="AY49" s="292"/>
      <c r="AZ49" s="292"/>
      <c r="BA49" s="292"/>
      <c r="BB49" s="292"/>
      <c r="BC49" s="292"/>
      <c r="BD49" s="58"/>
      <c r="BE49" s="292"/>
      <c r="BF49" s="292"/>
      <c r="BG49" s="292"/>
      <c r="BH49" s="292"/>
      <c r="BI49" s="292"/>
    </row>
    <row r="50" spans="1:61">
      <c r="A50" s="13"/>
      <c r="B50" s="544" t="s">
        <v>432</v>
      </c>
      <c r="C50" s="544"/>
      <c r="D50" s="548" t="s">
        <v>433</v>
      </c>
      <c r="E50" s="548"/>
      <c r="F50" s="548"/>
      <c r="G50" s="548"/>
      <c r="H50" s="548"/>
      <c r="I50" s="548"/>
      <c r="J50" s="548"/>
      <c r="K50" s="548"/>
      <c r="L50" s="548"/>
      <c r="M50" s="548"/>
      <c r="N50" s="548"/>
      <c r="O50" s="548"/>
      <c r="P50" s="296"/>
      <c r="Q50" s="547">
        <v>1152</v>
      </c>
      <c r="R50" s="545"/>
      <c r="S50" s="545"/>
      <c r="T50" s="545"/>
      <c r="U50" s="545"/>
      <c r="V50" s="545">
        <v>804</v>
      </c>
      <c r="W50" s="545"/>
      <c r="X50" s="545"/>
      <c r="Y50" s="545"/>
      <c r="Z50" s="545"/>
      <c r="AA50" s="545">
        <v>348</v>
      </c>
      <c r="AB50" s="545"/>
      <c r="AC50" s="545"/>
      <c r="AD50" s="545"/>
      <c r="AE50" s="545"/>
      <c r="AF50" s="545">
        <v>248</v>
      </c>
      <c r="AG50" s="545"/>
      <c r="AH50" s="545"/>
      <c r="AI50" s="545"/>
      <c r="AJ50" s="545"/>
      <c r="AK50" s="545">
        <v>189</v>
      </c>
      <c r="AL50" s="545"/>
      <c r="AM50" s="545"/>
      <c r="AN50" s="545"/>
      <c r="AO50" s="545"/>
      <c r="AP50" s="545">
        <v>59</v>
      </c>
      <c r="AQ50" s="545"/>
      <c r="AR50" s="545"/>
      <c r="AS50" s="545"/>
      <c r="AT50" s="545"/>
      <c r="AU50" s="545">
        <v>901</v>
      </c>
      <c r="AV50" s="545"/>
      <c r="AW50" s="545"/>
      <c r="AX50" s="545"/>
      <c r="AY50" s="545"/>
      <c r="AZ50" s="545">
        <v>614</v>
      </c>
      <c r="BA50" s="545"/>
      <c r="BB50" s="545"/>
      <c r="BC50" s="545"/>
      <c r="BD50" s="545"/>
      <c r="BE50" s="545">
        <v>287</v>
      </c>
      <c r="BF50" s="545"/>
      <c r="BG50" s="545"/>
      <c r="BH50" s="545"/>
      <c r="BI50" s="545"/>
    </row>
    <row r="51" spans="1:61" ht="13.5">
      <c r="A51" s="13"/>
      <c r="B51" s="174"/>
      <c r="D51" s="293"/>
      <c r="E51" s="63"/>
      <c r="F51" s="293"/>
      <c r="G51" s="293"/>
      <c r="H51" s="293"/>
      <c r="I51" s="293"/>
      <c r="J51" s="293"/>
      <c r="K51" s="293"/>
      <c r="L51" s="293"/>
      <c r="M51" s="293"/>
      <c r="N51" s="293"/>
      <c r="O51" s="293"/>
      <c r="P51" s="295"/>
      <c r="Q51" s="291"/>
      <c r="R51" s="220"/>
      <c r="S51" s="220"/>
      <c r="T51" s="220"/>
      <c r="U51" s="220"/>
      <c r="V51" s="292"/>
      <c r="W51" s="220"/>
      <c r="X51" s="220"/>
      <c r="Y51" s="58"/>
      <c r="Z51" s="58"/>
      <c r="AA51" s="292"/>
      <c r="AB51" s="292"/>
      <c r="AC51" s="292"/>
      <c r="AD51" s="292"/>
      <c r="AE51" s="292"/>
      <c r="AF51" s="292"/>
      <c r="AG51" s="292"/>
      <c r="AH51" s="292"/>
      <c r="AI51" s="292"/>
      <c r="AJ51" s="292"/>
      <c r="AK51" s="292"/>
      <c r="AL51" s="58"/>
      <c r="AM51" s="292"/>
      <c r="AN51" s="292"/>
      <c r="AO51" s="292"/>
      <c r="AP51" s="292"/>
      <c r="AQ51" s="292"/>
      <c r="AR51" s="58"/>
      <c r="AS51" s="292"/>
      <c r="AT51" s="292"/>
      <c r="AU51" s="292"/>
      <c r="AV51" s="292"/>
      <c r="AW51" s="292"/>
      <c r="AX51" s="58"/>
      <c r="AY51" s="292"/>
      <c r="AZ51" s="292"/>
      <c r="BA51" s="292"/>
      <c r="BB51" s="292"/>
      <c r="BC51" s="292"/>
      <c r="BD51" s="58"/>
      <c r="BE51" s="292"/>
      <c r="BF51" s="292"/>
      <c r="BG51" s="292"/>
      <c r="BH51" s="292"/>
      <c r="BI51" s="292"/>
    </row>
    <row r="52" spans="1:61">
      <c r="A52" s="13"/>
      <c r="B52" s="544" t="s">
        <v>434</v>
      </c>
      <c r="C52" s="544"/>
      <c r="D52" s="548" t="s">
        <v>435</v>
      </c>
      <c r="E52" s="548"/>
      <c r="F52" s="548"/>
      <c r="G52" s="548"/>
      <c r="H52" s="548"/>
      <c r="I52" s="548"/>
      <c r="J52" s="548"/>
      <c r="K52" s="548"/>
      <c r="L52" s="548"/>
      <c r="M52" s="548"/>
      <c r="N52" s="548"/>
      <c r="O52" s="548"/>
      <c r="P52" s="296"/>
      <c r="Q52" s="547">
        <v>16910</v>
      </c>
      <c r="R52" s="545"/>
      <c r="S52" s="545"/>
      <c r="T52" s="545"/>
      <c r="U52" s="545"/>
      <c r="V52" s="545">
        <v>11797</v>
      </c>
      <c r="W52" s="545"/>
      <c r="X52" s="545"/>
      <c r="Y52" s="545"/>
      <c r="Z52" s="545"/>
      <c r="AA52" s="545">
        <v>5113</v>
      </c>
      <c r="AB52" s="545"/>
      <c r="AC52" s="545"/>
      <c r="AD52" s="545"/>
      <c r="AE52" s="545"/>
      <c r="AF52" s="545">
        <v>12103</v>
      </c>
      <c r="AG52" s="545"/>
      <c r="AH52" s="545"/>
      <c r="AI52" s="545"/>
      <c r="AJ52" s="545"/>
      <c r="AK52" s="545">
        <v>8196</v>
      </c>
      <c r="AL52" s="545"/>
      <c r="AM52" s="545"/>
      <c r="AN52" s="545"/>
      <c r="AO52" s="545"/>
      <c r="AP52" s="545">
        <v>3907</v>
      </c>
      <c r="AQ52" s="545"/>
      <c r="AR52" s="545"/>
      <c r="AS52" s="545"/>
      <c r="AT52" s="545"/>
      <c r="AU52" s="545">
        <v>4796</v>
      </c>
      <c r="AV52" s="545"/>
      <c r="AW52" s="545"/>
      <c r="AX52" s="545"/>
      <c r="AY52" s="545"/>
      <c r="AZ52" s="545">
        <v>3595</v>
      </c>
      <c r="BA52" s="545"/>
      <c r="BB52" s="545"/>
      <c r="BC52" s="545"/>
      <c r="BD52" s="545"/>
      <c r="BE52" s="545">
        <v>1201</v>
      </c>
      <c r="BF52" s="545"/>
      <c r="BG52" s="545"/>
      <c r="BH52" s="545"/>
      <c r="BI52" s="545"/>
    </row>
    <row r="53" spans="1:61" ht="13.5">
      <c r="A53" s="13"/>
      <c r="B53" s="174"/>
      <c r="D53" s="293"/>
      <c r="E53" s="63"/>
      <c r="F53" s="293"/>
      <c r="G53" s="293"/>
      <c r="H53" s="293"/>
      <c r="I53" s="293"/>
      <c r="J53" s="293"/>
      <c r="K53" s="293"/>
      <c r="L53" s="293"/>
      <c r="M53" s="293"/>
      <c r="N53" s="293"/>
      <c r="O53" s="293"/>
      <c r="P53" s="295"/>
      <c r="Q53" s="291"/>
      <c r="R53" s="220"/>
      <c r="S53" s="220"/>
      <c r="T53" s="220"/>
      <c r="U53" s="220"/>
      <c r="V53" s="292"/>
      <c r="W53" s="220"/>
      <c r="X53" s="220"/>
      <c r="Y53" s="58"/>
      <c r="Z53" s="58"/>
      <c r="AA53" s="292"/>
      <c r="AB53" s="292"/>
      <c r="AC53" s="292"/>
      <c r="AD53" s="292"/>
      <c r="AE53" s="292"/>
      <c r="AF53" s="292"/>
      <c r="AG53" s="292"/>
      <c r="AH53" s="292"/>
      <c r="AI53" s="292"/>
      <c r="AJ53" s="292"/>
      <c r="AK53" s="292"/>
      <c r="AL53" s="58"/>
      <c r="AM53" s="292"/>
      <c r="AN53" s="292"/>
      <c r="AO53" s="292"/>
      <c r="AP53" s="292"/>
      <c r="AQ53" s="292"/>
      <c r="AR53" s="58"/>
      <c r="AS53" s="292"/>
      <c r="AT53" s="292"/>
      <c r="AU53" s="292"/>
      <c r="AV53" s="292"/>
      <c r="AW53" s="292"/>
      <c r="AX53" s="58"/>
      <c r="AY53" s="292"/>
      <c r="AZ53" s="292"/>
      <c r="BA53" s="292"/>
      <c r="BB53" s="292"/>
      <c r="BC53" s="292"/>
      <c r="BD53" s="58"/>
      <c r="BE53" s="292"/>
      <c r="BF53" s="292"/>
      <c r="BG53" s="292"/>
      <c r="BH53" s="292"/>
      <c r="BI53" s="292"/>
    </row>
    <row r="54" spans="1:61">
      <c r="A54" s="13"/>
      <c r="B54" s="544" t="s">
        <v>436</v>
      </c>
      <c r="C54" s="544"/>
      <c r="D54" s="548" t="s">
        <v>437</v>
      </c>
      <c r="E54" s="548"/>
      <c r="F54" s="548"/>
      <c r="G54" s="548"/>
      <c r="H54" s="548"/>
      <c r="I54" s="548"/>
      <c r="J54" s="548"/>
      <c r="K54" s="548"/>
      <c r="L54" s="548"/>
      <c r="M54" s="548"/>
      <c r="N54" s="548"/>
      <c r="O54" s="548"/>
      <c r="P54" s="296"/>
      <c r="Q54" s="547">
        <v>7654</v>
      </c>
      <c r="R54" s="545"/>
      <c r="S54" s="545"/>
      <c r="T54" s="545"/>
      <c r="U54" s="545"/>
      <c r="V54" s="545">
        <v>7496</v>
      </c>
      <c r="W54" s="545"/>
      <c r="X54" s="545"/>
      <c r="Y54" s="545"/>
      <c r="Z54" s="545"/>
      <c r="AA54" s="545">
        <v>158</v>
      </c>
      <c r="AB54" s="545"/>
      <c r="AC54" s="545"/>
      <c r="AD54" s="545"/>
      <c r="AE54" s="545"/>
      <c r="AF54" s="545">
        <v>5694</v>
      </c>
      <c r="AG54" s="545"/>
      <c r="AH54" s="545"/>
      <c r="AI54" s="545"/>
      <c r="AJ54" s="545"/>
      <c r="AK54" s="545">
        <v>5557</v>
      </c>
      <c r="AL54" s="545"/>
      <c r="AM54" s="545"/>
      <c r="AN54" s="545"/>
      <c r="AO54" s="545"/>
      <c r="AP54" s="545">
        <v>137</v>
      </c>
      <c r="AQ54" s="545"/>
      <c r="AR54" s="545"/>
      <c r="AS54" s="545"/>
      <c r="AT54" s="545"/>
      <c r="AU54" s="545">
        <v>1948</v>
      </c>
      <c r="AV54" s="545"/>
      <c r="AW54" s="545"/>
      <c r="AX54" s="545"/>
      <c r="AY54" s="545"/>
      <c r="AZ54" s="545">
        <v>1929</v>
      </c>
      <c r="BA54" s="545"/>
      <c r="BB54" s="545"/>
      <c r="BC54" s="545"/>
      <c r="BD54" s="545"/>
      <c r="BE54" s="545">
        <v>19</v>
      </c>
      <c r="BF54" s="545"/>
      <c r="BG54" s="545"/>
      <c r="BH54" s="545"/>
      <c r="BI54" s="545"/>
    </row>
    <row r="55" spans="1:61" ht="13.5">
      <c r="A55" s="13"/>
      <c r="B55" s="174"/>
      <c r="D55" s="293"/>
      <c r="E55" s="63"/>
      <c r="F55" s="293"/>
      <c r="G55" s="293"/>
      <c r="H55" s="293"/>
      <c r="I55" s="293"/>
      <c r="J55" s="293"/>
      <c r="K55" s="293"/>
      <c r="L55" s="293"/>
      <c r="M55" s="293"/>
      <c r="N55" s="293"/>
      <c r="O55" s="293"/>
      <c r="P55" s="295"/>
      <c r="Q55" s="291"/>
      <c r="R55" s="220"/>
      <c r="S55" s="220"/>
      <c r="T55" s="220"/>
      <c r="U55" s="220"/>
      <c r="V55" s="292"/>
      <c r="W55" s="220"/>
      <c r="X55" s="220"/>
      <c r="Y55" s="58"/>
      <c r="Z55" s="58"/>
      <c r="AA55" s="292"/>
      <c r="AB55" s="292"/>
      <c r="AC55" s="292"/>
      <c r="AD55" s="292"/>
      <c r="AE55" s="292"/>
      <c r="AF55" s="292"/>
      <c r="AG55" s="292"/>
      <c r="AH55" s="292"/>
      <c r="AI55" s="292"/>
      <c r="AJ55" s="292"/>
      <c r="AK55" s="292"/>
      <c r="AL55" s="58"/>
      <c r="AM55" s="292"/>
      <c r="AN55" s="292"/>
      <c r="AO55" s="292"/>
      <c r="AP55" s="292"/>
      <c r="AQ55" s="292"/>
      <c r="AR55" s="58"/>
      <c r="AS55" s="292"/>
      <c r="AT55" s="292"/>
      <c r="AU55" s="292"/>
      <c r="AV55" s="292"/>
      <c r="AW55" s="292"/>
      <c r="AX55" s="58"/>
      <c r="AY55" s="292"/>
      <c r="AZ55" s="292"/>
      <c r="BA55" s="292"/>
      <c r="BB55" s="292"/>
      <c r="BC55" s="292"/>
      <c r="BD55" s="58"/>
      <c r="BE55" s="292"/>
      <c r="BF55" s="292"/>
      <c r="BG55" s="292"/>
      <c r="BH55" s="292"/>
      <c r="BI55" s="292"/>
    </row>
    <row r="56" spans="1:61">
      <c r="A56" s="13"/>
      <c r="B56" s="544" t="s">
        <v>438</v>
      </c>
      <c r="C56" s="544"/>
      <c r="D56" s="548" t="s">
        <v>439</v>
      </c>
      <c r="E56" s="548"/>
      <c r="F56" s="548"/>
      <c r="G56" s="548"/>
      <c r="H56" s="548"/>
      <c r="I56" s="548"/>
      <c r="J56" s="548"/>
      <c r="K56" s="548"/>
      <c r="L56" s="548"/>
      <c r="M56" s="548"/>
      <c r="N56" s="548"/>
      <c r="O56" s="548"/>
      <c r="P56" s="296"/>
      <c r="Q56" s="547">
        <v>10504</v>
      </c>
      <c r="R56" s="545"/>
      <c r="S56" s="545"/>
      <c r="T56" s="545"/>
      <c r="U56" s="545"/>
      <c r="V56" s="545">
        <v>10291</v>
      </c>
      <c r="W56" s="545"/>
      <c r="X56" s="545"/>
      <c r="Y56" s="545"/>
      <c r="Z56" s="545"/>
      <c r="AA56" s="545">
        <v>213</v>
      </c>
      <c r="AB56" s="545"/>
      <c r="AC56" s="545"/>
      <c r="AD56" s="545"/>
      <c r="AE56" s="545"/>
      <c r="AF56" s="545">
        <v>6006</v>
      </c>
      <c r="AG56" s="545"/>
      <c r="AH56" s="545"/>
      <c r="AI56" s="545"/>
      <c r="AJ56" s="545"/>
      <c r="AK56" s="545">
        <v>5890</v>
      </c>
      <c r="AL56" s="545"/>
      <c r="AM56" s="545"/>
      <c r="AN56" s="545"/>
      <c r="AO56" s="545"/>
      <c r="AP56" s="545">
        <v>116</v>
      </c>
      <c r="AQ56" s="545"/>
      <c r="AR56" s="545"/>
      <c r="AS56" s="545"/>
      <c r="AT56" s="545"/>
      <c r="AU56" s="545">
        <v>4476</v>
      </c>
      <c r="AV56" s="545"/>
      <c r="AW56" s="545"/>
      <c r="AX56" s="545"/>
      <c r="AY56" s="545"/>
      <c r="AZ56" s="545">
        <v>4383</v>
      </c>
      <c r="BA56" s="545"/>
      <c r="BB56" s="545"/>
      <c r="BC56" s="545"/>
      <c r="BD56" s="545"/>
      <c r="BE56" s="545">
        <v>93</v>
      </c>
      <c r="BF56" s="545"/>
      <c r="BG56" s="545"/>
      <c r="BH56" s="545"/>
      <c r="BI56" s="545"/>
    </row>
    <row r="57" spans="1:61" ht="13.5">
      <c r="A57" s="13"/>
      <c r="B57" s="174"/>
      <c r="D57" s="293"/>
      <c r="E57" s="63"/>
      <c r="F57" s="293"/>
      <c r="G57" s="293"/>
      <c r="H57" s="293"/>
      <c r="I57" s="293"/>
      <c r="J57" s="293"/>
      <c r="K57" s="293"/>
      <c r="L57" s="293"/>
      <c r="M57" s="293"/>
      <c r="N57" s="293"/>
      <c r="O57" s="293"/>
      <c r="P57" s="295"/>
      <c r="Q57" s="291"/>
      <c r="R57" s="220"/>
      <c r="S57" s="220"/>
      <c r="T57" s="220"/>
      <c r="U57" s="220"/>
      <c r="V57" s="292"/>
      <c r="W57" s="220"/>
      <c r="X57" s="220"/>
      <c r="Y57" s="58"/>
      <c r="Z57" s="58"/>
      <c r="AA57" s="292"/>
      <c r="AB57" s="292"/>
      <c r="AC57" s="292"/>
      <c r="AD57" s="292"/>
      <c r="AE57" s="292"/>
      <c r="AF57" s="292"/>
      <c r="AG57" s="292"/>
      <c r="AH57" s="292"/>
      <c r="AI57" s="292"/>
      <c r="AJ57" s="292"/>
      <c r="AK57" s="292"/>
      <c r="AL57" s="58"/>
      <c r="AM57" s="292"/>
      <c r="AN57" s="292"/>
      <c r="AO57" s="292"/>
      <c r="AP57" s="292"/>
      <c r="AQ57" s="292"/>
      <c r="AR57" s="58"/>
      <c r="AS57" s="292"/>
      <c r="AT57" s="292"/>
      <c r="AU57" s="292"/>
      <c r="AV57" s="292"/>
      <c r="AW57" s="292"/>
      <c r="AX57" s="58"/>
      <c r="AY57" s="292"/>
      <c r="AZ57" s="292"/>
      <c r="BA57" s="292"/>
      <c r="BB57" s="292"/>
      <c r="BC57" s="292"/>
      <c r="BD57" s="58"/>
      <c r="BE57" s="292"/>
      <c r="BF57" s="292"/>
      <c r="BG57" s="292"/>
      <c r="BH57" s="292"/>
      <c r="BI57" s="292"/>
    </row>
    <row r="58" spans="1:61">
      <c r="A58" s="13"/>
      <c r="B58" s="544" t="s">
        <v>440</v>
      </c>
      <c r="C58" s="544"/>
      <c r="D58" s="548" t="s">
        <v>441</v>
      </c>
      <c r="E58" s="548"/>
      <c r="F58" s="548"/>
      <c r="G58" s="548"/>
      <c r="H58" s="548"/>
      <c r="I58" s="548"/>
      <c r="J58" s="548"/>
      <c r="K58" s="548"/>
      <c r="L58" s="548"/>
      <c r="M58" s="548"/>
      <c r="N58" s="548"/>
      <c r="O58" s="548"/>
      <c r="P58" s="296"/>
      <c r="Q58" s="547">
        <v>13225</v>
      </c>
      <c r="R58" s="545"/>
      <c r="S58" s="545"/>
      <c r="T58" s="545"/>
      <c r="U58" s="545"/>
      <c r="V58" s="545">
        <v>7764</v>
      </c>
      <c r="W58" s="545"/>
      <c r="X58" s="545"/>
      <c r="Y58" s="545"/>
      <c r="Z58" s="545"/>
      <c r="AA58" s="545">
        <v>5461</v>
      </c>
      <c r="AB58" s="545"/>
      <c r="AC58" s="545"/>
      <c r="AD58" s="545"/>
      <c r="AE58" s="545"/>
      <c r="AF58" s="545">
        <v>11531</v>
      </c>
      <c r="AG58" s="545"/>
      <c r="AH58" s="545"/>
      <c r="AI58" s="545"/>
      <c r="AJ58" s="545"/>
      <c r="AK58" s="545">
        <v>6582</v>
      </c>
      <c r="AL58" s="545"/>
      <c r="AM58" s="545"/>
      <c r="AN58" s="545"/>
      <c r="AO58" s="545"/>
      <c r="AP58" s="545">
        <v>4949</v>
      </c>
      <c r="AQ58" s="545"/>
      <c r="AR58" s="545"/>
      <c r="AS58" s="545"/>
      <c r="AT58" s="545"/>
      <c r="AU58" s="545">
        <v>1676</v>
      </c>
      <c r="AV58" s="545"/>
      <c r="AW58" s="545"/>
      <c r="AX58" s="545"/>
      <c r="AY58" s="545"/>
      <c r="AZ58" s="545">
        <v>1167</v>
      </c>
      <c r="BA58" s="545"/>
      <c r="BB58" s="545"/>
      <c r="BC58" s="545"/>
      <c r="BD58" s="545"/>
      <c r="BE58" s="545">
        <v>509</v>
      </c>
      <c r="BF58" s="545"/>
      <c r="BG58" s="545"/>
      <c r="BH58" s="545"/>
      <c r="BI58" s="545"/>
    </row>
    <row r="59" spans="1:61" ht="13.5">
      <c r="A59" s="13"/>
      <c r="B59" s="174"/>
      <c r="D59" s="293"/>
      <c r="E59" s="63"/>
      <c r="F59" s="293"/>
      <c r="G59" s="293"/>
      <c r="H59" s="293"/>
      <c r="I59" s="293"/>
      <c r="J59" s="293"/>
      <c r="K59" s="293"/>
      <c r="L59" s="293"/>
      <c r="M59" s="293"/>
      <c r="N59" s="293"/>
      <c r="O59" s="293"/>
      <c r="P59" s="295"/>
      <c r="Q59" s="291"/>
      <c r="R59" s="220"/>
      <c r="S59" s="220"/>
      <c r="T59" s="220"/>
      <c r="U59" s="220"/>
      <c r="V59" s="292"/>
      <c r="W59" s="220"/>
      <c r="X59" s="220"/>
      <c r="Y59" s="58"/>
      <c r="Z59" s="58"/>
      <c r="AA59" s="292"/>
      <c r="AB59" s="292"/>
      <c r="AC59" s="292"/>
      <c r="AD59" s="292"/>
      <c r="AE59" s="292"/>
      <c r="AF59" s="292"/>
      <c r="AG59" s="292"/>
      <c r="AH59" s="292"/>
      <c r="AI59" s="292"/>
      <c r="AJ59" s="292"/>
      <c r="AK59" s="292"/>
      <c r="AL59" s="58"/>
      <c r="AM59" s="292"/>
      <c r="AN59" s="292"/>
      <c r="AO59" s="292"/>
      <c r="AP59" s="292"/>
      <c r="AQ59" s="292"/>
      <c r="AR59" s="58"/>
      <c r="AS59" s="292"/>
      <c r="AT59" s="292"/>
      <c r="AU59" s="292"/>
      <c r="AV59" s="292"/>
      <c r="AW59" s="292"/>
      <c r="AX59" s="58"/>
      <c r="AY59" s="292"/>
      <c r="AZ59" s="292"/>
      <c r="BA59" s="292"/>
      <c r="BB59" s="292"/>
      <c r="BC59" s="292"/>
      <c r="BD59" s="58"/>
      <c r="BE59" s="292"/>
      <c r="BF59" s="292"/>
      <c r="BG59" s="292"/>
      <c r="BH59" s="292"/>
      <c r="BI59" s="292"/>
    </row>
    <row r="60" spans="1:61">
      <c r="A60" s="13"/>
      <c r="B60" s="544" t="s">
        <v>442</v>
      </c>
      <c r="C60" s="544"/>
      <c r="D60" s="548" t="s">
        <v>443</v>
      </c>
      <c r="E60" s="548"/>
      <c r="F60" s="548"/>
      <c r="G60" s="548"/>
      <c r="H60" s="548"/>
      <c r="I60" s="548"/>
      <c r="J60" s="548"/>
      <c r="K60" s="548"/>
      <c r="L60" s="548"/>
      <c r="M60" s="548"/>
      <c r="N60" s="548"/>
      <c r="O60" s="548"/>
      <c r="P60" s="296"/>
      <c r="Q60" s="547">
        <v>53402</v>
      </c>
      <c r="R60" s="545"/>
      <c r="S60" s="545"/>
      <c r="T60" s="545"/>
      <c r="U60" s="545"/>
      <c r="V60" s="545">
        <v>31670</v>
      </c>
      <c r="W60" s="545"/>
      <c r="X60" s="545"/>
      <c r="Y60" s="545"/>
      <c r="Z60" s="545"/>
      <c r="AA60" s="545">
        <v>21732</v>
      </c>
      <c r="AB60" s="545"/>
      <c r="AC60" s="545"/>
      <c r="AD60" s="545"/>
      <c r="AE60" s="545"/>
      <c r="AF60" s="545">
        <v>5388</v>
      </c>
      <c r="AG60" s="545"/>
      <c r="AH60" s="545"/>
      <c r="AI60" s="545"/>
      <c r="AJ60" s="545"/>
      <c r="AK60" s="545">
        <v>2722</v>
      </c>
      <c r="AL60" s="545"/>
      <c r="AM60" s="545"/>
      <c r="AN60" s="545"/>
      <c r="AO60" s="545"/>
      <c r="AP60" s="545">
        <v>2666</v>
      </c>
      <c r="AQ60" s="545"/>
      <c r="AR60" s="545"/>
      <c r="AS60" s="545"/>
      <c r="AT60" s="545"/>
      <c r="AU60" s="545">
        <v>1769</v>
      </c>
      <c r="AV60" s="545"/>
      <c r="AW60" s="545"/>
      <c r="AX60" s="545"/>
      <c r="AY60" s="545"/>
      <c r="AZ60" s="545">
        <v>1049</v>
      </c>
      <c r="BA60" s="545"/>
      <c r="BB60" s="545"/>
      <c r="BC60" s="545"/>
      <c r="BD60" s="545"/>
      <c r="BE60" s="545">
        <v>720</v>
      </c>
      <c r="BF60" s="545"/>
      <c r="BG60" s="545"/>
      <c r="BH60" s="545"/>
      <c r="BI60" s="545"/>
    </row>
    <row r="61" spans="1:61">
      <c r="A61" s="13"/>
      <c r="B61" s="45"/>
      <c r="C61" s="168"/>
      <c r="D61" s="168"/>
      <c r="E61" s="168"/>
      <c r="F61" s="169"/>
      <c r="G61" s="42"/>
      <c r="H61" s="42"/>
      <c r="I61" s="42"/>
      <c r="J61" s="42"/>
      <c r="K61" s="42"/>
      <c r="L61" s="42"/>
      <c r="M61" s="42"/>
      <c r="N61" s="42"/>
      <c r="O61" s="42"/>
      <c r="P61" s="297"/>
      <c r="Q61" s="42"/>
      <c r="R61" s="42"/>
      <c r="S61" s="42"/>
      <c r="T61" s="42"/>
      <c r="U61" s="42"/>
      <c r="V61" s="42"/>
      <c r="W61" s="42"/>
      <c r="X61" s="4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row>
    <row r="62" spans="1:61" ht="13.5" customHeight="1">
      <c r="A62" s="13"/>
      <c r="B62" s="13"/>
      <c r="C62" s="436" t="s">
        <v>138</v>
      </c>
      <c r="D62" s="436"/>
      <c r="E62" s="43" t="s">
        <v>124</v>
      </c>
      <c r="F62" s="549" t="s">
        <v>491</v>
      </c>
      <c r="G62" s="549"/>
      <c r="H62" s="288" t="s">
        <v>489</v>
      </c>
      <c r="I62" s="83"/>
      <c r="J62" s="83"/>
      <c r="K62" s="83"/>
      <c r="L62" s="83"/>
      <c r="M62" s="83"/>
      <c r="N62" s="83"/>
      <c r="O62" s="83"/>
      <c r="P62" s="83"/>
      <c r="Q62" s="83"/>
      <c r="R62" s="83"/>
      <c r="S62" s="83"/>
      <c r="T62" s="83"/>
      <c r="U62" s="170"/>
      <c r="V62" s="170"/>
      <c r="W62" s="170"/>
      <c r="X62" s="170"/>
    </row>
    <row r="63" spans="1:61">
      <c r="A63" s="13"/>
      <c r="B63" s="13"/>
      <c r="C63" s="298"/>
      <c r="D63" s="298"/>
      <c r="E63" s="290"/>
      <c r="F63" s="498" t="s">
        <v>492</v>
      </c>
      <c r="G63" s="498"/>
      <c r="H63" s="57" t="s">
        <v>493</v>
      </c>
      <c r="I63" s="84"/>
      <c r="J63" s="84"/>
      <c r="K63" s="84"/>
      <c r="L63" s="84"/>
      <c r="M63" s="84"/>
      <c r="N63" s="84"/>
      <c r="O63" s="84"/>
      <c r="P63" s="84"/>
      <c r="Q63" s="84"/>
      <c r="R63" s="84"/>
      <c r="S63" s="84"/>
      <c r="T63" s="84"/>
      <c r="U63" s="48"/>
      <c r="V63" s="48"/>
      <c r="W63" s="48"/>
      <c r="X63" s="48"/>
    </row>
    <row r="64" spans="1:61">
      <c r="A64" s="13"/>
      <c r="B64" s="13"/>
      <c r="C64" s="298"/>
      <c r="D64" s="298"/>
      <c r="E64" s="290"/>
      <c r="F64" s="498" t="s">
        <v>494</v>
      </c>
      <c r="G64" s="498"/>
      <c r="H64" s="57" t="s">
        <v>510</v>
      </c>
      <c r="I64" s="84"/>
      <c r="J64" s="84"/>
      <c r="K64" s="84"/>
      <c r="L64" s="84"/>
      <c r="M64" s="84"/>
      <c r="N64" s="84"/>
      <c r="O64" s="84"/>
      <c r="P64" s="84"/>
      <c r="Q64" s="84"/>
      <c r="R64" s="84"/>
      <c r="S64" s="84"/>
      <c r="T64" s="84"/>
      <c r="U64" s="48"/>
      <c r="V64" s="48"/>
      <c r="W64" s="48"/>
      <c r="X64" s="48"/>
    </row>
    <row r="65" spans="1:24">
      <c r="A65" s="13"/>
      <c r="B65" s="381" t="s">
        <v>140</v>
      </c>
      <c r="C65" s="381"/>
      <c r="D65" s="381"/>
      <c r="E65" s="43" t="s">
        <v>124</v>
      </c>
      <c r="F65" s="119" t="s">
        <v>224</v>
      </c>
      <c r="G65" s="13"/>
      <c r="H65" s="13"/>
      <c r="I65" s="13"/>
      <c r="J65" s="13"/>
      <c r="K65" s="13"/>
      <c r="L65" s="13"/>
      <c r="M65" s="13"/>
      <c r="N65" s="13"/>
      <c r="O65" s="54"/>
      <c r="P65" s="54"/>
      <c r="Q65" s="54"/>
      <c r="R65" s="54"/>
      <c r="S65" s="54"/>
      <c r="T65" s="54"/>
      <c r="U65" s="54"/>
      <c r="V65" s="54"/>
      <c r="W65" s="48"/>
      <c r="X65" s="48"/>
    </row>
    <row r="66" spans="1:24">
      <c r="A66" s="13"/>
      <c r="B66" s="536"/>
      <c r="C66" s="536"/>
      <c r="D66" s="536"/>
      <c r="E66" s="43"/>
      <c r="F66" s="171"/>
      <c r="G66" s="13"/>
      <c r="H66" s="13"/>
      <c r="I66" s="13"/>
      <c r="J66" s="13"/>
      <c r="K66" s="13"/>
      <c r="L66" s="13"/>
      <c r="M66" s="13"/>
      <c r="N66" s="13"/>
      <c r="O66" s="54"/>
      <c r="P66" s="54"/>
      <c r="Q66" s="54"/>
      <c r="R66" s="54"/>
      <c r="S66" s="54"/>
      <c r="T66" s="54"/>
      <c r="U66" s="54"/>
      <c r="V66" s="54"/>
      <c r="W66" s="54"/>
      <c r="X66" s="54"/>
    </row>
  </sheetData>
  <mergeCells count="309">
    <mergeCell ref="F62:G62"/>
    <mergeCell ref="F63:G63"/>
    <mergeCell ref="F64:G64"/>
    <mergeCell ref="Q60:U60"/>
    <mergeCell ref="V60:Z60"/>
    <mergeCell ref="AA60:AE60"/>
    <mergeCell ref="AF60:AJ60"/>
    <mergeCell ref="AK60:AO60"/>
    <mergeCell ref="AP60:AT60"/>
    <mergeCell ref="AU60:AY60"/>
    <mergeCell ref="AZ60:BD60"/>
    <mergeCell ref="BE60:BI60"/>
    <mergeCell ref="Q58:U58"/>
    <mergeCell ref="V58:Z58"/>
    <mergeCell ref="AA58:AE58"/>
    <mergeCell ref="AF58:AJ58"/>
    <mergeCell ref="AK58:AO58"/>
    <mergeCell ref="AP58:AT58"/>
    <mergeCell ref="AU58:AY58"/>
    <mergeCell ref="AZ58:BD58"/>
    <mergeCell ref="BE58:BI58"/>
    <mergeCell ref="Q56:U56"/>
    <mergeCell ref="V56:Z56"/>
    <mergeCell ref="AA56:AE56"/>
    <mergeCell ref="AF56:AJ56"/>
    <mergeCell ref="AK56:AO56"/>
    <mergeCell ref="AP56:AT56"/>
    <mergeCell ref="AU56:AY56"/>
    <mergeCell ref="AZ56:BD56"/>
    <mergeCell ref="BE56:BI56"/>
    <mergeCell ref="Q54:U54"/>
    <mergeCell ref="V54:Z54"/>
    <mergeCell ref="AA54:AE54"/>
    <mergeCell ref="AF54:AJ54"/>
    <mergeCell ref="AK54:AO54"/>
    <mergeCell ref="AP54:AT54"/>
    <mergeCell ref="AU54:AY54"/>
    <mergeCell ref="AZ54:BD54"/>
    <mergeCell ref="BE54:BI54"/>
    <mergeCell ref="Q52:U52"/>
    <mergeCell ref="V52:Z52"/>
    <mergeCell ref="AA52:AE52"/>
    <mergeCell ref="AF52:AJ52"/>
    <mergeCell ref="AK52:AO52"/>
    <mergeCell ref="AP52:AT52"/>
    <mergeCell ref="AU52:AY52"/>
    <mergeCell ref="AZ52:BD52"/>
    <mergeCell ref="BE52:BI52"/>
    <mergeCell ref="Q50:U50"/>
    <mergeCell ref="V50:Z50"/>
    <mergeCell ref="AA50:AE50"/>
    <mergeCell ref="AF50:AJ50"/>
    <mergeCell ref="AK50:AO50"/>
    <mergeCell ref="AP50:AT50"/>
    <mergeCell ref="AU50:AY50"/>
    <mergeCell ref="AZ50:BD50"/>
    <mergeCell ref="BE50:BI50"/>
    <mergeCell ref="Q48:U48"/>
    <mergeCell ref="V48:Z48"/>
    <mergeCell ref="AA48:AE48"/>
    <mergeCell ref="AF48:AJ48"/>
    <mergeCell ref="AK48:AO48"/>
    <mergeCell ref="AP48:AT48"/>
    <mergeCell ref="AU48:AY48"/>
    <mergeCell ref="AZ48:BD48"/>
    <mergeCell ref="BE48:BI48"/>
    <mergeCell ref="AF44:AJ44"/>
    <mergeCell ref="AK44:AO44"/>
    <mergeCell ref="AP44:AT44"/>
    <mergeCell ref="AU44:AY44"/>
    <mergeCell ref="AZ44:BD44"/>
    <mergeCell ref="BE44:BI44"/>
    <mergeCell ref="Q46:U46"/>
    <mergeCell ref="V46:Z46"/>
    <mergeCell ref="AA46:AE46"/>
    <mergeCell ref="AF46:AJ46"/>
    <mergeCell ref="AK46:AO46"/>
    <mergeCell ref="AP46:AT46"/>
    <mergeCell ref="AU46:AY46"/>
    <mergeCell ref="AZ46:BD46"/>
    <mergeCell ref="BE46:BI46"/>
    <mergeCell ref="Q44:U44"/>
    <mergeCell ref="V44:Z44"/>
    <mergeCell ref="AA44:AE44"/>
    <mergeCell ref="AF40:AJ40"/>
    <mergeCell ref="AK40:AO40"/>
    <mergeCell ref="AP40:AT40"/>
    <mergeCell ref="AU40:AY40"/>
    <mergeCell ref="AZ40:BD40"/>
    <mergeCell ref="BE40:BI40"/>
    <mergeCell ref="Q42:U42"/>
    <mergeCell ref="V42:Z42"/>
    <mergeCell ref="AA42:AE42"/>
    <mergeCell ref="AF42:AJ42"/>
    <mergeCell ref="AK42:AO42"/>
    <mergeCell ref="AP42:AT42"/>
    <mergeCell ref="AU42:AY42"/>
    <mergeCell ref="AZ42:BD42"/>
    <mergeCell ref="BE42:BI42"/>
    <mergeCell ref="B46:C46"/>
    <mergeCell ref="B48:C48"/>
    <mergeCell ref="B50:C50"/>
    <mergeCell ref="B52:C52"/>
    <mergeCell ref="B54:C54"/>
    <mergeCell ref="B56:C56"/>
    <mergeCell ref="B58:C58"/>
    <mergeCell ref="B60:C60"/>
    <mergeCell ref="D38:O38"/>
    <mergeCell ref="D40:O40"/>
    <mergeCell ref="D42:O42"/>
    <mergeCell ref="D44:O44"/>
    <mergeCell ref="D46:O46"/>
    <mergeCell ref="D48:O48"/>
    <mergeCell ref="D50:O50"/>
    <mergeCell ref="D52:O52"/>
    <mergeCell ref="D54:O54"/>
    <mergeCell ref="D56:O56"/>
    <mergeCell ref="D58:O58"/>
    <mergeCell ref="D60:O60"/>
    <mergeCell ref="B40:C40"/>
    <mergeCell ref="B42:C42"/>
    <mergeCell ref="B44:C44"/>
    <mergeCell ref="Q34:U34"/>
    <mergeCell ref="V34:Z34"/>
    <mergeCell ref="AA34:AE34"/>
    <mergeCell ref="Q38:U38"/>
    <mergeCell ref="V38:Z38"/>
    <mergeCell ref="AA38:AE38"/>
    <mergeCell ref="Q40:U40"/>
    <mergeCell ref="V40:Z40"/>
    <mergeCell ref="AA40:AE40"/>
    <mergeCell ref="BE23:BI23"/>
    <mergeCell ref="AP23:AT23"/>
    <mergeCell ref="BE21:BI21"/>
    <mergeCell ref="D22:O22"/>
    <mergeCell ref="Q22:U22"/>
    <mergeCell ref="V22:Z22"/>
    <mergeCell ref="B33:P34"/>
    <mergeCell ref="B36:O36"/>
    <mergeCell ref="B38:C38"/>
    <mergeCell ref="AF38:AJ38"/>
    <mergeCell ref="AK38:AO38"/>
    <mergeCell ref="AP38:AT38"/>
    <mergeCell ref="AU38:AY38"/>
    <mergeCell ref="AZ38:BD38"/>
    <mergeCell ref="BE38:BI38"/>
    <mergeCell ref="BE22:BI22"/>
    <mergeCell ref="AP21:AT21"/>
    <mergeCell ref="AU21:AY21"/>
    <mergeCell ref="AZ21:BD21"/>
    <mergeCell ref="AF33:AT33"/>
    <mergeCell ref="AU33:BI33"/>
    <mergeCell ref="Q36:U36"/>
    <mergeCell ref="V36:Z36"/>
    <mergeCell ref="AA36:AE36"/>
    <mergeCell ref="A1:K2"/>
    <mergeCell ref="AP26:AT26"/>
    <mergeCell ref="AU26:AY26"/>
    <mergeCell ref="AZ26:BD26"/>
    <mergeCell ref="D23:O23"/>
    <mergeCell ref="Q23:U23"/>
    <mergeCell ref="V23:Z23"/>
    <mergeCell ref="AA23:AE23"/>
    <mergeCell ref="AF23:AJ23"/>
    <mergeCell ref="AK23:AO23"/>
    <mergeCell ref="AU23:AY23"/>
    <mergeCell ref="AZ23:BD23"/>
    <mergeCell ref="AA22:AE22"/>
    <mergeCell ref="AF22:AJ22"/>
    <mergeCell ref="AK22:AO22"/>
    <mergeCell ref="AP22:AT22"/>
    <mergeCell ref="AU22:AY22"/>
    <mergeCell ref="AZ22:BD22"/>
    <mergeCell ref="C21:O21"/>
    <mergeCell ref="Q21:U21"/>
    <mergeCell ref="V21:Z21"/>
    <mergeCell ref="AA21:AE21"/>
    <mergeCell ref="AF21:AJ21"/>
    <mergeCell ref="AK21:AO21"/>
    <mergeCell ref="C62:D62"/>
    <mergeCell ref="B65:D65"/>
    <mergeCell ref="B31:BI31"/>
    <mergeCell ref="B66:D66"/>
    <mergeCell ref="BE26:BI26"/>
    <mergeCell ref="B29:D29"/>
    <mergeCell ref="AP24:AT24"/>
    <mergeCell ref="AU24:AY24"/>
    <mergeCell ref="AZ24:BD24"/>
    <mergeCell ref="BE24:BI24"/>
    <mergeCell ref="C26:O26"/>
    <mergeCell ref="Q26:U26"/>
    <mergeCell ref="D24:O24"/>
    <mergeCell ref="Q24:U24"/>
    <mergeCell ref="V24:Z24"/>
    <mergeCell ref="AA24:AE24"/>
    <mergeCell ref="AF24:AJ24"/>
    <mergeCell ref="AK24:AO24"/>
    <mergeCell ref="V26:Z26"/>
    <mergeCell ref="AA26:AE26"/>
    <mergeCell ref="AF26:AJ26"/>
    <mergeCell ref="AK26:AO26"/>
    <mergeCell ref="C28:D28"/>
    <mergeCell ref="Q33:AE33"/>
    <mergeCell ref="BE18:BI18"/>
    <mergeCell ref="D19:O19"/>
    <mergeCell ref="Q19:U19"/>
    <mergeCell ref="V19:Z19"/>
    <mergeCell ref="AA19:AE19"/>
    <mergeCell ref="AF19:AJ19"/>
    <mergeCell ref="AK19:AO19"/>
    <mergeCell ref="AP19:AT19"/>
    <mergeCell ref="AU19:AY19"/>
    <mergeCell ref="AZ19:BD19"/>
    <mergeCell ref="BE19:BI19"/>
    <mergeCell ref="E18:O18"/>
    <mergeCell ref="Q18:U18"/>
    <mergeCell ref="V18:Z18"/>
    <mergeCell ref="AA18:AE18"/>
    <mergeCell ref="AF18:AJ18"/>
    <mergeCell ref="AK18:AO18"/>
    <mergeCell ref="AP18:AT18"/>
    <mergeCell ref="AU18:AY18"/>
    <mergeCell ref="AZ18:BD18"/>
    <mergeCell ref="BE16:BI16"/>
    <mergeCell ref="E17:O17"/>
    <mergeCell ref="Q17:U17"/>
    <mergeCell ref="V17:Z17"/>
    <mergeCell ref="AA17:AE17"/>
    <mergeCell ref="AF17:AJ17"/>
    <mergeCell ref="AK17:AO17"/>
    <mergeCell ref="AP17:AT17"/>
    <mergeCell ref="AU17:AY17"/>
    <mergeCell ref="AZ17:BD17"/>
    <mergeCell ref="BE17:BI17"/>
    <mergeCell ref="E16:O16"/>
    <mergeCell ref="Q16:U16"/>
    <mergeCell ref="V16:Z16"/>
    <mergeCell ref="AA16:AE16"/>
    <mergeCell ref="AF16:AJ16"/>
    <mergeCell ref="AK16:AO16"/>
    <mergeCell ref="AP16:AT16"/>
    <mergeCell ref="AU16:AY16"/>
    <mergeCell ref="AZ16:BD16"/>
    <mergeCell ref="BE14:BI14"/>
    <mergeCell ref="E15:O15"/>
    <mergeCell ref="Q15:U15"/>
    <mergeCell ref="V15:Z15"/>
    <mergeCell ref="AA15:AE15"/>
    <mergeCell ref="AF15:AJ15"/>
    <mergeCell ref="AK15:AO15"/>
    <mergeCell ref="AP15:AT15"/>
    <mergeCell ref="AU15:AY15"/>
    <mergeCell ref="AZ15:BD15"/>
    <mergeCell ref="BE15:BI15"/>
    <mergeCell ref="D14:O14"/>
    <mergeCell ref="Q14:U14"/>
    <mergeCell ref="V14:Z14"/>
    <mergeCell ref="AA14:AE14"/>
    <mergeCell ref="AF14:AJ14"/>
    <mergeCell ref="AK14:AO14"/>
    <mergeCell ref="AP14:AT14"/>
    <mergeCell ref="AU14:AY14"/>
    <mergeCell ref="AZ14:BD14"/>
    <mergeCell ref="BE10:BI10"/>
    <mergeCell ref="C12:O12"/>
    <mergeCell ref="Q12:U12"/>
    <mergeCell ref="V12:Z12"/>
    <mergeCell ref="AA12:AE12"/>
    <mergeCell ref="AF12:AJ12"/>
    <mergeCell ref="AK12:AO12"/>
    <mergeCell ref="AP12:AT12"/>
    <mergeCell ref="AU12:AY12"/>
    <mergeCell ref="AZ12:BD12"/>
    <mergeCell ref="BE12:BI12"/>
    <mergeCell ref="C10:O10"/>
    <mergeCell ref="Q10:U10"/>
    <mergeCell ref="V10:Z10"/>
    <mergeCell ref="AA10:AE10"/>
    <mergeCell ref="AF10:AJ10"/>
    <mergeCell ref="AK10:AO10"/>
    <mergeCell ref="AP10:AT10"/>
    <mergeCell ref="AU10:AY10"/>
    <mergeCell ref="AZ10:BD10"/>
    <mergeCell ref="B5:BI5"/>
    <mergeCell ref="B7:P8"/>
    <mergeCell ref="Q7:AE7"/>
    <mergeCell ref="AF7:AT7"/>
    <mergeCell ref="AU7:BI7"/>
    <mergeCell ref="Q8:U8"/>
    <mergeCell ref="V8:Z8"/>
    <mergeCell ref="AA8:AE8"/>
    <mergeCell ref="AF8:AJ8"/>
    <mergeCell ref="AK8:AO8"/>
    <mergeCell ref="AP8:AT8"/>
    <mergeCell ref="AU8:AY8"/>
    <mergeCell ref="AZ8:BD8"/>
    <mergeCell ref="BE8:BI8"/>
    <mergeCell ref="AF36:AJ36"/>
    <mergeCell ref="AK36:AO36"/>
    <mergeCell ref="AP36:AT36"/>
    <mergeCell ref="AU36:AY36"/>
    <mergeCell ref="AZ36:BD36"/>
    <mergeCell ref="BE36:BI36"/>
    <mergeCell ref="AF34:AJ34"/>
    <mergeCell ref="AK34:AO34"/>
    <mergeCell ref="AP34:AT34"/>
    <mergeCell ref="AU34:AY34"/>
    <mergeCell ref="AZ34:BD34"/>
    <mergeCell ref="BE34:BI34"/>
  </mergeCells>
  <phoneticPr fontId="21"/>
  <printOptions horizontalCentered="1"/>
  <pageMargins left="0.47244094488188981" right="0.39370078740157483" top="0.31496062992125984" bottom="0.39370078740157483" header="0" footer="0"/>
  <pageSetup paperSize="9" scale="9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2"/>
  <sheetViews>
    <sheetView view="pageBreakPreview" zoomScaleNormal="100" zoomScaleSheetLayoutView="100" workbookViewId="0">
      <selection activeCell="B1" sqref="B1"/>
    </sheetView>
  </sheetViews>
  <sheetFormatPr defaultRowHeight="11.25"/>
  <cols>
    <col min="1" max="1" width="1" style="13" customWidth="1"/>
    <col min="2" max="63" width="1.625" style="13" customWidth="1"/>
    <col min="64" max="16384" width="9" style="13"/>
  </cols>
  <sheetData>
    <row r="1" spans="3:65" s="303" customFormat="1" ht="13.5" customHeight="1">
      <c r="C1" s="325"/>
      <c r="D1" s="325"/>
      <c r="E1" s="326"/>
      <c r="F1" s="326"/>
      <c r="G1" s="326"/>
      <c r="H1" s="326"/>
      <c r="I1" s="326"/>
      <c r="J1" s="326"/>
      <c r="K1" s="57"/>
      <c r="L1" s="57"/>
      <c r="M1" s="57"/>
      <c r="R1" s="325"/>
      <c r="S1" s="49"/>
      <c r="T1" s="49"/>
      <c r="U1" s="49"/>
      <c r="BA1" s="13"/>
      <c r="BB1" s="619">
        <f>'60'!A1+1</f>
        <v>61</v>
      </c>
      <c r="BC1" s="619"/>
      <c r="BD1" s="619"/>
      <c r="BE1" s="619"/>
      <c r="BF1" s="619"/>
      <c r="BG1" s="619"/>
      <c r="BH1" s="619"/>
      <c r="BI1" s="619"/>
      <c r="BJ1" s="619"/>
      <c r="BK1" s="619"/>
    </row>
    <row r="2" spans="3:65" ht="11.1" customHeight="1"/>
    <row r="3" spans="3:65" s="56" customFormat="1" ht="18" customHeight="1">
      <c r="C3" s="443" t="s">
        <v>468</v>
      </c>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443"/>
      <c r="AR3" s="443"/>
      <c r="AS3" s="443"/>
      <c r="AT3" s="443"/>
      <c r="AU3" s="443"/>
      <c r="AV3" s="443"/>
      <c r="AW3" s="443"/>
      <c r="AX3" s="443"/>
      <c r="AY3" s="443"/>
      <c r="AZ3" s="443"/>
      <c r="BA3" s="443"/>
      <c r="BB3" s="443"/>
      <c r="BC3" s="443"/>
      <c r="BD3" s="443"/>
      <c r="BE3" s="443"/>
      <c r="BF3" s="443"/>
      <c r="BG3" s="443"/>
      <c r="BH3" s="443"/>
      <c r="BI3" s="443"/>
      <c r="BJ3" s="50"/>
    </row>
    <row r="4" spans="3:65" s="56" customFormat="1" ht="13.5" customHeight="1">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50"/>
    </row>
    <row r="5" spans="3:65" ht="12.95" customHeight="1">
      <c r="C5" s="470" t="s">
        <v>392</v>
      </c>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0"/>
      <c r="AO5" s="470"/>
      <c r="AP5" s="470"/>
      <c r="AQ5" s="470"/>
      <c r="AR5" s="470"/>
      <c r="AS5" s="470"/>
      <c r="AT5" s="470"/>
      <c r="AU5" s="470"/>
      <c r="AV5" s="470"/>
      <c r="AW5" s="470"/>
      <c r="AX5" s="470"/>
      <c r="AY5" s="470"/>
      <c r="AZ5" s="470"/>
      <c r="BA5" s="470"/>
      <c r="BB5" s="470"/>
      <c r="BC5" s="470"/>
      <c r="BD5" s="470"/>
      <c r="BE5" s="470"/>
      <c r="BF5" s="470"/>
      <c r="BG5" s="470"/>
      <c r="BH5" s="470"/>
      <c r="BI5" s="470"/>
      <c r="BJ5" s="323"/>
    </row>
    <row r="6" spans="3:65" ht="12.75" customHeight="1">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79" t="s">
        <v>453</v>
      </c>
      <c r="BJ6" s="44"/>
    </row>
    <row r="7" spans="3:65" ht="13.35" customHeight="1">
      <c r="C7" s="474" t="s">
        <v>451</v>
      </c>
      <c r="D7" s="444"/>
      <c r="E7" s="444"/>
      <c r="F7" s="444"/>
      <c r="G7" s="444"/>
      <c r="H7" s="444"/>
      <c r="I7" s="444"/>
      <c r="J7" s="444"/>
      <c r="K7" s="444"/>
      <c r="L7" s="444"/>
      <c r="M7" s="444"/>
      <c r="N7" s="444" t="s">
        <v>393</v>
      </c>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c r="AO7" s="444"/>
      <c r="AP7" s="444"/>
      <c r="AQ7" s="444"/>
      <c r="AR7" s="444"/>
      <c r="AS7" s="444"/>
      <c r="AT7" s="444"/>
      <c r="AU7" s="444"/>
      <c r="AV7" s="444"/>
      <c r="AW7" s="444"/>
      <c r="AX7" s="444" t="s">
        <v>192</v>
      </c>
      <c r="AY7" s="444"/>
      <c r="AZ7" s="444"/>
      <c r="BA7" s="444"/>
      <c r="BB7" s="444"/>
      <c r="BC7" s="444"/>
      <c r="BD7" s="444"/>
      <c r="BE7" s="444"/>
      <c r="BF7" s="444"/>
      <c r="BG7" s="444"/>
      <c r="BH7" s="444"/>
      <c r="BI7" s="445"/>
      <c r="BJ7" s="321"/>
    </row>
    <row r="8" spans="3:65" ht="13.35" customHeight="1">
      <c r="C8" s="584"/>
      <c r="D8" s="447"/>
      <c r="E8" s="447"/>
      <c r="F8" s="447"/>
      <c r="G8" s="447"/>
      <c r="H8" s="447"/>
      <c r="I8" s="447"/>
      <c r="J8" s="447"/>
      <c r="K8" s="447"/>
      <c r="L8" s="447"/>
      <c r="M8" s="447"/>
      <c r="N8" s="447" t="s">
        <v>94</v>
      </c>
      <c r="O8" s="447"/>
      <c r="P8" s="447"/>
      <c r="Q8" s="447"/>
      <c r="R8" s="447"/>
      <c r="S8" s="447"/>
      <c r="T8" s="447"/>
      <c r="U8" s="447"/>
      <c r="V8" s="447"/>
      <c r="W8" s="447"/>
      <c r="X8" s="447"/>
      <c r="Y8" s="447"/>
      <c r="Z8" s="447" t="s">
        <v>95</v>
      </c>
      <c r="AA8" s="447"/>
      <c r="AB8" s="447"/>
      <c r="AC8" s="447"/>
      <c r="AD8" s="447"/>
      <c r="AE8" s="447"/>
      <c r="AF8" s="447"/>
      <c r="AG8" s="447"/>
      <c r="AH8" s="447"/>
      <c r="AI8" s="447"/>
      <c r="AJ8" s="447"/>
      <c r="AK8" s="447"/>
      <c r="AL8" s="449" t="s">
        <v>96</v>
      </c>
      <c r="AM8" s="449"/>
      <c r="AN8" s="449"/>
      <c r="AO8" s="449"/>
      <c r="AP8" s="449"/>
      <c r="AQ8" s="449"/>
      <c r="AR8" s="449"/>
      <c r="AS8" s="449"/>
      <c r="AT8" s="449"/>
      <c r="AU8" s="449"/>
      <c r="AV8" s="449"/>
      <c r="AW8" s="449"/>
      <c r="AX8" s="447"/>
      <c r="AY8" s="447"/>
      <c r="AZ8" s="447"/>
      <c r="BA8" s="447"/>
      <c r="BB8" s="447"/>
      <c r="BC8" s="447"/>
      <c r="BD8" s="447"/>
      <c r="BE8" s="447"/>
      <c r="BF8" s="447"/>
      <c r="BG8" s="447"/>
      <c r="BH8" s="447"/>
      <c r="BI8" s="620"/>
      <c r="BJ8" s="321"/>
    </row>
    <row r="9" spans="3:65" ht="9.9499999999999993" customHeight="1">
      <c r="C9" s="44"/>
      <c r="D9" s="44"/>
      <c r="E9" s="44"/>
      <c r="F9" s="44"/>
      <c r="G9" s="44"/>
      <c r="H9" s="44"/>
      <c r="I9" s="44"/>
      <c r="J9" s="44"/>
      <c r="K9" s="44"/>
      <c r="L9" s="44"/>
      <c r="M9" s="198"/>
      <c r="N9" s="44"/>
      <c r="O9" s="44"/>
      <c r="P9" s="44"/>
      <c r="Q9" s="44"/>
      <c r="R9" s="44"/>
      <c r="S9" s="44"/>
      <c r="T9" s="44"/>
      <c r="U9" s="44"/>
      <c r="V9" s="44"/>
      <c r="W9" s="44"/>
      <c r="X9" s="44"/>
      <c r="Y9" s="44"/>
    </row>
    <row r="10" spans="3:65" ht="13.15" customHeight="1">
      <c r="D10" s="618" t="s">
        <v>118</v>
      </c>
      <c r="E10" s="618"/>
      <c r="F10" s="618"/>
      <c r="G10" s="470">
        <v>32</v>
      </c>
      <c r="H10" s="470"/>
      <c r="I10" s="470"/>
      <c r="J10" s="470" t="s">
        <v>100</v>
      </c>
      <c r="K10" s="470"/>
      <c r="L10" s="470"/>
      <c r="M10" s="200"/>
      <c r="N10" s="616">
        <v>732380</v>
      </c>
      <c r="O10" s="616"/>
      <c r="P10" s="616"/>
      <c r="Q10" s="616"/>
      <c r="R10" s="616"/>
      <c r="S10" s="616"/>
      <c r="T10" s="616"/>
      <c r="U10" s="616"/>
      <c r="V10" s="616"/>
      <c r="W10" s="616"/>
      <c r="X10" s="616"/>
      <c r="Y10" s="616"/>
      <c r="Z10" s="616">
        <v>355807</v>
      </c>
      <c r="AA10" s="616"/>
      <c r="AB10" s="616"/>
      <c r="AC10" s="616"/>
      <c r="AD10" s="616"/>
      <c r="AE10" s="616"/>
      <c r="AF10" s="616"/>
      <c r="AG10" s="616"/>
      <c r="AH10" s="616"/>
      <c r="AI10" s="616"/>
      <c r="AJ10" s="616"/>
      <c r="AK10" s="616"/>
      <c r="AL10" s="616">
        <v>376573</v>
      </c>
      <c r="AM10" s="616"/>
      <c r="AN10" s="616"/>
      <c r="AO10" s="616"/>
      <c r="AP10" s="616"/>
      <c r="AQ10" s="616"/>
      <c r="AR10" s="616"/>
      <c r="AS10" s="616"/>
      <c r="AT10" s="616"/>
      <c r="AU10" s="616"/>
      <c r="AV10" s="616"/>
      <c r="AW10" s="616"/>
      <c r="AX10" s="617">
        <v>15232.53</v>
      </c>
      <c r="AY10" s="617"/>
      <c r="AZ10" s="617"/>
      <c r="BA10" s="617"/>
      <c r="BB10" s="617"/>
      <c r="BC10" s="617"/>
      <c r="BD10" s="617"/>
      <c r="BE10" s="617"/>
      <c r="BF10" s="617"/>
      <c r="BG10" s="617"/>
      <c r="BH10" s="617"/>
      <c r="BI10" s="617"/>
      <c r="BJ10" s="172"/>
      <c r="BL10" s="325"/>
      <c r="BM10" s="325"/>
    </row>
    <row r="11" spans="3:65" ht="13.15" customHeight="1">
      <c r="G11" s="396">
        <v>37</v>
      </c>
      <c r="H11" s="396"/>
      <c r="I11" s="396"/>
      <c r="M11" s="200"/>
      <c r="N11" s="616">
        <v>732583</v>
      </c>
      <c r="O11" s="616"/>
      <c r="P11" s="616"/>
      <c r="Q11" s="616"/>
      <c r="R11" s="616"/>
      <c r="S11" s="616"/>
      <c r="T11" s="616"/>
      <c r="U11" s="616"/>
      <c r="V11" s="616"/>
      <c r="W11" s="616"/>
      <c r="X11" s="616"/>
      <c r="Y11" s="616"/>
      <c r="Z11" s="616">
        <v>355199</v>
      </c>
      <c r="AA11" s="616"/>
      <c r="AB11" s="616"/>
      <c r="AC11" s="616"/>
      <c r="AD11" s="616"/>
      <c r="AE11" s="616"/>
      <c r="AF11" s="616"/>
      <c r="AG11" s="616"/>
      <c r="AH11" s="616"/>
      <c r="AI11" s="616"/>
      <c r="AJ11" s="616"/>
      <c r="AK11" s="616"/>
      <c r="AL11" s="616">
        <v>377384</v>
      </c>
      <c r="AM11" s="616"/>
      <c r="AN11" s="616"/>
      <c r="AO11" s="616"/>
      <c r="AP11" s="616"/>
      <c r="AQ11" s="616"/>
      <c r="AR11" s="616"/>
      <c r="AS11" s="616"/>
      <c r="AT11" s="616"/>
      <c r="AU11" s="616"/>
      <c r="AV11" s="616"/>
      <c r="AW11" s="616"/>
      <c r="AX11" s="617">
        <v>15236.75</v>
      </c>
      <c r="AY11" s="617"/>
      <c r="AZ11" s="617"/>
      <c r="BA11" s="617"/>
      <c r="BB11" s="617"/>
      <c r="BC11" s="617"/>
      <c r="BD11" s="617"/>
      <c r="BE11" s="617"/>
      <c r="BF11" s="617"/>
      <c r="BG11" s="617"/>
      <c r="BH11" s="617"/>
      <c r="BI11" s="617"/>
      <c r="BJ11" s="172"/>
      <c r="BL11" s="325"/>
      <c r="BM11" s="325"/>
    </row>
    <row r="12" spans="3:65" ht="13.15" customHeight="1">
      <c r="C12" s="44"/>
      <c r="D12" s="44"/>
      <c r="E12" s="44"/>
      <c r="F12" s="44"/>
      <c r="G12" s="396">
        <v>42</v>
      </c>
      <c r="H12" s="396"/>
      <c r="I12" s="396"/>
      <c r="J12" s="44"/>
      <c r="K12" s="44"/>
      <c r="L12" s="44"/>
      <c r="M12" s="200"/>
      <c r="N12" s="616">
        <v>727620</v>
      </c>
      <c r="O12" s="616"/>
      <c r="P12" s="616"/>
      <c r="Q12" s="616"/>
      <c r="R12" s="616"/>
      <c r="S12" s="616"/>
      <c r="T12" s="616"/>
      <c r="U12" s="616"/>
      <c r="V12" s="616"/>
      <c r="W12" s="616"/>
      <c r="X12" s="616"/>
      <c r="Y12" s="616"/>
      <c r="Z12" s="616">
        <v>352092</v>
      </c>
      <c r="AA12" s="616"/>
      <c r="AB12" s="616"/>
      <c r="AC12" s="616"/>
      <c r="AD12" s="616"/>
      <c r="AE12" s="616"/>
      <c r="AF12" s="616"/>
      <c r="AG12" s="616"/>
      <c r="AH12" s="616"/>
      <c r="AI12" s="616"/>
      <c r="AJ12" s="616"/>
      <c r="AK12" s="616"/>
      <c r="AL12" s="616">
        <v>375528</v>
      </c>
      <c r="AM12" s="616"/>
      <c r="AN12" s="616"/>
      <c r="AO12" s="616"/>
      <c r="AP12" s="616"/>
      <c r="AQ12" s="616"/>
      <c r="AR12" s="616"/>
      <c r="AS12" s="616"/>
      <c r="AT12" s="616"/>
      <c r="AU12" s="616"/>
      <c r="AV12" s="616"/>
      <c r="AW12" s="616"/>
      <c r="AX12" s="617">
        <v>15133.53</v>
      </c>
      <c r="AY12" s="617"/>
      <c r="AZ12" s="617"/>
      <c r="BA12" s="617"/>
      <c r="BB12" s="617"/>
      <c r="BC12" s="617"/>
      <c r="BD12" s="617"/>
      <c r="BE12" s="617"/>
      <c r="BF12" s="617"/>
      <c r="BG12" s="617"/>
      <c r="BH12" s="617"/>
      <c r="BI12" s="617"/>
      <c r="BJ12" s="172"/>
      <c r="BL12" s="325"/>
      <c r="BM12" s="325"/>
    </row>
    <row r="13" spans="3:65" ht="9.9499999999999993" customHeight="1">
      <c r="C13" s="45"/>
      <c r="D13" s="45"/>
      <c r="E13" s="45"/>
      <c r="F13" s="45"/>
      <c r="G13" s="45"/>
      <c r="H13" s="45"/>
      <c r="I13" s="45"/>
      <c r="J13" s="45"/>
      <c r="K13" s="45"/>
      <c r="L13" s="45"/>
      <c r="M13" s="189"/>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4"/>
    </row>
    <row r="14" spans="3:65" ht="11.1" customHeight="1">
      <c r="D14" s="436" t="s">
        <v>138</v>
      </c>
      <c r="E14" s="436"/>
      <c r="F14" s="323" t="s">
        <v>139</v>
      </c>
      <c r="G14" s="83" t="s">
        <v>394</v>
      </c>
    </row>
    <row r="15" spans="3:65" ht="11.1" customHeight="1">
      <c r="C15" s="439" t="s">
        <v>140</v>
      </c>
      <c r="D15" s="439"/>
      <c r="E15" s="439"/>
      <c r="F15" s="323" t="s">
        <v>139</v>
      </c>
      <c r="G15" s="119" t="s">
        <v>552</v>
      </c>
    </row>
    <row r="16" spans="3:65" ht="13.5" customHeight="1">
      <c r="C16" s="322"/>
      <c r="D16" s="322"/>
      <c r="E16" s="322"/>
      <c r="F16" s="323"/>
      <c r="G16" s="119"/>
    </row>
    <row r="17" spans="3:67" ht="12.95" customHeight="1">
      <c r="C17" s="470" t="s">
        <v>395</v>
      </c>
      <c r="D17" s="470"/>
      <c r="E17" s="470"/>
      <c r="F17" s="470"/>
      <c r="G17" s="470"/>
      <c r="H17" s="470"/>
      <c r="I17" s="470"/>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0"/>
      <c r="AN17" s="470"/>
      <c r="AO17" s="470"/>
      <c r="AP17" s="470"/>
      <c r="AQ17" s="470"/>
      <c r="AR17" s="470"/>
      <c r="AS17" s="470"/>
      <c r="AT17" s="470"/>
      <c r="AU17" s="470"/>
      <c r="AV17" s="470"/>
      <c r="AW17" s="470"/>
      <c r="AX17" s="470"/>
      <c r="AY17" s="470"/>
      <c r="AZ17" s="470"/>
      <c r="BA17" s="470"/>
      <c r="BB17" s="470"/>
      <c r="BC17" s="470"/>
      <c r="BD17" s="470"/>
      <c r="BE17" s="470"/>
      <c r="BF17" s="470"/>
      <c r="BG17" s="470"/>
      <c r="BH17" s="470"/>
      <c r="BI17" s="470"/>
      <c r="BJ17" s="323"/>
    </row>
    <row r="18" spans="3:67" ht="12.75" customHeight="1">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8"/>
      <c r="AD18" s="48"/>
      <c r="AE18" s="48"/>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I18" s="79" t="s">
        <v>453</v>
      </c>
    </row>
    <row r="19" spans="3:67" s="299" customFormat="1" ht="13.35" customHeight="1">
      <c r="C19" s="593" t="s">
        <v>451</v>
      </c>
      <c r="D19" s="593"/>
      <c r="E19" s="593"/>
      <c r="F19" s="593"/>
      <c r="G19" s="593"/>
      <c r="H19" s="593"/>
      <c r="I19" s="593"/>
      <c r="J19" s="593"/>
      <c r="K19" s="593"/>
      <c r="L19" s="594"/>
      <c r="M19" s="597" t="s">
        <v>511</v>
      </c>
      <c r="N19" s="593"/>
      <c r="O19" s="593"/>
      <c r="P19" s="593"/>
      <c r="Q19" s="593"/>
      <c r="R19" s="593"/>
      <c r="S19" s="593"/>
      <c r="T19" s="594"/>
      <c r="U19" s="613" t="s">
        <v>513</v>
      </c>
      <c r="V19" s="614"/>
      <c r="W19" s="614"/>
      <c r="X19" s="614"/>
      <c r="Y19" s="614"/>
      <c r="Z19" s="614"/>
      <c r="AA19" s="614"/>
      <c r="AB19" s="614"/>
      <c r="AC19" s="614"/>
      <c r="AD19" s="614"/>
      <c r="AE19" s="614"/>
      <c r="AF19" s="614"/>
      <c r="AG19" s="614"/>
      <c r="AH19" s="614"/>
      <c r="AI19" s="614"/>
      <c r="AJ19" s="614"/>
      <c r="AK19" s="614"/>
      <c r="AL19" s="614"/>
      <c r="AM19" s="614"/>
      <c r="AN19" s="614"/>
      <c r="AO19" s="614"/>
      <c r="AP19" s="614"/>
      <c r="AQ19" s="614"/>
      <c r="AR19" s="614"/>
      <c r="AS19" s="614"/>
      <c r="AT19" s="614"/>
      <c r="AU19" s="614"/>
      <c r="AV19" s="614"/>
      <c r="AW19" s="614"/>
      <c r="AX19" s="614"/>
      <c r="AY19" s="614"/>
      <c r="AZ19" s="614"/>
      <c r="BA19" s="615"/>
      <c r="BB19" s="599" t="s">
        <v>396</v>
      </c>
      <c r="BC19" s="600"/>
      <c r="BD19" s="600"/>
      <c r="BE19" s="600"/>
      <c r="BF19" s="600"/>
      <c r="BG19" s="600"/>
      <c r="BH19" s="600"/>
      <c r="BI19" s="600"/>
      <c r="BJ19" s="300"/>
    </row>
    <row r="20" spans="3:67" s="299" customFormat="1" ht="13.35" customHeight="1">
      <c r="C20" s="595"/>
      <c r="D20" s="595"/>
      <c r="E20" s="595"/>
      <c r="F20" s="595"/>
      <c r="G20" s="595"/>
      <c r="H20" s="595"/>
      <c r="I20" s="595"/>
      <c r="J20" s="595"/>
      <c r="K20" s="595"/>
      <c r="L20" s="596"/>
      <c r="M20" s="598"/>
      <c r="N20" s="595"/>
      <c r="O20" s="595"/>
      <c r="P20" s="595"/>
      <c r="Q20" s="595"/>
      <c r="R20" s="595"/>
      <c r="S20" s="595"/>
      <c r="T20" s="596"/>
      <c r="U20" s="610" t="s">
        <v>94</v>
      </c>
      <c r="V20" s="611"/>
      <c r="W20" s="611"/>
      <c r="X20" s="611"/>
      <c r="Y20" s="611"/>
      <c r="Z20" s="611"/>
      <c r="AA20" s="611"/>
      <c r="AB20" s="611"/>
      <c r="AC20" s="612"/>
      <c r="AD20" s="608" t="s">
        <v>397</v>
      </c>
      <c r="AE20" s="608"/>
      <c r="AF20" s="608"/>
      <c r="AG20" s="608"/>
      <c r="AH20" s="608"/>
      <c r="AI20" s="608"/>
      <c r="AJ20" s="608"/>
      <c r="AK20" s="609"/>
      <c r="AL20" s="605" t="s">
        <v>322</v>
      </c>
      <c r="AM20" s="606"/>
      <c r="AN20" s="606"/>
      <c r="AO20" s="606"/>
      <c r="AP20" s="606"/>
      <c r="AQ20" s="606"/>
      <c r="AR20" s="606"/>
      <c r="AS20" s="607"/>
      <c r="AT20" s="603" t="s">
        <v>512</v>
      </c>
      <c r="AU20" s="603"/>
      <c r="AV20" s="603"/>
      <c r="AW20" s="603"/>
      <c r="AX20" s="603"/>
      <c r="AY20" s="603"/>
      <c r="AZ20" s="603"/>
      <c r="BA20" s="604"/>
      <c r="BB20" s="601"/>
      <c r="BC20" s="602"/>
      <c r="BD20" s="602"/>
      <c r="BE20" s="602"/>
      <c r="BF20" s="602"/>
      <c r="BG20" s="602"/>
      <c r="BH20" s="602"/>
      <c r="BI20" s="602"/>
      <c r="BJ20" s="300"/>
      <c r="BM20" s="301"/>
    </row>
    <row r="21" spans="3:67" ht="9.9499999999999993" customHeight="1">
      <c r="C21" s="44"/>
      <c r="D21" s="44"/>
      <c r="E21" s="44"/>
      <c r="F21" s="44"/>
      <c r="G21" s="44"/>
      <c r="H21" s="44"/>
      <c r="I21" s="44"/>
      <c r="J21" s="44"/>
      <c r="K21" s="219"/>
      <c r="L21" s="198"/>
      <c r="M21" s="44"/>
      <c r="N21" s="44"/>
      <c r="O21" s="44"/>
      <c r="P21" s="44"/>
      <c r="Q21" s="44"/>
      <c r="R21" s="44"/>
      <c r="S21" s="44"/>
      <c r="BM21" s="44"/>
      <c r="BO21" s="44"/>
    </row>
    <row r="22" spans="3:67" ht="13.15" customHeight="1">
      <c r="C22" s="44"/>
      <c r="D22" s="446" t="s">
        <v>118</v>
      </c>
      <c r="E22" s="446"/>
      <c r="F22" s="446"/>
      <c r="G22" s="396">
        <v>32</v>
      </c>
      <c r="H22" s="396"/>
      <c r="I22" s="396" t="s">
        <v>100</v>
      </c>
      <c r="J22" s="396"/>
      <c r="K22" s="44"/>
      <c r="L22" s="200"/>
      <c r="M22" s="558">
        <v>355993</v>
      </c>
      <c r="N22" s="557"/>
      <c r="O22" s="557"/>
      <c r="P22" s="557"/>
      <c r="Q22" s="557"/>
      <c r="R22" s="557"/>
      <c r="S22" s="557"/>
      <c r="T22" s="557"/>
      <c r="U22" s="557">
        <v>355782</v>
      </c>
      <c r="V22" s="557"/>
      <c r="W22" s="557"/>
      <c r="X22" s="557"/>
      <c r="Y22" s="557"/>
      <c r="Z22" s="557"/>
      <c r="AA22" s="557"/>
      <c r="AB22" s="557"/>
      <c r="AC22" s="557"/>
      <c r="AD22" s="557">
        <v>182227</v>
      </c>
      <c r="AE22" s="557"/>
      <c r="AF22" s="557"/>
      <c r="AG22" s="557"/>
      <c r="AH22" s="557"/>
      <c r="AI22" s="557"/>
      <c r="AJ22" s="557"/>
      <c r="AK22" s="557"/>
      <c r="AL22" s="557">
        <v>15924</v>
      </c>
      <c r="AM22" s="557"/>
      <c r="AN22" s="557"/>
      <c r="AO22" s="557"/>
      <c r="AP22" s="557"/>
      <c r="AQ22" s="557"/>
      <c r="AR22" s="557"/>
      <c r="AS22" s="557"/>
      <c r="AT22" s="557">
        <v>157631</v>
      </c>
      <c r="AU22" s="557"/>
      <c r="AV22" s="557"/>
      <c r="AW22" s="557"/>
      <c r="AX22" s="557"/>
      <c r="AY22" s="557"/>
      <c r="AZ22" s="557"/>
      <c r="BA22" s="557"/>
      <c r="BB22" s="557">
        <v>211</v>
      </c>
      <c r="BC22" s="557"/>
      <c r="BD22" s="557"/>
      <c r="BE22" s="557"/>
      <c r="BF22" s="557"/>
      <c r="BG22" s="557"/>
      <c r="BH22" s="557"/>
      <c r="BI22" s="557"/>
      <c r="BJ22" s="324"/>
      <c r="BL22" s="325"/>
      <c r="BM22" s="328"/>
      <c r="BN22" s="327"/>
    </row>
    <row r="23" spans="3:67" ht="13.15" customHeight="1">
      <c r="C23" s="44"/>
      <c r="D23" s="44"/>
      <c r="E23" s="44"/>
      <c r="F23" s="44"/>
      <c r="G23" s="396">
        <v>37</v>
      </c>
      <c r="H23" s="396"/>
      <c r="I23" s="44"/>
      <c r="J23" s="44"/>
      <c r="K23" s="44"/>
      <c r="L23" s="200"/>
      <c r="M23" s="558">
        <v>361399</v>
      </c>
      <c r="N23" s="557"/>
      <c r="O23" s="557"/>
      <c r="P23" s="557"/>
      <c r="Q23" s="557"/>
      <c r="R23" s="557"/>
      <c r="S23" s="557"/>
      <c r="T23" s="557"/>
      <c r="U23" s="557">
        <v>361188</v>
      </c>
      <c r="V23" s="557"/>
      <c r="W23" s="557"/>
      <c r="X23" s="557"/>
      <c r="Y23" s="557"/>
      <c r="Z23" s="557"/>
      <c r="AA23" s="557"/>
      <c r="AB23" s="557"/>
      <c r="AC23" s="557"/>
      <c r="AD23" s="557">
        <v>185455</v>
      </c>
      <c r="AE23" s="557"/>
      <c r="AF23" s="557"/>
      <c r="AG23" s="557"/>
      <c r="AH23" s="557"/>
      <c r="AI23" s="557"/>
      <c r="AJ23" s="557"/>
      <c r="AK23" s="557"/>
      <c r="AL23" s="557">
        <v>16239</v>
      </c>
      <c r="AM23" s="557"/>
      <c r="AN23" s="557"/>
      <c r="AO23" s="557"/>
      <c r="AP23" s="557"/>
      <c r="AQ23" s="557"/>
      <c r="AR23" s="557"/>
      <c r="AS23" s="557"/>
      <c r="AT23" s="557">
        <v>159494</v>
      </c>
      <c r="AU23" s="557"/>
      <c r="AV23" s="557"/>
      <c r="AW23" s="557"/>
      <c r="AX23" s="557"/>
      <c r="AY23" s="557"/>
      <c r="AZ23" s="557"/>
      <c r="BA23" s="557"/>
      <c r="BB23" s="557">
        <v>211</v>
      </c>
      <c r="BC23" s="557"/>
      <c r="BD23" s="557"/>
      <c r="BE23" s="557"/>
      <c r="BF23" s="557"/>
      <c r="BG23" s="557"/>
      <c r="BH23" s="557"/>
      <c r="BI23" s="557"/>
      <c r="BJ23" s="324"/>
      <c r="BM23" s="328"/>
      <c r="BN23" s="327"/>
    </row>
    <row r="24" spans="3:67" ht="13.15" customHeight="1">
      <c r="C24" s="44"/>
      <c r="D24" s="44"/>
      <c r="E24" s="44"/>
      <c r="F24" s="44"/>
      <c r="G24" s="396">
        <v>42</v>
      </c>
      <c r="H24" s="396"/>
      <c r="I24" s="44"/>
      <c r="J24" s="44"/>
      <c r="K24" s="44"/>
      <c r="L24" s="200"/>
      <c r="M24" s="558">
        <v>365414</v>
      </c>
      <c r="N24" s="557"/>
      <c r="O24" s="557"/>
      <c r="P24" s="557"/>
      <c r="Q24" s="557"/>
      <c r="R24" s="557"/>
      <c r="S24" s="557"/>
      <c r="T24" s="557"/>
      <c r="U24" s="557">
        <v>365203</v>
      </c>
      <c r="V24" s="557"/>
      <c r="W24" s="557"/>
      <c r="X24" s="557"/>
      <c r="Y24" s="557"/>
      <c r="Z24" s="557"/>
      <c r="AA24" s="557"/>
      <c r="AB24" s="557"/>
      <c r="AC24" s="557"/>
      <c r="AD24" s="557">
        <v>187307</v>
      </c>
      <c r="AE24" s="557"/>
      <c r="AF24" s="557"/>
      <c r="AG24" s="557"/>
      <c r="AH24" s="557"/>
      <c r="AI24" s="557"/>
      <c r="AJ24" s="557"/>
      <c r="AK24" s="557"/>
      <c r="AL24" s="557">
        <v>16729</v>
      </c>
      <c r="AM24" s="557"/>
      <c r="AN24" s="557"/>
      <c r="AO24" s="557"/>
      <c r="AP24" s="557"/>
      <c r="AQ24" s="557"/>
      <c r="AR24" s="557"/>
      <c r="AS24" s="557"/>
      <c r="AT24" s="557">
        <v>161167</v>
      </c>
      <c r="AU24" s="557"/>
      <c r="AV24" s="557"/>
      <c r="AW24" s="557"/>
      <c r="AX24" s="557"/>
      <c r="AY24" s="557"/>
      <c r="AZ24" s="557"/>
      <c r="BA24" s="557"/>
      <c r="BB24" s="557">
        <v>211</v>
      </c>
      <c r="BC24" s="557"/>
      <c r="BD24" s="557"/>
      <c r="BE24" s="557"/>
      <c r="BF24" s="557"/>
      <c r="BG24" s="557"/>
      <c r="BH24" s="557"/>
      <c r="BI24" s="557"/>
      <c r="BJ24" s="324"/>
      <c r="BM24" s="328"/>
      <c r="BN24" s="327"/>
    </row>
    <row r="25" spans="3:67" ht="9.9499999999999993" customHeight="1">
      <c r="C25" s="45"/>
      <c r="D25" s="45"/>
      <c r="E25" s="45"/>
      <c r="F25" s="45"/>
      <c r="G25" s="45"/>
      <c r="H25" s="45"/>
      <c r="I25" s="45"/>
      <c r="J25" s="45"/>
      <c r="K25" s="45"/>
      <c r="L25" s="189"/>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4"/>
    </row>
    <row r="26" spans="3:67" ht="11.1" customHeight="1">
      <c r="D26" s="436" t="s">
        <v>138</v>
      </c>
      <c r="E26" s="436"/>
      <c r="F26" s="323" t="s">
        <v>139</v>
      </c>
      <c r="G26" s="571" t="s">
        <v>398</v>
      </c>
      <c r="H26" s="571"/>
      <c r="I26" s="83" t="s">
        <v>514</v>
      </c>
      <c r="J26" s="119"/>
    </row>
    <row r="27" spans="3:67" ht="11.1" customHeight="1">
      <c r="G27" s="592" t="s">
        <v>399</v>
      </c>
      <c r="H27" s="592"/>
      <c r="I27" s="119" t="s">
        <v>400</v>
      </c>
    </row>
    <row r="28" spans="3:67" ht="11.1" customHeight="1">
      <c r="C28" s="439" t="s">
        <v>140</v>
      </c>
      <c r="D28" s="439"/>
      <c r="E28" s="439"/>
      <c r="F28" s="323" t="s">
        <v>139</v>
      </c>
      <c r="G28" s="119" t="s">
        <v>515</v>
      </c>
    </row>
    <row r="29" spans="3:67" ht="13.5" customHeight="1">
      <c r="C29" s="322"/>
      <c r="D29" s="322"/>
      <c r="E29" s="322"/>
      <c r="F29" s="323"/>
      <c r="G29" s="119"/>
    </row>
    <row r="30" spans="3:67" ht="12.95" customHeight="1">
      <c r="C30" s="470" t="s">
        <v>401</v>
      </c>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M30" s="470"/>
      <c r="AN30" s="470"/>
      <c r="AO30" s="470"/>
      <c r="AP30" s="470"/>
      <c r="AQ30" s="470"/>
      <c r="AR30" s="470"/>
      <c r="AS30" s="470"/>
      <c r="AT30" s="470"/>
      <c r="AU30" s="470"/>
      <c r="AV30" s="470"/>
      <c r="AW30" s="470"/>
      <c r="AX30" s="470"/>
      <c r="AY30" s="470"/>
      <c r="AZ30" s="470"/>
      <c r="BA30" s="470"/>
      <c r="BB30" s="470"/>
      <c r="BC30" s="470"/>
      <c r="BD30" s="470"/>
      <c r="BE30" s="470"/>
      <c r="BF30" s="470"/>
      <c r="BG30" s="470"/>
      <c r="BH30" s="470"/>
      <c r="BI30" s="470"/>
      <c r="BJ30" s="323"/>
    </row>
    <row r="31" spans="3:67" ht="12.75" customHeight="1">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79" t="s">
        <v>453</v>
      </c>
    </row>
    <row r="32" spans="3:67" ht="13.35" customHeight="1">
      <c r="C32" s="474" t="s">
        <v>451</v>
      </c>
      <c r="D32" s="444"/>
      <c r="E32" s="444"/>
      <c r="F32" s="444"/>
      <c r="G32" s="444"/>
      <c r="H32" s="444"/>
      <c r="I32" s="444"/>
      <c r="J32" s="444"/>
      <c r="K32" s="444"/>
      <c r="L32" s="589" t="s">
        <v>402</v>
      </c>
      <c r="M32" s="589"/>
      <c r="N32" s="589"/>
      <c r="O32" s="589"/>
      <c r="P32" s="589"/>
      <c r="Q32" s="589"/>
      <c r="R32" s="589"/>
      <c r="S32" s="589"/>
      <c r="T32" s="589"/>
      <c r="U32" s="590" t="s">
        <v>403</v>
      </c>
      <c r="V32" s="590"/>
      <c r="W32" s="590"/>
      <c r="X32" s="590"/>
      <c r="Y32" s="590"/>
      <c r="Z32" s="590"/>
      <c r="AA32" s="590"/>
      <c r="AB32" s="590"/>
      <c r="AC32" s="590"/>
      <c r="AD32" s="444" t="s">
        <v>33</v>
      </c>
      <c r="AE32" s="444"/>
      <c r="AF32" s="444"/>
      <c r="AG32" s="444"/>
      <c r="AH32" s="444"/>
      <c r="AI32" s="444"/>
      <c r="AJ32" s="444"/>
      <c r="AK32" s="444"/>
      <c r="AL32" s="444"/>
      <c r="AM32" s="444"/>
      <c r="AN32" s="444"/>
      <c r="AO32" s="444"/>
      <c r="AP32" s="444"/>
      <c r="AQ32" s="444"/>
      <c r="AR32" s="444"/>
      <c r="AS32" s="444"/>
      <c r="AT32" s="444" t="s">
        <v>34</v>
      </c>
      <c r="AU32" s="444"/>
      <c r="AV32" s="444"/>
      <c r="AW32" s="444"/>
      <c r="AX32" s="444"/>
      <c r="AY32" s="444"/>
      <c r="AZ32" s="444"/>
      <c r="BA32" s="444"/>
      <c r="BB32" s="444"/>
      <c r="BC32" s="444"/>
      <c r="BD32" s="444"/>
      <c r="BE32" s="444"/>
      <c r="BF32" s="444"/>
      <c r="BG32" s="444"/>
      <c r="BH32" s="444"/>
      <c r="BI32" s="445"/>
      <c r="BJ32" s="321"/>
    </row>
    <row r="33" spans="3:65" ht="13.35" customHeight="1">
      <c r="C33" s="584"/>
      <c r="D33" s="447"/>
      <c r="E33" s="447"/>
      <c r="F33" s="447"/>
      <c r="G33" s="447"/>
      <c r="H33" s="447"/>
      <c r="I33" s="447"/>
      <c r="J33" s="447"/>
      <c r="K33" s="447"/>
      <c r="L33" s="449"/>
      <c r="M33" s="449"/>
      <c r="N33" s="449"/>
      <c r="O33" s="449"/>
      <c r="P33" s="449"/>
      <c r="Q33" s="449"/>
      <c r="R33" s="449"/>
      <c r="S33" s="449"/>
      <c r="T33" s="449"/>
      <c r="U33" s="591"/>
      <c r="V33" s="591"/>
      <c r="W33" s="591"/>
      <c r="X33" s="591"/>
      <c r="Y33" s="591"/>
      <c r="Z33" s="591"/>
      <c r="AA33" s="591"/>
      <c r="AB33" s="591"/>
      <c r="AC33" s="591"/>
      <c r="AD33" s="449" t="s">
        <v>94</v>
      </c>
      <c r="AE33" s="449"/>
      <c r="AF33" s="449"/>
      <c r="AG33" s="449"/>
      <c r="AH33" s="449"/>
      <c r="AI33" s="449"/>
      <c r="AJ33" s="449" t="s">
        <v>404</v>
      </c>
      <c r="AK33" s="449"/>
      <c r="AL33" s="449"/>
      <c r="AM33" s="449"/>
      <c r="AN33" s="449"/>
      <c r="AO33" s="449" t="s">
        <v>405</v>
      </c>
      <c r="AP33" s="449"/>
      <c r="AQ33" s="449"/>
      <c r="AR33" s="449"/>
      <c r="AS33" s="449"/>
      <c r="AT33" s="449" t="s">
        <v>94</v>
      </c>
      <c r="AU33" s="449"/>
      <c r="AV33" s="449"/>
      <c r="AW33" s="449"/>
      <c r="AX33" s="449"/>
      <c r="AY33" s="449"/>
      <c r="AZ33" s="449" t="s">
        <v>404</v>
      </c>
      <c r="BA33" s="449"/>
      <c r="BB33" s="449"/>
      <c r="BC33" s="449"/>
      <c r="BD33" s="449"/>
      <c r="BE33" s="449" t="s">
        <v>405</v>
      </c>
      <c r="BF33" s="449"/>
      <c r="BG33" s="449"/>
      <c r="BH33" s="449"/>
      <c r="BI33" s="450"/>
      <c r="BJ33" s="320"/>
      <c r="BK33" s="44"/>
    </row>
    <row r="34" spans="3:65" ht="9.9499999999999993" customHeight="1">
      <c r="C34" s="44"/>
      <c r="D34" s="44"/>
      <c r="E34" s="44"/>
      <c r="F34" s="44"/>
      <c r="G34" s="44"/>
      <c r="H34" s="44"/>
      <c r="I34" s="44"/>
      <c r="J34" s="44"/>
      <c r="K34" s="198"/>
      <c r="L34" s="44"/>
      <c r="M34" s="44"/>
      <c r="N34" s="44"/>
      <c r="O34" s="44"/>
      <c r="P34" s="44"/>
      <c r="Q34" s="44"/>
      <c r="BL34" s="325"/>
    </row>
    <row r="35" spans="3:65" ht="13.15" customHeight="1">
      <c r="C35" s="44"/>
      <c r="D35" s="446" t="s">
        <v>118</v>
      </c>
      <c r="E35" s="446"/>
      <c r="F35" s="446"/>
      <c r="G35" s="396">
        <v>32</v>
      </c>
      <c r="H35" s="396"/>
      <c r="I35" s="396" t="s">
        <v>100</v>
      </c>
      <c r="J35" s="396"/>
      <c r="K35" s="200"/>
      <c r="L35" s="557">
        <v>598833</v>
      </c>
      <c r="M35" s="557"/>
      <c r="N35" s="557"/>
      <c r="O35" s="557"/>
      <c r="P35" s="557"/>
      <c r="Q35" s="557"/>
      <c r="R35" s="557"/>
      <c r="S35" s="557"/>
      <c r="T35" s="557"/>
      <c r="U35" s="585">
        <v>81.900000000000006</v>
      </c>
      <c r="V35" s="585"/>
      <c r="W35" s="585"/>
      <c r="X35" s="585"/>
      <c r="Y35" s="585"/>
      <c r="Z35" s="585"/>
      <c r="AA35" s="585"/>
      <c r="AB35" s="585"/>
      <c r="AC35" s="585"/>
      <c r="AD35" s="588">
        <f>SUM(AJ35:AS35)</f>
        <v>60367</v>
      </c>
      <c r="AE35" s="588"/>
      <c r="AF35" s="588"/>
      <c r="AG35" s="588"/>
      <c r="AH35" s="588"/>
      <c r="AI35" s="588"/>
      <c r="AJ35" s="588">
        <v>50915</v>
      </c>
      <c r="AK35" s="588"/>
      <c r="AL35" s="588"/>
      <c r="AM35" s="588"/>
      <c r="AN35" s="588"/>
      <c r="AO35" s="588">
        <v>9452</v>
      </c>
      <c r="AP35" s="588"/>
      <c r="AQ35" s="588"/>
      <c r="AR35" s="588"/>
      <c r="AS35" s="588"/>
      <c r="AT35" s="588">
        <f>SUM(AZ35:BI35)</f>
        <v>192581</v>
      </c>
      <c r="AU35" s="588"/>
      <c r="AV35" s="588"/>
      <c r="AW35" s="588"/>
      <c r="AX35" s="588"/>
      <c r="AY35" s="588"/>
      <c r="AZ35" s="588">
        <v>166665</v>
      </c>
      <c r="BA35" s="588"/>
      <c r="BB35" s="588"/>
      <c r="BC35" s="588"/>
      <c r="BD35" s="588"/>
      <c r="BE35" s="588">
        <v>25916</v>
      </c>
      <c r="BF35" s="588"/>
      <c r="BG35" s="588"/>
      <c r="BH35" s="588"/>
      <c r="BI35" s="588"/>
      <c r="BJ35" s="173"/>
    </row>
    <row r="36" spans="3:65" ht="13.15" customHeight="1">
      <c r="C36" s="44"/>
      <c r="D36" s="44"/>
      <c r="E36" s="44"/>
      <c r="F36" s="44"/>
      <c r="G36" s="396">
        <v>37</v>
      </c>
      <c r="H36" s="396"/>
      <c r="I36" s="44"/>
      <c r="J36" s="44"/>
      <c r="K36" s="200"/>
      <c r="L36" s="557">
        <v>597506</v>
      </c>
      <c r="M36" s="557"/>
      <c r="N36" s="557"/>
      <c r="O36" s="557"/>
      <c r="P36" s="557"/>
      <c r="Q36" s="557"/>
      <c r="R36" s="557"/>
      <c r="S36" s="557"/>
      <c r="T36" s="557"/>
      <c r="U36" s="585">
        <v>81.7</v>
      </c>
      <c r="V36" s="585"/>
      <c r="W36" s="585"/>
      <c r="X36" s="585"/>
      <c r="Y36" s="585"/>
      <c r="Z36" s="585"/>
      <c r="AA36" s="585"/>
      <c r="AB36" s="585"/>
      <c r="AC36" s="585"/>
      <c r="AD36" s="586" t="s">
        <v>406</v>
      </c>
      <c r="AE36" s="586"/>
      <c r="AF36" s="586"/>
      <c r="AG36" s="586"/>
      <c r="AH36" s="586"/>
      <c r="AI36" s="586"/>
      <c r="AJ36" s="587" t="s">
        <v>406</v>
      </c>
      <c r="AK36" s="587"/>
      <c r="AL36" s="587"/>
      <c r="AM36" s="587"/>
      <c r="AN36" s="587"/>
      <c r="AO36" s="587" t="s">
        <v>406</v>
      </c>
      <c r="AP36" s="587"/>
      <c r="AQ36" s="587"/>
      <c r="AR36" s="587"/>
      <c r="AS36" s="587"/>
      <c r="AT36" s="586" t="s">
        <v>406</v>
      </c>
      <c r="AU36" s="586"/>
      <c r="AV36" s="586"/>
      <c r="AW36" s="586"/>
      <c r="AX36" s="586"/>
      <c r="AY36" s="586"/>
      <c r="AZ36" s="587" t="s">
        <v>406</v>
      </c>
      <c r="BA36" s="587"/>
      <c r="BB36" s="587"/>
      <c r="BC36" s="587"/>
      <c r="BD36" s="587"/>
      <c r="BE36" s="587" t="s">
        <v>406</v>
      </c>
      <c r="BF36" s="587"/>
      <c r="BG36" s="587"/>
      <c r="BH36" s="587"/>
      <c r="BI36" s="587"/>
      <c r="BJ36" s="173"/>
    </row>
    <row r="37" spans="3:65" ht="13.15" customHeight="1">
      <c r="C37" s="44"/>
      <c r="D37" s="44"/>
      <c r="E37" s="44"/>
      <c r="F37" s="44"/>
      <c r="G37" s="396">
        <v>42</v>
      </c>
      <c r="H37" s="396"/>
      <c r="I37" s="44"/>
      <c r="J37" s="44"/>
      <c r="K37" s="200"/>
      <c r="L37" s="557">
        <v>593628</v>
      </c>
      <c r="M37" s="557"/>
      <c r="N37" s="557"/>
      <c r="O37" s="557"/>
      <c r="P37" s="557"/>
      <c r="Q37" s="557"/>
      <c r="R37" s="557"/>
      <c r="S37" s="557"/>
      <c r="T37" s="557"/>
      <c r="U37" s="585">
        <v>81.7</v>
      </c>
      <c r="V37" s="585"/>
      <c r="W37" s="585"/>
      <c r="X37" s="585"/>
      <c r="Y37" s="585"/>
      <c r="Z37" s="585"/>
      <c r="AA37" s="585"/>
      <c r="AB37" s="585"/>
      <c r="AC37" s="585"/>
      <c r="AD37" s="586" t="s">
        <v>406</v>
      </c>
      <c r="AE37" s="586"/>
      <c r="AF37" s="586"/>
      <c r="AG37" s="586"/>
      <c r="AH37" s="586"/>
      <c r="AI37" s="586"/>
      <c r="AJ37" s="587" t="s">
        <v>406</v>
      </c>
      <c r="AK37" s="587"/>
      <c r="AL37" s="587"/>
      <c r="AM37" s="587"/>
      <c r="AN37" s="587"/>
      <c r="AO37" s="587" t="s">
        <v>406</v>
      </c>
      <c r="AP37" s="587"/>
      <c r="AQ37" s="587"/>
      <c r="AR37" s="587"/>
      <c r="AS37" s="587"/>
      <c r="AT37" s="586" t="s">
        <v>406</v>
      </c>
      <c r="AU37" s="586"/>
      <c r="AV37" s="586"/>
      <c r="AW37" s="586"/>
      <c r="AX37" s="586"/>
      <c r="AY37" s="586"/>
      <c r="AZ37" s="587" t="s">
        <v>406</v>
      </c>
      <c r="BA37" s="587"/>
      <c r="BB37" s="587"/>
      <c r="BC37" s="587"/>
      <c r="BD37" s="587"/>
      <c r="BE37" s="587" t="s">
        <v>406</v>
      </c>
      <c r="BF37" s="587"/>
      <c r="BG37" s="587"/>
      <c r="BH37" s="587"/>
      <c r="BI37" s="587"/>
      <c r="BJ37" s="173"/>
    </row>
    <row r="38" spans="3:65" ht="9.9499999999999993" customHeight="1">
      <c r="C38" s="45"/>
      <c r="D38" s="45"/>
      <c r="E38" s="45"/>
      <c r="F38" s="45"/>
      <c r="G38" s="45"/>
      <c r="H38" s="45"/>
      <c r="I38" s="45"/>
      <c r="J38" s="45"/>
      <c r="K38" s="189"/>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4"/>
    </row>
    <row r="39" spans="3:65" ht="11.1" customHeight="1">
      <c r="D39" s="436" t="s">
        <v>138</v>
      </c>
      <c r="E39" s="436"/>
      <c r="F39" s="323" t="s">
        <v>139</v>
      </c>
      <c r="G39" s="83" t="s">
        <v>542</v>
      </c>
      <c r="H39" s="323"/>
      <c r="I39" s="170"/>
      <c r="J39" s="170"/>
    </row>
    <row r="40" spans="3:65" ht="11.1" customHeight="1">
      <c r="C40" s="439" t="s">
        <v>140</v>
      </c>
      <c r="D40" s="439"/>
      <c r="E40" s="439"/>
      <c r="F40" s="323" t="s">
        <v>139</v>
      </c>
      <c r="G40" s="119" t="s">
        <v>543</v>
      </c>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row>
    <row r="41" spans="3:65" ht="13.5" customHeight="1">
      <c r="C41" s="322"/>
      <c r="D41" s="322"/>
      <c r="E41" s="322"/>
      <c r="F41" s="323"/>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row>
    <row r="42" spans="3:65" ht="12.95" customHeight="1">
      <c r="C42" s="470" t="s">
        <v>407</v>
      </c>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0"/>
      <c r="AY42" s="470"/>
      <c r="AZ42" s="470"/>
      <c r="BA42" s="470"/>
      <c r="BB42" s="470"/>
      <c r="BC42" s="470"/>
      <c r="BD42" s="470"/>
      <c r="BE42" s="470"/>
      <c r="BF42" s="470"/>
      <c r="BG42" s="470"/>
      <c r="BH42" s="470"/>
      <c r="BI42" s="470"/>
      <c r="BJ42" s="323"/>
    </row>
    <row r="43" spans="3:65" ht="12.75" customHeight="1">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79" t="s">
        <v>453</v>
      </c>
      <c r="BJ43" s="44"/>
    </row>
    <row r="44" spans="3:65" ht="13.35" customHeight="1">
      <c r="C44" s="474" t="s">
        <v>451</v>
      </c>
      <c r="D44" s="444"/>
      <c r="E44" s="444"/>
      <c r="F44" s="444"/>
      <c r="G44" s="444"/>
      <c r="H44" s="444"/>
      <c r="I44" s="444"/>
      <c r="J44" s="444"/>
      <c r="K44" s="444"/>
      <c r="L44" s="559" t="s">
        <v>133</v>
      </c>
      <c r="M44" s="560"/>
      <c r="N44" s="560"/>
      <c r="O44" s="560"/>
      <c r="P44" s="560"/>
      <c r="Q44" s="560"/>
      <c r="R44" s="560"/>
      <c r="S44" s="560"/>
      <c r="T44" s="561"/>
      <c r="U44" s="559" t="s">
        <v>352</v>
      </c>
      <c r="V44" s="560"/>
      <c r="W44" s="560"/>
      <c r="X44" s="560"/>
      <c r="Y44" s="560"/>
      <c r="Z44" s="560"/>
      <c r="AA44" s="560"/>
      <c r="AB44" s="561"/>
      <c r="AC44" s="481" t="s">
        <v>356</v>
      </c>
      <c r="AD44" s="482"/>
      <c r="AE44" s="482"/>
      <c r="AF44" s="482"/>
      <c r="AG44" s="482"/>
      <c r="AH44" s="482"/>
      <c r="AI44" s="482"/>
      <c r="AJ44" s="482"/>
      <c r="AK44" s="482"/>
      <c r="AL44" s="482"/>
      <c r="AM44" s="482"/>
      <c r="AN44" s="482"/>
      <c r="AO44" s="482"/>
      <c r="AP44" s="482"/>
      <c r="AQ44" s="482"/>
      <c r="AR44" s="482"/>
      <c r="AS44" s="482"/>
      <c r="AT44" s="482"/>
      <c r="AU44" s="482"/>
      <c r="AV44" s="482"/>
      <c r="AW44" s="482"/>
      <c r="AX44" s="482"/>
      <c r="AY44" s="482"/>
      <c r="AZ44" s="482"/>
      <c r="BA44" s="482"/>
      <c r="BB44" s="482"/>
      <c r="BC44" s="482"/>
      <c r="BD44" s="482"/>
      <c r="BE44" s="482"/>
      <c r="BF44" s="482"/>
      <c r="BG44" s="482"/>
      <c r="BH44" s="482"/>
      <c r="BI44" s="483"/>
      <c r="BJ44" s="321"/>
      <c r="BK44" s="44"/>
    </row>
    <row r="45" spans="3:65" ht="13.35" customHeight="1">
      <c r="C45" s="584"/>
      <c r="D45" s="447"/>
      <c r="E45" s="447"/>
      <c r="F45" s="447"/>
      <c r="G45" s="447"/>
      <c r="H45" s="447"/>
      <c r="I45" s="447"/>
      <c r="J45" s="447"/>
      <c r="K45" s="447"/>
      <c r="L45" s="562"/>
      <c r="M45" s="446"/>
      <c r="N45" s="446"/>
      <c r="O45" s="446"/>
      <c r="P45" s="446"/>
      <c r="Q45" s="446"/>
      <c r="R45" s="446"/>
      <c r="S45" s="446"/>
      <c r="T45" s="563"/>
      <c r="U45" s="562"/>
      <c r="V45" s="446"/>
      <c r="W45" s="446"/>
      <c r="X45" s="446"/>
      <c r="Y45" s="446"/>
      <c r="Z45" s="446"/>
      <c r="AA45" s="446"/>
      <c r="AB45" s="563"/>
      <c r="AC45" s="446" t="s">
        <v>94</v>
      </c>
      <c r="AD45" s="446"/>
      <c r="AE45" s="446"/>
      <c r="AF45" s="446"/>
      <c r="AG45" s="446"/>
      <c r="AH45" s="446"/>
      <c r="AI45" s="446"/>
      <c r="AJ45" s="446"/>
      <c r="AK45" s="563"/>
      <c r="AL45" s="551" t="s">
        <v>408</v>
      </c>
      <c r="AM45" s="552"/>
      <c r="AN45" s="552"/>
      <c r="AO45" s="552"/>
      <c r="AP45" s="552"/>
      <c r="AQ45" s="552"/>
      <c r="AR45" s="552"/>
      <c r="AS45" s="552"/>
      <c r="AT45" s="551" t="s">
        <v>358</v>
      </c>
      <c r="AU45" s="552"/>
      <c r="AV45" s="552"/>
      <c r="AW45" s="552"/>
      <c r="AX45" s="552"/>
      <c r="AY45" s="552"/>
      <c r="AZ45" s="552"/>
      <c r="BA45" s="552"/>
      <c r="BB45" s="551" t="s">
        <v>359</v>
      </c>
      <c r="BC45" s="552"/>
      <c r="BD45" s="552"/>
      <c r="BE45" s="552"/>
      <c r="BF45" s="552"/>
      <c r="BG45" s="552"/>
      <c r="BH45" s="552"/>
      <c r="BI45" s="552"/>
      <c r="BJ45" s="321"/>
      <c r="BK45" s="44"/>
      <c r="BM45" s="44"/>
    </row>
    <row r="46" spans="3:65" ht="25.5" customHeight="1">
      <c r="C46" s="584"/>
      <c r="D46" s="447"/>
      <c r="E46" s="447"/>
      <c r="F46" s="447"/>
      <c r="G46" s="447"/>
      <c r="H46" s="447"/>
      <c r="I46" s="447"/>
      <c r="J46" s="447"/>
      <c r="K46" s="447"/>
      <c r="L46" s="553"/>
      <c r="M46" s="554"/>
      <c r="N46" s="554"/>
      <c r="O46" s="554"/>
      <c r="P46" s="554"/>
      <c r="Q46" s="554"/>
      <c r="R46" s="554"/>
      <c r="S46" s="554"/>
      <c r="T46" s="564"/>
      <c r="U46" s="553"/>
      <c r="V46" s="554"/>
      <c r="W46" s="554"/>
      <c r="X46" s="554"/>
      <c r="Y46" s="554"/>
      <c r="Z46" s="554"/>
      <c r="AA46" s="554"/>
      <c r="AB46" s="564"/>
      <c r="AC46" s="554"/>
      <c r="AD46" s="554"/>
      <c r="AE46" s="554"/>
      <c r="AF46" s="554"/>
      <c r="AG46" s="554"/>
      <c r="AH46" s="554"/>
      <c r="AI46" s="554"/>
      <c r="AJ46" s="554"/>
      <c r="AK46" s="564"/>
      <c r="AL46" s="553"/>
      <c r="AM46" s="554"/>
      <c r="AN46" s="554"/>
      <c r="AO46" s="554"/>
      <c r="AP46" s="554"/>
      <c r="AQ46" s="554"/>
      <c r="AR46" s="554"/>
      <c r="AS46" s="554"/>
      <c r="AT46" s="553"/>
      <c r="AU46" s="554"/>
      <c r="AV46" s="554"/>
      <c r="AW46" s="554"/>
      <c r="AX46" s="554"/>
      <c r="AY46" s="554"/>
      <c r="AZ46" s="554"/>
      <c r="BA46" s="554"/>
      <c r="BB46" s="553"/>
      <c r="BC46" s="554"/>
      <c r="BD46" s="554"/>
      <c r="BE46" s="554"/>
      <c r="BF46" s="554"/>
      <c r="BG46" s="554"/>
      <c r="BH46" s="554"/>
      <c r="BI46" s="554"/>
      <c r="BJ46" s="321"/>
      <c r="BK46" s="44"/>
    </row>
    <row r="47" spans="3:65" ht="9.9499999999999993" customHeight="1">
      <c r="C47" s="219"/>
      <c r="D47" s="219"/>
      <c r="E47" s="219"/>
      <c r="F47" s="219"/>
      <c r="G47" s="219"/>
      <c r="H47" s="219"/>
      <c r="I47" s="219"/>
      <c r="J47" s="219"/>
      <c r="K47" s="198"/>
      <c r="M47" s="44"/>
      <c r="N47" s="44"/>
      <c r="O47" s="44"/>
      <c r="P47" s="44"/>
      <c r="Q47" s="44"/>
      <c r="R47" s="44"/>
      <c r="S47" s="44"/>
      <c r="T47" s="44"/>
      <c r="U47" s="44"/>
      <c r="V47" s="44"/>
      <c r="W47" s="44"/>
      <c r="X47" s="44"/>
      <c r="Y47" s="44"/>
      <c r="Z47" s="44"/>
      <c r="AA47" s="44"/>
      <c r="AB47" s="44"/>
      <c r="AC47" s="44"/>
      <c r="AD47" s="44"/>
      <c r="AE47" s="44"/>
      <c r="AF47" s="44"/>
      <c r="AG47" s="44"/>
      <c r="AH47" s="44"/>
      <c r="AI47" s="44"/>
      <c r="AK47" s="44"/>
      <c r="AL47" s="44"/>
      <c r="AR47" s="44"/>
      <c r="AT47" s="44"/>
      <c r="AZ47" s="44"/>
      <c r="BB47" s="44"/>
      <c r="BH47" s="44"/>
    </row>
    <row r="48" spans="3:65" ht="12.75" customHeight="1">
      <c r="C48" s="44"/>
      <c r="D48" s="573" t="s">
        <v>329</v>
      </c>
      <c r="E48" s="573"/>
      <c r="F48" s="573"/>
      <c r="G48" s="396">
        <v>32</v>
      </c>
      <c r="H48" s="396"/>
      <c r="I48" s="396" t="s">
        <v>100</v>
      </c>
      <c r="J48" s="396"/>
      <c r="K48" s="200"/>
      <c r="L48" s="555">
        <f>SUM(AC48,U48,L56)</f>
        <v>221629</v>
      </c>
      <c r="M48" s="556"/>
      <c r="N48" s="556"/>
      <c r="O48" s="556"/>
      <c r="P48" s="556"/>
      <c r="Q48" s="556"/>
      <c r="R48" s="556"/>
      <c r="S48" s="556"/>
      <c r="T48" s="556"/>
      <c r="U48" s="556">
        <v>1110</v>
      </c>
      <c r="V48" s="556"/>
      <c r="W48" s="556"/>
      <c r="X48" s="556"/>
      <c r="Y48" s="556"/>
      <c r="Z48" s="556"/>
      <c r="AA48" s="556"/>
      <c r="AB48" s="556"/>
      <c r="AC48" s="557">
        <f>SUM(AL48,AT48,BB48)</f>
        <v>36594</v>
      </c>
      <c r="AD48" s="557"/>
      <c r="AE48" s="557"/>
      <c r="AF48" s="557"/>
      <c r="AG48" s="557"/>
      <c r="AH48" s="557"/>
      <c r="AI48" s="557"/>
      <c r="AJ48" s="557"/>
      <c r="AK48" s="557"/>
      <c r="AL48" s="550">
        <v>6</v>
      </c>
      <c r="AM48" s="550"/>
      <c r="AN48" s="550"/>
      <c r="AO48" s="550"/>
      <c r="AP48" s="550"/>
      <c r="AQ48" s="550"/>
      <c r="AR48" s="550"/>
      <c r="AS48" s="550"/>
      <c r="AT48" s="550">
        <v>24854</v>
      </c>
      <c r="AU48" s="550"/>
      <c r="AV48" s="550"/>
      <c r="AW48" s="550"/>
      <c r="AX48" s="550">
        <v>24854</v>
      </c>
      <c r="AY48" s="550"/>
      <c r="AZ48" s="550"/>
      <c r="BA48" s="550"/>
      <c r="BB48" s="550">
        <v>11734</v>
      </c>
      <c r="BC48" s="550"/>
      <c r="BD48" s="550">
        <v>11734</v>
      </c>
      <c r="BE48" s="550"/>
      <c r="BF48" s="550"/>
      <c r="BG48" s="550"/>
      <c r="BH48" s="550"/>
      <c r="BI48" s="550"/>
      <c r="BJ48" s="324"/>
    </row>
    <row r="49" spans="3:66" ht="12.75" customHeight="1">
      <c r="C49" s="44"/>
      <c r="D49" s="44"/>
      <c r="E49" s="44"/>
      <c r="F49" s="44"/>
      <c r="G49" s="396">
        <v>37</v>
      </c>
      <c r="H49" s="396"/>
      <c r="I49" s="44"/>
      <c r="J49" s="44"/>
      <c r="K49" s="200"/>
      <c r="L49" s="555">
        <f t="shared" ref="L49:L50" si="0">SUM(AC49,U49,L57)</f>
        <v>222215</v>
      </c>
      <c r="M49" s="556"/>
      <c r="N49" s="556"/>
      <c r="O49" s="556"/>
      <c r="P49" s="556"/>
      <c r="Q49" s="556"/>
      <c r="R49" s="556"/>
      <c r="S49" s="556"/>
      <c r="T49" s="556"/>
      <c r="U49" s="556">
        <v>983</v>
      </c>
      <c r="V49" s="556"/>
      <c r="W49" s="556"/>
      <c r="X49" s="556"/>
      <c r="Y49" s="556"/>
      <c r="Z49" s="556"/>
      <c r="AA49" s="556"/>
      <c r="AB49" s="556"/>
      <c r="AC49" s="557">
        <f>SUM(AL49,AT49,BB49)</f>
        <v>36179</v>
      </c>
      <c r="AD49" s="557"/>
      <c r="AE49" s="557"/>
      <c r="AF49" s="557"/>
      <c r="AG49" s="557"/>
      <c r="AH49" s="557"/>
      <c r="AI49" s="557"/>
      <c r="AJ49" s="557"/>
      <c r="AK49" s="557"/>
      <c r="AL49" s="550">
        <v>5</v>
      </c>
      <c r="AM49" s="550"/>
      <c r="AN49" s="550"/>
      <c r="AO49" s="550"/>
      <c r="AP49" s="550"/>
      <c r="AQ49" s="550"/>
      <c r="AR49" s="550">
        <v>5</v>
      </c>
      <c r="AS49" s="550"/>
      <c r="AT49" s="550">
        <v>24595</v>
      </c>
      <c r="AU49" s="550"/>
      <c r="AV49" s="550"/>
      <c r="AW49" s="550"/>
      <c r="AX49" s="550"/>
      <c r="AY49" s="550"/>
      <c r="AZ49" s="550"/>
      <c r="BA49" s="550"/>
      <c r="BB49" s="550">
        <v>11579</v>
      </c>
      <c r="BC49" s="550"/>
      <c r="BD49" s="550">
        <v>11579</v>
      </c>
      <c r="BE49" s="550"/>
      <c r="BF49" s="550"/>
      <c r="BG49" s="550"/>
      <c r="BH49" s="550"/>
      <c r="BI49" s="550"/>
      <c r="BJ49" s="324"/>
      <c r="BL49" s="325"/>
    </row>
    <row r="50" spans="3:66" ht="12.75" customHeight="1">
      <c r="C50" s="44"/>
      <c r="D50" s="44"/>
      <c r="E50" s="44"/>
      <c r="F50" s="44"/>
      <c r="G50" s="396">
        <v>42</v>
      </c>
      <c r="H50" s="396"/>
      <c r="I50" s="44"/>
      <c r="J50" s="44"/>
      <c r="K50" s="200"/>
      <c r="L50" s="555">
        <f t="shared" si="0"/>
        <v>213346</v>
      </c>
      <c r="M50" s="556"/>
      <c r="N50" s="556"/>
      <c r="O50" s="556"/>
      <c r="P50" s="556"/>
      <c r="Q50" s="556"/>
      <c r="R50" s="556"/>
      <c r="S50" s="556"/>
      <c r="T50" s="556"/>
      <c r="U50" s="556">
        <v>855</v>
      </c>
      <c r="V50" s="556"/>
      <c r="W50" s="556"/>
      <c r="X50" s="556"/>
      <c r="Y50" s="556"/>
      <c r="Z50" s="556"/>
      <c r="AA50" s="556"/>
      <c r="AB50" s="556"/>
      <c r="AC50" s="557">
        <f>SUM(AL50,AT50,BB50)</f>
        <v>34187</v>
      </c>
      <c r="AD50" s="557"/>
      <c r="AE50" s="557"/>
      <c r="AF50" s="557"/>
      <c r="AG50" s="557"/>
      <c r="AH50" s="557"/>
      <c r="AI50" s="557"/>
      <c r="AJ50" s="557"/>
      <c r="AK50" s="557"/>
      <c r="AL50" s="550">
        <v>4</v>
      </c>
      <c r="AM50" s="550"/>
      <c r="AN50" s="550"/>
      <c r="AO50" s="550"/>
      <c r="AP50" s="550"/>
      <c r="AQ50" s="550"/>
      <c r="AR50" s="550">
        <v>4</v>
      </c>
      <c r="AS50" s="550"/>
      <c r="AT50" s="550">
        <v>23140</v>
      </c>
      <c r="AU50" s="550"/>
      <c r="AV50" s="550"/>
      <c r="AW50" s="550"/>
      <c r="AX50" s="550">
        <v>23140</v>
      </c>
      <c r="AY50" s="550"/>
      <c r="AZ50" s="550"/>
      <c r="BA50" s="550"/>
      <c r="BB50" s="550">
        <v>11043</v>
      </c>
      <c r="BC50" s="550"/>
      <c r="BD50" s="550">
        <v>11043</v>
      </c>
      <c r="BE50" s="550"/>
      <c r="BF50" s="550"/>
      <c r="BG50" s="550"/>
      <c r="BH50" s="550"/>
      <c r="BI50" s="550"/>
      <c r="BJ50" s="324"/>
    </row>
    <row r="51" spans="3:66" ht="9.9499999999999993" customHeight="1">
      <c r="C51" s="45"/>
      <c r="D51" s="45"/>
      <c r="E51" s="45"/>
      <c r="F51" s="45"/>
      <c r="G51" s="45"/>
      <c r="H51" s="45"/>
      <c r="I51" s="45"/>
      <c r="J51" s="45"/>
      <c r="K51" s="189"/>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4"/>
    </row>
    <row r="52" spans="3:66" ht="13.35" customHeight="1">
      <c r="C52" s="481" t="s">
        <v>451</v>
      </c>
      <c r="D52" s="482"/>
      <c r="E52" s="482"/>
      <c r="F52" s="482"/>
      <c r="G52" s="482"/>
      <c r="H52" s="482"/>
      <c r="I52" s="482"/>
      <c r="J52" s="482"/>
      <c r="K52" s="574"/>
      <c r="L52" s="481" t="s">
        <v>360</v>
      </c>
      <c r="M52" s="482"/>
      <c r="N52" s="482"/>
      <c r="O52" s="482"/>
      <c r="P52" s="482"/>
      <c r="Q52" s="482"/>
      <c r="R52" s="482"/>
      <c r="S52" s="482"/>
      <c r="T52" s="482"/>
      <c r="U52" s="482"/>
      <c r="V52" s="482"/>
      <c r="W52" s="482"/>
      <c r="X52" s="482"/>
      <c r="Y52" s="482"/>
      <c r="Z52" s="482"/>
      <c r="AA52" s="482"/>
      <c r="AB52" s="482"/>
      <c r="AC52" s="482"/>
      <c r="AD52" s="482"/>
      <c r="AE52" s="482"/>
      <c r="AF52" s="482"/>
      <c r="AG52" s="482"/>
      <c r="AH52" s="482"/>
      <c r="AI52" s="482"/>
      <c r="AJ52" s="482"/>
      <c r="AK52" s="482"/>
      <c r="AL52" s="482"/>
      <c r="AM52" s="482"/>
      <c r="AN52" s="482"/>
      <c r="AO52" s="482"/>
      <c r="AP52" s="482"/>
      <c r="AQ52" s="482"/>
      <c r="AR52" s="482"/>
      <c r="AS52" s="482"/>
      <c r="AT52" s="482"/>
      <c r="AU52" s="482"/>
      <c r="AV52" s="482"/>
      <c r="AW52" s="482"/>
      <c r="AX52" s="482"/>
      <c r="AY52" s="482"/>
      <c r="AZ52" s="482"/>
      <c r="BA52" s="482"/>
      <c r="BB52" s="482"/>
      <c r="BC52" s="482"/>
      <c r="BD52" s="482"/>
      <c r="BE52" s="482"/>
      <c r="BF52" s="482"/>
      <c r="BG52" s="482"/>
      <c r="BH52" s="482"/>
      <c r="BI52" s="483"/>
      <c r="BJ52" s="320"/>
    </row>
    <row r="53" spans="3:66" ht="13.35" customHeight="1">
      <c r="C53" s="575"/>
      <c r="D53" s="576"/>
      <c r="E53" s="576"/>
      <c r="F53" s="576"/>
      <c r="G53" s="576"/>
      <c r="H53" s="576"/>
      <c r="I53" s="576"/>
      <c r="J53" s="576"/>
      <c r="K53" s="577"/>
      <c r="L53" s="578" t="s">
        <v>94</v>
      </c>
      <c r="M53" s="579"/>
      <c r="N53" s="579"/>
      <c r="O53" s="579"/>
      <c r="P53" s="579"/>
      <c r="Q53" s="579"/>
      <c r="R53" s="579"/>
      <c r="S53" s="580"/>
      <c r="T53" s="566" t="s">
        <v>409</v>
      </c>
      <c r="U53" s="567"/>
      <c r="V53" s="567"/>
      <c r="W53" s="567"/>
      <c r="X53" s="567"/>
      <c r="Y53" s="567"/>
      <c r="Z53" s="568"/>
      <c r="AA53" s="566" t="s">
        <v>444</v>
      </c>
      <c r="AB53" s="567"/>
      <c r="AC53" s="567"/>
      <c r="AD53" s="567"/>
      <c r="AE53" s="567"/>
      <c r="AF53" s="567"/>
      <c r="AG53" s="568"/>
      <c r="AH53" s="566" t="s">
        <v>410</v>
      </c>
      <c r="AI53" s="567"/>
      <c r="AJ53" s="567"/>
      <c r="AK53" s="567"/>
      <c r="AL53" s="567"/>
      <c r="AM53" s="567"/>
      <c r="AN53" s="568"/>
      <c r="AO53" s="566" t="s">
        <v>411</v>
      </c>
      <c r="AP53" s="567"/>
      <c r="AQ53" s="567"/>
      <c r="AR53" s="567"/>
      <c r="AS53" s="567"/>
      <c r="AT53" s="567"/>
      <c r="AU53" s="568"/>
      <c r="AV53" s="566" t="s">
        <v>412</v>
      </c>
      <c r="AW53" s="567"/>
      <c r="AX53" s="567"/>
      <c r="AY53" s="567"/>
      <c r="AZ53" s="567"/>
      <c r="BA53" s="567"/>
      <c r="BB53" s="568"/>
      <c r="BC53" s="566" t="s">
        <v>413</v>
      </c>
      <c r="BD53" s="567"/>
      <c r="BE53" s="567"/>
      <c r="BF53" s="567"/>
      <c r="BG53" s="567"/>
      <c r="BH53" s="567"/>
      <c r="BI53" s="567"/>
      <c r="BJ53" s="320"/>
    </row>
    <row r="54" spans="3:66" ht="25.5" customHeight="1">
      <c r="C54" s="575"/>
      <c r="D54" s="576"/>
      <c r="E54" s="576"/>
      <c r="F54" s="576"/>
      <c r="G54" s="576"/>
      <c r="H54" s="576"/>
      <c r="I54" s="576"/>
      <c r="J54" s="576"/>
      <c r="K54" s="577"/>
      <c r="L54" s="581"/>
      <c r="M54" s="582"/>
      <c r="N54" s="582"/>
      <c r="O54" s="582"/>
      <c r="P54" s="582"/>
      <c r="Q54" s="582"/>
      <c r="R54" s="582"/>
      <c r="S54" s="583"/>
      <c r="T54" s="569"/>
      <c r="U54" s="541"/>
      <c r="V54" s="541"/>
      <c r="W54" s="541"/>
      <c r="X54" s="541"/>
      <c r="Y54" s="541"/>
      <c r="Z54" s="542"/>
      <c r="AA54" s="569"/>
      <c r="AB54" s="541"/>
      <c r="AC54" s="541"/>
      <c r="AD54" s="541"/>
      <c r="AE54" s="541"/>
      <c r="AF54" s="541"/>
      <c r="AG54" s="542"/>
      <c r="AH54" s="569"/>
      <c r="AI54" s="541"/>
      <c r="AJ54" s="541"/>
      <c r="AK54" s="541"/>
      <c r="AL54" s="541"/>
      <c r="AM54" s="541"/>
      <c r="AN54" s="542"/>
      <c r="AO54" s="569"/>
      <c r="AP54" s="541"/>
      <c r="AQ54" s="541"/>
      <c r="AR54" s="541"/>
      <c r="AS54" s="541"/>
      <c r="AT54" s="541"/>
      <c r="AU54" s="542"/>
      <c r="AV54" s="569"/>
      <c r="AW54" s="541"/>
      <c r="AX54" s="541"/>
      <c r="AY54" s="541"/>
      <c r="AZ54" s="541"/>
      <c r="BA54" s="541"/>
      <c r="BB54" s="542"/>
      <c r="BC54" s="569"/>
      <c r="BD54" s="541"/>
      <c r="BE54" s="541"/>
      <c r="BF54" s="541"/>
      <c r="BG54" s="541"/>
      <c r="BH54" s="541"/>
      <c r="BI54" s="541"/>
      <c r="BJ54" s="320"/>
      <c r="BM54" s="44"/>
    </row>
    <row r="55" spans="3:66" ht="9.9499999999999993" customHeight="1">
      <c r="C55" s="44"/>
      <c r="D55" s="44"/>
      <c r="E55" s="44"/>
      <c r="F55" s="44"/>
      <c r="G55" s="44"/>
      <c r="H55" s="44"/>
      <c r="I55" s="44"/>
      <c r="J55" s="44"/>
      <c r="K55" s="200"/>
      <c r="M55" s="44"/>
      <c r="N55" s="44"/>
      <c r="O55" s="44"/>
      <c r="P55" s="44"/>
      <c r="Q55" s="44"/>
      <c r="R55" s="44"/>
      <c r="S55" s="44"/>
    </row>
    <row r="56" spans="3:66" ht="12.75" customHeight="1">
      <c r="C56" s="44"/>
      <c r="D56" s="573" t="s">
        <v>329</v>
      </c>
      <c r="E56" s="573"/>
      <c r="F56" s="573"/>
      <c r="G56" s="396">
        <v>32</v>
      </c>
      <c r="H56" s="396"/>
      <c r="I56" s="396" t="s">
        <v>100</v>
      </c>
      <c r="J56" s="396"/>
      <c r="K56" s="200"/>
      <c r="L56" s="558">
        <f>SUM(T56:BI56,L64:BI64)</f>
        <v>183925</v>
      </c>
      <c r="M56" s="557"/>
      <c r="N56" s="557"/>
      <c r="O56" s="557"/>
      <c r="P56" s="557"/>
      <c r="Q56" s="557"/>
      <c r="R56" s="557"/>
      <c r="S56" s="557"/>
      <c r="T56" s="565">
        <v>649</v>
      </c>
      <c r="U56" s="565"/>
      <c r="V56" s="565"/>
      <c r="W56" s="565"/>
      <c r="X56" s="565"/>
      <c r="Y56" s="565"/>
      <c r="Z56" s="565"/>
      <c r="AA56" s="565">
        <v>7675</v>
      </c>
      <c r="AB56" s="565"/>
      <c r="AC56" s="565"/>
      <c r="AD56" s="565"/>
      <c r="AE56" s="565"/>
      <c r="AF56" s="565"/>
      <c r="AG56" s="565"/>
      <c r="AH56" s="565">
        <v>15689</v>
      </c>
      <c r="AI56" s="565"/>
      <c r="AJ56" s="565"/>
      <c r="AK56" s="565"/>
      <c r="AL56" s="565"/>
      <c r="AM56" s="565"/>
      <c r="AN56" s="565"/>
      <c r="AO56" s="565">
        <v>40696</v>
      </c>
      <c r="AP56" s="565"/>
      <c r="AQ56" s="565"/>
      <c r="AR56" s="565"/>
      <c r="AS56" s="565"/>
      <c r="AT56" s="565"/>
      <c r="AU56" s="565"/>
      <c r="AV56" s="565">
        <v>5125</v>
      </c>
      <c r="AW56" s="565"/>
      <c r="AX56" s="565"/>
      <c r="AY56" s="565"/>
      <c r="AZ56" s="565"/>
      <c r="BA56" s="565"/>
      <c r="BB56" s="565"/>
      <c r="BC56" s="565">
        <v>8903</v>
      </c>
      <c r="BD56" s="565"/>
      <c r="BE56" s="565"/>
      <c r="BF56" s="565"/>
      <c r="BG56" s="565"/>
      <c r="BH56" s="565"/>
      <c r="BI56" s="565"/>
      <c r="BJ56" s="324"/>
      <c r="BN56" s="44"/>
    </row>
    <row r="57" spans="3:66" ht="12.75" customHeight="1">
      <c r="C57" s="44"/>
      <c r="D57" s="44"/>
      <c r="E57" s="44"/>
      <c r="F57" s="44"/>
      <c r="G57" s="396">
        <v>37</v>
      </c>
      <c r="H57" s="396"/>
      <c r="I57" s="44"/>
      <c r="J57" s="44"/>
      <c r="K57" s="200"/>
      <c r="L57" s="558">
        <f>SUM(T57:BI57,L65:BI65)</f>
        <v>185053</v>
      </c>
      <c r="M57" s="557"/>
      <c r="N57" s="557"/>
      <c r="O57" s="557"/>
      <c r="P57" s="557"/>
      <c r="Q57" s="557"/>
      <c r="R57" s="557"/>
      <c r="S57" s="557"/>
      <c r="T57" s="565">
        <v>640</v>
      </c>
      <c r="U57" s="565"/>
      <c r="V57" s="565"/>
      <c r="W57" s="565"/>
      <c r="X57" s="565"/>
      <c r="Y57" s="565"/>
      <c r="Z57" s="565"/>
      <c r="AA57" s="565">
        <v>7804</v>
      </c>
      <c r="AB57" s="565"/>
      <c r="AC57" s="565"/>
      <c r="AD57" s="565"/>
      <c r="AE57" s="565"/>
      <c r="AF57" s="565"/>
      <c r="AG57" s="565"/>
      <c r="AH57" s="565">
        <v>15795</v>
      </c>
      <c r="AI57" s="565"/>
      <c r="AJ57" s="565"/>
      <c r="AK57" s="565"/>
      <c r="AL57" s="565"/>
      <c r="AM57" s="565"/>
      <c r="AN57" s="565"/>
      <c r="AO57" s="565">
        <v>39833</v>
      </c>
      <c r="AP57" s="565"/>
      <c r="AQ57" s="565"/>
      <c r="AR57" s="565"/>
      <c r="AS57" s="565"/>
      <c r="AT57" s="565"/>
      <c r="AU57" s="565"/>
      <c r="AV57" s="565">
        <v>5066</v>
      </c>
      <c r="AW57" s="565"/>
      <c r="AX57" s="565"/>
      <c r="AY57" s="565"/>
      <c r="AZ57" s="565"/>
      <c r="BA57" s="565"/>
      <c r="BB57" s="565"/>
      <c r="BC57" s="565">
        <v>8847</v>
      </c>
      <c r="BD57" s="565"/>
      <c r="BE57" s="565"/>
      <c r="BF57" s="565"/>
      <c r="BG57" s="565"/>
      <c r="BH57" s="565"/>
      <c r="BI57" s="565"/>
      <c r="BJ57" s="324"/>
    </row>
    <row r="58" spans="3:66" ht="12.75" customHeight="1">
      <c r="C58" s="44"/>
      <c r="D58" s="44"/>
      <c r="E58" s="44"/>
      <c r="F58" s="44"/>
      <c r="G58" s="396">
        <v>42</v>
      </c>
      <c r="H58" s="396"/>
      <c r="I58" s="44"/>
      <c r="J58" s="44"/>
      <c r="K58" s="200"/>
      <c r="L58" s="558">
        <f t="shared" ref="L58" si="1">SUM(T58:BI58,L66:BI66)</f>
        <v>178304</v>
      </c>
      <c r="M58" s="557"/>
      <c r="N58" s="557"/>
      <c r="O58" s="557"/>
      <c r="P58" s="557"/>
      <c r="Q58" s="557"/>
      <c r="R58" s="557"/>
      <c r="S58" s="557"/>
      <c r="T58" s="565">
        <v>617</v>
      </c>
      <c r="U58" s="565"/>
      <c r="V58" s="565"/>
      <c r="W58" s="565"/>
      <c r="X58" s="565"/>
      <c r="Y58" s="565"/>
      <c r="Z58" s="565"/>
      <c r="AA58" s="565">
        <v>7683</v>
      </c>
      <c r="AB58" s="565"/>
      <c r="AC58" s="565"/>
      <c r="AD58" s="565"/>
      <c r="AE58" s="565"/>
      <c r="AF58" s="565"/>
      <c r="AG58" s="565"/>
      <c r="AH58" s="565">
        <v>15217</v>
      </c>
      <c r="AI58" s="565"/>
      <c r="AJ58" s="565"/>
      <c r="AK58" s="565"/>
      <c r="AL58" s="565"/>
      <c r="AM58" s="565"/>
      <c r="AN58" s="565"/>
      <c r="AO58" s="565">
        <v>36792</v>
      </c>
      <c r="AP58" s="565"/>
      <c r="AQ58" s="565"/>
      <c r="AR58" s="565"/>
      <c r="AS58" s="565"/>
      <c r="AT58" s="565"/>
      <c r="AU58" s="565"/>
      <c r="AV58" s="565">
        <v>4864</v>
      </c>
      <c r="AW58" s="565"/>
      <c r="AX58" s="565"/>
      <c r="AY58" s="565"/>
      <c r="AZ58" s="565"/>
      <c r="BA58" s="565"/>
      <c r="BB58" s="565"/>
      <c r="BC58" s="565">
        <v>8519</v>
      </c>
      <c r="BD58" s="565"/>
      <c r="BE58" s="565"/>
      <c r="BF58" s="565"/>
      <c r="BG58" s="565"/>
      <c r="BH58" s="565"/>
      <c r="BI58" s="565"/>
      <c r="BJ58" s="324"/>
    </row>
    <row r="59" spans="3:66" ht="9.9499999999999993" customHeight="1">
      <c r="C59" s="45"/>
      <c r="D59" s="45"/>
      <c r="E59" s="45"/>
      <c r="F59" s="45"/>
      <c r="G59" s="45"/>
      <c r="H59" s="45"/>
      <c r="I59" s="45"/>
      <c r="J59" s="45"/>
      <c r="K59" s="189"/>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550"/>
      <c r="AP59" s="550"/>
      <c r="AQ59" s="550"/>
      <c r="AR59" s="550"/>
      <c r="AS59" s="550"/>
      <c r="AT59" s="550"/>
      <c r="AU59" s="550"/>
      <c r="AV59" s="570"/>
      <c r="AW59" s="570"/>
      <c r="AX59" s="570"/>
      <c r="AY59" s="570"/>
      <c r="AZ59" s="570"/>
      <c r="BA59" s="570"/>
      <c r="BB59" s="570"/>
      <c r="BC59" s="45"/>
      <c r="BD59" s="45"/>
      <c r="BE59" s="45"/>
      <c r="BF59" s="45"/>
      <c r="BG59" s="45"/>
      <c r="BH59" s="45"/>
      <c r="BI59" s="45"/>
      <c r="BJ59" s="44"/>
    </row>
    <row r="60" spans="3:66" ht="12.75" customHeight="1">
      <c r="C60" s="481" t="s">
        <v>451</v>
      </c>
      <c r="D60" s="482"/>
      <c r="E60" s="482"/>
      <c r="F60" s="482"/>
      <c r="G60" s="482"/>
      <c r="H60" s="482"/>
      <c r="I60" s="482"/>
      <c r="J60" s="482"/>
      <c r="K60" s="574"/>
      <c r="L60" s="481" t="s">
        <v>360</v>
      </c>
      <c r="M60" s="482"/>
      <c r="N60" s="482"/>
      <c r="O60" s="482"/>
      <c r="P60" s="482"/>
      <c r="Q60" s="482"/>
      <c r="R60" s="482"/>
      <c r="S60" s="482"/>
      <c r="T60" s="482"/>
      <c r="U60" s="482"/>
      <c r="V60" s="482"/>
      <c r="W60" s="482"/>
      <c r="X60" s="482"/>
      <c r="Y60" s="482"/>
      <c r="Z60" s="482"/>
      <c r="AA60" s="482"/>
      <c r="AB60" s="482"/>
      <c r="AC60" s="482"/>
      <c r="AD60" s="482"/>
      <c r="AE60" s="482"/>
      <c r="AF60" s="482"/>
      <c r="AG60" s="482"/>
      <c r="AH60" s="482"/>
      <c r="AI60" s="482"/>
      <c r="AJ60" s="482"/>
      <c r="AK60" s="482"/>
      <c r="AL60" s="482"/>
      <c r="AM60" s="482"/>
      <c r="AN60" s="482"/>
      <c r="AO60" s="482"/>
      <c r="AP60" s="482"/>
      <c r="AQ60" s="482"/>
      <c r="AR60" s="482"/>
      <c r="AS60" s="482"/>
      <c r="AT60" s="482"/>
      <c r="AU60" s="482"/>
      <c r="AV60" s="482"/>
      <c r="AW60" s="482"/>
      <c r="AX60" s="482"/>
      <c r="AY60" s="482"/>
      <c r="AZ60" s="482"/>
      <c r="BA60" s="482"/>
      <c r="BB60" s="482"/>
      <c r="BC60" s="482"/>
      <c r="BD60" s="482"/>
      <c r="BE60" s="482"/>
      <c r="BF60" s="482"/>
      <c r="BG60" s="482"/>
      <c r="BH60" s="482"/>
      <c r="BI60" s="483"/>
      <c r="BL60" s="44"/>
      <c r="BM60" s="44"/>
    </row>
    <row r="61" spans="3:66" ht="12.75" customHeight="1">
      <c r="C61" s="575"/>
      <c r="D61" s="576"/>
      <c r="E61" s="576"/>
      <c r="F61" s="576"/>
      <c r="G61" s="576"/>
      <c r="H61" s="576"/>
      <c r="I61" s="576"/>
      <c r="J61" s="576"/>
      <c r="K61" s="577"/>
      <c r="L61" s="566" t="s">
        <v>538</v>
      </c>
      <c r="M61" s="567"/>
      <c r="N61" s="567" t="s">
        <v>539</v>
      </c>
      <c r="O61" s="567"/>
      <c r="P61" s="567"/>
      <c r="Q61" s="568"/>
      <c r="R61" s="566" t="s">
        <v>414</v>
      </c>
      <c r="S61" s="567"/>
      <c r="T61" s="567" t="s">
        <v>539</v>
      </c>
      <c r="U61" s="567"/>
      <c r="V61" s="567"/>
      <c r="W61" s="568"/>
      <c r="X61" s="566" t="s">
        <v>539</v>
      </c>
      <c r="Y61" s="567"/>
      <c r="Z61" s="567"/>
      <c r="AA61" s="567" t="s">
        <v>541</v>
      </c>
      <c r="AB61" s="567"/>
      <c r="AC61" s="568" t="s">
        <v>541</v>
      </c>
      <c r="AD61" s="566" t="s">
        <v>541</v>
      </c>
      <c r="AE61" s="567"/>
      <c r="AF61" s="567"/>
      <c r="AG61" s="567"/>
      <c r="AH61" s="567"/>
      <c r="AI61" s="568"/>
      <c r="AJ61" s="566" t="s">
        <v>415</v>
      </c>
      <c r="AK61" s="567"/>
      <c r="AL61" s="567"/>
      <c r="AM61" s="567"/>
      <c r="AN61" s="567"/>
      <c r="AO61" s="568"/>
      <c r="AP61" s="566" t="s">
        <v>540</v>
      </c>
      <c r="AQ61" s="567"/>
      <c r="AR61" s="567"/>
      <c r="AS61" s="567"/>
      <c r="AT61" s="567"/>
      <c r="AU61" s="568"/>
      <c r="AV61" s="566" t="s">
        <v>416</v>
      </c>
      <c r="AW61" s="567"/>
      <c r="AX61" s="567"/>
      <c r="AY61" s="567"/>
      <c r="AZ61" s="567"/>
      <c r="BA61" s="567"/>
      <c r="BB61" s="568"/>
      <c r="BC61" s="566" t="s">
        <v>417</v>
      </c>
      <c r="BD61" s="567"/>
      <c r="BE61" s="567"/>
      <c r="BF61" s="567"/>
      <c r="BG61" s="567"/>
      <c r="BH61" s="567"/>
      <c r="BI61" s="567"/>
    </row>
    <row r="62" spans="3:66" ht="25.5" customHeight="1">
      <c r="C62" s="575"/>
      <c r="D62" s="576"/>
      <c r="E62" s="576"/>
      <c r="F62" s="576"/>
      <c r="G62" s="576"/>
      <c r="H62" s="576"/>
      <c r="I62" s="576"/>
      <c r="J62" s="576"/>
      <c r="K62" s="577"/>
      <c r="L62" s="569"/>
      <c r="M62" s="541"/>
      <c r="N62" s="541"/>
      <c r="O62" s="541"/>
      <c r="P62" s="541"/>
      <c r="Q62" s="542"/>
      <c r="R62" s="569"/>
      <c r="S62" s="541"/>
      <c r="T62" s="541"/>
      <c r="U62" s="541"/>
      <c r="V62" s="541"/>
      <c r="W62" s="542"/>
      <c r="X62" s="569"/>
      <c r="Y62" s="541"/>
      <c r="Z62" s="541"/>
      <c r="AA62" s="541"/>
      <c r="AB62" s="541"/>
      <c r="AC62" s="542"/>
      <c r="AD62" s="569"/>
      <c r="AE62" s="541"/>
      <c r="AF62" s="541"/>
      <c r="AG62" s="541"/>
      <c r="AH62" s="541"/>
      <c r="AI62" s="542"/>
      <c r="AJ62" s="569"/>
      <c r="AK62" s="541"/>
      <c r="AL62" s="541"/>
      <c r="AM62" s="541"/>
      <c r="AN62" s="541"/>
      <c r="AO62" s="542"/>
      <c r="AP62" s="569"/>
      <c r="AQ62" s="541"/>
      <c r="AR62" s="541"/>
      <c r="AS62" s="541"/>
      <c r="AT62" s="541"/>
      <c r="AU62" s="542"/>
      <c r="AV62" s="569"/>
      <c r="AW62" s="541"/>
      <c r="AX62" s="541"/>
      <c r="AY62" s="541"/>
      <c r="AZ62" s="541"/>
      <c r="BA62" s="541"/>
      <c r="BB62" s="542"/>
      <c r="BC62" s="569"/>
      <c r="BD62" s="541"/>
      <c r="BE62" s="541"/>
      <c r="BF62" s="541"/>
      <c r="BG62" s="541"/>
      <c r="BH62" s="541"/>
      <c r="BI62" s="541"/>
    </row>
    <row r="63" spans="3:66" ht="9.75" customHeight="1">
      <c r="C63" s="44"/>
      <c r="D63" s="44"/>
      <c r="E63" s="44"/>
      <c r="F63" s="44"/>
      <c r="G63" s="44"/>
      <c r="H63" s="44"/>
      <c r="I63" s="44"/>
      <c r="J63" s="44"/>
      <c r="K63" s="200"/>
      <c r="L63" s="44"/>
      <c r="P63" s="44"/>
      <c r="Q63" s="44"/>
      <c r="R63" s="44"/>
      <c r="V63" s="44"/>
      <c r="W63" s="44"/>
      <c r="X63" s="44"/>
      <c r="AB63" s="44"/>
      <c r="AC63" s="44"/>
      <c r="AD63" s="44"/>
      <c r="AH63" s="44"/>
      <c r="AI63" s="44"/>
      <c r="AJ63" s="44"/>
      <c r="AN63" s="44"/>
      <c r="AO63" s="44"/>
      <c r="AP63" s="44"/>
      <c r="AU63" s="44"/>
      <c r="BC63" s="44"/>
      <c r="BD63" s="44"/>
      <c r="BE63" s="44"/>
      <c r="BF63" s="44"/>
      <c r="BG63" s="44"/>
      <c r="BH63" s="44"/>
      <c r="BI63" s="44"/>
    </row>
    <row r="64" spans="3:66" ht="12.75" customHeight="1">
      <c r="C64" s="44"/>
      <c r="D64" s="573" t="s">
        <v>329</v>
      </c>
      <c r="E64" s="573"/>
      <c r="F64" s="573"/>
      <c r="G64" s="396">
        <v>32</v>
      </c>
      <c r="H64" s="396"/>
      <c r="I64" s="396" t="s">
        <v>100</v>
      </c>
      <c r="J64" s="396"/>
      <c r="K64" s="200"/>
      <c r="L64" s="550">
        <v>10886</v>
      </c>
      <c r="M64" s="550"/>
      <c r="N64" s="550"/>
      <c r="O64" s="550"/>
      <c r="P64" s="550"/>
      <c r="Q64" s="550"/>
      <c r="R64" s="550">
        <v>11938</v>
      </c>
      <c r="S64" s="550"/>
      <c r="T64" s="550"/>
      <c r="U64" s="550"/>
      <c r="V64" s="550"/>
      <c r="W64" s="550"/>
      <c r="X64" s="550">
        <v>9216</v>
      </c>
      <c r="Y64" s="550"/>
      <c r="Z64" s="550"/>
      <c r="AA64" s="550"/>
      <c r="AB64" s="550"/>
      <c r="AC64" s="550"/>
      <c r="AD64" s="550">
        <v>12463</v>
      </c>
      <c r="AE64" s="550"/>
      <c r="AF64" s="550"/>
      <c r="AG64" s="550"/>
      <c r="AH64" s="550"/>
      <c r="AI64" s="550"/>
      <c r="AJ64" s="550">
        <v>34743</v>
      </c>
      <c r="AK64" s="550"/>
      <c r="AL64" s="550"/>
      <c r="AM64" s="550"/>
      <c r="AN64" s="550"/>
      <c r="AO64" s="550"/>
      <c r="AP64" s="550">
        <v>889</v>
      </c>
      <c r="AQ64" s="550"/>
      <c r="AR64" s="550"/>
      <c r="AS64" s="550"/>
      <c r="AT64" s="550"/>
      <c r="AU64" s="550"/>
      <c r="AV64" s="550">
        <v>13949</v>
      </c>
      <c r="AW64" s="550"/>
      <c r="AX64" s="550"/>
      <c r="AY64" s="550"/>
      <c r="AZ64" s="550"/>
      <c r="BA64" s="550"/>
      <c r="BB64" s="550"/>
      <c r="BC64" s="550">
        <v>11104</v>
      </c>
      <c r="BD64" s="550"/>
      <c r="BE64" s="550"/>
      <c r="BF64" s="550"/>
      <c r="BG64" s="550"/>
      <c r="BH64" s="550"/>
      <c r="BI64" s="550"/>
    </row>
    <row r="65" spans="1:61" s="303" customFormat="1" ht="12.75" customHeight="1">
      <c r="A65" s="13"/>
      <c r="B65" s="13"/>
      <c r="C65" s="44"/>
      <c r="D65" s="44"/>
      <c r="E65" s="44"/>
      <c r="F65" s="44"/>
      <c r="G65" s="396">
        <v>37</v>
      </c>
      <c r="H65" s="396"/>
      <c r="I65" s="44"/>
      <c r="J65" s="44"/>
      <c r="K65" s="200"/>
      <c r="L65" s="550">
        <v>10991</v>
      </c>
      <c r="M65" s="550"/>
      <c r="N65" s="550"/>
      <c r="O65" s="550"/>
      <c r="P65" s="550"/>
      <c r="Q65" s="550"/>
      <c r="R65" s="550">
        <v>11820</v>
      </c>
      <c r="S65" s="550"/>
      <c r="T65" s="550"/>
      <c r="U65" s="550"/>
      <c r="V65" s="550"/>
      <c r="W65" s="550"/>
      <c r="X65" s="550">
        <v>9118</v>
      </c>
      <c r="Y65" s="550"/>
      <c r="Z65" s="550"/>
      <c r="AA65" s="550"/>
      <c r="AB65" s="550"/>
      <c r="AC65" s="550"/>
      <c r="AD65" s="550">
        <v>11982</v>
      </c>
      <c r="AE65" s="550"/>
      <c r="AF65" s="550"/>
      <c r="AG65" s="550"/>
      <c r="AH65" s="550"/>
      <c r="AI65" s="550"/>
      <c r="AJ65" s="550">
        <v>37151</v>
      </c>
      <c r="AK65" s="550"/>
      <c r="AL65" s="550"/>
      <c r="AM65" s="550"/>
      <c r="AN65" s="550"/>
      <c r="AO65" s="550"/>
      <c r="AP65" s="550">
        <v>847</v>
      </c>
      <c r="AQ65" s="550"/>
      <c r="AR65" s="550"/>
      <c r="AS65" s="550"/>
      <c r="AT65" s="550"/>
      <c r="AU65" s="550"/>
      <c r="AV65" s="550">
        <v>14133</v>
      </c>
      <c r="AW65" s="550"/>
      <c r="AX65" s="550"/>
      <c r="AY65" s="550"/>
      <c r="AZ65" s="550"/>
      <c r="BA65" s="550"/>
      <c r="BB65" s="550"/>
      <c r="BC65" s="550">
        <v>11026</v>
      </c>
      <c r="BD65" s="550"/>
      <c r="BE65" s="550"/>
      <c r="BF65" s="550"/>
      <c r="BG65" s="550"/>
      <c r="BH65" s="550"/>
      <c r="BI65" s="550"/>
    </row>
    <row r="66" spans="1:61" ht="12.75" customHeight="1">
      <c r="C66" s="44"/>
      <c r="D66" s="44"/>
      <c r="E66" s="44"/>
      <c r="F66" s="44"/>
      <c r="G66" s="396">
        <v>42</v>
      </c>
      <c r="H66" s="396"/>
      <c r="I66" s="44"/>
      <c r="J66" s="44"/>
      <c r="K66" s="200"/>
      <c r="L66" s="550">
        <v>10720</v>
      </c>
      <c r="M66" s="550"/>
      <c r="N66" s="550"/>
      <c r="O66" s="550"/>
      <c r="P66" s="550"/>
      <c r="Q66" s="550"/>
      <c r="R66" s="550">
        <v>11303</v>
      </c>
      <c r="S66" s="550"/>
      <c r="T66" s="550"/>
      <c r="U66" s="550"/>
      <c r="V66" s="550"/>
      <c r="W66" s="550"/>
      <c r="X66" s="550">
        <v>8735</v>
      </c>
      <c r="Y66" s="550"/>
      <c r="Z66" s="550"/>
      <c r="AA66" s="550"/>
      <c r="AB66" s="550"/>
      <c r="AC66" s="550"/>
      <c r="AD66" s="550">
        <v>11166</v>
      </c>
      <c r="AE66" s="550"/>
      <c r="AF66" s="550"/>
      <c r="AG66" s="550"/>
      <c r="AH66" s="550"/>
      <c r="AI66" s="550"/>
      <c r="AJ66" s="550">
        <v>37517</v>
      </c>
      <c r="AK66" s="550"/>
      <c r="AL66" s="550"/>
      <c r="AM66" s="550"/>
      <c r="AN66" s="550"/>
      <c r="AO66" s="550"/>
      <c r="AP66" s="550">
        <v>790</v>
      </c>
      <c r="AQ66" s="550"/>
      <c r="AR66" s="550"/>
      <c r="AS66" s="550"/>
      <c r="AT66" s="550"/>
      <c r="AU66" s="550"/>
      <c r="AV66" s="550">
        <v>13789</v>
      </c>
      <c r="AW66" s="550"/>
      <c r="AX66" s="550"/>
      <c r="AY66" s="550"/>
      <c r="AZ66" s="550"/>
      <c r="BA66" s="550"/>
      <c r="BB66" s="550"/>
      <c r="BC66" s="550">
        <v>10592</v>
      </c>
      <c r="BD66" s="550"/>
      <c r="BE66" s="550"/>
      <c r="BF66" s="550"/>
      <c r="BG66" s="550"/>
      <c r="BH66" s="550"/>
      <c r="BI66" s="550"/>
    </row>
    <row r="67" spans="1:61" ht="9.75" customHeight="1">
      <c r="C67" s="45"/>
      <c r="D67" s="45"/>
      <c r="E67" s="45"/>
      <c r="F67" s="45"/>
      <c r="G67" s="45"/>
      <c r="H67" s="45"/>
      <c r="I67" s="45"/>
      <c r="J67" s="45"/>
      <c r="K67" s="189"/>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row>
    <row r="68" spans="1:61">
      <c r="D68" s="436" t="s">
        <v>138</v>
      </c>
      <c r="E68" s="436"/>
      <c r="F68" s="323" t="s">
        <v>139</v>
      </c>
      <c r="G68" s="571" t="s">
        <v>398</v>
      </c>
      <c r="H68" s="571"/>
      <c r="I68" s="83" t="s">
        <v>514</v>
      </c>
      <c r="AL68" s="48"/>
    </row>
    <row r="69" spans="1:61">
      <c r="D69" s="79"/>
      <c r="E69" s="79"/>
      <c r="F69" s="323"/>
      <c r="G69" s="572" t="s">
        <v>399</v>
      </c>
      <c r="H69" s="572"/>
      <c r="I69" s="84" t="s">
        <v>544</v>
      </c>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61">
      <c r="D70" s="79"/>
      <c r="E70" s="79"/>
      <c r="F70" s="323"/>
      <c r="G70" s="572" t="s">
        <v>418</v>
      </c>
      <c r="H70" s="572"/>
      <c r="I70" s="84" t="s">
        <v>553</v>
      </c>
      <c r="J70" s="48"/>
      <c r="K70" s="48"/>
      <c r="L70" s="48"/>
      <c r="M70" s="48"/>
      <c r="N70" s="48"/>
      <c r="O70" s="48"/>
      <c r="P70" s="48"/>
      <c r="Q70" s="48"/>
      <c r="R70" s="48"/>
      <c r="S70" s="48"/>
      <c r="T70" s="48"/>
      <c r="U70" s="48"/>
      <c r="V70" s="48"/>
      <c r="W70" s="48"/>
      <c r="X70" s="48"/>
      <c r="Y70" s="48"/>
      <c r="Z70" s="48"/>
      <c r="AA70" s="54"/>
      <c r="AB70" s="54"/>
      <c r="AY70" s="44"/>
    </row>
    <row r="71" spans="1:61">
      <c r="C71" s="439" t="s">
        <v>140</v>
      </c>
      <c r="D71" s="439"/>
      <c r="E71" s="439"/>
      <c r="F71" s="323" t="s">
        <v>139</v>
      </c>
      <c r="G71" s="119" t="s">
        <v>545</v>
      </c>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row>
    <row r="72" spans="1:61">
      <c r="E72" s="13" t="s">
        <v>554</v>
      </c>
    </row>
  </sheetData>
  <mergeCells count="220">
    <mergeCell ref="BB1:BK1"/>
    <mergeCell ref="C3:BI3"/>
    <mergeCell ref="C5:BI5"/>
    <mergeCell ref="C7:M8"/>
    <mergeCell ref="N7:AW7"/>
    <mergeCell ref="AX7:BI8"/>
    <mergeCell ref="N8:Y8"/>
    <mergeCell ref="Z8:AK8"/>
    <mergeCell ref="AL8:AW8"/>
    <mergeCell ref="G12:I12"/>
    <mergeCell ref="N12:Y12"/>
    <mergeCell ref="Z12:AK12"/>
    <mergeCell ref="AL12:AW12"/>
    <mergeCell ref="AX12:BI12"/>
    <mergeCell ref="D14:E14"/>
    <mergeCell ref="AX10:BI10"/>
    <mergeCell ref="G11:I11"/>
    <mergeCell ref="N11:Y11"/>
    <mergeCell ref="Z11:AK11"/>
    <mergeCell ref="AL11:AW11"/>
    <mergeCell ref="AX11:BI11"/>
    <mergeCell ref="D10:F10"/>
    <mergeCell ref="G10:I10"/>
    <mergeCell ref="J10:L10"/>
    <mergeCell ref="N10:Y10"/>
    <mergeCell ref="Z10:AK10"/>
    <mergeCell ref="AL10:AW10"/>
    <mergeCell ref="AL22:AS22"/>
    <mergeCell ref="AT22:BA22"/>
    <mergeCell ref="G23:H23"/>
    <mergeCell ref="M23:T23"/>
    <mergeCell ref="C15:E15"/>
    <mergeCell ref="C17:BI17"/>
    <mergeCell ref="C19:L20"/>
    <mergeCell ref="M19:T20"/>
    <mergeCell ref="BB19:BI20"/>
    <mergeCell ref="AT20:BA20"/>
    <mergeCell ref="AL20:AS20"/>
    <mergeCell ref="AD20:AK20"/>
    <mergeCell ref="U20:AC20"/>
    <mergeCell ref="U19:BA19"/>
    <mergeCell ref="BB22:BI22"/>
    <mergeCell ref="BB23:BI23"/>
    <mergeCell ref="D22:F22"/>
    <mergeCell ref="G22:H22"/>
    <mergeCell ref="I22:J22"/>
    <mergeCell ref="M22:T22"/>
    <mergeCell ref="U22:AC22"/>
    <mergeCell ref="AD22:AK22"/>
    <mergeCell ref="BB24:BI24"/>
    <mergeCell ref="D26:E26"/>
    <mergeCell ref="G26:H26"/>
    <mergeCell ref="G27:H27"/>
    <mergeCell ref="C28:E28"/>
    <mergeCell ref="G24:H24"/>
    <mergeCell ref="C30:BI30"/>
    <mergeCell ref="M24:T24"/>
    <mergeCell ref="U23:AC23"/>
    <mergeCell ref="U24:AC24"/>
    <mergeCell ref="AD23:AK23"/>
    <mergeCell ref="AD24:AK24"/>
    <mergeCell ref="AL23:AS23"/>
    <mergeCell ref="AL24:AS24"/>
    <mergeCell ref="AT23:BA23"/>
    <mergeCell ref="AT24:BA24"/>
    <mergeCell ref="C32:K33"/>
    <mergeCell ref="L32:T33"/>
    <mergeCell ref="U32:AC33"/>
    <mergeCell ref="AD32:AS32"/>
    <mergeCell ref="AT32:BI32"/>
    <mergeCell ref="AD33:AI33"/>
    <mergeCell ref="AJ33:AN33"/>
    <mergeCell ref="AO33:AS33"/>
    <mergeCell ref="AT33:AY33"/>
    <mergeCell ref="AZ33:BD33"/>
    <mergeCell ref="BE33:BI33"/>
    <mergeCell ref="D35:F35"/>
    <mergeCell ref="G35:H35"/>
    <mergeCell ref="I35:J35"/>
    <mergeCell ref="L35:T35"/>
    <mergeCell ref="U35:AC35"/>
    <mergeCell ref="AD35:AI35"/>
    <mergeCell ref="AJ35:AN35"/>
    <mergeCell ref="AO35:AS35"/>
    <mergeCell ref="AT35:AY35"/>
    <mergeCell ref="AZ35:BD35"/>
    <mergeCell ref="BE35:BI35"/>
    <mergeCell ref="G36:H36"/>
    <mergeCell ref="L36:T36"/>
    <mergeCell ref="U36:AC36"/>
    <mergeCell ref="AD36:AI36"/>
    <mergeCell ref="AJ36:AN36"/>
    <mergeCell ref="AO36:AS36"/>
    <mergeCell ref="AT36:AY36"/>
    <mergeCell ref="AZ36:BD36"/>
    <mergeCell ref="BE36:BI36"/>
    <mergeCell ref="G37:H37"/>
    <mergeCell ref="L37:T37"/>
    <mergeCell ref="U37:AC37"/>
    <mergeCell ref="AD37:AI37"/>
    <mergeCell ref="AJ37:AN37"/>
    <mergeCell ref="AO37:AS37"/>
    <mergeCell ref="AT37:AY37"/>
    <mergeCell ref="AZ37:BD37"/>
    <mergeCell ref="BE37:BI37"/>
    <mergeCell ref="D48:F48"/>
    <mergeCell ref="G48:H48"/>
    <mergeCell ref="I48:J48"/>
    <mergeCell ref="G49:H49"/>
    <mergeCell ref="D39:E39"/>
    <mergeCell ref="C40:E40"/>
    <mergeCell ref="C42:BI42"/>
    <mergeCell ref="C44:K46"/>
    <mergeCell ref="AC44:BI44"/>
    <mergeCell ref="AC45:AK46"/>
    <mergeCell ref="BB45:BI46"/>
    <mergeCell ref="G50:H50"/>
    <mergeCell ref="G70:H70"/>
    <mergeCell ref="G65:H65"/>
    <mergeCell ref="D56:F56"/>
    <mergeCell ref="G56:H56"/>
    <mergeCell ref="I56:J56"/>
    <mergeCell ref="C52:K54"/>
    <mergeCell ref="L52:BI52"/>
    <mergeCell ref="L53:S54"/>
    <mergeCell ref="L56:S56"/>
    <mergeCell ref="G58:H58"/>
    <mergeCell ref="C60:K62"/>
    <mergeCell ref="L60:BI60"/>
    <mergeCell ref="G57:H57"/>
    <mergeCell ref="G66:H66"/>
    <mergeCell ref="D64:F64"/>
    <mergeCell ref="G64:H64"/>
    <mergeCell ref="I64:J64"/>
    <mergeCell ref="BC61:BI62"/>
    <mergeCell ref="BC64:BI64"/>
    <mergeCell ref="BC65:BI65"/>
    <mergeCell ref="BC66:BI66"/>
    <mergeCell ref="AV61:BB62"/>
    <mergeCell ref="AV64:BB64"/>
    <mergeCell ref="AV65:BB65"/>
    <mergeCell ref="AV66:BB66"/>
    <mergeCell ref="C71:E71"/>
    <mergeCell ref="D68:E68"/>
    <mergeCell ref="G68:H68"/>
    <mergeCell ref="G69:H69"/>
    <mergeCell ref="X61:AC62"/>
    <mergeCell ref="X64:AC64"/>
    <mergeCell ref="X65:AC65"/>
    <mergeCell ref="X66:AC66"/>
    <mergeCell ref="R61:W62"/>
    <mergeCell ref="R64:W64"/>
    <mergeCell ref="R65:W65"/>
    <mergeCell ref="R66:W66"/>
    <mergeCell ref="AP61:AU62"/>
    <mergeCell ref="AP64:AU64"/>
    <mergeCell ref="AP65:AU65"/>
    <mergeCell ref="AP66:AU66"/>
    <mergeCell ref="AJ61:AO62"/>
    <mergeCell ref="AJ64:AO64"/>
    <mergeCell ref="AJ65:AO65"/>
    <mergeCell ref="AJ66:AO66"/>
    <mergeCell ref="AD61:AI62"/>
    <mergeCell ref="L61:Q62"/>
    <mergeCell ref="L64:Q64"/>
    <mergeCell ref="L65:Q65"/>
    <mergeCell ref="L66:Q66"/>
    <mergeCell ref="BC53:BI54"/>
    <mergeCell ref="BC56:BI56"/>
    <mergeCell ref="BC57:BI57"/>
    <mergeCell ref="BC58:BI58"/>
    <mergeCell ref="AV53:BB54"/>
    <mergeCell ref="AV56:BB56"/>
    <mergeCell ref="AV57:BB57"/>
    <mergeCell ref="AV58:BB58"/>
    <mergeCell ref="AV59:BB59"/>
    <mergeCell ref="AO53:AU54"/>
    <mergeCell ref="AO56:AU56"/>
    <mergeCell ref="AO57:AU57"/>
    <mergeCell ref="AO58:AU58"/>
    <mergeCell ref="AO59:AU59"/>
    <mergeCell ref="AH53:AN54"/>
    <mergeCell ref="AH56:AN56"/>
    <mergeCell ref="AH57:AN57"/>
    <mergeCell ref="AD64:AI64"/>
    <mergeCell ref="AD65:AI65"/>
    <mergeCell ref="AD66:AI66"/>
    <mergeCell ref="L57:S57"/>
    <mergeCell ref="L58:S58"/>
    <mergeCell ref="U44:AB46"/>
    <mergeCell ref="U48:AB48"/>
    <mergeCell ref="U49:AB49"/>
    <mergeCell ref="U50:AB50"/>
    <mergeCell ref="L44:T46"/>
    <mergeCell ref="AH58:AN58"/>
    <mergeCell ref="AA53:AG54"/>
    <mergeCell ref="AA56:AG56"/>
    <mergeCell ref="AA57:AG57"/>
    <mergeCell ref="AA58:AG58"/>
    <mergeCell ref="T53:Z54"/>
    <mergeCell ref="T56:Z56"/>
    <mergeCell ref="T57:Z57"/>
    <mergeCell ref="T58:Z58"/>
    <mergeCell ref="AT50:BA50"/>
    <mergeCell ref="AT48:BA48"/>
    <mergeCell ref="AL45:AS46"/>
    <mergeCell ref="AT45:BA46"/>
    <mergeCell ref="AT49:BA49"/>
    <mergeCell ref="BB48:BI48"/>
    <mergeCell ref="BB49:BI49"/>
    <mergeCell ref="BB50:BI50"/>
    <mergeCell ref="L48:T48"/>
    <mergeCell ref="L49:T49"/>
    <mergeCell ref="L50:T50"/>
    <mergeCell ref="AC48:AK48"/>
    <mergeCell ref="AC49:AK49"/>
    <mergeCell ref="AC50:AK50"/>
    <mergeCell ref="AL48:AS48"/>
    <mergeCell ref="AL49:AS49"/>
    <mergeCell ref="AL50:AS50"/>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3"/>
  <sheetViews>
    <sheetView view="pageBreakPreview" zoomScaleNormal="100" zoomScaleSheetLayoutView="100" workbookViewId="0">
      <selection activeCell="L1" sqref="L1"/>
    </sheetView>
  </sheetViews>
  <sheetFormatPr defaultRowHeight="11.25"/>
  <cols>
    <col min="1" max="1" width="1" style="57" customWidth="1"/>
    <col min="2" max="62" width="1.625" style="57" customWidth="1"/>
    <col min="63" max="16384" width="9" style="57"/>
  </cols>
  <sheetData>
    <row r="1" spans="1:256" customFormat="1" ht="11.1" customHeight="1">
      <c r="A1" s="344">
        <f>'61'!BB1+1</f>
        <v>62</v>
      </c>
      <c r="B1" s="344"/>
      <c r="C1" s="344"/>
      <c r="D1" s="344"/>
      <c r="E1" s="344"/>
      <c r="F1" s="344"/>
      <c r="G1" s="344"/>
      <c r="H1" s="344"/>
      <c r="I1" s="344"/>
      <c r="J1" s="344"/>
      <c r="K1" s="344"/>
    </row>
    <row r="2" spans="1:256" customFormat="1" ht="11.1" customHeight="1">
      <c r="A2" s="344"/>
      <c r="B2" s="344"/>
      <c r="C2" s="344"/>
      <c r="D2" s="344"/>
      <c r="E2" s="344"/>
      <c r="F2" s="344"/>
      <c r="G2" s="344"/>
      <c r="H2" s="344"/>
      <c r="I2" s="344"/>
      <c r="J2" s="344"/>
      <c r="K2" s="344"/>
    </row>
    <row r="3" spans="1:256" ht="11.1" customHeight="1">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row>
    <row r="4" spans="1:256" ht="11.1" customHeight="1">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row>
    <row r="5" spans="1:256" ht="20.100000000000001" customHeight="1">
      <c r="A5" s="154"/>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c r="GK5" s="142"/>
      <c r="GL5" s="142"/>
      <c r="GM5" s="142"/>
      <c r="GN5" s="142"/>
      <c r="GO5" s="142"/>
      <c r="GP5" s="142"/>
      <c r="GQ5" s="142"/>
      <c r="GR5" s="142"/>
      <c r="GS5" s="142"/>
      <c r="GT5" s="142"/>
      <c r="GU5" s="142"/>
      <c r="GV5" s="142"/>
      <c r="GW5" s="142"/>
      <c r="GX5" s="142"/>
      <c r="GY5" s="142"/>
      <c r="GZ5" s="142"/>
      <c r="HA5" s="142"/>
      <c r="HB5" s="142"/>
      <c r="HC5" s="142"/>
      <c r="HD5" s="142"/>
      <c r="HE5" s="142"/>
      <c r="HF5" s="142"/>
      <c r="HG5" s="142"/>
      <c r="HH5" s="142"/>
      <c r="HI5" s="142"/>
      <c r="HJ5" s="142"/>
      <c r="HK5" s="142"/>
      <c r="HL5" s="142"/>
      <c r="HM5" s="142"/>
      <c r="HN5" s="142"/>
      <c r="HO5" s="142"/>
      <c r="HP5" s="142"/>
      <c r="HQ5" s="142"/>
      <c r="HR5" s="142"/>
      <c r="HS5" s="142"/>
      <c r="HT5" s="142"/>
      <c r="HU5" s="142"/>
      <c r="HV5" s="142"/>
      <c r="HW5" s="142"/>
      <c r="HX5" s="142"/>
      <c r="HY5" s="142"/>
      <c r="HZ5" s="142"/>
      <c r="IA5" s="142"/>
      <c r="IB5" s="142"/>
      <c r="IC5" s="142"/>
      <c r="ID5" s="142"/>
      <c r="IE5" s="142"/>
      <c r="IF5" s="142"/>
      <c r="IG5" s="142"/>
      <c r="IH5" s="142"/>
      <c r="II5" s="142"/>
      <c r="IJ5" s="142"/>
      <c r="IK5" s="142"/>
      <c r="IL5" s="142"/>
      <c r="IM5" s="142"/>
      <c r="IN5" s="142"/>
      <c r="IO5" s="142"/>
      <c r="IP5" s="142"/>
      <c r="IQ5" s="142"/>
      <c r="IR5" s="142"/>
      <c r="IS5" s="142"/>
      <c r="IT5" s="142"/>
      <c r="IU5" s="142"/>
      <c r="IV5" s="142"/>
    </row>
    <row r="6" spans="1:256" ht="12.95" customHeight="1">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9"/>
    </row>
    <row r="7" spans="1:256" s="61" customFormat="1" ht="15" customHeight="1">
      <c r="A7" s="58"/>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row>
    <row r="8" spans="1:256" s="61" customFormat="1" ht="15" customHeight="1">
      <c r="A8" s="58"/>
      <c r="B8" s="227"/>
      <c r="C8" s="227"/>
      <c r="D8" s="227"/>
      <c r="E8" s="227"/>
      <c r="F8" s="227"/>
      <c r="G8" s="227"/>
      <c r="H8" s="227"/>
      <c r="I8" s="227"/>
      <c r="J8" s="227"/>
      <c r="K8" s="227"/>
      <c r="L8" s="227"/>
      <c r="M8" s="227"/>
      <c r="N8" s="227"/>
      <c r="O8" s="227"/>
      <c r="P8" s="227"/>
      <c r="Q8" s="227"/>
      <c r="R8" s="227"/>
      <c r="S8" s="227"/>
      <c r="T8" s="227"/>
      <c r="U8" s="227"/>
      <c r="V8" s="58"/>
      <c r="W8" s="58"/>
      <c r="X8" s="58"/>
      <c r="Y8" s="58"/>
      <c r="Z8" s="58"/>
      <c r="AA8" s="58"/>
      <c r="AB8" s="58"/>
      <c r="AC8" s="58"/>
      <c r="AD8" s="58"/>
      <c r="AE8" s="58"/>
      <c r="AF8" s="227"/>
      <c r="AG8" s="227"/>
      <c r="AH8" s="227"/>
      <c r="AI8" s="227"/>
      <c r="AJ8" s="227"/>
      <c r="AK8" s="58"/>
      <c r="AL8" s="58"/>
      <c r="AM8" s="58"/>
      <c r="AN8" s="58"/>
      <c r="AO8" s="58"/>
      <c r="AP8" s="58"/>
      <c r="AQ8" s="58"/>
      <c r="AR8" s="58"/>
      <c r="AS8" s="58"/>
      <c r="AT8" s="58"/>
      <c r="AU8" s="227"/>
      <c r="AV8" s="227"/>
      <c r="AW8" s="227"/>
      <c r="AX8" s="227"/>
      <c r="AY8" s="227"/>
      <c r="AZ8" s="58"/>
      <c r="BA8" s="58"/>
      <c r="BB8" s="58"/>
      <c r="BC8" s="58"/>
      <c r="BD8" s="58"/>
      <c r="BE8" s="58"/>
      <c r="BF8" s="58"/>
      <c r="BG8" s="58"/>
      <c r="BH8" s="58"/>
      <c r="BI8" s="58"/>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row>
    <row r="9" spans="1:256" ht="12.95" customHeight="1">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row>
    <row r="10" spans="1:256" s="61" customFormat="1" ht="12.95" customHeight="1">
      <c r="A10" s="143"/>
      <c r="B10" s="143"/>
      <c r="C10" s="143"/>
      <c r="D10" s="143"/>
      <c r="E10" s="143"/>
      <c r="F10" s="143"/>
      <c r="G10" s="143"/>
      <c r="H10" s="143"/>
      <c r="I10" s="143"/>
      <c r="J10" s="143"/>
      <c r="K10" s="143"/>
      <c r="L10" s="143"/>
      <c r="M10" s="143"/>
      <c r="N10" s="143"/>
      <c r="O10" s="143"/>
      <c r="P10" s="62"/>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row>
    <row r="11" spans="1:256" ht="12.95" customHeight="1">
      <c r="A11" s="58"/>
      <c r="B11" s="58"/>
      <c r="C11" s="64"/>
      <c r="D11" s="64"/>
      <c r="E11" s="64"/>
      <c r="F11" s="64"/>
      <c r="G11" s="64"/>
      <c r="H11" s="64"/>
      <c r="I11" s="64"/>
      <c r="J11" s="64"/>
      <c r="K11" s="64"/>
      <c r="L11" s="64"/>
      <c r="M11" s="64"/>
      <c r="N11" s="64"/>
      <c r="O11" s="64"/>
      <c r="P11" s="64"/>
      <c r="Q11" s="65"/>
      <c r="R11" s="65"/>
      <c r="S11" s="65"/>
      <c r="T11" s="66"/>
      <c r="U11" s="66"/>
      <c r="V11" s="65"/>
      <c r="W11" s="65"/>
      <c r="X11" s="65"/>
      <c r="Y11" s="66"/>
      <c r="Z11" s="66"/>
      <c r="AA11" s="65"/>
      <c r="AB11" s="65"/>
      <c r="AC11" s="66"/>
      <c r="AD11" s="66"/>
      <c r="AE11" s="66"/>
      <c r="AF11" s="66"/>
      <c r="AG11" s="65"/>
      <c r="AH11" s="65"/>
      <c r="AI11" s="66"/>
      <c r="AJ11" s="66"/>
      <c r="AK11" s="65"/>
      <c r="AL11" s="65"/>
      <c r="AM11" s="65"/>
      <c r="AN11" s="66"/>
      <c r="AO11" s="66"/>
      <c r="AP11" s="65"/>
      <c r="AQ11" s="65"/>
      <c r="AR11" s="66"/>
      <c r="AS11" s="66"/>
      <c r="AT11" s="66"/>
      <c r="AU11" s="65"/>
      <c r="AV11" s="65"/>
      <c r="AW11" s="65"/>
      <c r="AX11" s="66"/>
      <c r="AY11" s="66"/>
      <c r="AZ11" s="65"/>
      <c r="BA11" s="65"/>
      <c r="BB11" s="66"/>
      <c r="BC11" s="66"/>
      <c r="BD11" s="66"/>
      <c r="BE11" s="65"/>
      <c r="BF11" s="65"/>
      <c r="BG11" s="66"/>
      <c r="BH11" s="66"/>
      <c r="BI11" s="66"/>
    </row>
    <row r="12" spans="1:256" ht="12.95" customHeight="1">
      <c r="A12" s="143"/>
      <c r="B12" s="143"/>
      <c r="C12" s="143"/>
      <c r="D12" s="143"/>
      <c r="E12" s="143"/>
      <c r="F12" s="143"/>
      <c r="G12" s="143"/>
      <c r="H12" s="143"/>
      <c r="I12" s="143"/>
      <c r="J12" s="143"/>
      <c r="K12" s="143"/>
      <c r="L12" s="143"/>
      <c r="M12" s="143"/>
      <c r="N12" s="143"/>
      <c r="O12" s="143"/>
      <c r="P12" s="62"/>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row>
    <row r="13" spans="1:256" ht="12.95" customHeight="1">
      <c r="A13" s="58"/>
      <c r="B13" s="58"/>
      <c r="C13" s="64"/>
      <c r="D13" s="64"/>
      <c r="E13" s="64"/>
      <c r="F13" s="64"/>
      <c r="G13" s="64"/>
      <c r="H13" s="64"/>
      <c r="I13" s="64"/>
      <c r="J13" s="64"/>
      <c r="K13" s="64"/>
      <c r="L13" s="64"/>
      <c r="M13" s="64"/>
      <c r="N13" s="64"/>
      <c r="O13" s="64"/>
      <c r="P13" s="64"/>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row>
    <row r="14" spans="1:256" ht="12.95" customHeight="1">
      <c r="A14" s="58"/>
      <c r="B14" s="58"/>
      <c r="C14" s="64"/>
      <c r="D14" s="58"/>
      <c r="E14" s="58"/>
      <c r="F14" s="58"/>
      <c r="G14" s="58"/>
      <c r="H14" s="58"/>
      <c r="I14" s="58"/>
      <c r="J14" s="58"/>
      <c r="K14" s="58"/>
      <c r="L14" s="58"/>
      <c r="M14" s="58"/>
      <c r="N14" s="58"/>
      <c r="O14" s="58"/>
      <c r="P14" s="64"/>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row>
    <row r="15" spans="1:256" ht="12.95" customHeight="1">
      <c r="A15" s="58"/>
      <c r="B15" s="58"/>
      <c r="C15" s="64"/>
      <c r="D15" s="64"/>
      <c r="E15" s="58"/>
      <c r="F15" s="58"/>
      <c r="G15" s="58"/>
      <c r="H15" s="58"/>
      <c r="I15" s="58"/>
      <c r="J15" s="58"/>
      <c r="K15" s="58"/>
      <c r="L15" s="58"/>
      <c r="M15" s="58"/>
      <c r="N15" s="58"/>
      <c r="O15" s="58"/>
      <c r="P15" s="64"/>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row>
    <row r="16" spans="1:256" ht="12.95" customHeight="1">
      <c r="A16" s="58"/>
      <c r="B16" s="58"/>
      <c r="C16" s="64"/>
      <c r="D16" s="64"/>
      <c r="E16" s="58"/>
      <c r="F16" s="58"/>
      <c r="G16" s="58"/>
      <c r="H16" s="58"/>
      <c r="I16" s="58"/>
      <c r="J16" s="58"/>
      <c r="K16" s="58"/>
      <c r="L16" s="58"/>
      <c r="M16" s="58"/>
      <c r="N16" s="58"/>
      <c r="O16" s="58"/>
      <c r="P16" s="64"/>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row>
    <row r="17" spans="1:256" ht="12.95" customHeight="1">
      <c r="A17" s="58"/>
      <c r="B17" s="58"/>
      <c r="C17" s="64"/>
      <c r="D17" s="64"/>
      <c r="E17" s="58"/>
      <c r="F17" s="58"/>
      <c r="G17" s="58"/>
      <c r="H17" s="58"/>
      <c r="I17" s="58"/>
      <c r="J17" s="58"/>
      <c r="K17" s="58"/>
      <c r="L17" s="58"/>
      <c r="M17" s="58"/>
      <c r="N17" s="58"/>
      <c r="O17" s="58"/>
      <c r="P17" s="64"/>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row>
    <row r="18" spans="1:256" ht="12.95" customHeight="1">
      <c r="A18" s="58"/>
      <c r="B18" s="58"/>
      <c r="C18" s="64"/>
      <c r="D18" s="64"/>
      <c r="E18" s="58"/>
      <c r="F18" s="58"/>
      <c r="G18" s="58"/>
      <c r="H18" s="58"/>
      <c r="I18" s="58"/>
      <c r="J18" s="58"/>
      <c r="K18" s="58"/>
      <c r="L18" s="58"/>
      <c r="M18" s="58"/>
      <c r="N18" s="58"/>
      <c r="O18" s="58"/>
      <c r="P18" s="64"/>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row>
    <row r="19" spans="1:256" ht="12.95" customHeight="1">
      <c r="A19" s="58"/>
      <c r="B19" s="58"/>
      <c r="C19" s="64"/>
      <c r="D19" s="58"/>
      <c r="E19" s="58"/>
      <c r="F19" s="58"/>
      <c r="G19" s="58"/>
      <c r="H19" s="58"/>
      <c r="I19" s="58"/>
      <c r="J19" s="58"/>
      <c r="K19" s="58"/>
      <c r="L19" s="58"/>
      <c r="M19" s="58"/>
      <c r="N19" s="58"/>
      <c r="O19" s="58"/>
      <c r="P19" s="64"/>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row>
    <row r="20" spans="1:256" s="61" customFormat="1" ht="12.95" customHeight="1">
      <c r="A20" s="58"/>
      <c r="B20" s="58"/>
      <c r="C20" s="64"/>
      <c r="D20" s="64"/>
      <c r="E20" s="64"/>
      <c r="F20" s="64"/>
      <c r="G20" s="64"/>
      <c r="H20" s="64"/>
      <c r="I20" s="64"/>
      <c r="J20" s="64"/>
      <c r="K20" s="64"/>
      <c r="L20" s="64"/>
      <c r="M20" s="64"/>
      <c r="N20" s="64"/>
      <c r="O20" s="64"/>
      <c r="P20" s="64"/>
      <c r="Q20" s="167"/>
      <c r="R20" s="167"/>
      <c r="S20" s="167"/>
      <c r="T20" s="167"/>
      <c r="U20" s="167"/>
      <c r="V20" s="65"/>
      <c r="W20" s="65"/>
      <c r="X20" s="65"/>
      <c r="Y20" s="66"/>
      <c r="Z20" s="66"/>
      <c r="AA20" s="65"/>
      <c r="AB20" s="65"/>
      <c r="AC20" s="66"/>
      <c r="AD20" s="66"/>
      <c r="AE20" s="66"/>
      <c r="AF20" s="66"/>
      <c r="AG20" s="65"/>
      <c r="AH20" s="65"/>
      <c r="AI20" s="66"/>
      <c r="AJ20" s="66"/>
      <c r="AK20" s="65"/>
      <c r="AL20" s="65"/>
      <c r="AM20" s="65"/>
      <c r="AN20" s="66"/>
      <c r="AO20" s="66"/>
      <c r="AP20" s="65"/>
      <c r="AQ20" s="65"/>
      <c r="AR20" s="66"/>
      <c r="AS20" s="66"/>
      <c r="AT20" s="66"/>
      <c r="AU20" s="167"/>
      <c r="AV20" s="167"/>
      <c r="AW20" s="167"/>
      <c r="AX20" s="167"/>
      <c r="AY20" s="167"/>
      <c r="AZ20" s="65"/>
      <c r="BA20" s="65"/>
      <c r="BB20" s="66"/>
      <c r="BC20" s="66"/>
      <c r="BD20" s="66"/>
      <c r="BE20" s="65"/>
      <c r="BF20" s="65"/>
      <c r="BG20" s="66"/>
      <c r="BH20" s="66"/>
      <c r="BI20" s="66"/>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c r="IR20" s="57"/>
      <c r="IS20" s="57"/>
      <c r="IT20" s="57"/>
      <c r="IU20" s="57"/>
      <c r="IV20" s="57"/>
    </row>
    <row r="21" spans="1:256" ht="12.95" customHeight="1">
      <c r="A21" s="143"/>
      <c r="B21" s="143"/>
      <c r="C21" s="143"/>
      <c r="D21" s="143"/>
      <c r="E21" s="143"/>
      <c r="F21" s="143"/>
      <c r="G21" s="143"/>
      <c r="H21" s="143"/>
      <c r="I21" s="143"/>
      <c r="J21" s="143"/>
      <c r="K21" s="143"/>
      <c r="L21" s="143"/>
      <c r="M21" s="143"/>
      <c r="N21" s="143"/>
      <c r="O21" s="143"/>
      <c r="P21" s="62"/>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row>
    <row r="22" spans="1:256" ht="12.95" customHeight="1">
      <c r="A22" s="58"/>
      <c r="B22" s="58"/>
      <c r="C22" s="64"/>
      <c r="D22" s="58"/>
      <c r="E22" s="58"/>
      <c r="F22" s="58"/>
      <c r="G22" s="58"/>
      <c r="H22" s="58"/>
      <c r="I22" s="58"/>
      <c r="J22" s="58"/>
      <c r="K22" s="58"/>
      <c r="L22" s="58"/>
      <c r="M22" s="58"/>
      <c r="N22" s="58"/>
      <c r="O22" s="58"/>
      <c r="P22" s="64"/>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row>
    <row r="23" spans="1:256" ht="12.95" customHeight="1">
      <c r="A23" s="58"/>
      <c r="B23" s="58"/>
      <c r="C23" s="64"/>
      <c r="D23" s="58"/>
      <c r="E23" s="58"/>
      <c r="F23" s="58"/>
      <c r="G23" s="58"/>
      <c r="H23" s="58"/>
      <c r="I23" s="58"/>
      <c r="J23" s="58"/>
      <c r="K23" s="58"/>
      <c r="L23" s="58"/>
      <c r="M23" s="58"/>
      <c r="N23" s="58"/>
      <c r="O23" s="58"/>
      <c r="P23" s="64"/>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row>
    <row r="24" spans="1:256" ht="12.95" customHeight="1">
      <c r="A24" s="58"/>
      <c r="B24" s="58"/>
      <c r="C24" s="64"/>
      <c r="D24" s="58"/>
      <c r="E24" s="58"/>
      <c r="F24" s="58"/>
      <c r="G24" s="58"/>
      <c r="H24" s="58"/>
      <c r="I24" s="58"/>
      <c r="J24" s="58"/>
      <c r="K24" s="58"/>
      <c r="L24" s="58"/>
      <c r="M24" s="58"/>
      <c r="N24" s="58"/>
      <c r="O24" s="58"/>
      <c r="P24" s="64"/>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c r="BG24" s="226"/>
      <c r="BH24" s="226"/>
      <c r="BI24" s="226"/>
    </row>
    <row r="25" spans="1:256" ht="12.95" customHeight="1">
      <c r="A25" s="58"/>
      <c r="B25" s="58"/>
      <c r="C25" s="64"/>
      <c r="D25" s="64"/>
      <c r="E25" s="64"/>
      <c r="F25" s="64"/>
      <c r="G25" s="64"/>
      <c r="H25" s="64"/>
      <c r="I25" s="64"/>
      <c r="J25" s="64"/>
      <c r="K25" s="64"/>
      <c r="L25" s="64"/>
      <c r="M25" s="64"/>
      <c r="N25" s="64"/>
      <c r="O25" s="64"/>
      <c r="P25" s="64"/>
      <c r="Q25" s="65"/>
      <c r="R25" s="65"/>
      <c r="S25" s="65"/>
      <c r="T25" s="66"/>
      <c r="U25" s="66"/>
      <c r="V25" s="65"/>
      <c r="W25" s="65"/>
      <c r="X25" s="65"/>
      <c r="Y25" s="66"/>
      <c r="Z25" s="66"/>
      <c r="AA25" s="65"/>
      <c r="AB25" s="65"/>
      <c r="AC25" s="66"/>
      <c r="AD25" s="66"/>
      <c r="AE25" s="66"/>
      <c r="AF25" s="66"/>
      <c r="AG25" s="65"/>
      <c r="AH25" s="65"/>
      <c r="AI25" s="66"/>
      <c r="AJ25" s="66"/>
      <c r="AK25" s="65"/>
      <c r="AL25" s="65"/>
      <c r="AM25" s="65"/>
      <c r="AN25" s="66"/>
      <c r="AO25" s="66"/>
      <c r="AP25" s="65"/>
      <c r="AQ25" s="65"/>
      <c r="AR25" s="66"/>
      <c r="AS25" s="66"/>
      <c r="AT25" s="66"/>
      <c r="AU25" s="65"/>
      <c r="AV25" s="65"/>
      <c r="AW25" s="65"/>
      <c r="AX25" s="66"/>
      <c r="AY25" s="66"/>
      <c r="AZ25" s="65"/>
      <c r="BA25" s="65"/>
      <c r="BB25" s="66"/>
      <c r="BC25" s="66"/>
      <c r="BD25" s="66"/>
      <c r="BE25" s="65"/>
      <c r="BF25" s="65"/>
      <c r="BG25" s="66"/>
      <c r="BH25" s="66"/>
      <c r="BI25" s="66"/>
    </row>
    <row r="26" spans="1:256" s="61" customFormat="1" ht="12.95" customHeight="1">
      <c r="A26" s="143"/>
      <c r="B26" s="143"/>
      <c r="C26" s="143"/>
      <c r="D26" s="143"/>
      <c r="E26" s="143"/>
      <c r="F26" s="143"/>
      <c r="G26" s="143"/>
      <c r="H26" s="143"/>
      <c r="I26" s="143"/>
      <c r="J26" s="143"/>
      <c r="K26" s="143"/>
      <c r="L26" s="143"/>
      <c r="M26" s="143"/>
      <c r="N26" s="143"/>
      <c r="O26" s="143"/>
      <c r="P26" s="62"/>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row>
    <row r="27" spans="1:256" ht="12.95"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row>
    <row r="28" spans="1:256" ht="12" customHeight="1">
      <c r="A28" s="58"/>
      <c r="B28" s="74"/>
      <c r="C28" s="74"/>
      <c r="D28" s="74"/>
      <c r="E28" s="71"/>
      <c r="F28" s="74"/>
      <c r="G28" s="58"/>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row>
    <row r="29" spans="1:256" ht="12"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row>
    <row r="30" spans="1:256" ht="19.5" customHeight="1">
      <c r="A30" s="58"/>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row>
    <row r="31" spans="1:256" ht="12" customHeight="1">
      <c r="A31" s="44"/>
      <c r="B31" s="44"/>
      <c r="C31" s="44"/>
      <c r="D31" s="44"/>
      <c r="E31" s="44"/>
      <c r="F31" s="44"/>
      <c r="G31" s="44"/>
      <c r="H31" s="44"/>
      <c r="I31" s="44"/>
      <c r="J31" s="44"/>
      <c r="K31" s="44"/>
      <c r="L31" s="44"/>
      <c r="M31" s="44"/>
      <c r="N31" s="44"/>
      <c r="O31" s="44"/>
      <c r="P31" s="44"/>
      <c r="Q31" s="44"/>
      <c r="R31" s="44"/>
      <c r="S31" s="44"/>
      <c r="T31" s="44"/>
      <c r="U31" s="44"/>
      <c r="V31" s="44"/>
      <c r="W31" s="44"/>
      <c r="X31" s="44"/>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row>
    <row r="32" spans="1:256" ht="15" customHeight="1">
      <c r="A32" s="44"/>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row>
    <row r="33" spans="1:61" ht="15" customHeight="1">
      <c r="A33" s="44"/>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row>
    <row r="34" spans="1:61">
      <c r="A34" s="44"/>
      <c r="B34" s="44"/>
      <c r="C34" s="44"/>
      <c r="D34" s="44"/>
      <c r="E34" s="44"/>
      <c r="F34" s="44"/>
      <c r="G34" s="44"/>
      <c r="H34" s="44"/>
      <c r="I34" s="44"/>
      <c r="J34" s="44"/>
      <c r="K34" s="44"/>
      <c r="L34" s="44"/>
      <c r="M34" s="44"/>
      <c r="N34" s="44"/>
      <c r="O34" s="44"/>
      <c r="P34" s="44"/>
      <c r="Q34" s="44"/>
      <c r="R34" s="44"/>
      <c r="S34" s="44"/>
      <c r="T34" s="44"/>
      <c r="U34" s="44"/>
      <c r="V34" s="44"/>
      <c r="W34" s="44"/>
      <c r="X34" s="44"/>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row>
    <row r="35" spans="1:61" ht="13.5">
      <c r="A35" s="44"/>
      <c r="B35" s="44"/>
      <c r="C35" s="229"/>
      <c r="D35" s="229"/>
      <c r="E35" s="229"/>
      <c r="F35" s="229"/>
      <c r="G35" s="229"/>
      <c r="H35" s="229"/>
      <c r="I35" s="229"/>
      <c r="J35" s="229"/>
      <c r="K35" s="229"/>
      <c r="L35" s="229"/>
      <c r="M35" s="229"/>
      <c r="N35" s="229"/>
      <c r="O35" s="229"/>
      <c r="P35" s="229"/>
      <c r="Q35" s="229"/>
      <c r="R35" s="229"/>
      <c r="S35" s="229"/>
      <c r="T35" s="229"/>
      <c r="U35" s="229"/>
      <c r="V35" s="229"/>
      <c r="W35" s="229"/>
      <c r="X35" s="220"/>
      <c r="Y35" s="58"/>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row>
    <row r="36" spans="1:61" ht="13.5">
      <c r="A36" s="44"/>
      <c r="B36" s="44"/>
      <c r="C36" s="220"/>
      <c r="D36" s="220"/>
      <c r="E36" s="220"/>
      <c r="F36" s="220"/>
      <c r="G36" s="220"/>
      <c r="H36" s="220"/>
      <c r="I36" s="220"/>
      <c r="J36" s="220"/>
      <c r="K36" s="220"/>
      <c r="L36" s="220"/>
      <c r="M36" s="220"/>
      <c r="N36" s="220"/>
      <c r="O36" s="220"/>
      <c r="P36" s="220"/>
      <c r="Q36" s="220"/>
      <c r="R36" s="220"/>
      <c r="S36" s="220"/>
      <c r="T36" s="220"/>
      <c r="U36" s="220"/>
      <c r="V36" s="220"/>
      <c r="W36" s="220"/>
      <c r="X36" s="220"/>
      <c r="Y36" s="58"/>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row>
    <row r="37" spans="1:61" ht="13.5">
      <c r="A37" s="44"/>
      <c r="B37" s="44"/>
      <c r="C37" s="222"/>
      <c r="D37" s="222"/>
      <c r="E37" s="222"/>
      <c r="F37" s="222"/>
      <c r="G37" s="222"/>
      <c r="H37" s="222"/>
      <c r="I37" s="222"/>
      <c r="J37" s="222"/>
      <c r="K37" s="222"/>
      <c r="L37" s="222"/>
      <c r="M37" s="222"/>
      <c r="N37" s="222"/>
      <c r="O37" s="222"/>
      <c r="P37" s="222"/>
      <c r="Q37" s="222"/>
      <c r="R37" s="222"/>
      <c r="S37" s="222"/>
      <c r="T37" s="222"/>
      <c r="U37" s="222"/>
      <c r="V37" s="222"/>
      <c r="W37" s="222"/>
      <c r="X37" s="220"/>
      <c r="Y37" s="58"/>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row>
    <row r="38" spans="1:61" ht="13.5">
      <c r="A38" s="44"/>
      <c r="B38" s="44"/>
      <c r="C38" s="220"/>
      <c r="D38" s="220"/>
      <c r="E38" s="220"/>
      <c r="F38" s="220"/>
      <c r="G38" s="220"/>
      <c r="H38" s="220"/>
      <c r="I38" s="220"/>
      <c r="J38" s="220"/>
      <c r="K38" s="220"/>
      <c r="L38" s="220"/>
      <c r="M38" s="220"/>
      <c r="N38" s="220"/>
      <c r="O38" s="220"/>
      <c r="P38" s="220"/>
      <c r="Q38" s="220"/>
      <c r="R38" s="220"/>
      <c r="S38" s="220"/>
      <c r="T38" s="220"/>
      <c r="U38" s="220"/>
      <c r="V38" s="220"/>
      <c r="W38" s="220"/>
      <c r="X38" s="220"/>
      <c r="Y38" s="58"/>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row>
    <row r="39" spans="1:61" ht="13.5">
      <c r="A39" s="44"/>
      <c r="B39" s="44"/>
      <c r="C39" s="222"/>
      <c r="D39" s="222"/>
      <c r="E39" s="222"/>
      <c r="F39" s="222"/>
      <c r="G39" s="222"/>
      <c r="H39" s="222"/>
      <c r="I39" s="222"/>
      <c r="J39" s="222"/>
      <c r="K39" s="222"/>
      <c r="L39" s="222"/>
      <c r="M39" s="222"/>
      <c r="N39" s="222"/>
      <c r="O39" s="222"/>
      <c r="P39" s="222"/>
      <c r="Q39" s="222"/>
      <c r="R39" s="222"/>
      <c r="S39" s="222"/>
      <c r="T39" s="222"/>
      <c r="U39" s="222"/>
      <c r="V39" s="222"/>
      <c r="W39" s="222"/>
      <c r="X39" s="220"/>
      <c r="Y39" s="58"/>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row>
    <row r="40" spans="1:61" ht="13.5">
      <c r="A40" s="44"/>
      <c r="B40" s="44"/>
      <c r="C40" s="220"/>
      <c r="D40" s="220"/>
      <c r="E40" s="220"/>
      <c r="F40" s="220"/>
      <c r="G40" s="220"/>
      <c r="H40" s="220"/>
      <c r="I40" s="220"/>
      <c r="J40" s="220"/>
      <c r="K40" s="220"/>
      <c r="L40" s="220"/>
      <c r="M40" s="220"/>
      <c r="N40" s="220"/>
      <c r="O40" s="220"/>
      <c r="P40" s="220"/>
      <c r="Q40" s="220"/>
      <c r="R40" s="220"/>
      <c r="S40" s="220"/>
      <c r="T40" s="220"/>
      <c r="U40" s="220"/>
      <c r="V40" s="220"/>
      <c r="W40" s="220"/>
      <c r="X40" s="220"/>
      <c r="Y40" s="58"/>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row>
    <row r="41" spans="1:61" ht="13.5">
      <c r="A41" s="44"/>
      <c r="B41" s="44"/>
      <c r="C41" s="222"/>
      <c r="D41" s="222"/>
      <c r="E41" s="222"/>
      <c r="F41" s="222"/>
      <c r="G41" s="222"/>
      <c r="H41" s="222"/>
      <c r="I41" s="222"/>
      <c r="J41" s="222"/>
      <c r="K41" s="222"/>
      <c r="L41" s="222"/>
      <c r="M41" s="222"/>
      <c r="N41" s="222"/>
      <c r="O41" s="222"/>
      <c r="P41" s="222"/>
      <c r="Q41" s="222"/>
      <c r="R41" s="222"/>
      <c r="S41" s="222"/>
      <c r="T41" s="222"/>
      <c r="U41" s="222"/>
      <c r="V41" s="222"/>
      <c r="W41" s="222"/>
      <c r="X41" s="220"/>
      <c r="Y41" s="58"/>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row>
    <row r="42" spans="1:61" ht="13.5">
      <c r="A42" s="44"/>
      <c r="B42" s="44"/>
      <c r="C42" s="220"/>
      <c r="D42" s="220"/>
      <c r="E42" s="220"/>
      <c r="F42" s="220"/>
      <c r="G42" s="220"/>
      <c r="H42" s="220"/>
      <c r="I42" s="220"/>
      <c r="J42" s="220"/>
      <c r="K42" s="220"/>
      <c r="L42" s="220"/>
      <c r="M42" s="220"/>
      <c r="N42" s="220"/>
      <c r="O42" s="220"/>
      <c r="P42" s="220"/>
      <c r="Q42" s="220"/>
      <c r="R42" s="220"/>
      <c r="S42" s="220"/>
      <c r="T42" s="220"/>
      <c r="U42" s="220"/>
      <c r="V42" s="220"/>
      <c r="W42" s="220"/>
      <c r="X42" s="220"/>
      <c r="Y42" s="58"/>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row>
    <row r="43" spans="1:61" ht="13.5">
      <c r="A43" s="44"/>
      <c r="B43" s="44"/>
      <c r="C43" s="222"/>
      <c r="D43" s="222"/>
      <c r="E43" s="222"/>
      <c r="F43" s="222"/>
      <c r="G43" s="222"/>
      <c r="H43" s="222"/>
      <c r="I43" s="222"/>
      <c r="J43" s="222"/>
      <c r="K43" s="222"/>
      <c r="L43" s="222"/>
      <c r="M43" s="222"/>
      <c r="N43" s="222"/>
      <c r="O43" s="222"/>
      <c r="P43" s="222"/>
      <c r="Q43" s="222"/>
      <c r="R43" s="222"/>
      <c r="S43" s="222"/>
      <c r="T43" s="222"/>
      <c r="U43" s="222"/>
      <c r="V43" s="222"/>
      <c r="W43" s="222"/>
      <c r="X43" s="220"/>
      <c r="Y43" s="58"/>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row>
    <row r="44" spans="1:61" ht="13.5">
      <c r="A44" s="44"/>
      <c r="B44" s="44"/>
      <c r="C44" s="220"/>
      <c r="D44" s="220"/>
      <c r="E44" s="220"/>
      <c r="F44" s="220"/>
      <c r="G44" s="220"/>
      <c r="H44" s="220"/>
      <c r="I44" s="220"/>
      <c r="J44" s="220"/>
      <c r="K44" s="220"/>
      <c r="L44" s="220"/>
      <c r="M44" s="220"/>
      <c r="N44" s="220"/>
      <c r="O44" s="220"/>
      <c r="P44" s="220"/>
      <c r="Q44" s="220"/>
      <c r="R44" s="220"/>
      <c r="S44" s="220"/>
      <c r="T44" s="220"/>
      <c r="U44" s="220"/>
      <c r="V44" s="220"/>
      <c r="W44" s="220"/>
      <c r="X44" s="220"/>
      <c r="Y44" s="58"/>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row>
    <row r="45" spans="1:61" ht="13.5">
      <c r="A45" s="44"/>
      <c r="B45" s="44"/>
      <c r="C45" s="222"/>
      <c r="D45" s="222"/>
      <c r="E45" s="222"/>
      <c r="F45" s="222"/>
      <c r="G45" s="222"/>
      <c r="H45" s="222"/>
      <c r="I45" s="222"/>
      <c r="J45" s="222"/>
      <c r="K45" s="222"/>
      <c r="L45" s="222"/>
      <c r="M45" s="222"/>
      <c r="N45" s="222"/>
      <c r="O45" s="222"/>
      <c r="P45" s="222"/>
      <c r="Q45" s="222"/>
      <c r="R45" s="222"/>
      <c r="S45" s="222"/>
      <c r="T45" s="222"/>
      <c r="U45" s="222"/>
      <c r="V45" s="222"/>
      <c r="W45" s="222"/>
      <c r="X45" s="220"/>
      <c r="Y45" s="58"/>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row>
    <row r="46" spans="1:61" ht="13.5">
      <c r="A46" s="44"/>
      <c r="B46" s="44"/>
      <c r="C46" s="220"/>
      <c r="D46" s="220"/>
      <c r="E46" s="220"/>
      <c r="F46" s="220"/>
      <c r="G46" s="220"/>
      <c r="H46" s="220"/>
      <c r="I46" s="220"/>
      <c r="J46" s="220"/>
      <c r="K46" s="220"/>
      <c r="L46" s="220"/>
      <c r="M46" s="220"/>
      <c r="N46" s="220"/>
      <c r="O46" s="220"/>
      <c r="P46" s="220"/>
      <c r="Q46" s="220"/>
      <c r="R46" s="220"/>
      <c r="S46" s="220"/>
      <c r="T46" s="220"/>
      <c r="U46" s="220"/>
      <c r="V46" s="220"/>
      <c r="W46" s="220"/>
      <c r="X46" s="220"/>
      <c r="Y46" s="58"/>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row>
    <row r="47" spans="1:61" ht="13.5">
      <c r="A47" s="44"/>
      <c r="B47" s="44"/>
      <c r="C47" s="222"/>
      <c r="D47" s="222"/>
      <c r="E47" s="222"/>
      <c r="F47" s="222"/>
      <c r="G47" s="222"/>
      <c r="H47" s="222"/>
      <c r="I47" s="222"/>
      <c r="J47" s="222"/>
      <c r="K47" s="222"/>
      <c r="L47" s="222"/>
      <c r="M47" s="222"/>
      <c r="N47" s="222"/>
      <c r="O47" s="222"/>
      <c r="P47" s="222"/>
      <c r="Q47" s="222"/>
      <c r="R47" s="222"/>
      <c r="S47" s="222"/>
      <c r="T47" s="222"/>
      <c r="U47" s="222"/>
      <c r="V47" s="222"/>
      <c r="W47" s="222"/>
      <c r="X47" s="220"/>
      <c r="Y47" s="58"/>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row>
    <row r="48" spans="1:61" ht="13.5">
      <c r="A48" s="44"/>
      <c r="B48" s="44"/>
      <c r="C48" s="220"/>
      <c r="D48" s="220"/>
      <c r="E48" s="220"/>
      <c r="F48" s="220"/>
      <c r="G48" s="220"/>
      <c r="H48" s="220"/>
      <c r="I48" s="220"/>
      <c r="J48" s="220"/>
      <c r="K48" s="220"/>
      <c r="L48" s="220"/>
      <c r="M48" s="220"/>
      <c r="N48" s="220"/>
      <c r="O48" s="220"/>
      <c r="P48" s="220"/>
      <c r="Q48" s="220"/>
      <c r="R48" s="220"/>
      <c r="S48" s="220"/>
      <c r="T48" s="220"/>
      <c r="U48" s="220"/>
      <c r="V48" s="220"/>
      <c r="W48" s="220"/>
      <c r="X48" s="220"/>
      <c r="Y48" s="58"/>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row>
    <row r="49" spans="1:61" ht="13.5">
      <c r="A49" s="44"/>
      <c r="B49" s="44"/>
      <c r="C49" s="222"/>
      <c r="D49" s="222"/>
      <c r="E49" s="222"/>
      <c r="F49" s="222"/>
      <c r="G49" s="222"/>
      <c r="H49" s="222"/>
      <c r="I49" s="222"/>
      <c r="J49" s="222"/>
      <c r="K49" s="222"/>
      <c r="L49" s="222"/>
      <c r="M49" s="222"/>
      <c r="N49" s="222"/>
      <c r="O49" s="222"/>
      <c r="P49" s="222"/>
      <c r="Q49" s="222"/>
      <c r="R49" s="222"/>
      <c r="S49" s="222"/>
      <c r="T49" s="222"/>
      <c r="U49" s="222"/>
      <c r="V49" s="222"/>
      <c r="W49" s="222"/>
      <c r="X49" s="220"/>
      <c r="Y49" s="58"/>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row>
    <row r="50" spans="1:61" ht="13.5">
      <c r="A50" s="44"/>
      <c r="B50" s="44"/>
      <c r="C50" s="220"/>
      <c r="D50" s="220"/>
      <c r="E50" s="220"/>
      <c r="F50" s="220"/>
      <c r="G50" s="220"/>
      <c r="H50" s="220"/>
      <c r="I50" s="220"/>
      <c r="J50" s="220"/>
      <c r="K50" s="220"/>
      <c r="L50" s="220"/>
      <c r="M50" s="220"/>
      <c r="N50" s="220"/>
      <c r="O50" s="220"/>
      <c r="P50" s="220"/>
      <c r="Q50" s="220"/>
      <c r="R50" s="220"/>
      <c r="S50" s="220"/>
      <c r="T50" s="220"/>
      <c r="U50" s="220"/>
      <c r="V50" s="220"/>
      <c r="W50" s="220"/>
      <c r="X50" s="220"/>
      <c r="Y50" s="58"/>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row>
    <row r="51" spans="1:61" ht="13.5">
      <c r="A51" s="44"/>
      <c r="B51" s="44"/>
      <c r="C51" s="222"/>
      <c r="D51" s="222"/>
      <c r="E51" s="222"/>
      <c r="F51" s="222"/>
      <c r="G51" s="222"/>
      <c r="H51" s="222"/>
      <c r="I51" s="222"/>
      <c r="J51" s="222"/>
      <c r="K51" s="222"/>
      <c r="L51" s="222"/>
      <c r="M51" s="222"/>
      <c r="N51" s="222"/>
      <c r="O51" s="222"/>
      <c r="P51" s="222"/>
      <c r="Q51" s="222"/>
      <c r="R51" s="222"/>
      <c r="S51" s="222"/>
      <c r="T51" s="222"/>
      <c r="U51" s="222"/>
      <c r="V51" s="222"/>
      <c r="W51" s="222"/>
      <c r="X51" s="220"/>
      <c r="Y51" s="58"/>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row>
    <row r="52" spans="1:61" ht="13.5">
      <c r="A52" s="44"/>
      <c r="B52" s="44"/>
      <c r="C52" s="220"/>
      <c r="D52" s="220"/>
      <c r="E52" s="220"/>
      <c r="F52" s="220"/>
      <c r="G52" s="220"/>
      <c r="H52" s="220"/>
      <c r="I52" s="220"/>
      <c r="J52" s="220"/>
      <c r="K52" s="220"/>
      <c r="L52" s="220"/>
      <c r="M52" s="220"/>
      <c r="N52" s="220"/>
      <c r="O52" s="220"/>
      <c r="P52" s="220"/>
      <c r="Q52" s="220"/>
      <c r="R52" s="220"/>
      <c r="S52" s="220"/>
      <c r="T52" s="220"/>
      <c r="U52" s="220"/>
      <c r="V52" s="220"/>
      <c r="W52" s="220"/>
      <c r="X52" s="220"/>
      <c r="Y52" s="58"/>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row>
    <row r="53" spans="1:61" ht="13.5">
      <c r="A53" s="44"/>
      <c r="B53" s="44"/>
      <c r="C53" s="222"/>
      <c r="D53" s="222"/>
      <c r="E53" s="222"/>
      <c r="F53" s="222"/>
      <c r="G53" s="222"/>
      <c r="H53" s="222"/>
      <c r="I53" s="222"/>
      <c r="J53" s="222"/>
      <c r="K53" s="222"/>
      <c r="L53" s="222"/>
      <c r="M53" s="222"/>
      <c r="N53" s="222"/>
      <c r="O53" s="222"/>
      <c r="P53" s="222"/>
      <c r="Q53" s="222"/>
      <c r="R53" s="222"/>
      <c r="S53" s="222"/>
      <c r="T53" s="222"/>
      <c r="U53" s="222"/>
      <c r="V53" s="222"/>
      <c r="W53" s="222"/>
      <c r="X53" s="220"/>
      <c r="Y53" s="58"/>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row>
    <row r="54" spans="1:61" ht="13.5">
      <c r="A54" s="44"/>
      <c r="B54" s="44"/>
      <c r="C54" s="220"/>
      <c r="D54" s="220"/>
      <c r="E54" s="220"/>
      <c r="F54" s="220"/>
      <c r="G54" s="220"/>
      <c r="H54" s="220"/>
      <c r="I54" s="220"/>
      <c r="J54" s="220"/>
      <c r="K54" s="220"/>
      <c r="L54" s="220"/>
      <c r="M54" s="220"/>
      <c r="N54" s="220"/>
      <c r="O54" s="220"/>
      <c r="P54" s="220"/>
      <c r="Q54" s="220"/>
      <c r="R54" s="220"/>
      <c r="S54" s="220"/>
      <c r="T54" s="220"/>
      <c r="U54" s="220"/>
      <c r="V54" s="220"/>
      <c r="W54" s="220"/>
      <c r="X54" s="220"/>
      <c r="Y54" s="58"/>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row>
    <row r="55" spans="1:61" ht="13.5">
      <c r="A55" s="44"/>
      <c r="B55" s="44"/>
      <c r="C55" s="222"/>
      <c r="D55" s="222"/>
      <c r="E55" s="222"/>
      <c r="F55" s="222"/>
      <c r="G55" s="222"/>
      <c r="H55" s="222"/>
      <c r="I55" s="222"/>
      <c r="J55" s="222"/>
      <c r="K55" s="222"/>
      <c r="L55" s="222"/>
      <c r="M55" s="222"/>
      <c r="N55" s="222"/>
      <c r="O55" s="222"/>
      <c r="P55" s="222"/>
      <c r="Q55" s="222"/>
      <c r="R55" s="222"/>
      <c r="S55" s="222"/>
      <c r="T55" s="222"/>
      <c r="U55" s="222"/>
      <c r="V55" s="222"/>
      <c r="W55" s="222"/>
      <c r="X55" s="220"/>
      <c r="Y55" s="58"/>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row>
    <row r="56" spans="1:61" ht="13.5">
      <c r="A56" s="44"/>
      <c r="B56" s="44"/>
      <c r="C56" s="220"/>
      <c r="D56" s="220"/>
      <c r="E56" s="220"/>
      <c r="F56" s="220"/>
      <c r="G56" s="220"/>
      <c r="H56" s="220"/>
      <c r="I56" s="220"/>
      <c r="J56" s="220"/>
      <c r="K56" s="220"/>
      <c r="L56" s="220"/>
      <c r="M56" s="220"/>
      <c r="N56" s="220"/>
      <c r="O56" s="220"/>
      <c r="P56" s="220"/>
      <c r="Q56" s="220"/>
      <c r="R56" s="220"/>
      <c r="S56" s="220"/>
      <c r="T56" s="220"/>
      <c r="U56" s="220"/>
      <c r="V56" s="220"/>
      <c r="W56" s="220"/>
      <c r="X56" s="220"/>
      <c r="Y56" s="58"/>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row>
    <row r="57" spans="1:61" ht="13.5">
      <c r="A57" s="44"/>
      <c r="B57" s="44"/>
      <c r="C57" s="222"/>
      <c r="D57" s="222"/>
      <c r="E57" s="222"/>
      <c r="F57" s="222"/>
      <c r="G57" s="222"/>
      <c r="H57" s="222"/>
      <c r="I57" s="222"/>
      <c r="J57" s="222"/>
      <c r="K57" s="222"/>
      <c r="L57" s="222"/>
      <c r="M57" s="222"/>
      <c r="N57" s="222"/>
      <c r="O57" s="222"/>
      <c r="P57" s="222"/>
      <c r="Q57" s="222"/>
      <c r="R57" s="222"/>
      <c r="S57" s="222"/>
      <c r="T57" s="222"/>
      <c r="U57" s="222"/>
      <c r="V57" s="222"/>
      <c r="W57" s="222"/>
      <c r="X57" s="220"/>
      <c r="Y57" s="58"/>
      <c r="Z57" s="223"/>
      <c r="AA57" s="223"/>
      <c r="AB57" s="223"/>
      <c r="AC57" s="223"/>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row>
    <row r="58" spans="1:61" ht="13.5">
      <c r="A58" s="44"/>
      <c r="B58" s="44"/>
      <c r="C58" s="220"/>
      <c r="D58" s="220"/>
      <c r="E58" s="220"/>
      <c r="F58" s="220"/>
      <c r="G58" s="220"/>
      <c r="H58" s="220"/>
      <c r="I58" s="220"/>
      <c r="J58" s="220"/>
      <c r="K58" s="220"/>
      <c r="L58" s="220"/>
      <c r="M58" s="220"/>
      <c r="N58" s="220"/>
      <c r="O58" s="220"/>
      <c r="P58" s="220"/>
      <c r="Q58" s="220"/>
      <c r="R58" s="220"/>
      <c r="S58" s="220"/>
      <c r="T58" s="220"/>
      <c r="U58" s="220"/>
      <c r="V58" s="220"/>
      <c r="W58" s="220"/>
      <c r="X58" s="220"/>
      <c r="Y58" s="58"/>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3"/>
      <c r="AY58" s="223"/>
      <c r="AZ58" s="223"/>
      <c r="BA58" s="223"/>
      <c r="BB58" s="223"/>
      <c r="BC58" s="223"/>
      <c r="BD58" s="223"/>
      <c r="BE58" s="223"/>
      <c r="BF58" s="223"/>
      <c r="BG58" s="223"/>
      <c r="BH58" s="223"/>
      <c r="BI58" s="223"/>
    </row>
    <row r="59" spans="1:61" ht="13.5">
      <c r="A59" s="44"/>
      <c r="B59" s="44"/>
      <c r="C59" s="222"/>
      <c r="D59" s="222"/>
      <c r="E59" s="222"/>
      <c r="F59" s="222"/>
      <c r="G59" s="222"/>
      <c r="H59" s="222"/>
      <c r="I59" s="222"/>
      <c r="J59" s="222"/>
      <c r="K59" s="222"/>
      <c r="L59" s="222"/>
      <c r="M59" s="222"/>
      <c r="N59" s="222"/>
      <c r="O59" s="222"/>
      <c r="P59" s="222"/>
      <c r="Q59" s="222"/>
      <c r="R59" s="222"/>
      <c r="S59" s="222"/>
      <c r="T59" s="222"/>
      <c r="U59" s="222"/>
      <c r="V59" s="222"/>
      <c r="W59" s="222"/>
      <c r="X59" s="220"/>
      <c r="Y59" s="58"/>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row>
    <row r="60" spans="1:61">
      <c r="A60" s="44"/>
      <c r="B60" s="44"/>
      <c r="C60" s="77"/>
      <c r="D60" s="77"/>
      <c r="E60" s="77"/>
      <c r="F60" s="41"/>
      <c r="G60" s="48"/>
      <c r="H60" s="48"/>
      <c r="I60" s="48"/>
      <c r="J60" s="48"/>
      <c r="K60" s="48"/>
      <c r="L60" s="48"/>
      <c r="M60" s="48"/>
      <c r="N60" s="48"/>
      <c r="O60" s="48"/>
      <c r="P60" s="48"/>
      <c r="Q60" s="48"/>
      <c r="R60" s="48"/>
      <c r="S60" s="48"/>
      <c r="T60" s="48"/>
      <c r="U60" s="48"/>
      <c r="V60" s="48"/>
      <c r="W60" s="48"/>
      <c r="X60" s="4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row>
    <row r="61" spans="1:61" ht="13.5">
      <c r="A61" s="44"/>
      <c r="B61" s="44"/>
      <c r="C61" s="84"/>
      <c r="D61" s="84"/>
      <c r="E61" s="41"/>
      <c r="F61" s="84"/>
      <c r="G61" s="230"/>
      <c r="H61" s="58"/>
      <c r="I61" s="84"/>
      <c r="J61" s="84"/>
      <c r="K61" s="84"/>
      <c r="L61" s="84"/>
      <c r="M61" s="84"/>
      <c r="N61" s="84"/>
      <c r="O61" s="84"/>
      <c r="P61" s="84"/>
      <c r="Q61" s="84"/>
      <c r="R61" s="84"/>
      <c r="S61" s="84"/>
      <c r="T61" s="84"/>
      <c r="U61" s="48"/>
      <c r="V61" s="48"/>
      <c r="W61" s="48"/>
      <c r="X61" s="4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row>
    <row r="62" spans="1:61">
      <c r="A62" s="44"/>
      <c r="B62" s="84"/>
      <c r="C62" s="84"/>
      <c r="D62" s="84"/>
      <c r="E62" s="41"/>
      <c r="F62" s="84"/>
      <c r="G62" s="44"/>
      <c r="H62" s="44"/>
      <c r="I62" s="44"/>
      <c r="J62" s="44"/>
      <c r="K62" s="44"/>
      <c r="L62" s="44"/>
      <c r="M62" s="44"/>
      <c r="N62" s="44"/>
      <c r="O62" s="48"/>
      <c r="P62" s="48"/>
      <c r="Q62" s="48"/>
      <c r="R62" s="48"/>
      <c r="S62" s="48"/>
      <c r="T62" s="48"/>
      <c r="U62" s="48"/>
      <c r="V62" s="48"/>
      <c r="W62" s="48"/>
      <c r="X62" s="4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row>
    <row r="63" spans="1:61">
      <c r="A63" s="13"/>
      <c r="B63" s="536"/>
      <c r="C63" s="536"/>
      <c r="D63" s="536"/>
      <c r="E63" s="43"/>
      <c r="F63" s="171"/>
      <c r="G63" s="13"/>
      <c r="H63" s="13"/>
      <c r="I63" s="13"/>
      <c r="J63" s="13"/>
      <c r="K63" s="13"/>
      <c r="L63" s="13"/>
      <c r="M63" s="13"/>
      <c r="N63" s="13"/>
      <c r="O63" s="54"/>
      <c r="P63" s="54"/>
      <c r="Q63" s="54"/>
      <c r="R63" s="54"/>
      <c r="S63" s="54"/>
      <c r="T63" s="54"/>
      <c r="U63" s="54"/>
      <c r="V63" s="54"/>
      <c r="W63" s="54"/>
      <c r="X63" s="54"/>
    </row>
  </sheetData>
  <mergeCells count="2">
    <mergeCell ref="B63:D63"/>
    <mergeCell ref="A1:K2"/>
  </mergeCells>
  <phoneticPr fontId="22"/>
  <pageMargins left="0.47244094488188981" right="0.39370078740157483" top="0.31496062992125984"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5"/>
  <sheetViews>
    <sheetView view="pageBreakPreview" zoomScaleNormal="100" zoomScaleSheetLayoutView="100" workbookViewId="0">
      <selection activeCell="L1" sqref="L1"/>
    </sheetView>
  </sheetViews>
  <sheetFormatPr defaultRowHeight="13.5"/>
  <cols>
    <col min="1" max="60" width="1.625" customWidth="1"/>
    <col min="61" max="61" width="1.5" customWidth="1"/>
    <col min="62" max="63" width="1.625" customWidth="1"/>
  </cols>
  <sheetData>
    <row r="1" spans="1:18" ht="11.1" customHeight="1">
      <c r="A1" s="344">
        <f>'45'!AZ1+1</f>
        <v>46</v>
      </c>
      <c r="B1" s="344"/>
      <c r="C1" s="344"/>
      <c r="D1" s="344"/>
      <c r="E1" s="344"/>
      <c r="F1" s="344"/>
      <c r="G1" s="344"/>
      <c r="H1" s="344"/>
      <c r="I1" s="344"/>
      <c r="J1" s="344"/>
      <c r="K1" s="344"/>
    </row>
    <row r="2" spans="1:18" ht="11.1" customHeight="1">
      <c r="A2" s="344"/>
      <c r="B2" s="344"/>
      <c r="C2" s="344"/>
      <c r="D2" s="344"/>
      <c r="E2" s="344"/>
      <c r="F2" s="344"/>
      <c r="G2" s="344"/>
      <c r="H2" s="344"/>
      <c r="I2" s="344"/>
      <c r="J2" s="344"/>
      <c r="K2" s="344"/>
    </row>
    <row r="3" spans="1:18" ht="11.1" customHeight="1"/>
    <row r="4" spans="1:18" ht="11.1" customHeight="1"/>
    <row r="5" spans="1:18" ht="18" customHeight="1">
      <c r="B5" s="345" t="s">
        <v>45</v>
      </c>
      <c r="C5" s="346"/>
      <c r="D5" s="346"/>
      <c r="E5" s="346"/>
      <c r="F5" s="346"/>
      <c r="G5" s="346"/>
      <c r="H5" s="346"/>
      <c r="I5" s="346"/>
      <c r="J5" s="266"/>
      <c r="K5" s="266"/>
      <c r="L5" s="266"/>
      <c r="M5" s="266"/>
      <c r="N5" s="266"/>
      <c r="O5" s="266"/>
      <c r="P5" s="266"/>
      <c r="R5" s="265"/>
    </row>
    <row r="6" spans="1:18" ht="12.95" customHeight="1"/>
    <row r="7" spans="1:18">
      <c r="B7" s="343" t="s">
        <v>0</v>
      </c>
      <c r="C7" s="343"/>
      <c r="D7" s="343"/>
      <c r="E7" s="343"/>
      <c r="F7" s="343"/>
      <c r="G7" s="343"/>
      <c r="H7" s="343"/>
      <c r="I7" s="343"/>
      <c r="J7" s="343"/>
      <c r="K7" s="343"/>
      <c r="L7" s="343"/>
      <c r="M7" s="343"/>
      <c r="N7" s="343"/>
      <c r="O7" s="343"/>
      <c r="P7" s="343"/>
    </row>
    <row r="8" spans="1:18" ht="9.9499999999999993" customHeight="1"/>
    <row r="9" spans="1:18">
      <c r="C9" s="1" t="s">
        <v>1</v>
      </c>
    </row>
    <row r="10" spans="1:18">
      <c r="B10" s="1"/>
      <c r="C10" s="1" t="s">
        <v>445</v>
      </c>
    </row>
    <row r="11" spans="1:18">
      <c r="B11" s="1" t="s">
        <v>2</v>
      </c>
    </row>
    <row r="12" spans="1:18">
      <c r="C12" s="1" t="s">
        <v>546</v>
      </c>
    </row>
    <row r="13" spans="1:18">
      <c r="B13" s="1" t="s">
        <v>547</v>
      </c>
      <c r="C13" s="1"/>
    </row>
    <row r="14" spans="1:18">
      <c r="B14" s="1" t="s">
        <v>3</v>
      </c>
    </row>
    <row r="15" spans="1:18">
      <c r="B15" s="1" t="s">
        <v>551</v>
      </c>
    </row>
    <row r="16" spans="1:18">
      <c r="B16" s="1" t="s">
        <v>550</v>
      </c>
    </row>
    <row r="17" spans="2:16">
      <c r="B17" s="1"/>
    </row>
    <row r="18" spans="2:16">
      <c r="B18" s="343" t="s">
        <v>4</v>
      </c>
      <c r="C18" s="343"/>
      <c r="D18" s="343"/>
      <c r="E18" s="343"/>
      <c r="F18" s="343"/>
      <c r="G18" s="343"/>
      <c r="H18" s="343"/>
      <c r="I18" s="343"/>
      <c r="J18" s="343"/>
      <c r="K18" s="343"/>
      <c r="L18" s="343"/>
      <c r="M18" s="343"/>
      <c r="N18" s="343"/>
      <c r="O18" s="343"/>
      <c r="P18" s="343"/>
    </row>
    <row r="19" spans="2:16" ht="9.9499999999999993" customHeight="1"/>
    <row r="20" spans="2:16">
      <c r="C20" s="1" t="s">
        <v>5</v>
      </c>
    </row>
    <row r="21" spans="2:16">
      <c r="B21" s="1" t="s">
        <v>6</v>
      </c>
    </row>
    <row r="23" spans="2:16">
      <c r="B23" s="343" t="s">
        <v>7</v>
      </c>
      <c r="C23" s="343"/>
      <c r="D23" s="343"/>
      <c r="E23" s="343"/>
      <c r="F23" s="343"/>
      <c r="G23" s="343"/>
      <c r="H23" s="343"/>
      <c r="I23" s="343"/>
      <c r="J23" s="343"/>
      <c r="K23" s="343"/>
      <c r="L23" s="343"/>
      <c r="M23" s="343"/>
      <c r="N23" s="343"/>
      <c r="O23" s="343"/>
      <c r="P23" s="343"/>
    </row>
    <row r="24" spans="2:16" ht="9.9499999999999993" customHeight="1"/>
    <row r="25" spans="2:16">
      <c r="C25" s="1" t="s">
        <v>8</v>
      </c>
    </row>
    <row r="26" spans="2:16">
      <c r="C26" s="1" t="s">
        <v>9</v>
      </c>
    </row>
    <row r="27" spans="2:16">
      <c r="C27" s="341">
        <v>-1</v>
      </c>
      <c r="D27" s="341"/>
      <c r="F27" s="1" t="s">
        <v>10</v>
      </c>
    </row>
    <row r="28" spans="2:16">
      <c r="C28" s="341">
        <v>-2</v>
      </c>
      <c r="D28" s="341"/>
      <c r="F28" s="1" t="s">
        <v>11</v>
      </c>
    </row>
    <row r="29" spans="2:16">
      <c r="C29" s="341">
        <v>-3</v>
      </c>
      <c r="D29" s="341"/>
      <c r="F29" s="1" t="s">
        <v>12</v>
      </c>
    </row>
    <row r="30" spans="2:16">
      <c r="C30" s="341">
        <v>-4</v>
      </c>
      <c r="D30" s="341"/>
      <c r="F30" s="1" t="s">
        <v>13</v>
      </c>
    </row>
    <row r="31" spans="2:16">
      <c r="C31" s="341">
        <v>-5</v>
      </c>
      <c r="D31" s="341"/>
      <c r="F31" s="1" t="s">
        <v>14</v>
      </c>
    </row>
    <row r="32" spans="2:16">
      <c r="C32" s="341">
        <v>-6</v>
      </c>
      <c r="D32" s="341"/>
      <c r="F32" s="1" t="s">
        <v>549</v>
      </c>
    </row>
    <row r="33" spans="2:16">
      <c r="F33" s="1" t="s">
        <v>548</v>
      </c>
    </row>
    <row r="35" spans="2:16">
      <c r="B35" s="343" t="s">
        <v>15</v>
      </c>
      <c r="C35" s="343"/>
      <c r="D35" s="343"/>
      <c r="E35" s="343"/>
      <c r="F35" s="343"/>
      <c r="G35" s="343"/>
      <c r="H35" s="343"/>
      <c r="I35" s="343"/>
      <c r="J35" s="343"/>
      <c r="K35" s="343"/>
      <c r="L35" s="343"/>
      <c r="M35" s="343"/>
      <c r="N35" s="343"/>
      <c r="O35" s="343"/>
      <c r="P35" s="343"/>
    </row>
    <row r="36" spans="2:16" ht="9.9499999999999993" customHeight="1"/>
    <row r="37" spans="2:16">
      <c r="C37" s="1" t="s">
        <v>555</v>
      </c>
    </row>
    <row r="38" spans="2:16">
      <c r="B38" s="1"/>
      <c r="C38" s="329" t="s">
        <v>556</v>
      </c>
    </row>
    <row r="39" spans="2:16">
      <c r="C39" s="341">
        <v>-1</v>
      </c>
      <c r="D39" s="341"/>
      <c r="F39" s="1" t="s">
        <v>16</v>
      </c>
    </row>
    <row r="40" spans="2:16">
      <c r="C40" s="341">
        <v>-2</v>
      </c>
      <c r="D40" s="341"/>
      <c r="F40" s="1" t="s">
        <v>17</v>
      </c>
    </row>
    <row r="41" spans="2:16">
      <c r="C41" s="341">
        <v>-3</v>
      </c>
      <c r="D41" s="341"/>
      <c r="F41" s="1" t="s">
        <v>18</v>
      </c>
    </row>
    <row r="42" spans="2:16">
      <c r="C42" s="1" t="s">
        <v>523</v>
      </c>
    </row>
    <row r="43" spans="2:16">
      <c r="B43" s="1" t="s">
        <v>522</v>
      </c>
    </row>
    <row r="45" spans="2:16">
      <c r="B45" s="343" t="s">
        <v>19</v>
      </c>
      <c r="C45" s="343"/>
      <c r="D45" s="343"/>
      <c r="E45" s="343"/>
      <c r="F45" s="343"/>
      <c r="G45" s="343"/>
      <c r="H45" s="343"/>
      <c r="I45" s="343"/>
      <c r="J45" s="343"/>
      <c r="K45" s="343"/>
      <c r="L45" s="343"/>
      <c r="M45" s="343"/>
      <c r="N45" s="343"/>
      <c r="O45" s="343"/>
      <c r="P45" s="343"/>
    </row>
    <row r="46" spans="2:16" ht="9.9499999999999993" customHeight="1"/>
    <row r="47" spans="2:16">
      <c r="B47" s="1" t="s">
        <v>20</v>
      </c>
    </row>
    <row r="48" spans="2:16">
      <c r="C48" s="341">
        <v>-1</v>
      </c>
      <c r="D48" s="341"/>
      <c r="F48" s="1" t="s">
        <v>470</v>
      </c>
    </row>
    <row r="49" spans="2:61">
      <c r="C49" s="341">
        <v>-2</v>
      </c>
      <c r="D49" s="341"/>
      <c r="F49" s="1" t="s">
        <v>471</v>
      </c>
    </row>
    <row r="50" spans="2:61">
      <c r="C50" s="341">
        <v>-3</v>
      </c>
      <c r="D50" s="341"/>
      <c r="F50" s="1" t="s">
        <v>472</v>
      </c>
    </row>
    <row r="51" spans="2:61" ht="9.9499999999999993" customHeight="1"/>
    <row r="52" spans="2:61">
      <c r="B52" s="1" t="s">
        <v>21</v>
      </c>
    </row>
    <row r="53" spans="2:61">
      <c r="C53" s="341">
        <v>-1</v>
      </c>
      <c r="D53" s="341"/>
      <c r="F53" s="1" t="s">
        <v>473</v>
      </c>
    </row>
    <row r="54" spans="2:61">
      <c r="C54" s="341">
        <v>-2</v>
      </c>
      <c r="D54" s="341"/>
      <c r="F54" s="1" t="s">
        <v>474</v>
      </c>
    </row>
    <row r="55" spans="2:61">
      <c r="C55" s="341">
        <v>-3</v>
      </c>
      <c r="D55" s="341"/>
      <c r="F55" s="1" t="s">
        <v>475</v>
      </c>
    </row>
    <row r="56" spans="2:61">
      <c r="C56" s="341">
        <v>-4</v>
      </c>
      <c r="D56" s="341"/>
      <c r="F56" s="1" t="s">
        <v>476</v>
      </c>
    </row>
    <row r="57" spans="2:61">
      <c r="C57" s="341">
        <v>-5</v>
      </c>
      <c r="D57" s="341"/>
      <c r="F57" s="1" t="s">
        <v>477</v>
      </c>
    </row>
    <row r="58" spans="2:61">
      <c r="C58" s="341">
        <v>-6</v>
      </c>
      <c r="D58" s="341"/>
      <c r="F58" s="1" t="s">
        <v>478</v>
      </c>
    </row>
    <row r="60" spans="2:61">
      <c r="B60" s="343" t="s">
        <v>22</v>
      </c>
      <c r="C60" s="343"/>
      <c r="D60" s="343"/>
      <c r="E60" s="343"/>
      <c r="F60" s="343"/>
      <c r="G60" s="343"/>
      <c r="H60" s="343"/>
      <c r="I60" s="343"/>
      <c r="J60" s="343"/>
      <c r="K60" s="343"/>
      <c r="L60" s="343"/>
      <c r="M60" s="343"/>
      <c r="N60" s="343"/>
      <c r="O60" s="343"/>
      <c r="P60" s="343"/>
    </row>
    <row r="61" spans="2:61" ht="9.9499999999999993" customHeight="1"/>
    <row r="62" spans="2:61" ht="15.95" customHeight="1">
      <c r="B62" s="8"/>
      <c r="C62" s="337" t="s">
        <v>23</v>
      </c>
      <c r="D62" s="337"/>
      <c r="E62" s="337"/>
      <c r="F62" s="337"/>
      <c r="G62" s="337"/>
      <c r="H62" s="337"/>
      <c r="I62" s="337"/>
      <c r="J62" s="337"/>
      <c r="K62" s="337"/>
      <c r="L62" s="337"/>
      <c r="M62" s="337"/>
      <c r="N62" s="337"/>
      <c r="O62" s="337"/>
      <c r="P62" s="337"/>
      <c r="Q62" s="9"/>
      <c r="R62" s="9"/>
      <c r="S62" s="9"/>
      <c r="T62" s="9"/>
      <c r="U62" s="9"/>
      <c r="V62" s="9"/>
      <c r="W62" s="9"/>
      <c r="X62" s="9"/>
      <c r="Y62" s="9"/>
      <c r="Z62" s="9"/>
      <c r="AA62" s="9"/>
      <c r="AB62" s="9"/>
      <c r="AC62" s="9"/>
      <c r="AD62" s="9"/>
      <c r="AE62" s="9"/>
      <c r="AF62" s="9"/>
      <c r="AG62" s="9"/>
      <c r="AH62" s="9"/>
      <c r="AI62" s="9"/>
      <c r="AJ62" s="9"/>
      <c r="AK62" s="9"/>
      <c r="AL62" s="9"/>
      <c r="AM62" s="9"/>
      <c r="AN62" s="9"/>
      <c r="AO62" s="10"/>
      <c r="AP62" s="9"/>
      <c r="AQ62" s="337" t="s">
        <v>25</v>
      </c>
      <c r="AR62" s="337"/>
      <c r="AS62" s="337"/>
      <c r="AT62" s="337"/>
      <c r="AU62" s="337"/>
      <c r="AV62" s="337"/>
      <c r="AW62" s="337"/>
      <c r="AX62" s="337"/>
      <c r="AY62" s="337"/>
      <c r="AZ62" s="337"/>
      <c r="BA62" s="337"/>
      <c r="BB62" s="337"/>
      <c r="BC62" s="337"/>
      <c r="BD62" s="337"/>
      <c r="BE62" s="337"/>
      <c r="BF62" s="337"/>
      <c r="BG62" s="337"/>
      <c r="BH62" s="337"/>
      <c r="BI62" s="338"/>
    </row>
    <row r="63" spans="2:61" ht="15.95" customHeight="1">
      <c r="B63" s="2"/>
      <c r="C63" s="339" t="s">
        <v>24</v>
      </c>
      <c r="D63" s="339"/>
      <c r="E63" s="339"/>
      <c r="F63" s="339"/>
      <c r="G63" s="339"/>
      <c r="H63" s="339"/>
      <c r="I63" s="339"/>
      <c r="J63" s="339"/>
      <c r="K63" s="339"/>
      <c r="L63" s="339"/>
      <c r="M63" s="339"/>
      <c r="N63" s="339"/>
      <c r="O63" s="339"/>
      <c r="P63" s="342"/>
      <c r="Q63" s="8"/>
      <c r="R63" s="337" t="s">
        <v>26</v>
      </c>
      <c r="S63" s="337"/>
      <c r="T63" s="337"/>
      <c r="U63" s="337"/>
      <c r="V63" s="337"/>
      <c r="W63" s="337"/>
      <c r="X63" s="337"/>
      <c r="Y63" s="337"/>
      <c r="Z63" s="337"/>
      <c r="AA63" s="337"/>
      <c r="AB63" s="337"/>
      <c r="AC63" s="337"/>
      <c r="AD63" s="337"/>
      <c r="AE63" s="337"/>
      <c r="AF63" s="337"/>
      <c r="AG63" s="337"/>
      <c r="AH63" s="337"/>
      <c r="AI63" s="337"/>
      <c r="AJ63" s="337"/>
      <c r="AK63" s="337"/>
      <c r="AL63" s="337"/>
      <c r="AM63" s="337"/>
      <c r="AN63" s="337"/>
      <c r="AO63" s="10"/>
      <c r="AP63" s="3"/>
      <c r="AQ63" s="339" t="s">
        <v>29</v>
      </c>
      <c r="AR63" s="339"/>
      <c r="AS63" s="339"/>
      <c r="AT63" s="339"/>
      <c r="AU63" s="339"/>
      <c r="AV63" s="339"/>
      <c r="AW63" s="339"/>
      <c r="AX63" s="339"/>
      <c r="AY63" s="339"/>
      <c r="AZ63" s="339"/>
      <c r="BA63" s="339"/>
      <c r="BB63" s="339"/>
      <c r="BC63" s="339"/>
      <c r="BD63" s="339"/>
      <c r="BE63" s="339"/>
      <c r="BF63" s="339"/>
      <c r="BG63" s="339"/>
      <c r="BH63" s="339"/>
      <c r="BI63" s="4"/>
    </row>
    <row r="64" spans="2:61" ht="15.95" customHeight="1">
      <c r="B64" s="2"/>
      <c r="C64" s="3"/>
      <c r="D64" s="3"/>
      <c r="E64" s="3"/>
      <c r="F64" s="3"/>
      <c r="G64" s="3"/>
      <c r="H64" s="3"/>
      <c r="I64" s="3"/>
      <c r="J64" s="3"/>
      <c r="K64" s="3"/>
      <c r="L64" s="3"/>
      <c r="M64" s="3"/>
      <c r="N64" s="3"/>
      <c r="O64" s="3"/>
      <c r="P64" s="4"/>
      <c r="Q64" s="3"/>
      <c r="R64" s="336" t="s">
        <v>27</v>
      </c>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4"/>
      <c r="AP64" s="3"/>
      <c r="AQ64" s="340"/>
      <c r="AR64" s="340"/>
      <c r="AS64" s="340"/>
      <c r="AT64" s="340"/>
      <c r="AU64" s="340"/>
      <c r="AV64" s="340"/>
      <c r="AW64" s="340"/>
      <c r="AX64" s="340"/>
      <c r="AY64" s="340"/>
      <c r="AZ64" s="340"/>
      <c r="BA64" s="340"/>
      <c r="BB64" s="340"/>
      <c r="BC64" s="340"/>
      <c r="BD64" s="340"/>
      <c r="BE64" s="340"/>
      <c r="BF64" s="340"/>
      <c r="BG64" s="340"/>
      <c r="BH64" s="340"/>
      <c r="BI64" s="4"/>
    </row>
    <row r="65" spans="2:61" ht="15.95" customHeight="1">
      <c r="B65" s="5"/>
      <c r="C65" s="6"/>
      <c r="D65" s="6"/>
      <c r="E65" s="6"/>
      <c r="F65" s="6"/>
      <c r="G65" s="6"/>
      <c r="H65" s="6"/>
      <c r="I65" s="6"/>
      <c r="J65" s="6"/>
      <c r="K65" s="6"/>
      <c r="L65" s="6"/>
      <c r="M65" s="6"/>
      <c r="N65" s="6"/>
      <c r="O65" s="6"/>
      <c r="P65" s="7"/>
      <c r="Q65" s="8"/>
      <c r="R65" s="337" t="s">
        <v>28</v>
      </c>
      <c r="S65" s="337"/>
      <c r="T65" s="337"/>
      <c r="U65" s="337"/>
      <c r="V65" s="337"/>
      <c r="W65" s="337"/>
      <c r="X65" s="337"/>
      <c r="Y65" s="337"/>
      <c r="Z65" s="337"/>
      <c r="AA65" s="337"/>
      <c r="AB65" s="337"/>
      <c r="AC65" s="337"/>
      <c r="AD65" s="337"/>
      <c r="AE65" s="337"/>
      <c r="AF65" s="337"/>
      <c r="AG65" s="337"/>
      <c r="AH65" s="337"/>
      <c r="AI65" s="337"/>
      <c r="AJ65" s="337"/>
      <c r="AK65" s="337"/>
      <c r="AL65" s="337"/>
      <c r="AM65" s="337"/>
      <c r="AN65" s="337"/>
      <c r="AO65" s="10"/>
      <c r="AP65" s="8"/>
      <c r="AQ65" s="337" t="s">
        <v>30</v>
      </c>
      <c r="AR65" s="337"/>
      <c r="AS65" s="337"/>
      <c r="AT65" s="337"/>
      <c r="AU65" s="337"/>
      <c r="AV65" s="337"/>
      <c r="AW65" s="337"/>
      <c r="AX65" s="337"/>
      <c r="AY65" s="337"/>
      <c r="AZ65" s="337"/>
      <c r="BA65" s="337"/>
      <c r="BB65" s="337"/>
      <c r="BC65" s="337"/>
      <c r="BD65" s="337"/>
      <c r="BE65" s="337"/>
      <c r="BF65" s="337"/>
      <c r="BG65" s="337"/>
      <c r="BH65" s="337"/>
      <c r="BI65" s="10"/>
    </row>
  </sheetData>
  <mergeCells count="34">
    <mergeCell ref="C28:D28"/>
    <mergeCell ref="A1:K2"/>
    <mergeCell ref="B7:P7"/>
    <mergeCell ref="B18:P18"/>
    <mergeCell ref="B23:P23"/>
    <mergeCell ref="C27:D27"/>
    <mergeCell ref="B5:I5"/>
    <mergeCell ref="C50:D50"/>
    <mergeCell ref="C29:D29"/>
    <mergeCell ref="C30:D30"/>
    <mergeCell ref="C31:D31"/>
    <mergeCell ref="C32:D32"/>
    <mergeCell ref="B35:P35"/>
    <mergeCell ref="C39:D39"/>
    <mergeCell ref="C40:D40"/>
    <mergeCell ref="C41:D41"/>
    <mergeCell ref="B45:P45"/>
    <mergeCell ref="C48:D48"/>
    <mergeCell ref="C49:D49"/>
    <mergeCell ref="C53:D53"/>
    <mergeCell ref="C62:P62"/>
    <mergeCell ref="C63:P63"/>
    <mergeCell ref="R63:AN63"/>
    <mergeCell ref="C54:D54"/>
    <mergeCell ref="C55:D55"/>
    <mergeCell ref="C56:D56"/>
    <mergeCell ref="C57:D57"/>
    <mergeCell ref="C58:D58"/>
    <mergeCell ref="B60:P60"/>
    <mergeCell ref="R64:AN64"/>
    <mergeCell ref="R65:AN65"/>
    <mergeCell ref="AQ62:BI62"/>
    <mergeCell ref="AQ65:BH65"/>
    <mergeCell ref="AQ63:BH64"/>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49"/>
  <sheetViews>
    <sheetView view="pageBreakPreview" zoomScaleNormal="100" zoomScaleSheetLayoutView="100" workbookViewId="0">
      <selection activeCell="B1" sqref="B1"/>
    </sheetView>
  </sheetViews>
  <sheetFormatPr defaultRowHeight="13.5"/>
  <cols>
    <col min="1" max="1" width="1" style="303" customWidth="1"/>
    <col min="2" max="60" width="1.625" style="303" customWidth="1"/>
    <col min="61" max="61" width="4.5" style="303" customWidth="1"/>
    <col min="62" max="63" width="1.625" style="303" customWidth="1"/>
    <col min="64" max="16384" width="9" style="303"/>
  </cols>
  <sheetData>
    <row r="1" spans="2:63" ht="13.5" customHeight="1">
      <c r="BA1" s="378">
        <f>'46'!A1+1</f>
        <v>47</v>
      </c>
      <c r="BB1" s="378"/>
      <c r="BC1" s="378"/>
      <c r="BD1" s="378"/>
      <c r="BE1" s="378"/>
      <c r="BF1" s="378"/>
      <c r="BG1" s="378"/>
      <c r="BH1" s="378"/>
      <c r="BI1" s="378"/>
      <c r="BJ1" s="378"/>
      <c r="BK1" s="378"/>
    </row>
    <row r="2" spans="2:63" ht="13.5" customHeight="1">
      <c r="BA2" s="378"/>
      <c r="BB2" s="378"/>
      <c r="BC2" s="378"/>
      <c r="BD2" s="378"/>
      <c r="BE2" s="378"/>
      <c r="BF2" s="378"/>
      <c r="BG2" s="378"/>
      <c r="BH2" s="378"/>
      <c r="BI2" s="378"/>
      <c r="BJ2" s="378"/>
      <c r="BK2" s="378"/>
    </row>
    <row r="3" spans="2:63" ht="11.1" customHeight="1"/>
    <row r="4" spans="2:63" ht="11.1" customHeight="1"/>
    <row r="5" spans="2:63">
      <c r="B5" s="379" t="s">
        <v>31</v>
      </c>
      <c r="C5" s="379"/>
      <c r="D5" s="379"/>
      <c r="E5" s="379"/>
      <c r="F5" s="379"/>
      <c r="G5" s="379"/>
      <c r="H5" s="379"/>
      <c r="I5" s="379"/>
      <c r="J5" s="379"/>
      <c r="K5" s="379"/>
      <c r="L5" s="379"/>
      <c r="M5" s="379"/>
      <c r="N5" s="379"/>
      <c r="O5" s="379"/>
      <c r="P5" s="379"/>
    </row>
    <row r="6" spans="2:63" ht="9.9499999999999993" customHeight="1"/>
    <row r="7" spans="2:63">
      <c r="C7" s="380" t="s">
        <v>32</v>
      </c>
      <c r="D7" s="380"/>
      <c r="E7" s="380"/>
      <c r="F7" s="380"/>
      <c r="G7" s="380"/>
      <c r="H7" s="380"/>
      <c r="I7" s="380"/>
      <c r="J7" s="380"/>
      <c r="K7" s="380"/>
      <c r="L7" s="380"/>
      <c r="O7" s="304" t="s">
        <v>516</v>
      </c>
    </row>
    <row r="8" spans="2:63">
      <c r="C8" s="380" t="s">
        <v>33</v>
      </c>
      <c r="D8" s="380"/>
      <c r="E8" s="380"/>
      <c r="F8" s="380"/>
      <c r="G8" s="380"/>
      <c r="H8" s="380"/>
      <c r="I8" s="380"/>
      <c r="J8" s="380"/>
      <c r="K8" s="380"/>
      <c r="L8" s="380"/>
      <c r="O8" s="304" t="s">
        <v>38</v>
      </c>
    </row>
    <row r="9" spans="2:63">
      <c r="C9" s="380" t="s">
        <v>34</v>
      </c>
      <c r="D9" s="380"/>
      <c r="E9" s="380"/>
      <c r="F9" s="380"/>
      <c r="G9" s="380"/>
      <c r="H9" s="380"/>
      <c r="I9" s="380"/>
      <c r="J9" s="380"/>
      <c r="K9" s="380"/>
      <c r="L9" s="380"/>
      <c r="O9" s="304" t="s">
        <v>39</v>
      </c>
    </row>
    <row r="10" spans="2:63">
      <c r="C10" s="380" t="s">
        <v>35</v>
      </c>
      <c r="D10" s="380"/>
      <c r="E10" s="380"/>
      <c r="F10" s="380"/>
      <c r="G10" s="380"/>
      <c r="H10" s="380"/>
      <c r="I10" s="380"/>
      <c r="J10" s="380"/>
      <c r="K10" s="380"/>
      <c r="L10" s="380"/>
      <c r="O10" s="304" t="s">
        <v>517</v>
      </c>
    </row>
    <row r="11" spans="2:63">
      <c r="C11" s="305"/>
      <c r="D11" s="305"/>
      <c r="E11" s="305"/>
      <c r="F11" s="305"/>
      <c r="G11" s="305"/>
      <c r="H11" s="305"/>
      <c r="I11" s="305"/>
      <c r="J11" s="305"/>
      <c r="K11" s="305"/>
      <c r="L11" s="305"/>
      <c r="O11" s="304" t="s">
        <v>518</v>
      </c>
    </row>
    <row r="12" spans="2:63">
      <c r="C12" s="305"/>
      <c r="D12" s="305"/>
      <c r="E12" s="305"/>
      <c r="F12" s="305"/>
      <c r="G12" s="305"/>
      <c r="H12" s="305"/>
      <c r="I12" s="305"/>
      <c r="J12" s="305"/>
      <c r="K12" s="305"/>
      <c r="L12" s="305"/>
      <c r="O12" s="304" t="s">
        <v>519</v>
      </c>
    </row>
    <row r="13" spans="2:63">
      <c r="C13" s="380" t="s">
        <v>36</v>
      </c>
      <c r="D13" s="380"/>
      <c r="E13" s="380"/>
      <c r="F13" s="380"/>
      <c r="G13" s="380"/>
      <c r="H13" s="380"/>
      <c r="I13" s="380"/>
      <c r="J13" s="380"/>
      <c r="K13" s="380"/>
      <c r="L13" s="380"/>
      <c r="O13" s="304" t="s">
        <v>480</v>
      </c>
    </row>
    <row r="14" spans="2:63">
      <c r="C14" s="380" t="s">
        <v>37</v>
      </c>
      <c r="D14" s="380"/>
      <c r="E14" s="380"/>
      <c r="F14" s="380"/>
      <c r="G14" s="380"/>
      <c r="H14" s="380"/>
      <c r="I14" s="380"/>
      <c r="J14" s="380"/>
      <c r="K14" s="380"/>
      <c r="L14" s="380"/>
      <c r="O14" s="304" t="s">
        <v>520</v>
      </c>
    </row>
    <row r="15" spans="2:63">
      <c r="O15" s="304" t="s">
        <v>521</v>
      </c>
    </row>
    <row r="16" spans="2:63">
      <c r="C16" s="380" t="s">
        <v>40</v>
      </c>
      <c r="D16" s="380"/>
      <c r="E16" s="380"/>
      <c r="F16" s="380"/>
      <c r="G16" s="380"/>
      <c r="H16" s="380"/>
      <c r="I16" s="380"/>
      <c r="J16" s="380"/>
      <c r="K16" s="380"/>
      <c r="L16" s="380"/>
      <c r="O16" s="304" t="s">
        <v>41</v>
      </c>
    </row>
    <row r="17" spans="2:61">
      <c r="C17" s="305"/>
      <c r="D17" s="305"/>
      <c r="E17" s="305"/>
      <c r="F17" s="305"/>
      <c r="G17" s="305"/>
      <c r="H17" s="305"/>
      <c r="I17" s="305"/>
      <c r="J17" s="305"/>
      <c r="K17" s="305"/>
      <c r="L17" s="305"/>
      <c r="O17" s="304"/>
    </row>
    <row r="18" spans="2:61">
      <c r="C18" s="305"/>
      <c r="D18" s="305"/>
      <c r="E18" s="305"/>
      <c r="F18" s="305"/>
      <c r="G18" s="305"/>
      <c r="H18" s="305"/>
      <c r="I18" s="305"/>
      <c r="J18" s="305"/>
      <c r="K18" s="305"/>
      <c r="L18" s="305"/>
      <c r="O18" s="304"/>
    </row>
    <row r="20" spans="2:61">
      <c r="B20" s="379" t="s">
        <v>42</v>
      </c>
      <c r="C20" s="379"/>
      <c r="D20" s="379"/>
      <c r="E20" s="379"/>
      <c r="F20" s="379"/>
      <c r="G20" s="379"/>
      <c r="H20" s="379"/>
      <c r="I20" s="379"/>
      <c r="J20" s="379"/>
      <c r="K20" s="379"/>
      <c r="L20" s="379"/>
      <c r="M20" s="379"/>
      <c r="N20" s="379"/>
      <c r="O20" s="379"/>
      <c r="P20" s="379"/>
      <c r="Q20" s="379"/>
      <c r="R20" s="379"/>
      <c r="S20" s="379"/>
      <c r="T20" s="379"/>
      <c r="U20" s="379"/>
    </row>
    <row r="21" spans="2:61" ht="9.9499999999999993" customHeight="1"/>
    <row r="22" spans="2:61" ht="20.100000000000001" customHeight="1">
      <c r="B22" s="306"/>
      <c r="C22" s="366" t="s">
        <v>43</v>
      </c>
      <c r="D22" s="366"/>
      <c r="E22" s="366"/>
      <c r="F22" s="366"/>
      <c r="G22" s="366"/>
      <c r="H22" s="366"/>
      <c r="I22" s="366"/>
      <c r="J22" s="366"/>
      <c r="K22" s="366"/>
      <c r="L22" s="366"/>
      <c r="M22" s="366"/>
      <c r="N22" s="366"/>
      <c r="O22" s="366"/>
      <c r="P22" s="366"/>
      <c r="Q22" s="366"/>
      <c r="R22" s="366"/>
      <c r="S22" s="366"/>
      <c r="T22" s="366"/>
      <c r="U22" s="307"/>
      <c r="V22" s="306"/>
      <c r="W22" s="366" t="s">
        <v>45</v>
      </c>
      <c r="X22" s="366"/>
      <c r="Y22" s="366"/>
      <c r="Z22" s="366"/>
      <c r="AA22" s="366"/>
      <c r="AB22" s="366"/>
      <c r="AC22" s="366"/>
      <c r="AD22" s="366"/>
      <c r="AE22" s="366"/>
      <c r="AF22" s="366"/>
      <c r="AG22" s="366"/>
      <c r="AH22" s="366"/>
      <c r="AI22" s="366"/>
      <c r="AJ22" s="366"/>
      <c r="AK22" s="366"/>
      <c r="AL22" s="366"/>
      <c r="AM22" s="366"/>
      <c r="AN22" s="366"/>
      <c r="AO22" s="307"/>
      <c r="AP22" s="375" t="s">
        <v>44</v>
      </c>
      <c r="AQ22" s="376"/>
      <c r="AR22" s="376"/>
      <c r="AS22" s="376"/>
      <c r="AT22" s="376"/>
      <c r="AU22" s="376"/>
      <c r="AV22" s="376"/>
      <c r="AW22" s="376"/>
      <c r="AX22" s="376"/>
      <c r="AY22" s="376"/>
      <c r="AZ22" s="376"/>
      <c r="BA22" s="376"/>
      <c r="BB22" s="376"/>
      <c r="BC22" s="376"/>
      <c r="BD22" s="376"/>
      <c r="BE22" s="376"/>
      <c r="BF22" s="376"/>
      <c r="BG22" s="376"/>
      <c r="BH22" s="376"/>
      <c r="BI22" s="377"/>
    </row>
    <row r="23" spans="2:61" ht="20.100000000000001" customHeight="1">
      <c r="B23" s="309"/>
      <c r="C23" s="372" t="s">
        <v>46</v>
      </c>
      <c r="D23" s="372"/>
      <c r="E23" s="372"/>
      <c r="F23" s="372"/>
      <c r="G23" s="372"/>
      <c r="H23" s="372"/>
      <c r="I23" s="372"/>
      <c r="J23" s="372"/>
      <c r="K23" s="372"/>
      <c r="L23" s="372"/>
      <c r="M23" s="372"/>
      <c r="N23" s="372"/>
      <c r="O23" s="372"/>
      <c r="P23" s="372"/>
      <c r="Q23" s="372"/>
      <c r="R23" s="372"/>
      <c r="S23" s="372"/>
      <c r="T23" s="372"/>
      <c r="U23" s="310"/>
      <c r="V23" s="309"/>
      <c r="W23" s="348" t="s">
        <v>51</v>
      </c>
      <c r="X23" s="373"/>
      <c r="Y23" s="373"/>
      <c r="Z23" s="373"/>
      <c r="AA23" s="373"/>
      <c r="AB23" s="373"/>
      <c r="AC23" s="373"/>
      <c r="AD23" s="373"/>
      <c r="AE23" s="373"/>
      <c r="AF23" s="373"/>
      <c r="AG23" s="373"/>
      <c r="AH23" s="373"/>
      <c r="AI23" s="373"/>
      <c r="AJ23" s="373"/>
      <c r="AK23" s="373"/>
      <c r="AL23" s="373"/>
      <c r="AM23" s="373"/>
      <c r="AN23" s="373"/>
      <c r="AO23" s="310"/>
      <c r="AP23" s="309"/>
      <c r="AQ23" s="362" t="s">
        <v>53</v>
      </c>
      <c r="AR23" s="362"/>
      <c r="AS23" s="362"/>
      <c r="AT23" s="362"/>
      <c r="AU23" s="362"/>
      <c r="AV23" s="362"/>
      <c r="AW23" s="362"/>
      <c r="AX23" s="362"/>
      <c r="AY23" s="362"/>
      <c r="AZ23" s="362"/>
      <c r="BA23" s="362"/>
      <c r="BB23" s="362"/>
      <c r="BC23" s="362"/>
      <c r="BD23" s="362"/>
      <c r="BE23" s="362"/>
      <c r="BF23" s="362"/>
      <c r="BG23" s="362"/>
      <c r="BH23" s="362"/>
      <c r="BI23" s="363"/>
    </row>
    <row r="24" spans="2:61" ht="20.100000000000001" customHeight="1">
      <c r="B24" s="312"/>
      <c r="C24" s="313"/>
      <c r="D24" s="313"/>
      <c r="E24" s="313"/>
      <c r="F24" s="313"/>
      <c r="G24" s="313"/>
      <c r="H24" s="313"/>
      <c r="I24" s="313"/>
      <c r="J24" s="313"/>
      <c r="K24" s="313"/>
      <c r="L24" s="313"/>
      <c r="M24" s="313"/>
      <c r="N24" s="313"/>
      <c r="O24" s="313"/>
      <c r="P24" s="313"/>
      <c r="Q24" s="313"/>
      <c r="R24" s="313"/>
      <c r="S24" s="313"/>
      <c r="T24" s="313"/>
      <c r="U24" s="313"/>
      <c r="V24" s="312"/>
      <c r="W24" s="364"/>
      <c r="X24" s="374"/>
      <c r="Y24" s="374"/>
      <c r="Z24" s="374"/>
      <c r="AA24" s="374"/>
      <c r="AB24" s="374"/>
      <c r="AC24" s="374"/>
      <c r="AD24" s="374"/>
      <c r="AE24" s="374"/>
      <c r="AF24" s="374"/>
      <c r="AG24" s="374"/>
      <c r="AH24" s="374"/>
      <c r="AI24" s="374"/>
      <c r="AJ24" s="374"/>
      <c r="AK24" s="374"/>
      <c r="AL24" s="374"/>
      <c r="AM24" s="374"/>
      <c r="AN24" s="374"/>
      <c r="AO24" s="313"/>
      <c r="AP24" s="312"/>
      <c r="AQ24" s="364" t="s">
        <v>54</v>
      </c>
      <c r="AR24" s="364"/>
      <c r="AS24" s="364"/>
      <c r="AT24" s="364"/>
      <c r="AU24" s="364"/>
      <c r="AV24" s="364"/>
      <c r="AW24" s="364"/>
      <c r="AX24" s="364"/>
      <c r="AY24" s="364"/>
      <c r="AZ24" s="364"/>
      <c r="BA24" s="364"/>
      <c r="BB24" s="364"/>
      <c r="BC24" s="364"/>
      <c r="BD24" s="364"/>
      <c r="BE24" s="364"/>
      <c r="BF24" s="364"/>
      <c r="BG24" s="364"/>
      <c r="BH24" s="364"/>
      <c r="BI24" s="314"/>
    </row>
    <row r="25" spans="2:61" ht="20.100000000000001" customHeight="1">
      <c r="B25" s="309"/>
      <c r="C25" s="310"/>
      <c r="D25" s="310"/>
      <c r="E25" s="310"/>
      <c r="F25" s="310"/>
      <c r="G25" s="310"/>
      <c r="H25" s="310"/>
      <c r="I25" s="310"/>
      <c r="J25" s="310"/>
      <c r="K25" s="306"/>
      <c r="L25" s="352" t="s">
        <v>48</v>
      </c>
      <c r="M25" s="352"/>
      <c r="N25" s="352"/>
      <c r="O25" s="352"/>
      <c r="P25" s="352"/>
      <c r="Q25" s="352"/>
      <c r="R25" s="352"/>
      <c r="S25" s="352"/>
      <c r="T25" s="352"/>
      <c r="U25" s="308"/>
      <c r="V25" s="306"/>
      <c r="W25" s="353" t="s">
        <v>52</v>
      </c>
      <c r="X25" s="369"/>
      <c r="Y25" s="369"/>
      <c r="Z25" s="369"/>
      <c r="AA25" s="369"/>
      <c r="AB25" s="369"/>
      <c r="AC25" s="369"/>
      <c r="AD25" s="369"/>
      <c r="AE25" s="369"/>
      <c r="AF25" s="369"/>
      <c r="AG25" s="369"/>
      <c r="AH25" s="369"/>
      <c r="AI25" s="369"/>
      <c r="AJ25" s="369"/>
      <c r="AK25" s="369"/>
      <c r="AL25" s="369"/>
      <c r="AM25" s="369"/>
      <c r="AN25" s="369"/>
      <c r="AO25" s="307"/>
      <c r="AP25" s="306"/>
      <c r="AQ25" s="353" t="s">
        <v>449</v>
      </c>
      <c r="AR25" s="353"/>
      <c r="AS25" s="353"/>
      <c r="AT25" s="353"/>
      <c r="AU25" s="353"/>
      <c r="AV25" s="353"/>
      <c r="AW25" s="353"/>
      <c r="AX25" s="353"/>
      <c r="AY25" s="353"/>
      <c r="AZ25" s="353"/>
      <c r="BA25" s="353"/>
      <c r="BB25" s="353"/>
      <c r="BC25" s="353"/>
      <c r="BD25" s="353"/>
      <c r="BE25" s="353"/>
      <c r="BF25" s="353"/>
      <c r="BG25" s="353"/>
      <c r="BH25" s="353"/>
      <c r="BI25" s="308"/>
    </row>
    <row r="26" spans="2:61" ht="20.100000000000001" customHeight="1">
      <c r="B26" s="309"/>
      <c r="C26" s="370" t="s">
        <v>47</v>
      </c>
      <c r="D26" s="371"/>
      <c r="E26" s="371"/>
      <c r="F26" s="371"/>
      <c r="G26" s="371"/>
      <c r="H26" s="371"/>
      <c r="I26" s="371"/>
      <c r="J26" s="310"/>
      <c r="K26" s="309"/>
      <c r="L26" s="360" t="s">
        <v>49</v>
      </c>
      <c r="M26" s="360"/>
      <c r="N26" s="360"/>
      <c r="O26" s="360"/>
      <c r="P26" s="360"/>
      <c r="Q26" s="360"/>
      <c r="R26" s="360"/>
      <c r="S26" s="360"/>
      <c r="T26" s="360"/>
      <c r="U26" s="310"/>
      <c r="V26" s="309"/>
      <c r="W26" s="348" t="s">
        <v>55</v>
      </c>
      <c r="X26" s="348"/>
      <c r="Y26" s="348"/>
      <c r="Z26" s="348"/>
      <c r="AA26" s="348"/>
      <c r="AB26" s="348"/>
      <c r="AC26" s="348"/>
      <c r="AD26" s="348"/>
      <c r="AE26" s="348"/>
      <c r="AF26" s="348"/>
      <c r="AG26" s="348"/>
      <c r="AH26" s="348"/>
      <c r="AI26" s="348"/>
      <c r="AJ26" s="348"/>
      <c r="AK26" s="348"/>
      <c r="AL26" s="348"/>
      <c r="AM26" s="348"/>
      <c r="AN26" s="348"/>
      <c r="AO26" s="310"/>
      <c r="AP26" s="309"/>
      <c r="AQ26" s="348" t="s">
        <v>57</v>
      </c>
      <c r="AR26" s="348"/>
      <c r="AS26" s="348"/>
      <c r="AT26" s="348"/>
      <c r="AU26" s="348"/>
      <c r="AV26" s="348"/>
      <c r="AW26" s="348"/>
      <c r="AX26" s="348"/>
      <c r="AY26" s="348"/>
      <c r="AZ26" s="348"/>
      <c r="BA26" s="348"/>
      <c r="BB26" s="348"/>
      <c r="BC26" s="348"/>
      <c r="BD26" s="348"/>
      <c r="BE26" s="348"/>
      <c r="BF26" s="348"/>
      <c r="BG26" s="348"/>
      <c r="BH26" s="348"/>
      <c r="BI26" s="311"/>
    </row>
    <row r="27" spans="2:61" ht="20.100000000000001" customHeight="1">
      <c r="B27" s="312"/>
      <c r="C27" s="313"/>
      <c r="D27" s="313"/>
      <c r="E27" s="313"/>
      <c r="F27" s="313"/>
      <c r="G27" s="313"/>
      <c r="H27" s="313"/>
      <c r="I27" s="313"/>
      <c r="J27" s="313"/>
      <c r="K27" s="312"/>
      <c r="L27" s="356" t="s">
        <v>50</v>
      </c>
      <c r="M27" s="356"/>
      <c r="N27" s="356"/>
      <c r="O27" s="356"/>
      <c r="P27" s="356"/>
      <c r="Q27" s="356"/>
      <c r="R27" s="356"/>
      <c r="S27" s="356"/>
      <c r="T27" s="356"/>
      <c r="U27" s="313"/>
      <c r="V27" s="312"/>
      <c r="W27" s="364" t="s">
        <v>56</v>
      </c>
      <c r="X27" s="364"/>
      <c r="Y27" s="364"/>
      <c r="Z27" s="364"/>
      <c r="AA27" s="364"/>
      <c r="AB27" s="364"/>
      <c r="AC27" s="364"/>
      <c r="AD27" s="364"/>
      <c r="AE27" s="364"/>
      <c r="AF27" s="364"/>
      <c r="AG27" s="364"/>
      <c r="AH27" s="364"/>
      <c r="AI27" s="364"/>
      <c r="AJ27" s="364"/>
      <c r="AK27" s="364"/>
      <c r="AL27" s="364"/>
      <c r="AM27" s="364"/>
      <c r="AN27" s="364"/>
      <c r="AO27" s="313"/>
      <c r="AP27" s="312"/>
      <c r="AQ27" s="313"/>
      <c r="AR27" s="313"/>
      <c r="AS27" s="313"/>
      <c r="AT27" s="313"/>
      <c r="AU27" s="313"/>
      <c r="AV27" s="313"/>
      <c r="AW27" s="313"/>
      <c r="AX27" s="313"/>
      <c r="AY27" s="313"/>
      <c r="AZ27" s="313"/>
      <c r="BA27" s="313"/>
      <c r="BB27" s="313"/>
      <c r="BC27" s="313"/>
      <c r="BD27" s="313"/>
      <c r="BE27" s="313"/>
      <c r="BF27" s="313"/>
      <c r="BG27" s="313"/>
      <c r="BH27" s="313"/>
      <c r="BI27" s="314"/>
    </row>
    <row r="29" spans="2:61" ht="20.100000000000001" customHeight="1">
      <c r="B29" s="306"/>
      <c r="C29" s="365" t="s">
        <v>479</v>
      </c>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08"/>
    </row>
    <row r="30" spans="2:61" ht="20.100000000000001" customHeight="1">
      <c r="B30" s="306"/>
      <c r="C30" s="366" t="s">
        <v>43</v>
      </c>
      <c r="D30" s="366"/>
      <c r="E30" s="366"/>
      <c r="F30" s="366"/>
      <c r="G30" s="366"/>
      <c r="H30" s="366"/>
      <c r="I30" s="366"/>
      <c r="J30" s="366"/>
      <c r="K30" s="366"/>
      <c r="L30" s="366"/>
      <c r="M30" s="366"/>
      <c r="N30" s="366"/>
      <c r="O30" s="366"/>
      <c r="P30" s="366"/>
      <c r="Q30" s="366"/>
      <c r="R30" s="366"/>
      <c r="S30" s="366"/>
      <c r="T30" s="366"/>
      <c r="U30" s="308"/>
      <c r="V30" s="307"/>
      <c r="W30" s="366" t="s">
        <v>45</v>
      </c>
      <c r="X30" s="366"/>
      <c r="Y30" s="366"/>
      <c r="Z30" s="366"/>
      <c r="AA30" s="366"/>
      <c r="AB30" s="366"/>
      <c r="AC30" s="366"/>
      <c r="AD30" s="366"/>
      <c r="AE30" s="366"/>
      <c r="AF30" s="366"/>
      <c r="AG30" s="366"/>
      <c r="AH30" s="366"/>
      <c r="AI30" s="366"/>
      <c r="AJ30" s="366"/>
      <c r="AK30" s="366"/>
      <c r="AL30" s="366"/>
      <c r="AM30" s="366"/>
      <c r="AN30" s="366"/>
      <c r="AO30" s="307"/>
      <c r="AP30" s="367" t="s">
        <v>44</v>
      </c>
      <c r="AQ30" s="366"/>
      <c r="AR30" s="366"/>
      <c r="AS30" s="366"/>
      <c r="AT30" s="366"/>
      <c r="AU30" s="366"/>
      <c r="AV30" s="366"/>
      <c r="AW30" s="366"/>
      <c r="AX30" s="366"/>
      <c r="AY30" s="366"/>
      <c r="AZ30" s="366"/>
      <c r="BA30" s="366"/>
      <c r="BB30" s="366"/>
      <c r="BC30" s="366"/>
      <c r="BD30" s="366"/>
      <c r="BE30" s="366"/>
      <c r="BF30" s="366"/>
      <c r="BG30" s="366"/>
      <c r="BH30" s="366"/>
      <c r="BI30" s="368"/>
    </row>
    <row r="31" spans="2:61" ht="20.100000000000001" customHeight="1">
      <c r="B31" s="309"/>
      <c r="C31" s="348" t="s">
        <v>58</v>
      </c>
      <c r="D31" s="348"/>
      <c r="E31" s="348"/>
      <c r="F31" s="348"/>
      <c r="G31" s="348"/>
      <c r="H31" s="348"/>
      <c r="I31" s="348"/>
      <c r="J31" s="348"/>
      <c r="K31" s="348"/>
      <c r="L31" s="348"/>
      <c r="M31" s="348"/>
      <c r="N31" s="348"/>
      <c r="O31" s="348"/>
      <c r="P31" s="348"/>
      <c r="Q31" s="348"/>
      <c r="R31" s="348"/>
      <c r="S31" s="348"/>
      <c r="T31" s="348"/>
      <c r="U31" s="311"/>
      <c r="V31" s="310"/>
      <c r="W31" s="348" t="s">
        <v>60</v>
      </c>
      <c r="X31" s="348"/>
      <c r="Y31" s="348"/>
      <c r="Z31" s="348"/>
      <c r="AA31" s="348"/>
      <c r="AB31" s="348"/>
      <c r="AC31" s="348"/>
      <c r="AD31" s="348"/>
      <c r="AE31" s="348"/>
      <c r="AF31" s="348"/>
      <c r="AG31" s="348"/>
      <c r="AH31" s="348"/>
      <c r="AI31" s="348"/>
      <c r="AJ31" s="348"/>
      <c r="AK31" s="348"/>
      <c r="AL31" s="348"/>
      <c r="AM31" s="348"/>
      <c r="AN31" s="348"/>
      <c r="AO31" s="310"/>
      <c r="AP31" s="309"/>
      <c r="AQ31" s="348" t="s">
        <v>61</v>
      </c>
      <c r="AR31" s="348"/>
      <c r="AS31" s="348"/>
      <c r="AT31" s="348"/>
      <c r="AU31" s="348"/>
      <c r="AV31" s="348"/>
      <c r="AW31" s="348"/>
      <c r="AX31" s="348"/>
      <c r="AY31" s="348"/>
      <c r="AZ31" s="348"/>
      <c r="BA31" s="348"/>
      <c r="BB31" s="348"/>
      <c r="BC31" s="348"/>
      <c r="BD31" s="348"/>
      <c r="BE31" s="348"/>
      <c r="BF31" s="348"/>
      <c r="BG31" s="348"/>
      <c r="BH31" s="348"/>
      <c r="BI31" s="311"/>
    </row>
    <row r="32" spans="2:61" ht="20.100000000000001" customHeight="1">
      <c r="B32" s="312"/>
      <c r="C32" s="364" t="s">
        <v>59</v>
      </c>
      <c r="D32" s="364"/>
      <c r="E32" s="364"/>
      <c r="F32" s="364"/>
      <c r="G32" s="364"/>
      <c r="H32" s="364"/>
      <c r="I32" s="364"/>
      <c r="J32" s="364"/>
      <c r="K32" s="364"/>
      <c r="L32" s="364"/>
      <c r="M32" s="364"/>
      <c r="N32" s="364"/>
      <c r="O32" s="364"/>
      <c r="P32" s="364"/>
      <c r="Q32" s="364"/>
      <c r="R32" s="364"/>
      <c r="S32" s="364"/>
      <c r="T32" s="364"/>
      <c r="U32" s="314"/>
      <c r="V32" s="310"/>
      <c r="W32" s="310"/>
      <c r="X32" s="310"/>
      <c r="Y32" s="310"/>
      <c r="Z32" s="310"/>
      <c r="AA32" s="310"/>
      <c r="AB32" s="310"/>
      <c r="AC32" s="310"/>
      <c r="AD32" s="310"/>
      <c r="AE32" s="310"/>
      <c r="AF32" s="310"/>
      <c r="AG32" s="310"/>
      <c r="AH32" s="310"/>
      <c r="AI32" s="310"/>
      <c r="AJ32" s="310"/>
      <c r="AK32" s="310"/>
      <c r="AL32" s="310"/>
      <c r="AM32" s="310"/>
      <c r="AN32" s="310"/>
      <c r="AO32" s="310"/>
      <c r="AP32" s="309"/>
      <c r="AQ32" s="310"/>
      <c r="AR32" s="310"/>
      <c r="AS32" s="310"/>
      <c r="AT32" s="310"/>
      <c r="AU32" s="310"/>
      <c r="AV32" s="310"/>
      <c r="AW32" s="310"/>
      <c r="AX32" s="310"/>
      <c r="AY32" s="310"/>
      <c r="AZ32" s="310"/>
      <c r="BA32" s="310"/>
      <c r="BB32" s="310"/>
      <c r="BC32" s="310"/>
      <c r="BD32" s="310"/>
      <c r="BE32" s="310"/>
      <c r="BF32" s="310"/>
      <c r="BG32" s="310"/>
      <c r="BH32" s="310"/>
      <c r="BI32" s="311"/>
    </row>
    <row r="33" spans="2:61" ht="20.100000000000001" customHeight="1">
      <c r="B33" s="312"/>
      <c r="C33" s="352" t="s">
        <v>62</v>
      </c>
      <c r="D33" s="352"/>
      <c r="E33" s="352"/>
      <c r="F33" s="352"/>
      <c r="G33" s="352"/>
      <c r="H33" s="352"/>
      <c r="I33" s="352"/>
      <c r="J33" s="352"/>
      <c r="K33" s="352"/>
      <c r="L33" s="352"/>
      <c r="M33" s="352"/>
      <c r="N33" s="352"/>
      <c r="O33" s="352"/>
      <c r="P33" s="352"/>
      <c r="Q33" s="352"/>
      <c r="R33" s="352"/>
      <c r="S33" s="352"/>
      <c r="T33" s="352"/>
      <c r="U33" s="314"/>
      <c r="V33" s="313"/>
      <c r="W33" s="313"/>
      <c r="X33" s="313"/>
      <c r="Y33" s="313"/>
      <c r="Z33" s="313"/>
      <c r="AA33" s="313"/>
      <c r="AB33" s="313"/>
      <c r="AC33" s="313"/>
      <c r="AD33" s="313"/>
      <c r="AE33" s="313"/>
      <c r="AF33" s="313"/>
      <c r="AG33" s="313"/>
      <c r="AH33" s="313"/>
      <c r="AI33" s="313"/>
      <c r="AJ33" s="313"/>
      <c r="AK33" s="313"/>
      <c r="AL33" s="313"/>
      <c r="AM33" s="313"/>
      <c r="AN33" s="313"/>
      <c r="AO33" s="313"/>
      <c r="AP33" s="312"/>
      <c r="AQ33" s="313"/>
      <c r="AR33" s="313"/>
      <c r="AS33" s="313"/>
      <c r="AT33" s="313"/>
      <c r="AU33" s="313"/>
      <c r="AV33" s="313"/>
      <c r="AW33" s="313"/>
      <c r="AX33" s="313"/>
      <c r="AY33" s="313"/>
      <c r="AZ33" s="313"/>
      <c r="BA33" s="313"/>
      <c r="BB33" s="313"/>
      <c r="BC33" s="313"/>
      <c r="BD33" s="313"/>
      <c r="BE33" s="313"/>
      <c r="BF33" s="313"/>
      <c r="BG33" s="313"/>
      <c r="BH33" s="313"/>
      <c r="BI33" s="314"/>
    </row>
    <row r="34" spans="2:61" ht="20.100000000000001" customHeight="1">
      <c r="B34" s="309"/>
      <c r="C34" s="360" t="s">
        <v>63</v>
      </c>
      <c r="D34" s="360"/>
      <c r="E34" s="360"/>
      <c r="F34" s="360"/>
      <c r="G34" s="360"/>
      <c r="H34" s="360"/>
      <c r="I34" s="360"/>
      <c r="J34" s="315"/>
      <c r="K34" s="310"/>
      <c r="L34" s="352" t="s">
        <v>65</v>
      </c>
      <c r="M34" s="352"/>
      <c r="N34" s="352"/>
      <c r="O34" s="352"/>
      <c r="P34" s="352"/>
      <c r="Q34" s="352"/>
      <c r="R34" s="352"/>
      <c r="S34" s="352"/>
      <c r="T34" s="352"/>
      <c r="U34" s="311"/>
      <c r="V34" s="310"/>
      <c r="W34" s="353" t="s">
        <v>67</v>
      </c>
      <c r="X34" s="353"/>
      <c r="Y34" s="353"/>
      <c r="Z34" s="353"/>
      <c r="AA34" s="353"/>
      <c r="AB34" s="353"/>
      <c r="AC34" s="353"/>
      <c r="AD34" s="353"/>
      <c r="AE34" s="353"/>
      <c r="AF34" s="353"/>
      <c r="AG34" s="353"/>
      <c r="AH34" s="353"/>
      <c r="AI34" s="353"/>
      <c r="AJ34" s="353"/>
      <c r="AK34" s="353"/>
      <c r="AL34" s="353"/>
      <c r="AM34" s="353"/>
      <c r="AN34" s="353"/>
      <c r="AO34" s="310"/>
      <c r="AP34" s="309"/>
      <c r="AQ34" s="348" t="s">
        <v>61</v>
      </c>
      <c r="AR34" s="348"/>
      <c r="AS34" s="348"/>
      <c r="AT34" s="348"/>
      <c r="AU34" s="348"/>
      <c r="AV34" s="348"/>
      <c r="AW34" s="348"/>
      <c r="AX34" s="348"/>
      <c r="AY34" s="348"/>
      <c r="AZ34" s="348"/>
      <c r="BA34" s="348"/>
      <c r="BB34" s="348"/>
      <c r="BC34" s="348"/>
      <c r="BD34" s="348"/>
      <c r="BE34" s="348"/>
      <c r="BF34" s="348"/>
      <c r="BG34" s="348"/>
      <c r="BH34" s="348"/>
      <c r="BI34" s="311"/>
    </row>
    <row r="35" spans="2:61" ht="20.100000000000001" customHeight="1">
      <c r="B35" s="312"/>
      <c r="C35" s="356" t="s">
        <v>64</v>
      </c>
      <c r="D35" s="356"/>
      <c r="E35" s="356"/>
      <c r="F35" s="356"/>
      <c r="G35" s="356"/>
      <c r="H35" s="356"/>
      <c r="I35" s="356"/>
      <c r="J35" s="314"/>
      <c r="K35" s="306"/>
      <c r="L35" s="354" t="s">
        <v>66</v>
      </c>
      <c r="M35" s="354"/>
      <c r="N35" s="354"/>
      <c r="O35" s="354"/>
      <c r="P35" s="354"/>
      <c r="Q35" s="354"/>
      <c r="R35" s="354"/>
      <c r="S35" s="354"/>
      <c r="T35" s="354"/>
      <c r="U35" s="308"/>
      <c r="V35" s="307"/>
      <c r="W35" s="353" t="s">
        <v>68</v>
      </c>
      <c r="X35" s="353"/>
      <c r="Y35" s="353"/>
      <c r="Z35" s="353"/>
      <c r="AA35" s="353"/>
      <c r="AB35" s="353"/>
      <c r="AC35" s="353"/>
      <c r="AD35" s="353"/>
      <c r="AE35" s="353"/>
      <c r="AF35" s="353"/>
      <c r="AG35" s="353"/>
      <c r="AH35" s="353"/>
      <c r="AI35" s="353"/>
      <c r="AJ35" s="353"/>
      <c r="AK35" s="353"/>
      <c r="AL35" s="353"/>
      <c r="AM35" s="353"/>
      <c r="AN35" s="353"/>
      <c r="AO35" s="308"/>
      <c r="AP35" s="312"/>
      <c r="AQ35" s="313"/>
      <c r="AR35" s="313"/>
      <c r="AS35" s="313"/>
      <c r="AT35" s="313"/>
      <c r="AU35" s="313"/>
      <c r="AV35" s="313"/>
      <c r="AW35" s="313"/>
      <c r="AX35" s="313"/>
      <c r="AY35" s="313"/>
      <c r="AZ35" s="313"/>
      <c r="BA35" s="313"/>
      <c r="BB35" s="313"/>
      <c r="BC35" s="313"/>
      <c r="BD35" s="313"/>
      <c r="BE35" s="313"/>
      <c r="BF35" s="313"/>
      <c r="BG35" s="313"/>
      <c r="BH35" s="313"/>
      <c r="BI35" s="314"/>
    </row>
    <row r="36" spans="2:61" ht="20.100000000000001" customHeight="1">
      <c r="B36" s="309"/>
      <c r="C36" s="361" t="s">
        <v>69</v>
      </c>
      <c r="D36" s="361"/>
      <c r="E36" s="361"/>
      <c r="F36" s="361"/>
      <c r="G36" s="361"/>
      <c r="H36" s="361"/>
      <c r="I36" s="361"/>
      <c r="J36" s="315"/>
      <c r="K36" s="310"/>
      <c r="L36" s="352" t="s">
        <v>65</v>
      </c>
      <c r="M36" s="352"/>
      <c r="N36" s="352"/>
      <c r="O36" s="352"/>
      <c r="P36" s="352"/>
      <c r="Q36" s="352"/>
      <c r="R36" s="352"/>
      <c r="S36" s="352"/>
      <c r="T36" s="352"/>
      <c r="U36" s="311"/>
      <c r="V36" s="310"/>
      <c r="W36" s="353" t="s">
        <v>71</v>
      </c>
      <c r="X36" s="353"/>
      <c r="Y36" s="353"/>
      <c r="Z36" s="353"/>
      <c r="AA36" s="353"/>
      <c r="AB36" s="353"/>
      <c r="AC36" s="353"/>
      <c r="AD36" s="353"/>
      <c r="AE36" s="353"/>
      <c r="AF36" s="353"/>
      <c r="AG36" s="353"/>
      <c r="AH36" s="353"/>
      <c r="AI36" s="353"/>
      <c r="AJ36" s="353"/>
      <c r="AK36" s="353"/>
      <c r="AL36" s="353"/>
      <c r="AM36" s="353"/>
      <c r="AN36" s="353"/>
      <c r="AO36" s="310"/>
      <c r="AP36" s="309"/>
      <c r="AQ36" s="362" t="s">
        <v>74</v>
      </c>
      <c r="AR36" s="362"/>
      <c r="AS36" s="362"/>
      <c r="AT36" s="362"/>
      <c r="AU36" s="362"/>
      <c r="AV36" s="362"/>
      <c r="AW36" s="362"/>
      <c r="AX36" s="362"/>
      <c r="AY36" s="362"/>
      <c r="AZ36" s="362"/>
      <c r="BA36" s="362"/>
      <c r="BB36" s="362"/>
      <c r="BC36" s="362"/>
      <c r="BD36" s="362"/>
      <c r="BE36" s="362"/>
      <c r="BF36" s="362"/>
      <c r="BG36" s="362"/>
      <c r="BH36" s="362"/>
      <c r="BI36" s="363"/>
    </row>
    <row r="37" spans="2:61" ht="20.100000000000001" customHeight="1">
      <c r="B37" s="312"/>
      <c r="C37" s="356" t="s">
        <v>70</v>
      </c>
      <c r="D37" s="356"/>
      <c r="E37" s="356"/>
      <c r="F37" s="356"/>
      <c r="G37" s="356"/>
      <c r="H37" s="356"/>
      <c r="I37" s="356"/>
      <c r="J37" s="314"/>
      <c r="K37" s="306"/>
      <c r="L37" s="354" t="s">
        <v>66</v>
      </c>
      <c r="M37" s="354"/>
      <c r="N37" s="354"/>
      <c r="O37" s="354"/>
      <c r="P37" s="354"/>
      <c r="Q37" s="354"/>
      <c r="R37" s="354"/>
      <c r="S37" s="354"/>
      <c r="T37" s="354"/>
      <c r="U37" s="308"/>
      <c r="V37" s="307"/>
      <c r="W37" s="353" t="s">
        <v>68</v>
      </c>
      <c r="X37" s="353"/>
      <c r="Y37" s="353"/>
      <c r="Z37" s="353"/>
      <c r="AA37" s="353"/>
      <c r="AB37" s="353"/>
      <c r="AC37" s="353"/>
      <c r="AD37" s="353"/>
      <c r="AE37" s="353"/>
      <c r="AF37" s="353"/>
      <c r="AG37" s="353"/>
      <c r="AH37" s="353"/>
      <c r="AI37" s="353"/>
      <c r="AJ37" s="353"/>
      <c r="AK37" s="353"/>
      <c r="AL37" s="353"/>
      <c r="AM37" s="353"/>
      <c r="AN37" s="353"/>
      <c r="AO37" s="308"/>
      <c r="AP37" s="309"/>
      <c r="AQ37" s="355" t="s">
        <v>75</v>
      </c>
      <c r="AR37" s="355"/>
      <c r="AS37" s="355"/>
      <c r="AT37" s="355"/>
      <c r="AU37" s="355"/>
      <c r="AV37" s="355"/>
      <c r="AW37" s="355"/>
      <c r="AX37" s="355"/>
      <c r="AY37" s="355"/>
      <c r="AZ37" s="355"/>
      <c r="BA37" s="355"/>
      <c r="BB37" s="355"/>
      <c r="BC37" s="355"/>
      <c r="BD37" s="355"/>
      <c r="BE37" s="355"/>
      <c r="BF37" s="355"/>
      <c r="BG37" s="355"/>
      <c r="BH37" s="355"/>
      <c r="BI37" s="311"/>
    </row>
    <row r="38" spans="2:61" ht="20.100000000000001" customHeight="1">
      <c r="B38" s="309"/>
      <c r="C38" s="360" t="s">
        <v>72</v>
      </c>
      <c r="D38" s="360"/>
      <c r="E38" s="360"/>
      <c r="F38" s="360"/>
      <c r="G38" s="360"/>
      <c r="H38" s="360"/>
      <c r="I38" s="360"/>
      <c r="J38" s="315"/>
      <c r="K38" s="310"/>
      <c r="L38" s="352" t="s">
        <v>65</v>
      </c>
      <c r="M38" s="352"/>
      <c r="N38" s="352"/>
      <c r="O38" s="352"/>
      <c r="P38" s="352"/>
      <c r="Q38" s="352"/>
      <c r="R38" s="352"/>
      <c r="S38" s="352"/>
      <c r="T38" s="352"/>
      <c r="U38" s="311"/>
      <c r="V38" s="310"/>
      <c r="W38" s="353" t="s">
        <v>71</v>
      </c>
      <c r="X38" s="353"/>
      <c r="Y38" s="353"/>
      <c r="Z38" s="353"/>
      <c r="AA38" s="353"/>
      <c r="AB38" s="353"/>
      <c r="AC38" s="353"/>
      <c r="AD38" s="353"/>
      <c r="AE38" s="353"/>
      <c r="AF38" s="353"/>
      <c r="AG38" s="353"/>
      <c r="AH38" s="353"/>
      <c r="AI38" s="353"/>
      <c r="AJ38" s="353"/>
      <c r="AK38" s="353"/>
      <c r="AL38" s="353"/>
      <c r="AM38" s="353"/>
      <c r="AN38" s="353"/>
      <c r="AO38" s="310"/>
      <c r="AP38" s="309"/>
      <c r="AQ38" s="355" t="s">
        <v>76</v>
      </c>
      <c r="AR38" s="355"/>
      <c r="AS38" s="355"/>
      <c r="AT38" s="355"/>
      <c r="AU38" s="355"/>
      <c r="AV38" s="355"/>
      <c r="AW38" s="355"/>
      <c r="AX38" s="355"/>
      <c r="AY38" s="355"/>
      <c r="AZ38" s="355"/>
      <c r="BA38" s="355"/>
      <c r="BB38" s="355"/>
      <c r="BC38" s="355"/>
      <c r="BD38" s="355"/>
      <c r="BE38" s="355"/>
      <c r="BF38" s="355"/>
      <c r="BG38" s="355"/>
      <c r="BH38" s="355"/>
      <c r="BI38" s="311"/>
    </row>
    <row r="39" spans="2:61" ht="20.100000000000001" customHeight="1">
      <c r="B39" s="312"/>
      <c r="C39" s="356" t="s">
        <v>73</v>
      </c>
      <c r="D39" s="356"/>
      <c r="E39" s="356"/>
      <c r="F39" s="356"/>
      <c r="G39" s="356"/>
      <c r="H39" s="356"/>
      <c r="I39" s="356"/>
      <c r="J39" s="314"/>
      <c r="K39" s="306"/>
      <c r="L39" s="354" t="s">
        <v>66</v>
      </c>
      <c r="M39" s="354"/>
      <c r="N39" s="354"/>
      <c r="O39" s="354"/>
      <c r="P39" s="354"/>
      <c r="Q39" s="354"/>
      <c r="R39" s="354"/>
      <c r="S39" s="354"/>
      <c r="T39" s="354"/>
      <c r="U39" s="308"/>
      <c r="V39" s="307"/>
      <c r="W39" s="353" t="s">
        <v>68</v>
      </c>
      <c r="X39" s="353"/>
      <c r="Y39" s="353"/>
      <c r="Z39" s="353"/>
      <c r="AA39" s="353"/>
      <c r="AB39" s="353"/>
      <c r="AC39" s="353"/>
      <c r="AD39" s="353"/>
      <c r="AE39" s="353"/>
      <c r="AF39" s="353"/>
      <c r="AG39" s="353"/>
      <c r="AH39" s="353"/>
      <c r="AI39" s="353"/>
      <c r="AJ39" s="353"/>
      <c r="AK39" s="353"/>
      <c r="AL39" s="353"/>
      <c r="AM39" s="353"/>
      <c r="AN39" s="353"/>
      <c r="AO39" s="308"/>
      <c r="AP39" s="312"/>
      <c r="AQ39" s="313"/>
      <c r="AR39" s="313"/>
      <c r="AS39" s="313"/>
      <c r="AT39" s="313"/>
      <c r="AU39" s="313"/>
      <c r="AV39" s="313"/>
      <c r="AW39" s="313"/>
      <c r="AX39" s="313"/>
      <c r="AY39" s="313"/>
      <c r="AZ39" s="313"/>
      <c r="BA39" s="313"/>
      <c r="BB39" s="313"/>
      <c r="BC39" s="313"/>
      <c r="BD39" s="313"/>
      <c r="BE39" s="313"/>
      <c r="BF39" s="313"/>
      <c r="BG39" s="313"/>
      <c r="BH39" s="313"/>
      <c r="BI39" s="314"/>
    </row>
    <row r="40" spans="2:61" ht="20.100000000000001" customHeight="1">
      <c r="B40" s="357" t="s">
        <v>77</v>
      </c>
      <c r="C40" s="358"/>
      <c r="D40" s="358"/>
      <c r="E40" s="358"/>
      <c r="F40" s="358"/>
      <c r="G40" s="358"/>
      <c r="H40" s="358"/>
      <c r="I40" s="358"/>
      <c r="J40" s="359"/>
      <c r="K40" s="310"/>
      <c r="L40" s="352" t="s">
        <v>79</v>
      </c>
      <c r="M40" s="352"/>
      <c r="N40" s="352"/>
      <c r="O40" s="352"/>
      <c r="P40" s="352"/>
      <c r="Q40" s="352"/>
      <c r="R40" s="352"/>
      <c r="S40" s="352"/>
      <c r="T40" s="352"/>
      <c r="U40" s="311"/>
      <c r="V40" s="310"/>
      <c r="W40" s="353" t="s">
        <v>76</v>
      </c>
      <c r="X40" s="353"/>
      <c r="Y40" s="353"/>
      <c r="Z40" s="353"/>
      <c r="AA40" s="353"/>
      <c r="AB40" s="353"/>
      <c r="AC40" s="353"/>
      <c r="AD40" s="353"/>
      <c r="AE40" s="353"/>
      <c r="AF40" s="353"/>
      <c r="AG40" s="353"/>
      <c r="AH40" s="353"/>
      <c r="AI40" s="353"/>
      <c r="AJ40" s="353"/>
      <c r="AK40" s="353"/>
      <c r="AL40" s="353"/>
      <c r="AM40" s="353"/>
      <c r="AN40" s="353"/>
      <c r="AO40" s="310"/>
      <c r="AP40" s="309"/>
      <c r="AQ40" s="348" t="s">
        <v>76</v>
      </c>
      <c r="AR40" s="348"/>
      <c r="AS40" s="348"/>
      <c r="AT40" s="348"/>
      <c r="AU40" s="348"/>
      <c r="AV40" s="348"/>
      <c r="AW40" s="348"/>
      <c r="AX40" s="348"/>
      <c r="AY40" s="348"/>
      <c r="AZ40" s="348"/>
      <c r="BA40" s="348"/>
      <c r="BB40" s="348"/>
      <c r="BC40" s="348"/>
      <c r="BD40" s="348"/>
      <c r="BE40" s="348"/>
      <c r="BF40" s="348"/>
      <c r="BG40" s="348"/>
      <c r="BH40" s="348"/>
      <c r="BI40" s="311"/>
    </row>
    <row r="41" spans="2:61" ht="20.100000000000001" customHeight="1">
      <c r="B41" s="349" t="s">
        <v>78</v>
      </c>
      <c r="C41" s="350"/>
      <c r="D41" s="350"/>
      <c r="E41" s="350"/>
      <c r="F41" s="350"/>
      <c r="G41" s="350"/>
      <c r="H41" s="350"/>
      <c r="I41" s="350"/>
      <c r="J41" s="351"/>
      <c r="K41" s="306"/>
      <c r="L41" s="352" t="s">
        <v>80</v>
      </c>
      <c r="M41" s="352"/>
      <c r="N41" s="352"/>
      <c r="O41" s="352"/>
      <c r="P41" s="352"/>
      <c r="Q41" s="352"/>
      <c r="R41" s="352"/>
      <c r="S41" s="352"/>
      <c r="T41" s="352"/>
      <c r="U41" s="308"/>
      <c r="V41" s="307"/>
      <c r="W41" s="353" t="s">
        <v>81</v>
      </c>
      <c r="X41" s="353"/>
      <c r="Y41" s="353"/>
      <c r="Z41" s="353"/>
      <c r="AA41" s="353"/>
      <c r="AB41" s="353"/>
      <c r="AC41" s="353"/>
      <c r="AD41" s="353"/>
      <c r="AE41" s="353"/>
      <c r="AF41" s="353"/>
      <c r="AG41" s="353"/>
      <c r="AH41" s="353"/>
      <c r="AI41" s="353"/>
      <c r="AJ41" s="353"/>
      <c r="AK41" s="353"/>
      <c r="AL41" s="353"/>
      <c r="AM41" s="353"/>
      <c r="AN41" s="353"/>
      <c r="AO41" s="308"/>
      <c r="AP41" s="312"/>
      <c r="AQ41" s="313"/>
      <c r="AR41" s="313"/>
      <c r="AS41" s="313"/>
      <c r="AT41" s="313"/>
      <c r="AU41" s="313"/>
      <c r="AV41" s="313"/>
      <c r="AW41" s="313"/>
      <c r="AX41" s="313"/>
      <c r="AY41" s="313"/>
      <c r="AZ41" s="313"/>
      <c r="BA41" s="313"/>
      <c r="BB41" s="313"/>
      <c r="BC41" s="313"/>
      <c r="BD41" s="313"/>
      <c r="BE41" s="313"/>
      <c r="BF41" s="313"/>
      <c r="BG41" s="313"/>
      <c r="BH41" s="313"/>
      <c r="BI41" s="314"/>
    </row>
    <row r="42" spans="2:61" ht="20.100000000000001" customHeight="1">
      <c r="B42" s="306"/>
      <c r="C42" s="352" t="s">
        <v>82</v>
      </c>
      <c r="D42" s="352"/>
      <c r="E42" s="352"/>
      <c r="F42" s="352"/>
      <c r="G42" s="352"/>
      <c r="H42" s="352"/>
      <c r="I42" s="352"/>
      <c r="J42" s="352"/>
      <c r="K42" s="352"/>
      <c r="L42" s="352"/>
      <c r="M42" s="352"/>
      <c r="N42" s="352"/>
      <c r="O42" s="352"/>
      <c r="P42" s="352"/>
      <c r="Q42" s="352"/>
      <c r="R42" s="352"/>
      <c r="S42" s="352"/>
      <c r="T42" s="352"/>
      <c r="U42" s="308"/>
      <c r="V42" s="310"/>
      <c r="W42" s="348" t="s">
        <v>86</v>
      </c>
      <c r="X42" s="348"/>
      <c r="Y42" s="348"/>
      <c r="Z42" s="348"/>
      <c r="AA42" s="348"/>
      <c r="AB42" s="348"/>
      <c r="AC42" s="348"/>
      <c r="AD42" s="348"/>
      <c r="AE42" s="348"/>
      <c r="AF42" s="348"/>
      <c r="AG42" s="348"/>
      <c r="AH42" s="348"/>
      <c r="AI42" s="348"/>
      <c r="AJ42" s="348"/>
      <c r="AK42" s="348"/>
      <c r="AL42" s="348"/>
      <c r="AM42" s="348"/>
      <c r="AN42" s="348"/>
      <c r="AO42" s="310"/>
      <c r="AP42" s="309"/>
      <c r="AQ42" s="348" t="s">
        <v>88</v>
      </c>
      <c r="AR42" s="348"/>
      <c r="AS42" s="348"/>
      <c r="AT42" s="348"/>
      <c r="AU42" s="348"/>
      <c r="AV42" s="348"/>
      <c r="AW42" s="348"/>
      <c r="AX42" s="348"/>
      <c r="AY42" s="348"/>
      <c r="AZ42" s="348"/>
      <c r="BA42" s="348"/>
      <c r="BB42" s="348"/>
      <c r="BC42" s="348"/>
      <c r="BD42" s="348"/>
      <c r="BE42" s="348"/>
      <c r="BF42" s="348"/>
      <c r="BG42" s="348"/>
      <c r="BH42" s="348"/>
      <c r="BI42" s="311"/>
    </row>
    <row r="43" spans="2:61" ht="20.100000000000001" customHeight="1">
      <c r="B43" s="306"/>
      <c r="C43" s="354" t="s">
        <v>83</v>
      </c>
      <c r="D43" s="354"/>
      <c r="E43" s="354"/>
      <c r="F43" s="354"/>
      <c r="G43" s="354"/>
      <c r="H43" s="354"/>
      <c r="I43" s="354"/>
      <c r="J43" s="354"/>
      <c r="K43" s="354"/>
      <c r="L43" s="354"/>
      <c r="M43" s="354"/>
      <c r="N43" s="354"/>
      <c r="O43" s="354"/>
      <c r="P43" s="354"/>
      <c r="Q43" s="354"/>
      <c r="R43" s="354"/>
      <c r="S43" s="354"/>
      <c r="T43" s="354"/>
      <c r="U43" s="308"/>
      <c r="V43" s="310"/>
      <c r="W43" s="355" t="s">
        <v>87</v>
      </c>
      <c r="X43" s="355"/>
      <c r="Y43" s="355"/>
      <c r="Z43" s="355"/>
      <c r="AA43" s="355"/>
      <c r="AB43" s="355"/>
      <c r="AC43" s="355"/>
      <c r="AD43" s="355"/>
      <c r="AE43" s="355"/>
      <c r="AF43" s="355"/>
      <c r="AG43" s="355"/>
      <c r="AH43" s="355"/>
      <c r="AI43" s="355"/>
      <c r="AJ43" s="355"/>
      <c r="AK43" s="355"/>
      <c r="AL43" s="355"/>
      <c r="AM43" s="355"/>
      <c r="AN43" s="355"/>
      <c r="AO43" s="310"/>
      <c r="AP43" s="309"/>
      <c r="AQ43" s="355" t="s">
        <v>76</v>
      </c>
      <c r="AR43" s="355"/>
      <c r="AS43" s="355"/>
      <c r="AT43" s="355"/>
      <c r="AU43" s="355"/>
      <c r="AV43" s="355"/>
      <c r="AW43" s="355"/>
      <c r="AX43" s="355"/>
      <c r="AY43" s="355"/>
      <c r="AZ43" s="355"/>
      <c r="BA43" s="355"/>
      <c r="BB43" s="355"/>
      <c r="BC43" s="355"/>
      <c r="BD43" s="355"/>
      <c r="BE43" s="355"/>
      <c r="BF43" s="355"/>
      <c r="BG43" s="355"/>
      <c r="BH43" s="355"/>
      <c r="BI43" s="311"/>
    </row>
    <row r="44" spans="2:61" ht="20.100000000000001" customHeight="1">
      <c r="B44" s="306"/>
      <c r="C44" s="354" t="s">
        <v>84</v>
      </c>
      <c r="D44" s="354"/>
      <c r="E44" s="354"/>
      <c r="F44" s="354"/>
      <c r="G44" s="354"/>
      <c r="H44" s="354"/>
      <c r="I44" s="354"/>
      <c r="J44" s="354"/>
      <c r="K44" s="354"/>
      <c r="L44" s="354"/>
      <c r="M44" s="354"/>
      <c r="N44" s="354"/>
      <c r="O44" s="354"/>
      <c r="P44" s="354"/>
      <c r="Q44" s="354"/>
      <c r="R44" s="354"/>
      <c r="S44" s="354"/>
      <c r="T44" s="354"/>
      <c r="U44" s="308"/>
      <c r="V44" s="310"/>
      <c r="W44" s="310"/>
      <c r="X44" s="310"/>
      <c r="Y44" s="310"/>
      <c r="Z44" s="310"/>
      <c r="AA44" s="310"/>
      <c r="AB44" s="310"/>
      <c r="AC44" s="310"/>
      <c r="AD44" s="310"/>
      <c r="AE44" s="310"/>
      <c r="AF44" s="310"/>
      <c r="AG44" s="310"/>
      <c r="AH44" s="310"/>
      <c r="AI44" s="310"/>
      <c r="AJ44" s="310"/>
      <c r="AK44" s="310"/>
      <c r="AL44" s="310"/>
      <c r="AM44" s="310"/>
      <c r="AN44" s="310"/>
      <c r="AO44" s="310"/>
      <c r="AP44" s="309"/>
      <c r="AQ44" s="310"/>
      <c r="AR44" s="310"/>
      <c r="AS44" s="310"/>
      <c r="AT44" s="310"/>
      <c r="AU44" s="310"/>
      <c r="AV44" s="310"/>
      <c r="AW44" s="310"/>
      <c r="AX44" s="310"/>
      <c r="AY44" s="310"/>
      <c r="AZ44" s="310"/>
      <c r="BA44" s="310"/>
      <c r="BB44" s="310"/>
      <c r="BC44" s="310"/>
      <c r="BD44" s="310"/>
      <c r="BE44" s="310"/>
      <c r="BF44" s="310"/>
      <c r="BG44" s="310"/>
      <c r="BH44" s="310"/>
      <c r="BI44" s="311"/>
    </row>
    <row r="45" spans="2:61" ht="20.100000000000001" customHeight="1">
      <c r="B45" s="306"/>
      <c r="C45" s="354" t="s">
        <v>85</v>
      </c>
      <c r="D45" s="354"/>
      <c r="E45" s="354"/>
      <c r="F45" s="354"/>
      <c r="G45" s="354"/>
      <c r="H45" s="354"/>
      <c r="I45" s="354"/>
      <c r="J45" s="354"/>
      <c r="K45" s="354"/>
      <c r="L45" s="354"/>
      <c r="M45" s="354"/>
      <c r="N45" s="354"/>
      <c r="O45" s="354"/>
      <c r="P45" s="354"/>
      <c r="Q45" s="354"/>
      <c r="R45" s="354"/>
      <c r="S45" s="354"/>
      <c r="T45" s="354"/>
      <c r="U45" s="308"/>
      <c r="V45" s="313"/>
      <c r="W45" s="313"/>
      <c r="X45" s="313"/>
      <c r="Y45" s="313"/>
      <c r="Z45" s="313"/>
      <c r="AA45" s="313"/>
      <c r="AB45" s="313"/>
      <c r="AC45" s="313"/>
      <c r="AD45" s="313"/>
      <c r="AE45" s="313"/>
      <c r="AF45" s="313"/>
      <c r="AG45" s="313"/>
      <c r="AH45" s="313"/>
      <c r="AI45" s="313"/>
      <c r="AJ45" s="313"/>
      <c r="AK45" s="313"/>
      <c r="AL45" s="313"/>
      <c r="AM45" s="313"/>
      <c r="AN45" s="313"/>
      <c r="AO45" s="313"/>
      <c r="AP45" s="312"/>
      <c r="AQ45" s="313"/>
      <c r="AR45" s="313"/>
      <c r="AS45" s="313"/>
      <c r="AT45" s="313"/>
      <c r="AU45" s="313"/>
      <c r="AV45" s="313"/>
      <c r="AW45" s="313"/>
      <c r="AX45" s="313"/>
      <c r="AY45" s="313"/>
      <c r="AZ45" s="313"/>
      <c r="BA45" s="313"/>
      <c r="BB45" s="313"/>
      <c r="BC45" s="313"/>
      <c r="BD45" s="313"/>
      <c r="BE45" s="313"/>
      <c r="BF45" s="313"/>
      <c r="BG45" s="313"/>
      <c r="BH45" s="313"/>
      <c r="BI45" s="314"/>
    </row>
    <row r="47" spans="2:61">
      <c r="B47" s="347" t="s">
        <v>448</v>
      </c>
      <c r="C47" s="347"/>
      <c r="D47" s="316" t="s">
        <v>447</v>
      </c>
      <c r="E47" s="317"/>
      <c r="F47" s="317"/>
      <c r="G47" s="317"/>
      <c r="H47" s="317"/>
      <c r="I47" s="317"/>
      <c r="J47" s="317"/>
      <c r="K47" s="317"/>
      <c r="L47" s="317"/>
      <c r="M47" s="317"/>
      <c r="N47" s="317"/>
      <c r="O47" s="317"/>
      <c r="P47" s="317"/>
    </row>
    <row r="48" spans="2:61">
      <c r="D48" s="318" t="s">
        <v>446</v>
      </c>
    </row>
    <row r="49" spans="4:4">
      <c r="D49" s="318"/>
    </row>
  </sheetData>
  <mergeCells count="74">
    <mergeCell ref="C10:L10"/>
    <mergeCell ref="C13:L13"/>
    <mergeCell ref="C14:L14"/>
    <mergeCell ref="C16:L16"/>
    <mergeCell ref="B20:U20"/>
    <mergeCell ref="BA1:BK2"/>
    <mergeCell ref="B5:P5"/>
    <mergeCell ref="C7:L7"/>
    <mergeCell ref="C8:L8"/>
    <mergeCell ref="C9:L9"/>
    <mergeCell ref="C23:T23"/>
    <mergeCell ref="W23:AN23"/>
    <mergeCell ref="W24:AN24"/>
    <mergeCell ref="AQ24:BH24"/>
    <mergeCell ref="W22:AN22"/>
    <mergeCell ref="C22:T22"/>
    <mergeCell ref="AQ23:BI23"/>
    <mergeCell ref="AP22:BI22"/>
    <mergeCell ref="L25:T25"/>
    <mergeCell ref="W25:AN25"/>
    <mergeCell ref="AQ25:BH25"/>
    <mergeCell ref="C26:I26"/>
    <mergeCell ref="L26:T26"/>
    <mergeCell ref="W26:AN26"/>
    <mergeCell ref="AQ26:BH26"/>
    <mergeCell ref="C34:I34"/>
    <mergeCell ref="L34:T34"/>
    <mergeCell ref="W34:AN34"/>
    <mergeCell ref="AQ34:BH34"/>
    <mergeCell ref="L27:T27"/>
    <mergeCell ref="W27:AN27"/>
    <mergeCell ref="C29:BH29"/>
    <mergeCell ref="C30:T30"/>
    <mergeCell ref="W30:AN30"/>
    <mergeCell ref="C31:T31"/>
    <mergeCell ref="W31:AN31"/>
    <mergeCell ref="AQ31:BH31"/>
    <mergeCell ref="C32:T32"/>
    <mergeCell ref="C33:T33"/>
    <mergeCell ref="AP30:BI30"/>
    <mergeCell ref="C38:I38"/>
    <mergeCell ref="L38:T38"/>
    <mergeCell ref="W38:AN38"/>
    <mergeCell ref="AQ38:BH38"/>
    <mergeCell ref="C35:I35"/>
    <mergeCell ref="L35:T35"/>
    <mergeCell ref="W35:AN35"/>
    <mergeCell ref="C36:I36"/>
    <mergeCell ref="L36:T36"/>
    <mergeCell ref="W36:AN36"/>
    <mergeCell ref="C37:I37"/>
    <mergeCell ref="L37:T37"/>
    <mergeCell ref="W37:AN37"/>
    <mergeCell ref="AQ37:BH37"/>
    <mergeCell ref="AQ36:BI36"/>
    <mergeCell ref="C39:I39"/>
    <mergeCell ref="L39:T39"/>
    <mergeCell ref="W39:AN39"/>
    <mergeCell ref="B40:J40"/>
    <mergeCell ref="L40:T40"/>
    <mergeCell ref="W40:AN40"/>
    <mergeCell ref="B47:C47"/>
    <mergeCell ref="AQ40:BH40"/>
    <mergeCell ref="B41:J41"/>
    <mergeCell ref="L41:T41"/>
    <mergeCell ref="W41:AN41"/>
    <mergeCell ref="C42:T42"/>
    <mergeCell ref="W42:AN42"/>
    <mergeCell ref="AQ42:BH42"/>
    <mergeCell ref="C43:T43"/>
    <mergeCell ref="W43:AN43"/>
    <mergeCell ref="AQ43:BH43"/>
    <mergeCell ref="C44:T44"/>
    <mergeCell ref="C45:T45"/>
  </mergeCells>
  <phoneticPr fontId="20"/>
  <printOptions horizontalCentered="1"/>
  <pageMargins left="0.47244094488188981" right="0.39370078740157483" top="0.31496062992125984" bottom="0.39370078740157483" header="0" footer="0"/>
  <pageSetup paperSize="9" scale="9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5"/>
  <sheetViews>
    <sheetView view="pageBreakPreview" zoomScaleNormal="100" zoomScaleSheetLayoutView="100" workbookViewId="0">
      <selection activeCell="M1" sqref="M1"/>
    </sheetView>
  </sheetViews>
  <sheetFormatPr defaultRowHeight="11.25"/>
  <cols>
    <col min="1" max="63" width="1.625" style="11" customWidth="1"/>
    <col min="64" max="16384" width="9" style="11"/>
  </cols>
  <sheetData>
    <row r="1" spans="1:62" customFormat="1" ht="11.1" customHeight="1">
      <c r="A1" s="344">
        <f>'47'!BA1+1</f>
        <v>48</v>
      </c>
      <c r="B1" s="344"/>
      <c r="C1" s="344"/>
      <c r="D1" s="344"/>
      <c r="E1" s="344"/>
      <c r="F1" s="344"/>
      <c r="G1" s="344"/>
      <c r="H1" s="344"/>
      <c r="I1" s="344"/>
      <c r="J1" s="344"/>
      <c r="K1" s="344"/>
    </row>
    <row r="2" spans="1:62" customFormat="1" ht="11.1" customHeight="1">
      <c r="A2" s="344"/>
      <c r="B2" s="344"/>
      <c r="C2" s="344"/>
      <c r="D2" s="344"/>
      <c r="E2" s="344"/>
      <c r="F2" s="344"/>
      <c r="G2" s="344"/>
      <c r="H2" s="344"/>
      <c r="I2" s="344"/>
      <c r="J2" s="344"/>
      <c r="K2" s="344"/>
    </row>
    <row r="3" spans="1:62" ht="11.1" customHeight="1"/>
    <row r="4" spans="1:62" ht="11.1" customHeight="1"/>
    <row r="5" spans="1:62" s="14" customFormat="1" ht="18" customHeight="1">
      <c r="B5" s="427" t="s">
        <v>459</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387"/>
      <c r="AW5" s="387"/>
      <c r="AX5" s="387"/>
      <c r="AY5" s="387"/>
      <c r="AZ5" s="387"/>
      <c r="BA5" s="387"/>
      <c r="BB5" s="387"/>
      <c r="BC5" s="387"/>
      <c r="BD5" s="387"/>
      <c r="BE5" s="387"/>
      <c r="BF5" s="387"/>
      <c r="BG5" s="387"/>
      <c r="BH5" s="387"/>
      <c r="BI5" s="387"/>
      <c r="BJ5" s="387"/>
    </row>
    <row r="6" spans="1:62" s="15" customFormat="1" ht="9.9499999999999993" customHeight="1">
      <c r="BI6" s="16"/>
      <c r="BJ6" s="16" t="s">
        <v>89</v>
      </c>
    </row>
    <row r="7" spans="1:62" ht="15" customHeight="1">
      <c r="B7" s="400" t="s">
        <v>450</v>
      </c>
      <c r="C7" s="404"/>
      <c r="D7" s="404"/>
      <c r="E7" s="404"/>
      <c r="F7" s="404"/>
      <c r="G7" s="404"/>
      <c r="H7" s="404"/>
      <c r="I7" s="404"/>
      <c r="J7" s="404"/>
      <c r="K7" s="404" t="s">
        <v>90</v>
      </c>
      <c r="L7" s="404"/>
      <c r="M7" s="404"/>
      <c r="N7" s="404"/>
      <c r="O7" s="404"/>
      <c r="P7" s="404"/>
      <c r="Q7" s="404"/>
      <c r="R7" s="404" t="s">
        <v>47</v>
      </c>
      <c r="S7" s="401"/>
      <c r="T7" s="401"/>
      <c r="U7" s="401"/>
      <c r="V7" s="401"/>
      <c r="W7" s="401"/>
      <c r="X7" s="401"/>
      <c r="Y7" s="401"/>
      <c r="Z7" s="401"/>
      <c r="AA7" s="401"/>
      <c r="AB7" s="401"/>
      <c r="AC7" s="401"/>
      <c r="AD7" s="401"/>
      <c r="AE7" s="401"/>
      <c r="AF7" s="401"/>
      <c r="AG7" s="401"/>
      <c r="AH7" s="401"/>
      <c r="AI7" s="401"/>
      <c r="AJ7" s="401"/>
      <c r="AK7" s="401"/>
      <c r="AL7" s="401"/>
      <c r="AM7" s="430" t="s">
        <v>91</v>
      </c>
      <c r="AN7" s="431"/>
      <c r="AO7" s="431"/>
      <c r="AP7" s="431"/>
      <c r="AQ7" s="431"/>
      <c r="AR7" s="431"/>
      <c r="AS7" s="430" t="s">
        <v>92</v>
      </c>
      <c r="AT7" s="431"/>
      <c r="AU7" s="431"/>
      <c r="AV7" s="431"/>
      <c r="AW7" s="431"/>
      <c r="AX7" s="431"/>
      <c r="AY7" s="404" t="s">
        <v>93</v>
      </c>
      <c r="AZ7" s="401"/>
      <c r="BA7" s="401"/>
      <c r="BB7" s="401"/>
      <c r="BC7" s="401"/>
      <c r="BD7" s="401"/>
      <c r="BE7" s="401"/>
      <c r="BF7" s="401"/>
      <c r="BG7" s="401"/>
      <c r="BH7" s="401"/>
      <c r="BI7" s="401"/>
      <c r="BJ7" s="405"/>
    </row>
    <row r="8" spans="1:62" ht="15" customHeight="1">
      <c r="B8" s="428"/>
      <c r="C8" s="429"/>
      <c r="D8" s="429"/>
      <c r="E8" s="429"/>
      <c r="F8" s="429"/>
      <c r="G8" s="429"/>
      <c r="H8" s="429"/>
      <c r="I8" s="429"/>
      <c r="J8" s="429"/>
      <c r="K8" s="429"/>
      <c r="L8" s="429"/>
      <c r="M8" s="429"/>
      <c r="N8" s="429"/>
      <c r="O8" s="429"/>
      <c r="P8" s="429"/>
      <c r="Q8" s="429"/>
      <c r="R8" s="429" t="s">
        <v>94</v>
      </c>
      <c r="S8" s="429"/>
      <c r="T8" s="429"/>
      <c r="U8" s="429"/>
      <c r="V8" s="429"/>
      <c r="W8" s="429"/>
      <c r="X8" s="429"/>
      <c r="Y8" s="406" t="s">
        <v>95</v>
      </c>
      <c r="Z8" s="407"/>
      <c r="AA8" s="407"/>
      <c r="AB8" s="407"/>
      <c r="AC8" s="407"/>
      <c r="AD8" s="407"/>
      <c r="AE8" s="407"/>
      <c r="AF8" s="406" t="s">
        <v>96</v>
      </c>
      <c r="AG8" s="407"/>
      <c r="AH8" s="407"/>
      <c r="AI8" s="407"/>
      <c r="AJ8" s="407"/>
      <c r="AK8" s="407"/>
      <c r="AL8" s="407"/>
      <c r="AM8" s="407"/>
      <c r="AN8" s="407"/>
      <c r="AO8" s="407"/>
      <c r="AP8" s="407"/>
      <c r="AQ8" s="407"/>
      <c r="AR8" s="407"/>
      <c r="AS8" s="407"/>
      <c r="AT8" s="407"/>
      <c r="AU8" s="407"/>
      <c r="AV8" s="407"/>
      <c r="AW8" s="407"/>
      <c r="AX8" s="407"/>
      <c r="AY8" s="429" t="s">
        <v>97</v>
      </c>
      <c r="AZ8" s="403"/>
      <c r="BA8" s="403"/>
      <c r="BB8" s="403"/>
      <c r="BC8" s="403"/>
      <c r="BD8" s="403"/>
      <c r="BE8" s="429" t="s">
        <v>47</v>
      </c>
      <c r="BF8" s="403"/>
      <c r="BG8" s="403"/>
      <c r="BH8" s="403"/>
      <c r="BI8" s="403"/>
      <c r="BJ8" s="432"/>
    </row>
    <row r="9" spans="1:62" ht="9.9499999999999993" customHeight="1">
      <c r="H9" s="15"/>
      <c r="I9" s="15"/>
      <c r="J9" s="177"/>
      <c r="K9" s="15"/>
      <c r="L9" s="15"/>
      <c r="M9" s="15"/>
      <c r="N9" s="15"/>
      <c r="O9" s="15"/>
      <c r="P9" s="15"/>
      <c r="Q9" s="15"/>
    </row>
    <row r="10" spans="1:62" ht="13.9" customHeight="1">
      <c r="C10" s="392" t="s">
        <v>98</v>
      </c>
      <c r="D10" s="392"/>
      <c r="E10" s="392"/>
      <c r="F10" s="389" t="s">
        <v>99</v>
      </c>
      <c r="G10" s="389"/>
      <c r="H10" s="394" t="s">
        <v>100</v>
      </c>
      <c r="I10" s="394"/>
      <c r="J10" s="178"/>
      <c r="K10" s="426" t="s">
        <v>101</v>
      </c>
      <c r="L10" s="426"/>
      <c r="M10" s="426"/>
      <c r="N10" s="426"/>
      <c r="O10" s="426"/>
      <c r="P10" s="426"/>
      <c r="Q10" s="426"/>
      <c r="R10" s="415">
        <f>SUM(Y10:AJ10)</f>
        <v>25748</v>
      </c>
      <c r="S10" s="415"/>
      <c r="T10" s="415"/>
      <c r="U10" s="415"/>
      <c r="V10" s="415"/>
      <c r="W10" s="415"/>
      <c r="X10" s="415"/>
      <c r="Y10" s="415">
        <v>13136</v>
      </c>
      <c r="Z10" s="385"/>
      <c r="AA10" s="385"/>
      <c r="AB10" s="385"/>
      <c r="AC10" s="385"/>
      <c r="AD10" s="385"/>
      <c r="AE10" s="385"/>
      <c r="AF10" s="415">
        <v>12612</v>
      </c>
      <c r="AG10" s="385"/>
      <c r="AH10" s="385"/>
      <c r="AI10" s="385"/>
      <c r="AJ10" s="385"/>
      <c r="AK10" s="385"/>
      <c r="AL10" s="385"/>
      <c r="AM10" s="415">
        <v>548</v>
      </c>
      <c r="AN10" s="385"/>
      <c r="AO10" s="385"/>
      <c r="AP10" s="385"/>
      <c r="AQ10" s="385"/>
      <c r="AR10" s="385"/>
      <c r="AS10" s="424" t="s">
        <v>102</v>
      </c>
      <c r="AT10" s="385"/>
      <c r="AU10" s="385"/>
      <c r="AV10" s="385"/>
      <c r="AW10" s="385"/>
      <c r="AX10" s="385"/>
      <c r="AY10" s="424" t="s">
        <v>102</v>
      </c>
      <c r="AZ10" s="385"/>
      <c r="BA10" s="385"/>
      <c r="BB10" s="385"/>
      <c r="BC10" s="385"/>
      <c r="BD10" s="385"/>
      <c r="BE10" s="424" t="s">
        <v>102</v>
      </c>
      <c r="BF10" s="385"/>
      <c r="BG10" s="385"/>
      <c r="BH10" s="385"/>
      <c r="BI10" s="385"/>
      <c r="BJ10" s="385"/>
    </row>
    <row r="11" spans="1:62" ht="13.9" customHeight="1">
      <c r="C11" s="19"/>
      <c r="D11" s="19"/>
      <c r="E11" s="19"/>
      <c r="F11" s="389" t="s">
        <v>103</v>
      </c>
      <c r="G11" s="389"/>
      <c r="H11" s="15"/>
      <c r="I11" s="15"/>
      <c r="J11" s="179"/>
      <c r="K11" s="426" t="s">
        <v>102</v>
      </c>
      <c r="L11" s="426"/>
      <c r="M11" s="426"/>
      <c r="N11" s="426"/>
      <c r="O11" s="426"/>
      <c r="P11" s="426"/>
      <c r="Q11" s="426"/>
      <c r="R11" s="415">
        <f>SUM(Y11:AJ11)</f>
        <v>39226</v>
      </c>
      <c r="S11" s="415"/>
      <c r="T11" s="415"/>
      <c r="U11" s="415"/>
      <c r="V11" s="415"/>
      <c r="W11" s="415"/>
      <c r="X11" s="415"/>
      <c r="Y11" s="415">
        <v>20088</v>
      </c>
      <c r="Z11" s="385"/>
      <c r="AA11" s="385"/>
      <c r="AB11" s="385"/>
      <c r="AC11" s="385"/>
      <c r="AD11" s="385"/>
      <c r="AE11" s="385"/>
      <c r="AF11" s="415">
        <v>19138</v>
      </c>
      <c r="AG11" s="385"/>
      <c r="AH11" s="385"/>
      <c r="AI11" s="385"/>
      <c r="AJ11" s="385"/>
      <c r="AK11" s="385"/>
      <c r="AL11" s="385"/>
      <c r="AM11" s="415">
        <v>835</v>
      </c>
      <c r="AN11" s="385"/>
      <c r="AO11" s="385"/>
      <c r="AP11" s="385"/>
      <c r="AQ11" s="385"/>
      <c r="AR11" s="385"/>
      <c r="AS11" s="424" t="s">
        <v>102</v>
      </c>
      <c r="AT11" s="385"/>
      <c r="AU11" s="385"/>
      <c r="AV11" s="385"/>
      <c r="AW11" s="385"/>
      <c r="AX11" s="385"/>
      <c r="AY11" s="424" t="s">
        <v>102</v>
      </c>
      <c r="AZ11" s="385"/>
      <c r="BA11" s="385"/>
      <c r="BB11" s="385"/>
      <c r="BC11" s="385"/>
      <c r="BD11" s="385"/>
      <c r="BE11" s="415">
        <v>13478</v>
      </c>
      <c r="BF11" s="385"/>
      <c r="BG11" s="385"/>
      <c r="BH11" s="385"/>
      <c r="BI11" s="385"/>
      <c r="BJ11" s="385"/>
    </row>
    <row r="12" spans="1:62" ht="13.9" customHeight="1">
      <c r="C12" s="392" t="s">
        <v>104</v>
      </c>
      <c r="D12" s="392"/>
      <c r="E12" s="392"/>
      <c r="F12" s="389" t="s">
        <v>105</v>
      </c>
      <c r="G12" s="389"/>
      <c r="H12" s="394" t="s">
        <v>100</v>
      </c>
      <c r="I12" s="394"/>
      <c r="J12" s="178"/>
      <c r="K12" s="426" t="s">
        <v>101</v>
      </c>
      <c r="L12" s="426"/>
      <c r="M12" s="426"/>
      <c r="N12" s="426"/>
      <c r="O12" s="426"/>
      <c r="P12" s="426"/>
      <c r="Q12" s="426"/>
      <c r="R12" s="415">
        <f>SUM(Y12:AJ12)</f>
        <v>54783</v>
      </c>
      <c r="S12" s="415"/>
      <c r="T12" s="415"/>
      <c r="U12" s="415"/>
      <c r="V12" s="415"/>
      <c r="W12" s="415"/>
      <c r="X12" s="415"/>
      <c r="Y12" s="415">
        <v>28345</v>
      </c>
      <c r="Z12" s="385"/>
      <c r="AA12" s="385"/>
      <c r="AB12" s="385"/>
      <c r="AC12" s="385"/>
      <c r="AD12" s="385"/>
      <c r="AE12" s="385"/>
      <c r="AF12" s="415">
        <v>26438</v>
      </c>
      <c r="AG12" s="385"/>
      <c r="AH12" s="385"/>
      <c r="AI12" s="385"/>
      <c r="AJ12" s="385"/>
      <c r="AK12" s="385"/>
      <c r="AL12" s="385"/>
      <c r="AM12" s="415">
        <v>1166</v>
      </c>
      <c r="AN12" s="385"/>
      <c r="AO12" s="385"/>
      <c r="AP12" s="385"/>
      <c r="AQ12" s="385"/>
      <c r="AR12" s="385"/>
      <c r="AS12" s="424" t="s">
        <v>101</v>
      </c>
      <c r="AT12" s="385"/>
      <c r="AU12" s="385"/>
      <c r="AV12" s="385"/>
      <c r="AW12" s="385"/>
      <c r="AX12" s="385"/>
      <c r="AY12" s="424" t="s">
        <v>101</v>
      </c>
      <c r="AZ12" s="385"/>
      <c r="BA12" s="385"/>
      <c r="BB12" s="385"/>
      <c r="BC12" s="385"/>
      <c r="BD12" s="385"/>
      <c r="BE12" s="415">
        <v>15557</v>
      </c>
      <c r="BF12" s="385"/>
      <c r="BG12" s="385"/>
      <c r="BH12" s="385"/>
      <c r="BI12" s="385"/>
      <c r="BJ12" s="385"/>
    </row>
    <row r="13" spans="1:62" ht="13.9" customHeight="1">
      <c r="C13" s="19"/>
      <c r="D13" s="19"/>
      <c r="E13" s="19"/>
      <c r="F13" s="389" t="s">
        <v>106</v>
      </c>
      <c r="G13" s="389"/>
      <c r="H13" s="15"/>
      <c r="I13" s="15"/>
      <c r="J13" s="179"/>
      <c r="K13" s="426" t="s">
        <v>101</v>
      </c>
      <c r="L13" s="426"/>
      <c r="M13" s="426"/>
      <c r="N13" s="426"/>
      <c r="O13" s="426"/>
      <c r="P13" s="426"/>
      <c r="Q13" s="426"/>
      <c r="R13" s="415">
        <f>SUM(Y13:AJ13)</f>
        <v>72737</v>
      </c>
      <c r="S13" s="415"/>
      <c r="T13" s="415"/>
      <c r="U13" s="415"/>
      <c r="V13" s="415"/>
      <c r="W13" s="415"/>
      <c r="X13" s="415"/>
      <c r="Y13" s="415">
        <v>37393</v>
      </c>
      <c r="Z13" s="385"/>
      <c r="AA13" s="385"/>
      <c r="AB13" s="385"/>
      <c r="AC13" s="385"/>
      <c r="AD13" s="385"/>
      <c r="AE13" s="385"/>
      <c r="AF13" s="415">
        <v>35344</v>
      </c>
      <c r="AG13" s="385"/>
      <c r="AH13" s="385"/>
      <c r="AI13" s="385"/>
      <c r="AJ13" s="385"/>
      <c r="AK13" s="385"/>
      <c r="AL13" s="385"/>
      <c r="AM13" s="415">
        <v>1548</v>
      </c>
      <c r="AN13" s="385"/>
      <c r="AO13" s="385"/>
      <c r="AP13" s="385"/>
      <c r="AQ13" s="385"/>
      <c r="AR13" s="385"/>
      <c r="AS13" s="424" t="s">
        <v>101</v>
      </c>
      <c r="AT13" s="385"/>
      <c r="AU13" s="385"/>
      <c r="AV13" s="385"/>
      <c r="AW13" s="385"/>
      <c r="AX13" s="385"/>
      <c r="AY13" s="424" t="s">
        <v>101</v>
      </c>
      <c r="AZ13" s="385"/>
      <c r="BA13" s="385"/>
      <c r="BB13" s="385"/>
      <c r="BC13" s="385"/>
      <c r="BD13" s="385"/>
      <c r="BE13" s="415">
        <v>17954</v>
      </c>
      <c r="BF13" s="385"/>
      <c r="BG13" s="385"/>
      <c r="BH13" s="385"/>
      <c r="BI13" s="385"/>
      <c r="BJ13" s="385"/>
    </row>
    <row r="14" spans="1:62" ht="13.9" customHeight="1">
      <c r="C14" s="19"/>
      <c r="D14" s="19"/>
      <c r="E14" s="19"/>
      <c r="F14" s="389" t="s">
        <v>107</v>
      </c>
      <c r="G14" s="389"/>
      <c r="H14" s="15"/>
      <c r="I14" s="15"/>
      <c r="J14" s="179"/>
      <c r="K14" s="426" t="s">
        <v>101</v>
      </c>
      <c r="L14" s="426"/>
      <c r="M14" s="426"/>
      <c r="N14" s="426"/>
      <c r="O14" s="426"/>
      <c r="P14" s="426"/>
      <c r="Q14" s="426"/>
      <c r="R14" s="415">
        <f>SUM(Y14:AJ14)</f>
        <v>112411</v>
      </c>
      <c r="S14" s="415"/>
      <c r="T14" s="415"/>
      <c r="U14" s="415"/>
      <c r="V14" s="415"/>
      <c r="W14" s="415"/>
      <c r="X14" s="415"/>
      <c r="Y14" s="415">
        <v>59036</v>
      </c>
      <c r="Z14" s="385"/>
      <c r="AA14" s="385"/>
      <c r="AB14" s="385"/>
      <c r="AC14" s="385"/>
      <c r="AD14" s="385"/>
      <c r="AE14" s="385"/>
      <c r="AF14" s="415">
        <v>53375</v>
      </c>
      <c r="AG14" s="385"/>
      <c r="AH14" s="385"/>
      <c r="AI14" s="385"/>
      <c r="AJ14" s="385"/>
      <c r="AK14" s="385"/>
      <c r="AL14" s="385"/>
      <c r="AM14" s="415">
        <v>2392</v>
      </c>
      <c r="AN14" s="385"/>
      <c r="AO14" s="385"/>
      <c r="AP14" s="385"/>
      <c r="AQ14" s="385"/>
      <c r="AR14" s="385"/>
      <c r="AS14" s="424" t="s">
        <v>101</v>
      </c>
      <c r="AT14" s="385"/>
      <c r="AU14" s="385"/>
      <c r="AV14" s="385"/>
      <c r="AW14" s="385"/>
      <c r="AX14" s="385"/>
      <c r="AY14" s="424" t="s">
        <v>101</v>
      </c>
      <c r="AZ14" s="385"/>
      <c r="BA14" s="385"/>
      <c r="BB14" s="385"/>
      <c r="BC14" s="385"/>
      <c r="BD14" s="385"/>
      <c r="BE14" s="415">
        <v>39674</v>
      </c>
      <c r="BF14" s="385"/>
      <c r="BG14" s="385"/>
      <c r="BH14" s="385"/>
      <c r="BI14" s="385"/>
      <c r="BJ14" s="385"/>
    </row>
    <row r="15" spans="1:62" ht="9.9499999999999993" customHeight="1">
      <c r="C15" s="19"/>
      <c r="D15" s="19"/>
      <c r="E15" s="19"/>
      <c r="H15" s="15"/>
      <c r="I15" s="15"/>
      <c r="J15" s="179"/>
      <c r="K15" s="20"/>
      <c r="L15" s="20"/>
      <c r="M15" s="20"/>
      <c r="N15" s="20"/>
      <c r="O15" s="20"/>
      <c r="P15" s="20"/>
      <c r="Q15" s="20"/>
      <c r="R15" s="18"/>
      <c r="S15" s="18"/>
      <c r="T15" s="18"/>
      <c r="U15" s="18"/>
      <c r="V15" s="18"/>
      <c r="W15" s="18"/>
      <c r="X15" s="18"/>
      <c r="Y15" s="18"/>
      <c r="Z15" s="18"/>
      <c r="AA15" s="18"/>
      <c r="AB15" s="18"/>
      <c r="AC15" s="18"/>
      <c r="AD15" s="18"/>
      <c r="AF15" s="18"/>
      <c r="AG15" s="18"/>
      <c r="AH15" s="18"/>
      <c r="AI15" s="18"/>
      <c r="AJ15" s="18"/>
      <c r="AL15" s="18"/>
      <c r="AM15" s="18"/>
      <c r="AN15" s="18"/>
      <c r="AO15" s="18"/>
      <c r="AP15" s="18"/>
      <c r="AQ15" s="21"/>
      <c r="AR15" s="21"/>
      <c r="AS15" s="21"/>
      <c r="AT15" s="21"/>
      <c r="AU15" s="21"/>
      <c r="AV15" s="21"/>
      <c r="AW15" s="18"/>
      <c r="AX15" s="18"/>
      <c r="AY15" s="18"/>
      <c r="AZ15" s="18"/>
      <c r="BA15" s="18"/>
      <c r="BB15" s="18"/>
      <c r="BC15" s="18"/>
      <c r="BD15" s="18"/>
      <c r="BE15" s="18"/>
      <c r="BF15" s="18"/>
      <c r="BG15" s="18"/>
      <c r="BH15" s="18"/>
      <c r="BI15" s="22"/>
    </row>
    <row r="16" spans="1:62" ht="13.9" customHeight="1">
      <c r="C16" s="19"/>
      <c r="D16" s="19"/>
      <c r="E16" s="19"/>
      <c r="F16" s="389" t="s">
        <v>108</v>
      </c>
      <c r="G16" s="389"/>
      <c r="H16" s="15"/>
      <c r="I16" s="15"/>
      <c r="J16" s="179"/>
      <c r="K16" s="409">
        <v>24399</v>
      </c>
      <c r="L16" s="409"/>
      <c r="M16" s="409"/>
      <c r="N16" s="409"/>
      <c r="O16" s="409"/>
      <c r="P16" s="409"/>
      <c r="Q16" s="409"/>
      <c r="R16" s="415">
        <f>SUM(Y16:AJ16)</f>
        <v>111792</v>
      </c>
      <c r="S16" s="415"/>
      <c r="T16" s="415"/>
      <c r="U16" s="415"/>
      <c r="V16" s="415"/>
      <c r="W16" s="415"/>
      <c r="X16" s="415"/>
      <c r="Y16" s="415">
        <v>58322</v>
      </c>
      <c r="Z16" s="385"/>
      <c r="AA16" s="385"/>
      <c r="AB16" s="385"/>
      <c r="AC16" s="385"/>
      <c r="AD16" s="385"/>
      <c r="AE16" s="385"/>
      <c r="AF16" s="415">
        <v>53470</v>
      </c>
      <c r="AG16" s="385"/>
      <c r="AH16" s="385"/>
      <c r="AI16" s="385"/>
      <c r="AJ16" s="385"/>
      <c r="AK16" s="385"/>
      <c r="AL16" s="385"/>
      <c r="AM16" s="415">
        <v>2379</v>
      </c>
      <c r="AN16" s="385"/>
      <c r="AO16" s="385"/>
      <c r="AP16" s="385"/>
      <c r="AQ16" s="385"/>
      <c r="AR16" s="385"/>
      <c r="AS16" s="422">
        <v>4.58</v>
      </c>
      <c r="AT16" s="385"/>
      <c r="AU16" s="385"/>
      <c r="AV16" s="385"/>
      <c r="AW16" s="385"/>
      <c r="AX16" s="385"/>
      <c r="AY16" s="424" t="s">
        <v>101</v>
      </c>
      <c r="AZ16" s="385"/>
      <c r="BA16" s="385"/>
      <c r="BB16" s="385"/>
      <c r="BC16" s="385"/>
      <c r="BD16" s="385"/>
      <c r="BE16" s="425">
        <v>-619</v>
      </c>
      <c r="BF16" s="385"/>
      <c r="BG16" s="385"/>
      <c r="BH16" s="385"/>
      <c r="BI16" s="385"/>
      <c r="BJ16" s="385"/>
    </row>
    <row r="17" spans="3:62" ht="13.9" customHeight="1">
      <c r="C17" s="19"/>
      <c r="D17" s="19"/>
      <c r="E17" s="19"/>
      <c r="F17" s="389" t="s">
        <v>109</v>
      </c>
      <c r="G17" s="389"/>
      <c r="H17" s="15"/>
      <c r="I17" s="15"/>
      <c r="J17" s="179"/>
      <c r="K17" s="409">
        <v>25153</v>
      </c>
      <c r="L17" s="409"/>
      <c r="M17" s="409"/>
      <c r="N17" s="409"/>
      <c r="O17" s="409"/>
      <c r="P17" s="409"/>
      <c r="Q17" s="409"/>
      <c r="R17" s="415">
        <f>SUM(Y17:AJ17)</f>
        <v>113683</v>
      </c>
      <c r="S17" s="415"/>
      <c r="T17" s="415"/>
      <c r="U17" s="415"/>
      <c r="V17" s="415"/>
      <c r="W17" s="415"/>
      <c r="X17" s="415"/>
      <c r="Y17" s="415">
        <v>58276</v>
      </c>
      <c r="Z17" s="385"/>
      <c r="AA17" s="385"/>
      <c r="AB17" s="385"/>
      <c r="AC17" s="385"/>
      <c r="AD17" s="385"/>
      <c r="AE17" s="385"/>
      <c r="AF17" s="415">
        <v>55407</v>
      </c>
      <c r="AG17" s="385"/>
      <c r="AH17" s="385"/>
      <c r="AI17" s="385"/>
      <c r="AJ17" s="385"/>
      <c r="AK17" s="385"/>
      <c r="AL17" s="385"/>
      <c r="AM17" s="415">
        <v>2419</v>
      </c>
      <c r="AN17" s="385"/>
      <c r="AO17" s="385"/>
      <c r="AP17" s="385"/>
      <c r="AQ17" s="385"/>
      <c r="AR17" s="385"/>
      <c r="AS17" s="422">
        <v>4.5199999999999996</v>
      </c>
      <c r="AT17" s="385"/>
      <c r="AU17" s="385"/>
      <c r="AV17" s="385"/>
      <c r="AW17" s="385"/>
      <c r="AX17" s="385"/>
      <c r="AY17" s="415">
        <v>754</v>
      </c>
      <c r="AZ17" s="385"/>
      <c r="BA17" s="385"/>
      <c r="BB17" s="385"/>
      <c r="BC17" s="385"/>
      <c r="BD17" s="385"/>
      <c r="BE17" s="415">
        <v>1891</v>
      </c>
      <c r="BF17" s="385"/>
      <c r="BG17" s="385"/>
      <c r="BH17" s="385"/>
      <c r="BI17" s="385"/>
      <c r="BJ17" s="385"/>
    </row>
    <row r="18" spans="3:62" ht="13.9" customHeight="1">
      <c r="C18" s="19"/>
      <c r="D18" s="19"/>
      <c r="E18" s="19"/>
      <c r="F18" s="389" t="s">
        <v>110</v>
      </c>
      <c r="G18" s="389"/>
      <c r="H18" s="15"/>
      <c r="I18" s="15"/>
      <c r="J18" s="179"/>
      <c r="K18" s="409">
        <v>27465</v>
      </c>
      <c r="L18" s="409"/>
      <c r="M18" s="409"/>
      <c r="N18" s="409"/>
      <c r="O18" s="409"/>
      <c r="P18" s="409"/>
      <c r="Q18" s="409"/>
      <c r="R18" s="415">
        <f>SUM(Y18:AJ18)</f>
        <v>125197</v>
      </c>
      <c r="S18" s="415"/>
      <c r="T18" s="415"/>
      <c r="U18" s="415"/>
      <c r="V18" s="415"/>
      <c r="W18" s="415"/>
      <c r="X18" s="415"/>
      <c r="Y18" s="415">
        <v>62263</v>
      </c>
      <c r="Z18" s="385"/>
      <c r="AA18" s="385"/>
      <c r="AB18" s="385"/>
      <c r="AC18" s="385"/>
      <c r="AD18" s="385"/>
      <c r="AE18" s="385"/>
      <c r="AF18" s="415">
        <v>62934</v>
      </c>
      <c r="AG18" s="385"/>
      <c r="AH18" s="385"/>
      <c r="AI18" s="385"/>
      <c r="AJ18" s="385"/>
      <c r="AK18" s="385"/>
      <c r="AL18" s="385"/>
      <c r="AM18" s="415">
        <v>2664</v>
      </c>
      <c r="AN18" s="385"/>
      <c r="AO18" s="385"/>
      <c r="AP18" s="385"/>
      <c r="AQ18" s="385"/>
      <c r="AR18" s="385"/>
      <c r="AS18" s="422">
        <v>4.5599999999999996</v>
      </c>
      <c r="AT18" s="385"/>
      <c r="AU18" s="385"/>
      <c r="AV18" s="385"/>
      <c r="AW18" s="385"/>
      <c r="AX18" s="385"/>
      <c r="AY18" s="415">
        <v>2312</v>
      </c>
      <c r="AZ18" s="385"/>
      <c r="BA18" s="385"/>
      <c r="BB18" s="385"/>
      <c r="BC18" s="385"/>
      <c r="BD18" s="385"/>
      <c r="BE18" s="415">
        <v>11514</v>
      </c>
      <c r="BF18" s="385"/>
      <c r="BG18" s="385"/>
      <c r="BH18" s="385"/>
      <c r="BI18" s="385"/>
      <c r="BJ18" s="385"/>
    </row>
    <row r="19" spans="3:62" ht="13.9" customHeight="1">
      <c r="C19" s="19"/>
      <c r="D19" s="19"/>
      <c r="E19" s="19"/>
      <c r="F19" s="389" t="s">
        <v>111</v>
      </c>
      <c r="G19" s="389"/>
      <c r="H19" s="15"/>
      <c r="I19" s="15"/>
      <c r="J19" s="179"/>
      <c r="K19" s="409">
        <v>41290</v>
      </c>
      <c r="L19" s="409"/>
      <c r="M19" s="409"/>
      <c r="N19" s="409"/>
      <c r="O19" s="409"/>
      <c r="P19" s="409"/>
      <c r="Q19" s="409"/>
      <c r="R19" s="415">
        <f>SUM(Y19:AJ19)</f>
        <v>185814</v>
      </c>
      <c r="S19" s="415"/>
      <c r="T19" s="415"/>
      <c r="U19" s="415"/>
      <c r="V19" s="415"/>
      <c r="W19" s="415"/>
      <c r="X19" s="415"/>
      <c r="Y19" s="415">
        <v>95518</v>
      </c>
      <c r="Z19" s="385"/>
      <c r="AA19" s="385"/>
      <c r="AB19" s="385"/>
      <c r="AC19" s="385"/>
      <c r="AD19" s="385"/>
      <c r="AE19" s="385"/>
      <c r="AF19" s="415">
        <v>90296</v>
      </c>
      <c r="AG19" s="385"/>
      <c r="AH19" s="385"/>
      <c r="AI19" s="385"/>
      <c r="AJ19" s="385"/>
      <c r="AK19" s="385"/>
      <c r="AL19" s="385"/>
      <c r="AM19" s="415">
        <v>3953</v>
      </c>
      <c r="AN19" s="385"/>
      <c r="AO19" s="385"/>
      <c r="AP19" s="385"/>
      <c r="AQ19" s="385"/>
      <c r="AR19" s="385"/>
      <c r="AS19" s="422">
        <v>4.5</v>
      </c>
      <c r="AT19" s="385"/>
      <c r="AU19" s="385"/>
      <c r="AV19" s="385"/>
      <c r="AW19" s="385"/>
      <c r="AX19" s="385"/>
      <c r="AY19" s="415">
        <v>13825</v>
      </c>
      <c r="AZ19" s="385"/>
      <c r="BA19" s="385"/>
      <c r="BB19" s="385"/>
      <c r="BC19" s="385"/>
      <c r="BD19" s="385"/>
      <c r="BE19" s="415">
        <v>60617</v>
      </c>
      <c r="BF19" s="385"/>
      <c r="BG19" s="385"/>
      <c r="BH19" s="385"/>
      <c r="BI19" s="385"/>
      <c r="BJ19" s="385"/>
    </row>
    <row r="20" spans="3:62" ht="13.9" customHeight="1">
      <c r="C20" s="19"/>
      <c r="D20" s="19"/>
      <c r="E20" s="19"/>
      <c r="F20" s="389" t="s">
        <v>112</v>
      </c>
      <c r="G20" s="389"/>
      <c r="H20" s="15"/>
      <c r="I20" s="15"/>
      <c r="J20" s="179"/>
      <c r="K20" s="409">
        <v>79796</v>
      </c>
      <c r="L20" s="409"/>
      <c r="M20" s="409"/>
      <c r="N20" s="409"/>
      <c r="O20" s="409"/>
      <c r="P20" s="409"/>
      <c r="Q20" s="409"/>
      <c r="R20" s="415">
        <f>SUM(Y20:AJ20)</f>
        <v>305628</v>
      </c>
      <c r="S20" s="415"/>
      <c r="T20" s="415"/>
      <c r="U20" s="415"/>
      <c r="V20" s="415"/>
      <c r="W20" s="415"/>
      <c r="X20" s="415"/>
      <c r="Y20" s="415">
        <v>156098</v>
      </c>
      <c r="Z20" s="385"/>
      <c r="AA20" s="385"/>
      <c r="AB20" s="385"/>
      <c r="AC20" s="385"/>
      <c r="AD20" s="385"/>
      <c r="AE20" s="385"/>
      <c r="AF20" s="415">
        <v>149530</v>
      </c>
      <c r="AG20" s="385"/>
      <c r="AH20" s="385"/>
      <c r="AI20" s="385"/>
      <c r="AJ20" s="385"/>
      <c r="AK20" s="385"/>
      <c r="AL20" s="385"/>
      <c r="AM20" s="415">
        <v>6503</v>
      </c>
      <c r="AN20" s="385"/>
      <c r="AO20" s="385"/>
      <c r="AP20" s="385"/>
      <c r="AQ20" s="385"/>
      <c r="AR20" s="385"/>
      <c r="AS20" s="422">
        <v>3.83</v>
      </c>
      <c r="AT20" s="385"/>
      <c r="AU20" s="385"/>
      <c r="AV20" s="385"/>
      <c r="AW20" s="385"/>
      <c r="AX20" s="385"/>
      <c r="AY20" s="415">
        <v>38506</v>
      </c>
      <c r="AZ20" s="385"/>
      <c r="BA20" s="385"/>
      <c r="BB20" s="385"/>
      <c r="BC20" s="385"/>
      <c r="BD20" s="385"/>
      <c r="BE20" s="415">
        <v>119814</v>
      </c>
      <c r="BF20" s="385"/>
      <c r="BG20" s="385"/>
      <c r="BH20" s="385"/>
      <c r="BI20" s="385"/>
      <c r="BJ20" s="385"/>
    </row>
    <row r="21" spans="3:62" ht="9.9499999999999993" customHeight="1">
      <c r="C21" s="19"/>
      <c r="D21" s="19"/>
      <c r="H21" s="15"/>
      <c r="I21" s="15"/>
      <c r="J21" s="179"/>
      <c r="K21" s="20"/>
      <c r="L21" s="20"/>
      <c r="M21" s="20"/>
      <c r="N21" s="20"/>
      <c r="O21" s="20"/>
      <c r="P21" s="20"/>
      <c r="Q21" s="20"/>
      <c r="R21" s="18"/>
      <c r="S21" s="18"/>
      <c r="T21" s="18"/>
      <c r="U21" s="18"/>
      <c r="V21" s="18"/>
      <c r="W21" s="18"/>
      <c r="X21" s="18"/>
      <c r="Y21" s="18"/>
      <c r="Z21" s="18"/>
      <c r="AA21" s="18"/>
      <c r="AB21" s="18"/>
      <c r="AC21" s="18"/>
      <c r="AD21" s="18"/>
      <c r="AF21" s="18"/>
      <c r="AG21" s="18"/>
      <c r="AH21" s="18"/>
      <c r="AI21" s="18"/>
      <c r="AJ21" s="18"/>
      <c r="AL21" s="18"/>
      <c r="AM21" s="18"/>
      <c r="AN21" s="18"/>
      <c r="AO21" s="18"/>
      <c r="AP21" s="18"/>
      <c r="AQ21" s="23"/>
      <c r="AR21" s="23"/>
      <c r="AS21" s="23"/>
      <c r="AT21" s="23"/>
      <c r="AU21" s="23"/>
      <c r="AV21" s="23"/>
      <c r="AW21" s="18"/>
      <c r="AX21" s="18"/>
      <c r="AY21" s="18"/>
      <c r="AZ21" s="18"/>
      <c r="BA21" s="18"/>
      <c r="BB21" s="18"/>
      <c r="BC21" s="18"/>
      <c r="BD21" s="18"/>
      <c r="BE21" s="18"/>
      <c r="BF21" s="18"/>
      <c r="BG21" s="18"/>
      <c r="BH21" s="18"/>
      <c r="BI21" s="22"/>
    </row>
    <row r="22" spans="3:62" ht="13.9" customHeight="1">
      <c r="C22" s="19"/>
      <c r="D22" s="19"/>
      <c r="F22" s="389" t="s">
        <v>113</v>
      </c>
      <c r="G22" s="389"/>
      <c r="H22" s="15"/>
      <c r="I22" s="15"/>
      <c r="J22" s="179"/>
      <c r="K22" s="409">
        <v>124887</v>
      </c>
      <c r="L22" s="409"/>
      <c r="M22" s="409"/>
      <c r="N22" s="409"/>
      <c r="O22" s="409"/>
      <c r="P22" s="409"/>
      <c r="Q22" s="409"/>
      <c r="R22" s="415">
        <f>SUM(Y22:AJ22)</f>
        <v>434721</v>
      </c>
      <c r="S22" s="415"/>
      <c r="T22" s="415"/>
      <c r="U22" s="415"/>
      <c r="V22" s="415"/>
      <c r="W22" s="415"/>
      <c r="X22" s="415"/>
      <c r="Y22" s="415">
        <v>222699</v>
      </c>
      <c r="Z22" s="385"/>
      <c r="AA22" s="385"/>
      <c r="AB22" s="385"/>
      <c r="AC22" s="385"/>
      <c r="AD22" s="385"/>
      <c r="AE22" s="385"/>
      <c r="AF22" s="415">
        <v>212022</v>
      </c>
      <c r="AG22" s="385"/>
      <c r="AH22" s="385"/>
      <c r="AI22" s="385"/>
      <c r="AJ22" s="385"/>
      <c r="AK22" s="385"/>
      <c r="AL22" s="385"/>
      <c r="AM22" s="415">
        <v>9249</v>
      </c>
      <c r="AN22" s="385"/>
      <c r="AO22" s="385"/>
      <c r="AP22" s="385"/>
      <c r="AQ22" s="385"/>
      <c r="AR22" s="385"/>
      <c r="AS22" s="422">
        <v>3.48</v>
      </c>
      <c r="AT22" s="385"/>
      <c r="AU22" s="385"/>
      <c r="AV22" s="385"/>
      <c r="AW22" s="385"/>
      <c r="AX22" s="385"/>
      <c r="AY22" s="415">
        <v>45091</v>
      </c>
      <c r="AZ22" s="385"/>
      <c r="BA22" s="385"/>
      <c r="BB22" s="385"/>
      <c r="BC22" s="385"/>
      <c r="BD22" s="385"/>
      <c r="BE22" s="415">
        <v>129093</v>
      </c>
      <c r="BF22" s="385"/>
      <c r="BG22" s="385"/>
      <c r="BH22" s="385"/>
      <c r="BI22" s="385"/>
      <c r="BJ22" s="385"/>
    </row>
    <row r="23" spans="3:62" ht="13.9" customHeight="1">
      <c r="C23" s="19"/>
      <c r="D23" s="19"/>
      <c r="F23" s="389" t="s">
        <v>114</v>
      </c>
      <c r="G23" s="389"/>
      <c r="H23" s="15"/>
      <c r="I23" s="15"/>
      <c r="J23" s="179"/>
      <c r="K23" s="409">
        <v>165027</v>
      </c>
      <c r="L23" s="409"/>
      <c r="M23" s="409"/>
      <c r="N23" s="409"/>
      <c r="O23" s="409"/>
      <c r="P23" s="409"/>
      <c r="Q23" s="409"/>
      <c r="R23" s="415">
        <f>SUM(Y23:AJ23)</f>
        <v>527931</v>
      </c>
      <c r="S23" s="415"/>
      <c r="T23" s="415"/>
      <c r="U23" s="415"/>
      <c r="V23" s="415"/>
      <c r="W23" s="415"/>
      <c r="X23" s="415"/>
      <c r="Y23" s="415">
        <v>270356</v>
      </c>
      <c r="Z23" s="385"/>
      <c r="AA23" s="385"/>
      <c r="AB23" s="385"/>
      <c r="AC23" s="385"/>
      <c r="AD23" s="385"/>
      <c r="AE23" s="385"/>
      <c r="AF23" s="415">
        <v>257575</v>
      </c>
      <c r="AG23" s="385"/>
      <c r="AH23" s="385"/>
      <c r="AI23" s="385"/>
      <c r="AJ23" s="385"/>
      <c r="AK23" s="385"/>
      <c r="AL23" s="385"/>
      <c r="AM23" s="415">
        <v>11233</v>
      </c>
      <c r="AN23" s="385"/>
      <c r="AO23" s="385"/>
      <c r="AP23" s="385"/>
      <c r="AQ23" s="385"/>
      <c r="AR23" s="385"/>
      <c r="AS23" s="422">
        <v>3.2</v>
      </c>
      <c r="AT23" s="385"/>
      <c r="AU23" s="385"/>
      <c r="AV23" s="385"/>
      <c r="AW23" s="385"/>
      <c r="AX23" s="385"/>
      <c r="AY23" s="415">
        <v>40140</v>
      </c>
      <c r="AZ23" s="385"/>
      <c r="BA23" s="385"/>
      <c r="BB23" s="385"/>
      <c r="BC23" s="385"/>
      <c r="BD23" s="385"/>
      <c r="BE23" s="415">
        <v>93210</v>
      </c>
      <c r="BF23" s="385"/>
      <c r="BG23" s="385"/>
      <c r="BH23" s="385"/>
      <c r="BI23" s="385"/>
      <c r="BJ23" s="385"/>
    </row>
    <row r="24" spans="3:62" ht="13.9" customHeight="1">
      <c r="C24" s="19"/>
      <c r="D24" s="19"/>
      <c r="E24" s="19"/>
      <c r="F24" s="389" t="s">
        <v>115</v>
      </c>
      <c r="G24" s="389"/>
      <c r="H24" s="15"/>
      <c r="I24" s="15"/>
      <c r="J24" s="179"/>
      <c r="K24" s="409">
        <v>187801</v>
      </c>
      <c r="L24" s="409"/>
      <c r="M24" s="409"/>
      <c r="N24" s="409"/>
      <c r="O24" s="409"/>
      <c r="P24" s="409"/>
      <c r="Q24" s="409"/>
      <c r="R24" s="415">
        <f>SUM(Y24:AJ24)</f>
        <v>559665</v>
      </c>
      <c r="S24" s="415"/>
      <c r="T24" s="415"/>
      <c r="U24" s="415"/>
      <c r="V24" s="415"/>
      <c r="W24" s="415"/>
      <c r="X24" s="415"/>
      <c r="Y24" s="415">
        <v>285786</v>
      </c>
      <c r="Z24" s="385"/>
      <c r="AA24" s="385"/>
      <c r="AB24" s="385"/>
      <c r="AC24" s="385"/>
      <c r="AD24" s="385"/>
      <c r="AE24" s="385"/>
      <c r="AF24" s="415">
        <v>273879</v>
      </c>
      <c r="AG24" s="385"/>
      <c r="AH24" s="385"/>
      <c r="AI24" s="385"/>
      <c r="AJ24" s="385"/>
      <c r="AK24" s="385"/>
      <c r="AL24" s="385"/>
      <c r="AM24" s="415">
        <v>11908</v>
      </c>
      <c r="AN24" s="385"/>
      <c r="AO24" s="385"/>
      <c r="AP24" s="385"/>
      <c r="AQ24" s="385"/>
      <c r="AR24" s="385"/>
      <c r="AS24" s="422">
        <v>2.98</v>
      </c>
      <c r="AT24" s="385"/>
      <c r="AU24" s="385"/>
      <c r="AV24" s="385"/>
      <c r="AW24" s="385"/>
      <c r="AX24" s="385"/>
      <c r="AY24" s="415">
        <v>22774</v>
      </c>
      <c r="AZ24" s="385"/>
      <c r="BA24" s="385"/>
      <c r="BB24" s="385"/>
      <c r="BC24" s="385"/>
      <c r="BD24" s="385"/>
      <c r="BE24" s="415">
        <v>31734</v>
      </c>
      <c r="BF24" s="385"/>
      <c r="BG24" s="385"/>
      <c r="BH24" s="385"/>
      <c r="BI24" s="385"/>
      <c r="BJ24" s="385"/>
    </row>
    <row r="25" spans="3:62" ht="13.9" customHeight="1">
      <c r="C25" s="19"/>
      <c r="D25" s="19"/>
      <c r="E25" s="19"/>
      <c r="F25" s="389" t="s">
        <v>116</v>
      </c>
      <c r="G25" s="389"/>
      <c r="H25" s="15"/>
      <c r="I25" s="15"/>
      <c r="J25" s="179"/>
      <c r="K25" s="409">
        <v>202316</v>
      </c>
      <c r="L25" s="409"/>
      <c r="M25" s="409"/>
      <c r="N25" s="409"/>
      <c r="O25" s="409"/>
      <c r="P25" s="409"/>
      <c r="Q25" s="409"/>
      <c r="R25" s="415">
        <f>SUM(Y25:AJ25)</f>
        <v>564156</v>
      </c>
      <c r="S25" s="415"/>
      <c r="T25" s="415"/>
      <c r="U25" s="415"/>
      <c r="V25" s="415"/>
      <c r="W25" s="415"/>
      <c r="X25" s="415"/>
      <c r="Y25" s="415">
        <v>285789</v>
      </c>
      <c r="Z25" s="385"/>
      <c r="AA25" s="385"/>
      <c r="AB25" s="385"/>
      <c r="AC25" s="385"/>
      <c r="AD25" s="385"/>
      <c r="AE25" s="385"/>
      <c r="AF25" s="415">
        <v>278367</v>
      </c>
      <c r="AG25" s="385"/>
      <c r="AH25" s="385"/>
      <c r="AI25" s="385"/>
      <c r="AJ25" s="385"/>
      <c r="AK25" s="385"/>
      <c r="AL25" s="385"/>
      <c r="AM25" s="415">
        <v>12003</v>
      </c>
      <c r="AN25" s="385"/>
      <c r="AO25" s="385"/>
      <c r="AP25" s="385"/>
      <c r="AQ25" s="385"/>
      <c r="AR25" s="385"/>
      <c r="AS25" s="422">
        <v>2.79</v>
      </c>
      <c r="AT25" s="385"/>
      <c r="AU25" s="385"/>
      <c r="AV25" s="385"/>
      <c r="AW25" s="385"/>
      <c r="AX25" s="385"/>
      <c r="AY25" s="415">
        <v>14515</v>
      </c>
      <c r="AZ25" s="385"/>
      <c r="BA25" s="385"/>
      <c r="BB25" s="385"/>
      <c r="BC25" s="385"/>
      <c r="BD25" s="385"/>
      <c r="BE25" s="415">
        <v>4491</v>
      </c>
      <c r="BF25" s="385"/>
      <c r="BG25" s="385"/>
      <c r="BH25" s="385"/>
      <c r="BI25" s="385"/>
      <c r="BJ25" s="385"/>
    </row>
    <row r="26" spans="3:62" ht="13.9" customHeight="1">
      <c r="C26" s="19"/>
      <c r="D26" s="19"/>
      <c r="E26" s="19"/>
      <c r="F26" s="389" t="s">
        <v>117</v>
      </c>
      <c r="G26" s="389"/>
      <c r="H26" s="15"/>
      <c r="I26" s="15"/>
      <c r="J26" s="179"/>
      <c r="K26" s="409">
        <v>215909</v>
      </c>
      <c r="L26" s="409"/>
      <c r="M26" s="409"/>
      <c r="N26" s="409"/>
      <c r="O26" s="409"/>
      <c r="P26" s="409"/>
      <c r="Q26" s="409"/>
      <c r="R26" s="415">
        <f>SUM(Y26:AJ26)</f>
        <v>587887</v>
      </c>
      <c r="S26" s="415"/>
      <c r="T26" s="415"/>
      <c r="U26" s="415"/>
      <c r="V26" s="415"/>
      <c r="W26" s="415"/>
      <c r="X26" s="415"/>
      <c r="Y26" s="415">
        <v>297239</v>
      </c>
      <c r="Z26" s="385"/>
      <c r="AA26" s="385"/>
      <c r="AB26" s="385"/>
      <c r="AC26" s="385"/>
      <c r="AD26" s="385"/>
      <c r="AE26" s="385"/>
      <c r="AF26" s="415">
        <v>290648</v>
      </c>
      <c r="AG26" s="385"/>
      <c r="AH26" s="385"/>
      <c r="AI26" s="385"/>
      <c r="AJ26" s="385"/>
      <c r="AK26" s="385"/>
      <c r="AL26" s="385"/>
      <c r="AM26" s="415">
        <v>12508</v>
      </c>
      <c r="AN26" s="385"/>
      <c r="AO26" s="385"/>
      <c r="AP26" s="385"/>
      <c r="AQ26" s="385"/>
      <c r="AR26" s="385"/>
      <c r="AS26" s="422">
        <v>2.72</v>
      </c>
      <c r="AT26" s="385"/>
      <c r="AU26" s="385"/>
      <c r="AV26" s="385"/>
      <c r="AW26" s="385"/>
      <c r="AX26" s="385"/>
      <c r="AY26" s="415">
        <v>13593</v>
      </c>
      <c r="AZ26" s="385"/>
      <c r="BA26" s="385"/>
      <c r="BB26" s="385"/>
      <c r="BC26" s="385"/>
      <c r="BD26" s="385"/>
      <c r="BE26" s="415">
        <v>23731</v>
      </c>
      <c r="BF26" s="385"/>
      <c r="BG26" s="385"/>
      <c r="BH26" s="385"/>
      <c r="BI26" s="385"/>
      <c r="BJ26" s="385"/>
    </row>
    <row r="27" spans="3:62" ht="9.9499999999999993" customHeight="1">
      <c r="C27" s="19"/>
      <c r="D27" s="19"/>
      <c r="E27" s="19"/>
      <c r="H27" s="15"/>
      <c r="I27" s="15"/>
      <c r="J27" s="179"/>
      <c r="K27" s="20"/>
      <c r="L27" s="20"/>
      <c r="M27" s="20"/>
      <c r="N27" s="20"/>
      <c r="O27" s="20"/>
      <c r="P27" s="20"/>
      <c r="Q27" s="20"/>
      <c r="R27" s="18"/>
      <c r="S27" s="18"/>
      <c r="T27" s="18"/>
      <c r="U27" s="18"/>
      <c r="V27" s="18"/>
      <c r="W27" s="18"/>
      <c r="X27" s="18"/>
      <c r="Y27" s="18"/>
      <c r="Z27" s="18"/>
      <c r="AA27" s="18"/>
      <c r="AB27" s="18"/>
      <c r="AC27" s="18"/>
      <c r="AD27" s="18"/>
      <c r="AF27" s="18"/>
      <c r="AG27" s="18"/>
      <c r="AH27" s="18"/>
      <c r="AI27" s="18"/>
      <c r="AJ27" s="18"/>
      <c r="AL27" s="18"/>
      <c r="AM27" s="18"/>
      <c r="AN27" s="18"/>
      <c r="AO27" s="18"/>
      <c r="AP27" s="18"/>
      <c r="AQ27" s="23"/>
      <c r="AR27" s="23"/>
      <c r="AS27" s="23"/>
      <c r="AT27" s="23"/>
      <c r="AU27" s="23"/>
      <c r="AV27" s="23"/>
      <c r="AW27" s="18"/>
      <c r="AX27" s="18"/>
      <c r="AY27" s="18"/>
      <c r="AZ27" s="18"/>
      <c r="BA27" s="18"/>
      <c r="BB27" s="18"/>
      <c r="BC27" s="18"/>
      <c r="BD27" s="18"/>
      <c r="BE27" s="18"/>
      <c r="BF27" s="18"/>
      <c r="BG27" s="18"/>
      <c r="BH27" s="18"/>
      <c r="BI27" s="22"/>
    </row>
    <row r="28" spans="3:62" ht="13.9" customHeight="1">
      <c r="C28" s="392" t="s">
        <v>118</v>
      </c>
      <c r="D28" s="392"/>
      <c r="E28" s="392"/>
      <c r="F28" s="389" t="s">
        <v>119</v>
      </c>
      <c r="G28" s="389"/>
      <c r="H28" s="394" t="s">
        <v>100</v>
      </c>
      <c r="I28" s="394"/>
      <c r="J28" s="178"/>
      <c r="K28" s="409">
        <v>242021</v>
      </c>
      <c r="L28" s="409"/>
      <c r="M28" s="409"/>
      <c r="N28" s="409"/>
      <c r="O28" s="409"/>
      <c r="P28" s="409"/>
      <c r="Q28" s="409"/>
      <c r="R28" s="415">
        <f>SUM(Y28:AJ28)</f>
        <v>618663</v>
      </c>
      <c r="S28" s="415"/>
      <c r="T28" s="415"/>
      <c r="U28" s="415"/>
      <c r="V28" s="415"/>
      <c r="W28" s="415"/>
      <c r="X28" s="415"/>
      <c r="Y28" s="415">
        <v>312074</v>
      </c>
      <c r="Z28" s="385"/>
      <c r="AA28" s="385"/>
      <c r="AB28" s="385"/>
      <c r="AC28" s="385"/>
      <c r="AD28" s="385"/>
      <c r="AE28" s="385"/>
      <c r="AF28" s="415">
        <v>306589</v>
      </c>
      <c r="AG28" s="385"/>
      <c r="AH28" s="385"/>
      <c r="AI28" s="385"/>
      <c r="AJ28" s="385"/>
      <c r="AK28" s="385"/>
      <c r="AL28" s="385"/>
      <c r="AM28" s="415">
        <v>12846</v>
      </c>
      <c r="AN28" s="385"/>
      <c r="AO28" s="385"/>
      <c r="AP28" s="385"/>
      <c r="AQ28" s="385"/>
      <c r="AR28" s="385"/>
      <c r="AS28" s="422">
        <v>2.56</v>
      </c>
      <c r="AT28" s="385"/>
      <c r="AU28" s="385"/>
      <c r="AV28" s="385"/>
      <c r="AW28" s="385"/>
      <c r="AX28" s="385"/>
      <c r="AY28" s="415">
        <v>26112</v>
      </c>
      <c r="AZ28" s="385"/>
      <c r="BA28" s="385"/>
      <c r="BB28" s="385"/>
      <c r="BC28" s="385"/>
      <c r="BD28" s="385"/>
      <c r="BE28" s="415">
        <v>30776</v>
      </c>
      <c r="BF28" s="385"/>
      <c r="BG28" s="385"/>
      <c r="BH28" s="385"/>
      <c r="BI28" s="385"/>
      <c r="BJ28" s="385"/>
    </row>
    <row r="29" spans="3:62" ht="13.9" customHeight="1">
      <c r="F29" s="389" t="s">
        <v>120</v>
      </c>
      <c r="G29" s="389"/>
      <c r="H29" s="15"/>
      <c r="I29" s="15"/>
      <c r="J29" s="179"/>
      <c r="K29" s="409">
        <v>264086</v>
      </c>
      <c r="L29" s="409"/>
      <c r="M29" s="409"/>
      <c r="N29" s="409"/>
      <c r="O29" s="409"/>
      <c r="P29" s="409"/>
      <c r="Q29" s="409"/>
      <c r="R29" s="415">
        <f>SUM(Y29:AJ29)</f>
        <v>635746</v>
      </c>
      <c r="S29" s="415"/>
      <c r="T29" s="415"/>
      <c r="U29" s="415"/>
      <c r="V29" s="415"/>
      <c r="W29" s="415"/>
      <c r="X29" s="415"/>
      <c r="Y29" s="415">
        <v>318551</v>
      </c>
      <c r="Z29" s="385"/>
      <c r="AA29" s="385"/>
      <c r="AB29" s="385"/>
      <c r="AC29" s="385"/>
      <c r="AD29" s="385"/>
      <c r="AE29" s="385"/>
      <c r="AF29" s="415">
        <v>317195</v>
      </c>
      <c r="AG29" s="385"/>
      <c r="AH29" s="385"/>
      <c r="AI29" s="385"/>
      <c r="AJ29" s="385"/>
      <c r="AK29" s="385"/>
      <c r="AL29" s="385"/>
      <c r="AM29" s="415">
        <v>13201</v>
      </c>
      <c r="AN29" s="385"/>
      <c r="AO29" s="385"/>
      <c r="AP29" s="385"/>
      <c r="AQ29" s="385"/>
      <c r="AR29" s="385"/>
      <c r="AS29" s="422">
        <v>2.41</v>
      </c>
      <c r="AT29" s="385"/>
      <c r="AU29" s="385"/>
      <c r="AV29" s="385"/>
      <c r="AW29" s="385"/>
      <c r="AX29" s="385"/>
      <c r="AY29" s="415">
        <v>22065</v>
      </c>
      <c r="AZ29" s="385"/>
      <c r="BA29" s="385"/>
      <c r="BB29" s="385"/>
      <c r="BC29" s="385"/>
      <c r="BD29" s="385"/>
      <c r="BE29" s="415">
        <v>17083</v>
      </c>
      <c r="BF29" s="385"/>
      <c r="BG29" s="385"/>
      <c r="BH29" s="385"/>
      <c r="BI29" s="385"/>
      <c r="BJ29" s="385"/>
    </row>
    <row r="30" spans="3:62" s="24" customFormat="1" ht="13.9" customHeight="1">
      <c r="F30" s="389" t="s">
        <v>121</v>
      </c>
      <c r="G30" s="389"/>
      <c r="H30" s="15"/>
      <c r="I30" s="15"/>
      <c r="J30" s="179"/>
      <c r="K30" s="409">
        <v>287243</v>
      </c>
      <c r="L30" s="409"/>
      <c r="M30" s="409"/>
      <c r="N30" s="409"/>
      <c r="O30" s="409"/>
      <c r="P30" s="409"/>
      <c r="Q30" s="409"/>
      <c r="R30" s="415">
        <f>SUM(Y30:AJ30)</f>
        <v>658132</v>
      </c>
      <c r="S30" s="415"/>
      <c r="T30" s="415"/>
      <c r="U30" s="415"/>
      <c r="V30" s="415"/>
      <c r="W30" s="415"/>
      <c r="X30" s="415"/>
      <c r="Y30" s="415">
        <v>327085</v>
      </c>
      <c r="Z30" s="385"/>
      <c r="AA30" s="385"/>
      <c r="AB30" s="385"/>
      <c r="AC30" s="385"/>
      <c r="AD30" s="385"/>
      <c r="AE30" s="385"/>
      <c r="AF30" s="415">
        <v>331047</v>
      </c>
      <c r="AG30" s="385"/>
      <c r="AH30" s="385"/>
      <c r="AI30" s="385"/>
      <c r="AJ30" s="385"/>
      <c r="AK30" s="385"/>
      <c r="AL30" s="385"/>
      <c r="AM30" s="415">
        <v>13666</v>
      </c>
      <c r="AN30" s="385"/>
      <c r="AO30" s="385"/>
      <c r="AP30" s="385"/>
      <c r="AQ30" s="385"/>
      <c r="AR30" s="385"/>
      <c r="AS30" s="422">
        <v>2.29</v>
      </c>
      <c r="AT30" s="385"/>
      <c r="AU30" s="385"/>
      <c r="AV30" s="385"/>
      <c r="AW30" s="385"/>
      <c r="AX30" s="385"/>
      <c r="AY30" s="415">
        <v>23157</v>
      </c>
      <c r="AZ30" s="385"/>
      <c r="BA30" s="385"/>
      <c r="BB30" s="385"/>
      <c r="BC30" s="385"/>
      <c r="BD30" s="385"/>
      <c r="BE30" s="415">
        <v>22386</v>
      </c>
      <c r="BF30" s="385"/>
      <c r="BG30" s="385"/>
      <c r="BH30" s="385"/>
      <c r="BI30" s="385"/>
      <c r="BJ30" s="385"/>
    </row>
    <row r="31" spans="3:62" s="24" customFormat="1" ht="13.9" customHeight="1">
      <c r="F31" s="389" t="s">
        <v>122</v>
      </c>
      <c r="G31" s="389"/>
      <c r="H31" s="15"/>
      <c r="I31" s="15"/>
      <c r="J31" s="179"/>
      <c r="K31" s="420">
        <v>312212</v>
      </c>
      <c r="L31" s="420"/>
      <c r="M31" s="420"/>
      <c r="N31" s="420"/>
      <c r="O31" s="420"/>
      <c r="P31" s="420"/>
      <c r="Q31" s="420"/>
      <c r="R31" s="421">
        <v>692339</v>
      </c>
      <c r="S31" s="421"/>
      <c r="T31" s="421"/>
      <c r="U31" s="421"/>
      <c r="V31" s="421"/>
      <c r="W31" s="421"/>
      <c r="X31" s="421"/>
      <c r="Y31" s="415">
        <v>342567</v>
      </c>
      <c r="Z31" s="385"/>
      <c r="AA31" s="385"/>
      <c r="AB31" s="385"/>
      <c r="AC31" s="385"/>
      <c r="AD31" s="385"/>
      <c r="AE31" s="385"/>
      <c r="AF31" s="415">
        <v>349772</v>
      </c>
      <c r="AG31" s="385"/>
      <c r="AH31" s="385"/>
      <c r="AI31" s="385"/>
      <c r="AJ31" s="385"/>
      <c r="AK31" s="385"/>
      <c r="AL31" s="385"/>
      <c r="AM31" s="415">
        <v>14376</v>
      </c>
      <c r="AN31" s="385"/>
      <c r="AO31" s="385"/>
      <c r="AP31" s="385"/>
      <c r="AQ31" s="385"/>
      <c r="AR31" s="385"/>
      <c r="AS31" s="422">
        <v>2.2200000000000002</v>
      </c>
      <c r="AT31" s="385"/>
      <c r="AU31" s="385"/>
      <c r="AV31" s="385"/>
      <c r="AW31" s="385"/>
      <c r="AX31" s="385"/>
      <c r="AY31" s="415">
        <f>(K31-K30)</f>
        <v>24969</v>
      </c>
      <c r="AZ31" s="385"/>
      <c r="BA31" s="385"/>
      <c r="BB31" s="385"/>
      <c r="BC31" s="385"/>
      <c r="BD31" s="385"/>
      <c r="BE31" s="415">
        <f>(R31-R30)</f>
        <v>34207</v>
      </c>
      <c r="BF31" s="385"/>
      <c r="BG31" s="385"/>
      <c r="BH31" s="385"/>
      <c r="BI31" s="385"/>
      <c r="BJ31" s="385"/>
    </row>
    <row r="32" spans="3:62" s="24" customFormat="1" ht="13.9" customHeight="1">
      <c r="F32" s="386" t="s">
        <v>108</v>
      </c>
      <c r="G32" s="386"/>
      <c r="H32" s="15"/>
      <c r="I32" s="15"/>
      <c r="J32" s="179"/>
      <c r="K32" s="416">
        <v>336163</v>
      </c>
      <c r="L32" s="416">
        <v>336163</v>
      </c>
      <c r="M32" s="416">
        <v>336163</v>
      </c>
      <c r="N32" s="416">
        <v>336163</v>
      </c>
      <c r="O32" s="416">
        <v>336163</v>
      </c>
      <c r="P32" s="416">
        <v>336163</v>
      </c>
      <c r="Q32" s="416">
        <v>336163</v>
      </c>
      <c r="R32" s="417">
        <v>716124</v>
      </c>
      <c r="S32" s="417">
        <v>716124</v>
      </c>
      <c r="T32" s="417">
        <v>716124</v>
      </c>
      <c r="U32" s="417">
        <v>716124</v>
      </c>
      <c r="V32" s="417">
        <v>716124</v>
      </c>
      <c r="W32" s="417">
        <v>716124</v>
      </c>
      <c r="X32" s="417">
        <v>716124</v>
      </c>
      <c r="Y32" s="418">
        <v>350647</v>
      </c>
      <c r="Z32" s="383">
        <v>350647</v>
      </c>
      <c r="AA32" s="383">
        <v>350647</v>
      </c>
      <c r="AB32" s="383">
        <v>350647</v>
      </c>
      <c r="AC32" s="383">
        <v>350647</v>
      </c>
      <c r="AD32" s="383">
        <v>350647</v>
      </c>
      <c r="AE32" s="383"/>
      <c r="AF32" s="418">
        <v>365477</v>
      </c>
      <c r="AG32" s="383">
        <v>365477</v>
      </c>
      <c r="AH32" s="383">
        <v>365477</v>
      </c>
      <c r="AI32" s="383">
        <v>365477</v>
      </c>
      <c r="AJ32" s="383">
        <v>365477</v>
      </c>
      <c r="AK32" s="383">
        <v>365477</v>
      </c>
      <c r="AL32" s="383"/>
      <c r="AM32" s="418">
        <v>14870</v>
      </c>
      <c r="AN32" s="383">
        <v>14870</v>
      </c>
      <c r="AO32" s="383">
        <v>14870</v>
      </c>
      <c r="AP32" s="383">
        <v>14870</v>
      </c>
      <c r="AQ32" s="383">
        <v>14870</v>
      </c>
      <c r="AR32" s="383">
        <v>14870</v>
      </c>
      <c r="AS32" s="419">
        <v>2.13</v>
      </c>
      <c r="AT32" s="383">
        <v>2.13</v>
      </c>
      <c r="AU32" s="383">
        <v>2.13</v>
      </c>
      <c r="AV32" s="383">
        <v>2.13</v>
      </c>
      <c r="AW32" s="383">
        <v>2.13</v>
      </c>
      <c r="AX32" s="383">
        <v>2.13</v>
      </c>
      <c r="AY32" s="418">
        <v>23951</v>
      </c>
      <c r="AZ32" s="383">
        <v>23951</v>
      </c>
      <c r="BA32" s="383">
        <v>23951</v>
      </c>
      <c r="BB32" s="383">
        <v>23951</v>
      </c>
      <c r="BC32" s="383">
        <v>23951</v>
      </c>
      <c r="BD32" s="383">
        <v>23951</v>
      </c>
      <c r="BE32" s="418">
        <v>23785</v>
      </c>
      <c r="BF32" s="383">
        <v>23785</v>
      </c>
      <c r="BG32" s="383">
        <v>23785</v>
      </c>
      <c r="BH32" s="383">
        <v>23785</v>
      </c>
      <c r="BI32" s="383">
        <v>23785</v>
      </c>
      <c r="BJ32" s="383">
        <v>23785</v>
      </c>
    </row>
    <row r="33" spans="2:63" ht="9.9499999999999993" customHeight="1">
      <c r="B33" s="25"/>
      <c r="C33" s="25"/>
      <c r="D33" s="25"/>
      <c r="E33" s="25"/>
      <c r="F33" s="25"/>
      <c r="G33" s="25"/>
      <c r="H33" s="25"/>
      <c r="I33" s="25"/>
      <c r="J33" s="180"/>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row>
    <row r="34" spans="2:63" ht="12" customHeight="1">
      <c r="C34" s="423" t="s">
        <v>123</v>
      </c>
      <c r="D34" s="423"/>
      <c r="E34" s="17" t="s">
        <v>124</v>
      </c>
      <c r="F34" s="413" t="s">
        <v>125</v>
      </c>
      <c r="G34" s="413"/>
      <c r="H34" s="26" t="s">
        <v>126</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Q34" s="27"/>
      <c r="AR34" s="27"/>
      <c r="AS34" s="27"/>
      <c r="AT34" s="27"/>
      <c r="AU34" s="27"/>
      <c r="AV34" s="27"/>
      <c r="AW34" s="27"/>
      <c r="AX34" s="27"/>
      <c r="AY34" s="27"/>
      <c r="AZ34" s="27"/>
      <c r="BA34" s="27"/>
      <c r="BB34" s="27"/>
      <c r="BC34" s="27"/>
      <c r="BD34" s="27"/>
      <c r="BE34" s="27"/>
      <c r="BF34" s="27"/>
      <c r="BG34" s="27"/>
      <c r="BH34" s="15"/>
      <c r="BI34" s="15"/>
    </row>
    <row r="35" spans="2:63" ht="12" customHeight="1">
      <c r="E35" s="17"/>
      <c r="F35" s="413" t="s">
        <v>127</v>
      </c>
      <c r="G35" s="413"/>
      <c r="H35" s="28" t="s">
        <v>128</v>
      </c>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row>
    <row r="36" spans="2:63" ht="12" customHeight="1">
      <c r="F36" s="413" t="s">
        <v>129</v>
      </c>
      <c r="G36" s="413"/>
      <c r="H36" s="29" t="s">
        <v>481</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30"/>
    </row>
    <row r="37" spans="2:63" ht="12" hidden="1" customHeight="1">
      <c r="H37" s="29" t="s">
        <v>130</v>
      </c>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2:63" ht="12" customHeight="1">
      <c r="B38" s="414" t="s">
        <v>131</v>
      </c>
      <c r="C38" s="414"/>
      <c r="D38" s="414"/>
      <c r="E38" s="17" t="s">
        <v>124</v>
      </c>
      <c r="F38" s="29" t="s">
        <v>505</v>
      </c>
      <c r="BI38" s="32"/>
    </row>
    <row r="39" spans="2:63" ht="12" customHeight="1">
      <c r="B39" s="19"/>
      <c r="C39" s="19"/>
      <c r="D39" s="19"/>
      <c r="E39" s="17"/>
      <c r="BI39" s="32"/>
    </row>
    <row r="40" spans="2:63" s="33" customFormat="1" ht="18" customHeight="1">
      <c r="B40" s="412" t="s">
        <v>460</v>
      </c>
      <c r="C40" s="412"/>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2"/>
      <c r="AJ40" s="412"/>
      <c r="AK40" s="412"/>
      <c r="AL40" s="412"/>
      <c r="AM40" s="412"/>
      <c r="AN40" s="412"/>
      <c r="AO40" s="412"/>
      <c r="AP40" s="412"/>
      <c r="AQ40" s="412"/>
      <c r="AR40" s="412"/>
      <c r="AS40" s="412"/>
      <c r="AT40" s="412"/>
      <c r="AU40" s="412"/>
      <c r="AV40" s="412"/>
      <c r="AW40" s="412"/>
      <c r="AX40" s="412"/>
      <c r="AY40" s="412"/>
      <c r="AZ40" s="412"/>
      <c r="BA40" s="412"/>
      <c r="BB40" s="412"/>
      <c r="BC40" s="412"/>
      <c r="BD40" s="412"/>
      <c r="BE40" s="412"/>
      <c r="BF40" s="412"/>
      <c r="BG40" s="412"/>
      <c r="BH40" s="412"/>
      <c r="BI40" s="14"/>
    </row>
    <row r="41" spans="2:63" ht="12.95" customHeight="1">
      <c r="B41" s="394" t="s">
        <v>132</v>
      </c>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0"/>
      <c r="AW41" s="390"/>
      <c r="AX41" s="390"/>
      <c r="AY41" s="390"/>
      <c r="AZ41" s="390"/>
      <c r="BA41" s="390"/>
      <c r="BB41" s="390"/>
      <c r="BC41" s="390"/>
      <c r="BD41" s="390"/>
      <c r="BE41" s="390"/>
      <c r="BF41" s="390"/>
      <c r="BG41" s="390"/>
      <c r="BH41" s="390"/>
      <c r="BI41" s="390"/>
      <c r="BJ41" s="390"/>
    </row>
    <row r="42" spans="2:63" ht="9.9499999999999993" customHeight="1">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J42" s="16" t="s">
        <v>89</v>
      </c>
    </row>
    <row r="43" spans="2:63" ht="18" customHeight="1">
      <c r="B43" s="400" t="s">
        <v>451</v>
      </c>
      <c r="C43" s="401"/>
      <c r="D43" s="401"/>
      <c r="E43" s="401"/>
      <c r="F43" s="401"/>
      <c r="G43" s="401"/>
      <c r="H43" s="401"/>
      <c r="I43" s="401"/>
      <c r="J43" s="401"/>
      <c r="K43" s="401"/>
      <c r="L43" s="401"/>
      <c r="M43" s="404" t="s">
        <v>133</v>
      </c>
      <c r="N43" s="401"/>
      <c r="O43" s="401"/>
      <c r="P43" s="401"/>
      <c r="Q43" s="401"/>
      <c r="R43" s="404" t="s">
        <v>134</v>
      </c>
      <c r="S43" s="401"/>
      <c r="T43" s="401"/>
      <c r="U43" s="401"/>
      <c r="V43" s="401"/>
      <c r="W43" s="401"/>
      <c r="X43" s="401"/>
      <c r="Y43" s="401"/>
      <c r="Z43" s="401"/>
      <c r="AA43" s="401"/>
      <c r="AB43" s="401"/>
      <c r="AC43" s="401"/>
      <c r="AD43" s="401"/>
      <c r="AE43" s="401"/>
      <c r="AF43" s="401"/>
      <c r="AG43" s="404" t="s">
        <v>135</v>
      </c>
      <c r="AH43" s="401"/>
      <c r="AI43" s="401"/>
      <c r="AJ43" s="401"/>
      <c r="AK43" s="401"/>
      <c r="AL43" s="401"/>
      <c r="AM43" s="401"/>
      <c r="AN43" s="401"/>
      <c r="AO43" s="401"/>
      <c r="AP43" s="401"/>
      <c r="AQ43" s="401"/>
      <c r="AR43" s="401"/>
      <c r="AS43" s="401"/>
      <c r="AT43" s="401"/>
      <c r="AU43" s="401"/>
      <c r="AV43" s="404" t="s">
        <v>136</v>
      </c>
      <c r="AW43" s="401"/>
      <c r="AX43" s="401"/>
      <c r="AY43" s="401"/>
      <c r="AZ43" s="401"/>
      <c r="BA43" s="401"/>
      <c r="BB43" s="401"/>
      <c r="BC43" s="401"/>
      <c r="BD43" s="401"/>
      <c r="BE43" s="401"/>
      <c r="BF43" s="401"/>
      <c r="BG43" s="401"/>
      <c r="BH43" s="401"/>
      <c r="BI43" s="401"/>
      <c r="BJ43" s="405"/>
    </row>
    <row r="44" spans="2:63" ht="18" customHeight="1">
      <c r="B44" s="402"/>
      <c r="C44" s="403"/>
      <c r="D44" s="403"/>
      <c r="E44" s="403"/>
      <c r="F44" s="403"/>
      <c r="G44" s="403"/>
      <c r="H44" s="403"/>
      <c r="I44" s="403"/>
      <c r="J44" s="403"/>
      <c r="K44" s="403"/>
      <c r="L44" s="403"/>
      <c r="M44" s="403"/>
      <c r="N44" s="403"/>
      <c r="O44" s="403"/>
      <c r="P44" s="403"/>
      <c r="Q44" s="403"/>
      <c r="R44" s="406" t="s">
        <v>94</v>
      </c>
      <c r="S44" s="407"/>
      <c r="T44" s="407"/>
      <c r="U44" s="407"/>
      <c r="V44" s="407"/>
      <c r="W44" s="406" t="s">
        <v>95</v>
      </c>
      <c r="X44" s="407"/>
      <c r="Y44" s="407"/>
      <c r="Z44" s="407"/>
      <c r="AA44" s="407"/>
      <c r="AB44" s="406" t="s">
        <v>96</v>
      </c>
      <c r="AC44" s="407"/>
      <c r="AD44" s="407"/>
      <c r="AE44" s="407"/>
      <c r="AF44" s="407"/>
      <c r="AG44" s="406" t="s">
        <v>94</v>
      </c>
      <c r="AH44" s="407"/>
      <c r="AI44" s="407"/>
      <c r="AJ44" s="407"/>
      <c r="AK44" s="407"/>
      <c r="AL44" s="406" t="s">
        <v>95</v>
      </c>
      <c r="AM44" s="407"/>
      <c r="AN44" s="407"/>
      <c r="AO44" s="407"/>
      <c r="AP44" s="407"/>
      <c r="AQ44" s="406" t="s">
        <v>96</v>
      </c>
      <c r="AR44" s="407"/>
      <c r="AS44" s="407"/>
      <c r="AT44" s="407"/>
      <c r="AU44" s="407"/>
      <c r="AV44" s="406" t="s">
        <v>94</v>
      </c>
      <c r="AW44" s="407"/>
      <c r="AX44" s="407"/>
      <c r="AY44" s="407"/>
      <c r="AZ44" s="407"/>
      <c r="BA44" s="406" t="s">
        <v>95</v>
      </c>
      <c r="BB44" s="407"/>
      <c r="BC44" s="407"/>
      <c r="BD44" s="407"/>
      <c r="BE44" s="407"/>
      <c r="BF44" s="406" t="s">
        <v>96</v>
      </c>
      <c r="BG44" s="407"/>
      <c r="BH44" s="407"/>
      <c r="BI44" s="407"/>
      <c r="BJ44" s="408"/>
    </row>
    <row r="45" spans="2:63" ht="9.9499999999999993" customHeight="1">
      <c r="C45" s="32"/>
      <c r="D45" s="32"/>
      <c r="E45" s="32"/>
      <c r="F45" s="32"/>
      <c r="G45" s="32"/>
      <c r="H45" s="17"/>
      <c r="I45" s="17"/>
      <c r="J45" s="17"/>
      <c r="K45" s="17"/>
      <c r="L45" s="181"/>
      <c r="M45" s="17"/>
      <c r="N45" s="15"/>
      <c r="O45" s="15"/>
    </row>
    <row r="46" spans="2:63" ht="13.9" customHeight="1">
      <c r="C46" s="392" t="s">
        <v>104</v>
      </c>
      <c r="D46" s="393"/>
      <c r="E46" s="393"/>
      <c r="F46" s="393"/>
      <c r="G46" s="389" t="s">
        <v>137</v>
      </c>
      <c r="H46" s="390"/>
      <c r="I46" s="390"/>
      <c r="J46" s="394" t="s">
        <v>100</v>
      </c>
      <c r="K46" s="394"/>
      <c r="L46" s="182"/>
      <c r="M46" s="409">
        <v>564156</v>
      </c>
      <c r="N46" s="410"/>
      <c r="O46" s="410"/>
      <c r="P46" s="410"/>
      <c r="Q46" s="410"/>
      <c r="R46" s="409">
        <f>SUM(V46:AD46)</f>
        <v>118509</v>
      </c>
      <c r="S46" s="385"/>
      <c r="T46" s="385"/>
      <c r="U46" s="385"/>
      <c r="V46" s="385"/>
      <c r="W46" s="409">
        <v>60769</v>
      </c>
      <c r="X46" s="410"/>
      <c r="Y46" s="410"/>
      <c r="Z46" s="410"/>
      <c r="AA46" s="410"/>
      <c r="AB46" s="409">
        <v>57740</v>
      </c>
      <c r="AC46" s="385"/>
      <c r="AD46" s="385"/>
      <c r="AE46" s="385"/>
      <c r="AF46" s="385"/>
      <c r="AG46" s="409">
        <f>SUM(AK46:AS46)</f>
        <v>407489</v>
      </c>
      <c r="AH46" s="410"/>
      <c r="AI46" s="410"/>
      <c r="AJ46" s="410"/>
      <c r="AK46" s="410"/>
      <c r="AL46" s="409">
        <v>208046</v>
      </c>
      <c r="AM46" s="385"/>
      <c r="AN46" s="385"/>
      <c r="AO46" s="385"/>
      <c r="AP46" s="385"/>
      <c r="AQ46" s="409">
        <v>199443</v>
      </c>
      <c r="AR46" s="410"/>
      <c r="AS46" s="410"/>
      <c r="AT46" s="410"/>
      <c r="AU46" s="410"/>
      <c r="AV46" s="409">
        <f>SUM(AZ46:BH46)</f>
        <v>37276</v>
      </c>
      <c r="AW46" s="385"/>
      <c r="AX46" s="385"/>
      <c r="AY46" s="385"/>
      <c r="AZ46" s="385"/>
      <c r="BA46" s="409">
        <v>16346</v>
      </c>
      <c r="BB46" s="410"/>
      <c r="BC46" s="410"/>
      <c r="BD46" s="410"/>
      <c r="BE46" s="410"/>
      <c r="BF46" s="409">
        <v>20930</v>
      </c>
      <c r="BG46" s="385"/>
      <c r="BH46" s="385"/>
      <c r="BI46" s="385"/>
      <c r="BJ46" s="385"/>
      <c r="BK46" s="34"/>
    </row>
    <row r="47" spans="2:63" ht="13.9" customHeight="1">
      <c r="C47" s="32"/>
      <c r="D47" s="32"/>
      <c r="E47" s="32"/>
      <c r="G47" s="389" t="s">
        <v>117</v>
      </c>
      <c r="H47" s="390"/>
      <c r="I47" s="390"/>
      <c r="J47" s="15"/>
      <c r="L47" s="182"/>
      <c r="M47" s="409">
        <v>587887</v>
      </c>
      <c r="N47" s="410"/>
      <c r="O47" s="410"/>
      <c r="P47" s="410"/>
      <c r="Q47" s="410"/>
      <c r="R47" s="409">
        <f>SUM(V47:AD47)</f>
        <v>105577</v>
      </c>
      <c r="S47" s="385"/>
      <c r="T47" s="385"/>
      <c r="U47" s="385"/>
      <c r="V47" s="385"/>
      <c r="W47" s="409">
        <v>54097</v>
      </c>
      <c r="X47" s="410"/>
      <c r="Y47" s="410"/>
      <c r="Z47" s="410"/>
      <c r="AA47" s="410"/>
      <c r="AB47" s="409">
        <v>51480</v>
      </c>
      <c r="AC47" s="385"/>
      <c r="AD47" s="385"/>
      <c r="AE47" s="385"/>
      <c r="AF47" s="385"/>
      <c r="AG47" s="409">
        <f>SUM(AK47:AS47)</f>
        <v>435973</v>
      </c>
      <c r="AH47" s="410"/>
      <c r="AI47" s="410"/>
      <c r="AJ47" s="410"/>
      <c r="AK47" s="410"/>
      <c r="AL47" s="409">
        <v>223090</v>
      </c>
      <c r="AM47" s="385"/>
      <c r="AN47" s="385"/>
      <c r="AO47" s="385"/>
      <c r="AP47" s="385"/>
      <c r="AQ47" s="409">
        <v>212883</v>
      </c>
      <c r="AR47" s="410"/>
      <c r="AS47" s="410"/>
      <c r="AT47" s="410"/>
      <c r="AU47" s="410"/>
      <c r="AV47" s="409">
        <f>SUM(AZ47:BH47)</f>
        <v>45925</v>
      </c>
      <c r="AW47" s="385"/>
      <c r="AX47" s="385"/>
      <c r="AY47" s="385"/>
      <c r="AZ47" s="385"/>
      <c r="BA47" s="409">
        <v>19772</v>
      </c>
      <c r="BB47" s="410"/>
      <c r="BC47" s="410"/>
      <c r="BD47" s="410"/>
      <c r="BE47" s="410"/>
      <c r="BF47" s="409">
        <v>26153</v>
      </c>
      <c r="BG47" s="385"/>
      <c r="BH47" s="385"/>
      <c r="BI47" s="385"/>
      <c r="BJ47" s="385"/>
      <c r="BK47" s="34"/>
    </row>
    <row r="48" spans="2:63" ht="13.9" customHeight="1">
      <c r="C48" s="392" t="s">
        <v>118</v>
      </c>
      <c r="D48" s="393"/>
      <c r="E48" s="393"/>
      <c r="F48" s="393"/>
      <c r="G48" s="389" t="s">
        <v>119</v>
      </c>
      <c r="H48" s="390"/>
      <c r="I48" s="390"/>
      <c r="J48" s="394" t="s">
        <v>100</v>
      </c>
      <c r="K48" s="394"/>
      <c r="L48" s="182"/>
      <c r="M48" s="409">
        <v>618663</v>
      </c>
      <c r="N48" s="410"/>
      <c r="O48" s="410"/>
      <c r="P48" s="410"/>
      <c r="Q48" s="410"/>
      <c r="R48" s="409">
        <f>SUM(V48:AD48)</f>
        <v>92988</v>
      </c>
      <c r="S48" s="385"/>
      <c r="T48" s="385"/>
      <c r="U48" s="385"/>
      <c r="V48" s="385"/>
      <c r="W48" s="409">
        <v>47619</v>
      </c>
      <c r="X48" s="410"/>
      <c r="Y48" s="410"/>
      <c r="Z48" s="410"/>
      <c r="AA48" s="410"/>
      <c r="AB48" s="409">
        <v>45369</v>
      </c>
      <c r="AC48" s="385"/>
      <c r="AD48" s="385"/>
      <c r="AE48" s="385"/>
      <c r="AF48" s="385"/>
      <c r="AG48" s="409">
        <f>SUM(AK48:AS48)</f>
        <v>463246</v>
      </c>
      <c r="AH48" s="410"/>
      <c r="AI48" s="410"/>
      <c r="AJ48" s="410"/>
      <c r="AK48" s="410"/>
      <c r="AL48" s="409">
        <v>236639</v>
      </c>
      <c r="AM48" s="385"/>
      <c r="AN48" s="385"/>
      <c r="AO48" s="385"/>
      <c r="AP48" s="385"/>
      <c r="AQ48" s="409">
        <v>226607</v>
      </c>
      <c r="AR48" s="410"/>
      <c r="AS48" s="410"/>
      <c r="AT48" s="410"/>
      <c r="AU48" s="410"/>
      <c r="AV48" s="409">
        <f>SUM(AZ48:BH48)</f>
        <v>58412</v>
      </c>
      <c r="AW48" s="385"/>
      <c r="AX48" s="385"/>
      <c r="AY48" s="385"/>
      <c r="AZ48" s="385"/>
      <c r="BA48" s="409">
        <v>25014</v>
      </c>
      <c r="BB48" s="410"/>
      <c r="BC48" s="410"/>
      <c r="BD48" s="410"/>
      <c r="BE48" s="410"/>
      <c r="BF48" s="409">
        <v>33398</v>
      </c>
      <c r="BG48" s="385"/>
      <c r="BH48" s="385"/>
      <c r="BI48" s="385"/>
      <c r="BJ48" s="385"/>
      <c r="BK48" s="34"/>
    </row>
    <row r="49" spans="2:63" ht="13.9" customHeight="1">
      <c r="G49" s="389" t="s">
        <v>120</v>
      </c>
      <c r="H49" s="390"/>
      <c r="I49" s="390"/>
      <c r="J49" s="15"/>
      <c r="L49" s="182"/>
      <c r="M49" s="409">
        <v>635746</v>
      </c>
      <c r="N49" s="410"/>
      <c r="O49" s="410"/>
      <c r="P49" s="410"/>
      <c r="Q49" s="410"/>
      <c r="R49" s="409">
        <f>SUM(V49:AD49)</f>
        <v>87038</v>
      </c>
      <c r="S49" s="385"/>
      <c r="T49" s="385"/>
      <c r="U49" s="385"/>
      <c r="V49" s="385"/>
      <c r="W49" s="409">
        <v>44601</v>
      </c>
      <c r="X49" s="410"/>
      <c r="Y49" s="410"/>
      <c r="Z49" s="410"/>
      <c r="AA49" s="410"/>
      <c r="AB49" s="409">
        <v>42437</v>
      </c>
      <c r="AC49" s="385"/>
      <c r="AD49" s="385"/>
      <c r="AE49" s="385"/>
      <c r="AF49" s="385"/>
      <c r="AG49" s="409">
        <f>SUM(AK49:AS49)</f>
        <v>466364</v>
      </c>
      <c r="AH49" s="410"/>
      <c r="AI49" s="410"/>
      <c r="AJ49" s="410"/>
      <c r="AK49" s="410"/>
      <c r="AL49" s="409">
        <v>236542</v>
      </c>
      <c r="AM49" s="385"/>
      <c r="AN49" s="385"/>
      <c r="AO49" s="385"/>
      <c r="AP49" s="385"/>
      <c r="AQ49" s="409">
        <v>229822</v>
      </c>
      <c r="AR49" s="410"/>
      <c r="AS49" s="410"/>
      <c r="AT49" s="410"/>
      <c r="AU49" s="410"/>
      <c r="AV49" s="409">
        <v>76694</v>
      </c>
      <c r="AW49" s="385"/>
      <c r="AX49" s="385"/>
      <c r="AY49" s="385"/>
      <c r="AZ49" s="385"/>
      <c r="BA49" s="409">
        <v>33708</v>
      </c>
      <c r="BB49" s="410"/>
      <c r="BC49" s="410"/>
      <c r="BD49" s="410"/>
      <c r="BE49" s="410"/>
      <c r="BF49" s="409">
        <v>43256</v>
      </c>
      <c r="BG49" s="385"/>
      <c r="BH49" s="385"/>
      <c r="BI49" s="385"/>
      <c r="BJ49" s="385"/>
      <c r="BK49" s="34"/>
    </row>
    <row r="50" spans="2:63" s="24" customFormat="1" ht="13.9" customHeight="1">
      <c r="G50" s="389" t="s">
        <v>121</v>
      </c>
      <c r="H50" s="390"/>
      <c r="I50" s="390"/>
      <c r="J50" s="15"/>
      <c r="L50" s="183"/>
      <c r="M50" s="409">
        <v>658132</v>
      </c>
      <c r="N50" s="410"/>
      <c r="O50" s="410"/>
      <c r="P50" s="410"/>
      <c r="Q50" s="410"/>
      <c r="R50" s="409">
        <f>SUM(V50:AD50)</f>
        <v>85765</v>
      </c>
      <c r="S50" s="385"/>
      <c r="T50" s="385"/>
      <c r="U50" s="385"/>
      <c r="V50" s="385"/>
      <c r="W50" s="409">
        <v>43979</v>
      </c>
      <c r="X50" s="410"/>
      <c r="Y50" s="410"/>
      <c r="Z50" s="410"/>
      <c r="AA50" s="410"/>
      <c r="AB50" s="409">
        <v>41786</v>
      </c>
      <c r="AC50" s="385"/>
      <c r="AD50" s="385"/>
      <c r="AE50" s="385"/>
      <c r="AF50" s="385"/>
      <c r="AG50" s="409">
        <f>SUM(AK50:AS50)</f>
        <v>467346</v>
      </c>
      <c r="AH50" s="410"/>
      <c r="AI50" s="410"/>
      <c r="AJ50" s="410"/>
      <c r="AK50" s="410"/>
      <c r="AL50" s="409">
        <v>235839</v>
      </c>
      <c r="AM50" s="385"/>
      <c r="AN50" s="385"/>
      <c r="AO50" s="385"/>
      <c r="AP50" s="385"/>
      <c r="AQ50" s="409">
        <v>231507</v>
      </c>
      <c r="AR50" s="410"/>
      <c r="AS50" s="410"/>
      <c r="AT50" s="410"/>
      <c r="AU50" s="410"/>
      <c r="AV50" s="409">
        <f>SUM(AZ50:BH50)</f>
        <v>101039</v>
      </c>
      <c r="AW50" s="385"/>
      <c r="AX50" s="385"/>
      <c r="AY50" s="385"/>
      <c r="AZ50" s="385"/>
      <c r="BA50" s="409">
        <v>44889</v>
      </c>
      <c r="BB50" s="410"/>
      <c r="BC50" s="410"/>
      <c r="BD50" s="410"/>
      <c r="BE50" s="410"/>
      <c r="BF50" s="409">
        <v>56150</v>
      </c>
      <c r="BG50" s="385"/>
      <c r="BH50" s="385"/>
      <c r="BI50" s="385"/>
      <c r="BJ50" s="385"/>
      <c r="BK50" s="34"/>
    </row>
    <row r="51" spans="2:63" s="24" customFormat="1" ht="13.9" customHeight="1">
      <c r="G51" s="389" t="s">
        <v>122</v>
      </c>
      <c r="H51" s="390"/>
      <c r="I51" s="390"/>
      <c r="J51" s="15"/>
      <c r="L51" s="182"/>
      <c r="M51" s="409">
        <v>692339</v>
      </c>
      <c r="N51" s="410"/>
      <c r="O51" s="410"/>
      <c r="P51" s="410"/>
      <c r="Q51" s="410"/>
      <c r="R51" s="409">
        <v>80006</v>
      </c>
      <c r="S51" s="385"/>
      <c r="T51" s="385"/>
      <c r="U51" s="385"/>
      <c r="V51" s="385"/>
      <c r="W51" s="409">
        <v>40797</v>
      </c>
      <c r="X51" s="410"/>
      <c r="Y51" s="410"/>
      <c r="Z51" s="410"/>
      <c r="AA51" s="410"/>
      <c r="AB51" s="409">
        <v>39209</v>
      </c>
      <c r="AC51" s="385"/>
      <c r="AD51" s="385"/>
      <c r="AE51" s="385"/>
      <c r="AF51" s="385"/>
      <c r="AG51" s="409">
        <v>432926</v>
      </c>
      <c r="AH51" s="410"/>
      <c r="AI51" s="410"/>
      <c r="AJ51" s="410"/>
      <c r="AK51" s="410"/>
      <c r="AL51" s="409">
        <v>215963</v>
      </c>
      <c r="AM51" s="385"/>
      <c r="AN51" s="385"/>
      <c r="AO51" s="385"/>
      <c r="AP51" s="385"/>
      <c r="AQ51" s="409">
        <v>216963</v>
      </c>
      <c r="AR51" s="410"/>
      <c r="AS51" s="410"/>
      <c r="AT51" s="410"/>
      <c r="AU51" s="410"/>
      <c r="AV51" s="409">
        <v>130755</v>
      </c>
      <c r="AW51" s="385"/>
      <c r="AX51" s="385"/>
      <c r="AY51" s="385"/>
      <c r="AZ51" s="385"/>
      <c r="BA51" s="409">
        <v>58750</v>
      </c>
      <c r="BB51" s="410"/>
      <c r="BC51" s="410"/>
      <c r="BD51" s="410"/>
      <c r="BE51" s="410"/>
      <c r="BF51" s="409">
        <v>72005</v>
      </c>
      <c r="BG51" s="385"/>
      <c r="BH51" s="385"/>
      <c r="BI51" s="385"/>
      <c r="BJ51" s="385"/>
      <c r="BK51" s="34"/>
    </row>
    <row r="52" spans="2:63" s="24" customFormat="1" ht="13.9" customHeight="1">
      <c r="G52" s="386" t="s">
        <v>108</v>
      </c>
      <c r="H52" s="387"/>
      <c r="I52" s="387"/>
      <c r="J52" s="35"/>
      <c r="L52" s="184"/>
      <c r="M52" s="397">
        <v>716124</v>
      </c>
      <c r="N52" s="398">
        <v>716124</v>
      </c>
      <c r="O52" s="398">
        <v>716124</v>
      </c>
      <c r="P52" s="398">
        <v>716124</v>
      </c>
      <c r="Q52" s="398">
        <v>716124</v>
      </c>
      <c r="R52" s="397">
        <f>W52+AB52</f>
        <v>87257</v>
      </c>
      <c r="S52" s="383"/>
      <c r="T52" s="383"/>
      <c r="U52" s="383"/>
      <c r="V52" s="383"/>
      <c r="W52" s="397">
        <f>2909+2926+2981+2919+2755+2822+2830+3039+3006+3133+3132+3031+3138+3139+3007</f>
        <v>44767</v>
      </c>
      <c r="X52" s="398">
        <f>2909+2926+2981+2919+2755+2822+2830+3039+3006+3133+3132+3031+3138+3139+3007</f>
        <v>44767</v>
      </c>
      <c r="Y52" s="398">
        <f>2909+2926+2981+2919+2755+2822+2830+3039+3006+3133+3132+3031+3138+3139+3007</f>
        <v>44767</v>
      </c>
      <c r="Z52" s="398">
        <f>2909+2926+2981+2919+2755+2822+2830+3039+3006+3133+3132+3031+3138+3139+3007</f>
        <v>44767</v>
      </c>
      <c r="AA52" s="398">
        <f>2909+2926+2981+2919+2755+2822+2830+3039+3006+3133+3132+3031+3138+3139+3007</f>
        <v>44767</v>
      </c>
      <c r="AB52" s="397">
        <f>2849+2829+2806+2711+2556+2673+2757+2732+2873+2905+2961+2969+2972+2977+2920</f>
        <v>42490</v>
      </c>
      <c r="AC52" s="383">
        <f>2849+2829+2806+2711+2556+2673+2757+2732+2873+2905+2961+2969+2972+2977+2920</f>
        <v>42490</v>
      </c>
      <c r="AD52" s="383">
        <f>2849+2829+2806+2711+2556+2673+2757+2732+2873+2905+2961+2969+2972+2977+2920</f>
        <v>42490</v>
      </c>
      <c r="AE52" s="383">
        <f>2849+2829+2806+2711+2556+2673+2757+2732+2873+2905+2961+2969+2972+2977+2920</f>
        <v>42490</v>
      </c>
      <c r="AF52" s="383">
        <f>2849+2829+2806+2711+2556+2673+2757+2732+2873+2905+2961+2969+2972+2977+2920</f>
        <v>42490</v>
      </c>
      <c r="AG52" s="397">
        <f>AL52+AQ52</f>
        <v>488098</v>
      </c>
      <c r="AH52" s="398"/>
      <c r="AI52" s="398"/>
      <c r="AJ52" s="398"/>
      <c r="AK52" s="398"/>
      <c r="AL52" s="397">
        <f>3256+3164+2972+3170+3447+3650+3815+4144+4343+4561+5023+5147+5181+5240+5162+5632+6066+6214+6153+6648+6788+7113+7100+7055+6990+6798+6097+6019+6182+5094+5962+5498+5121+4790+4544+4540+4431+4102+3931+3790+3774+3745+3854+3979+4047+4359+4809+4897+4719+2817</f>
        <v>245933</v>
      </c>
      <c r="AM52" s="383">
        <f>3256+3164+2972+3170+3447+3650+3815+4144+4343+4561+5023+5147+5181+5240+5162+5632+6066+6214+6153+6648+6788+7113+7100+7055+6990+6798+6097+6019+6182+5094+5962+5498+5121+4790+4544+4540+4431+4102+3931+3790+3774+3745+3854+3979+4047+4359+4809+4897+4719+2817</f>
        <v>245933</v>
      </c>
      <c r="AN52" s="383">
        <f>3256+3164+2972+3170+3447+3650+3815+4144+4343+4561+5023+5147+5181+5240+5162+5632+6066+6214+6153+6648+6788+7113+7100+7055+6990+6798+6097+6019+6182+5094+5962+5498+5121+4790+4544+4540+4431+4102+3931+3790+3774+3745+3854+3979+4047+4359+4809+4897+4719+2817</f>
        <v>245933</v>
      </c>
      <c r="AO52" s="383">
        <f>3256+3164+2972+3170+3447+3650+3815+4144+4343+4561+5023+5147+5181+5240+5162+5632+6066+6214+6153+6648+6788+7113+7100+7055+6990+6798+6097+6019+6182+5094+5962+5498+5121+4790+4544+4540+4431+4102+3931+3790+3774+3745+3854+3979+4047+4359+4809+4897+4719+2817</f>
        <v>245933</v>
      </c>
      <c r="AP52" s="383">
        <f>3256+3164+2972+3170+3447+3650+3815+4144+4343+4561+5023+5147+5181+5240+5162+5632+6066+6214+6153+6648+6788+7113+7100+7055+6990+6798+6097+6019+6182+5094+5962+5498+5121+4790+4544+4540+4431+4102+3931+3790+3774+3745+3854+3979+4047+4359+4809+4897+4719+2817</f>
        <v>245933</v>
      </c>
      <c r="AQ52" s="397">
        <f>2924+2958+2984+3284+3384+3718+4087+4228+4632+4686+5072+5237+5229+5147+5103+5302+5502+5370+5450+5761+5791+6118+6341+6149+6138+6365+6778+6644+6490+5310+6209+5883+5697+5285+5048+4878+4279+3903+3831+3653+3730+3481+3686+3866+4042+4482+4898+4941+4955+3236</f>
        <v>242165</v>
      </c>
      <c r="AR52" s="398">
        <f>2924+2958+2984+3284+3384+3718+4087+4228+4632+4686+5072+5237+5229+5147+5103+5302+5502+5370+5450+5761+5791+6118+6341+6149+6138+6365+6778+6644+6490+5310+6209+5883+5697+5285+5048+4878+4279+3903+3831+3653+3730+3481+3686+3866+4042+4482+4898+4941+4955+3236</f>
        <v>242165</v>
      </c>
      <c r="AS52" s="398">
        <f>2924+2958+2984+3284+3384+3718+4087+4228+4632+4686+5072+5237+5229+5147+5103+5302+5502+5370+5450+5761+5791+6118+6341+6149+6138+6365+6778+6644+6490+5310+6209+5883+5697+5285+5048+4878+4279+3903+3831+3653+3730+3481+3686+3866+4042+4482+4898+4941+4955+3236</f>
        <v>242165</v>
      </c>
      <c r="AT52" s="398">
        <f>2924+2958+2984+3284+3384+3718+4087+4228+4632+4686+5072+5237+5229+5147+5103+5302+5502+5370+5450+5761+5791+6118+6341+6149+6138+6365+6778+6644+6490+5310+6209+5883+5697+5285+5048+4878+4279+3903+3831+3653+3730+3481+3686+3866+4042+4482+4898+4941+4955+3236</f>
        <v>242165</v>
      </c>
      <c r="AU52" s="398">
        <f>2924+2958+2984+3284+3384+3718+4087+4228+4632+4686+5072+5237+5229+5147+5103+5302+5502+5370+5450+5761+5791+6118+6341+6149+6138+6365+6778+6644+6490+5310+6209+5883+5697+5285+5048+4878+4279+3903+3831+3653+3730+3481+3686+3866+4042+4482+4898+4941+4955+3236</f>
        <v>242165</v>
      </c>
      <c r="AV52" s="397">
        <f>BA52+BF52</f>
        <v>137625</v>
      </c>
      <c r="AW52" s="383"/>
      <c r="AX52" s="383"/>
      <c r="AY52" s="383"/>
      <c r="AZ52" s="383"/>
      <c r="BA52" s="397">
        <f>3056+3630+3665+3542+3487+3178+2898+2871+3015+3078+2896+2615+2704+2448+2229+1969+1641+1668+1478+1282+1100+807+667+571+441+376+266+225+172+114+93+55+44+35+26+33</f>
        <v>58375</v>
      </c>
      <c r="BB52" s="398">
        <f>3056+3630+3665+3542+3487+3178+2898+2871+3015+3078+2896+2615+2704+2448+2229+1969+1641+1668+1478+1282+1100+807+667+571+441+376+266+225+172+114+93+55+44+35+26+33+1572</f>
        <v>59947</v>
      </c>
      <c r="BC52" s="398">
        <f>3056+3630+3665+3542+3487+3178+2898+2871+3015+3078+2896+2615+2704+2448+2229+1969+1641+1668+1478+1282+1100+807+667+571+441+376+266+225+172+114+93+55+44+35+26+33+1572</f>
        <v>59947</v>
      </c>
      <c r="BD52" s="398">
        <f>3056+3630+3665+3542+3487+3178+2898+2871+3015+3078+2896+2615+2704+2448+2229+1969+1641+1668+1478+1282+1100+807+667+571+441+376+266+225+172+114+93+55+44+35+26+33+1572</f>
        <v>59947</v>
      </c>
      <c r="BE52" s="398">
        <f>3056+3630+3665+3542+3487+3178+2898+2871+3015+3078+2896+2615+2704+2448+2229+1969+1641+1668+1478+1282+1100+807+667+571+441+376+266+225+172+114+93+55+44+35+26+33+1572</f>
        <v>59947</v>
      </c>
      <c r="BF52" s="397">
        <f>3339+4214+4268+4239+4358+4022+3458+3672+3935+4009+3719+3365+3413+3315+3040+2768+2512+2411+2295+1999+1732+1459+1352+1249+1100+907+634+542+409+396+289+267+176+131+79+177</f>
        <v>79250</v>
      </c>
      <c r="BG52" s="383">
        <f>3339+4214+4268+4239+4358+4022+3458+3672+3935+4009+3719+3365+3413+3315+3040+2768+2512+2411+2295+1999+1732+1459+1352+1249+1100+907+634+542+409+396+289+267+176+131+79+177+1572</f>
        <v>80822</v>
      </c>
      <c r="BH52" s="383">
        <f>3339+4214+4268+4239+4358+4022+3458+3672+3935+4009+3719+3365+3413+3315+3040+2768+2512+2411+2295+1999+1732+1459+1352+1249+1100+907+634+542+409+396+289+267+176+131+79+177+1572</f>
        <v>80822</v>
      </c>
      <c r="BI52" s="383">
        <f>3339+4214+4268+4239+4358+4022+3458+3672+3935+4009+3719+3365+3413+3315+3040+2768+2512+2411+2295+1999+1732+1459+1352+1249+1100+907+634+542+409+396+289+267+176+131+79+177+1572</f>
        <v>80822</v>
      </c>
      <c r="BJ52" s="383">
        <f>3339+4214+4268+4239+4358+4022+3458+3672+3935+4009+3719+3365+3413+3315+3040+2768+2512+2411+2295+1999+1732+1459+1352+1249+1100+907+634+542+409+396+289+267+176+131+79+177+1572</f>
        <v>80822</v>
      </c>
      <c r="BK52" s="34"/>
    </row>
    <row r="53" spans="2:63" ht="9.9499999999999993" customHeight="1">
      <c r="B53" s="25"/>
      <c r="C53" s="25"/>
      <c r="D53" s="25"/>
      <c r="E53" s="25"/>
      <c r="F53" s="25"/>
      <c r="G53" s="36"/>
      <c r="H53" s="25"/>
      <c r="I53" s="25"/>
      <c r="J53" s="25"/>
      <c r="K53" s="25"/>
      <c r="L53" s="180"/>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row>
    <row r="54" spans="2:63" ht="9.9499999999999993" customHeight="1">
      <c r="B54" s="411" t="s">
        <v>138</v>
      </c>
      <c r="C54" s="411"/>
      <c r="D54" s="411"/>
      <c r="E54" s="37" t="s">
        <v>139</v>
      </c>
      <c r="F54" s="26" t="s">
        <v>482</v>
      </c>
      <c r="G54" s="38"/>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2:63" ht="12" customHeight="1">
      <c r="B55" s="395" t="s">
        <v>140</v>
      </c>
      <c r="C55" s="395"/>
      <c r="D55" s="395"/>
      <c r="E55" s="32" t="s">
        <v>139</v>
      </c>
      <c r="F55" s="28" t="s">
        <v>506</v>
      </c>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row>
    <row r="56" spans="2:63" ht="12" customHeight="1">
      <c r="B56" s="40"/>
      <c r="C56" s="40"/>
      <c r="D56" s="40"/>
      <c r="E56" s="32"/>
      <c r="F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row>
    <row r="57" spans="2:63" ht="12.95" customHeight="1">
      <c r="B57" s="396" t="s">
        <v>141</v>
      </c>
      <c r="C57" s="390"/>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0"/>
      <c r="AY57" s="390"/>
      <c r="AZ57" s="390"/>
      <c r="BA57" s="390"/>
      <c r="BB57" s="390"/>
      <c r="BC57" s="390"/>
      <c r="BD57" s="390"/>
      <c r="BE57" s="390"/>
      <c r="BF57" s="390"/>
      <c r="BG57" s="390"/>
      <c r="BH57" s="390"/>
      <c r="BI57" s="390"/>
      <c r="BJ57" s="390"/>
    </row>
    <row r="58" spans="2:63" ht="9.9499999999999993" customHeight="1">
      <c r="B58" s="399"/>
      <c r="C58" s="399"/>
      <c r="D58" s="399"/>
      <c r="E58" s="399"/>
      <c r="F58" s="399"/>
      <c r="G58" s="399"/>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J58" s="16" t="s">
        <v>89</v>
      </c>
    </row>
    <row r="59" spans="2:63" ht="18" customHeight="1">
      <c r="B59" s="400" t="s">
        <v>451</v>
      </c>
      <c r="C59" s="401"/>
      <c r="D59" s="401"/>
      <c r="E59" s="401"/>
      <c r="F59" s="401"/>
      <c r="G59" s="401"/>
      <c r="H59" s="401"/>
      <c r="I59" s="401"/>
      <c r="J59" s="401"/>
      <c r="K59" s="401"/>
      <c r="L59" s="401"/>
      <c r="M59" s="404" t="s">
        <v>133</v>
      </c>
      <c r="N59" s="401"/>
      <c r="O59" s="401"/>
      <c r="P59" s="401"/>
      <c r="Q59" s="401"/>
      <c r="R59" s="404" t="s">
        <v>134</v>
      </c>
      <c r="S59" s="401"/>
      <c r="T59" s="401"/>
      <c r="U59" s="401"/>
      <c r="V59" s="401"/>
      <c r="W59" s="401"/>
      <c r="X59" s="401"/>
      <c r="Y59" s="401"/>
      <c r="Z59" s="401"/>
      <c r="AA59" s="401"/>
      <c r="AB59" s="401"/>
      <c r="AC59" s="401"/>
      <c r="AD59" s="401"/>
      <c r="AE59" s="401"/>
      <c r="AF59" s="401"/>
      <c r="AG59" s="404" t="s">
        <v>135</v>
      </c>
      <c r="AH59" s="401"/>
      <c r="AI59" s="401"/>
      <c r="AJ59" s="401"/>
      <c r="AK59" s="401"/>
      <c r="AL59" s="401"/>
      <c r="AM59" s="401"/>
      <c r="AN59" s="401"/>
      <c r="AO59" s="401"/>
      <c r="AP59" s="401"/>
      <c r="AQ59" s="401"/>
      <c r="AR59" s="401"/>
      <c r="AS59" s="401"/>
      <c r="AT59" s="401"/>
      <c r="AU59" s="401"/>
      <c r="AV59" s="404" t="s">
        <v>136</v>
      </c>
      <c r="AW59" s="401"/>
      <c r="AX59" s="401"/>
      <c r="AY59" s="401"/>
      <c r="AZ59" s="401"/>
      <c r="BA59" s="401"/>
      <c r="BB59" s="401"/>
      <c r="BC59" s="401"/>
      <c r="BD59" s="401"/>
      <c r="BE59" s="401"/>
      <c r="BF59" s="401"/>
      <c r="BG59" s="401"/>
      <c r="BH59" s="401"/>
      <c r="BI59" s="401"/>
      <c r="BJ59" s="405"/>
    </row>
    <row r="60" spans="2:63" ht="17.25" customHeight="1">
      <c r="B60" s="402"/>
      <c r="C60" s="403"/>
      <c r="D60" s="403"/>
      <c r="E60" s="403"/>
      <c r="F60" s="403"/>
      <c r="G60" s="403"/>
      <c r="H60" s="403"/>
      <c r="I60" s="403"/>
      <c r="J60" s="403"/>
      <c r="K60" s="403"/>
      <c r="L60" s="403"/>
      <c r="M60" s="403"/>
      <c r="N60" s="403"/>
      <c r="O60" s="403"/>
      <c r="P60" s="403"/>
      <c r="Q60" s="403"/>
      <c r="R60" s="406" t="s">
        <v>94</v>
      </c>
      <c r="S60" s="407"/>
      <c r="T60" s="407"/>
      <c r="U60" s="407"/>
      <c r="V60" s="407"/>
      <c r="W60" s="406" t="s">
        <v>95</v>
      </c>
      <c r="X60" s="407"/>
      <c r="Y60" s="407"/>
      <c r="Z60" s="407"/>
      <c r="AA60" s="407"/>
      <c r="AB60" s="406" t="s">
        <v>96</v>
      </c>
      <c r="AC60" s="407"/>
      <c r="AD60" s="407"/>
      <c r="AE60" s="407"/>
      <c r="AF60" s="407"/>
      <c r="AG60" s="406" t="s">
        <v>94</v>
      </c>
      <c r="AH60" s="407"/>
      <c r="AI60" s="407"/>
      <c r="AJ60" s="407"/>
      <c r="AK60" s="407"/>
      <c r="AL60" s="406" t="s">
        <v>95</v>
      </c>
      <c r="AM60" s="407"/>
      <c r="AN60" s="407"/>
      <c r="AO60" s="407"/>
      <c r="AP60" s="407"/>
      <c r="AQ60" s="406" t="s">
        <v>96</v>
      </c>
      <c r="AR60" s="407"/>
      <c r="AS60" s="407"/>
      <c r="AT60" s="407"/>
      <c r="AU60" s="407"/>
      <c r="AV60" s="406" t="s">
        <v>94</v>
      </c>
      <c r="AW60" s="407"/>
      <c r="AX60" s="407"/>
      <c r="AY60" s="407"/>
      <c r="AZ60" s="407"/>
      <c r="BA60" s="406" t="s">
        <v>95</v>
      </c>
      <c r="BB60" s="407"/>
      <c r="BC60" s="407"/>
      <c r="BD60" s="407"/>
      <c r="BE60" s="407"/>
      <c r="BF60" s="406" t="s">
        <v>96</v>
      </c>
      <c r="BG60" s="407"/>
      <c r="BH60" s="407"/>
      <c r="BI60" s="407"/>
      <c r="BJ60" s="408"/>
    </row>
    <row r="61" spans="2:63" ht="13.5" customHeight="1">
      <c r="C61" s="43"/>
      <c r="D61" s="43"/>
      <c r="E61" s="43"/>
      <c r="F61" s="43"/>
      <c r="G61" s="43"/>
      <c r="H61" s="41"/>
      <c r="I61" s="41"/>
      <c r="J61" s="41"/>
      <c r="K61" s="41"/>
      <c r="L61" s="185"/>
      <c r="M61" s="41"/>
      <c r="N61" s="44"/>
      <c r="O61" s="44"/>
      <c r="P61" s="433" t="s">
        <v>483</v>
      </c>
      <c r="Q61" s="433"/>
      <c r="R61" s="13"/>
      <c r="S61" s="13"/>
      <c r="T61" s="13"/>
      <c r="U61" s="433" t="s">
        <v>483</v>
      </c>
      <c r="V61" s="433"/>
      <c r="W61" s="13"/>
      <c r="X61" s="13"/>
      <c r="Y61" s="13"/>
      <c r="Z61" s="433" t="s">
        <v>483</v>
      </c>
      <c r="AA61" s="433"/>
      <c r="AB61" s="13"/>
      <c r="AC61" s="13"/>
      <c r="AD61" s="13"/>
      <c r="AE61" s="433" t="s">
        <v>483</v>
      </c>
      <c r="AF61" s="433"/>
      <c r="AG61" s="13"/>
      <c r="AH61" s="13"/>
      <c r="AI61" s="13"/>
      <c r="AJ61" s="433" t="s">
        <v>483</v>
      </c>
      <c r="AK61" s="433"/>
      <c r="AL61" s="13"/>
      <c r="AM61" s="13"/>
      <c r="AN61" s="13"/>
      <c r="AO61" s="433" t="s">
        <v>483</v>
      </c>
      <c r="AP61" s="433"/>
      <c r="AQ61" s="13"/>
      <c r="AR61" s="13"/>
      <c r="AS61" s="13"/>
      <c r="AT61" s="433" t="s">
        <v>483</v>
      </c>
      <c r="AU61" s="433"/>
      <c r="AV61" s="13"/>
      <c r="AW61" s="13"/>
      <c r="AX61" s="13"/>
      <c r="AY61" s="433" t="s">
        <v>483</v>
      </c>
      <c r="AZ61" s="433"/>
      <c r="BA61" s="13"/>
      <c r="BB61" s="13"/>
      <c r="BC61" s="13"/>
      <c r="BD61" s="433" t="s">
        <v>483</v>
      </c>
      <c r="BE61" s="433"/>
      <c r="BF61" s="13"/>
      <c r="BG61" s="13"/>
      <c r="BH61" s="13"/>
      <c r="BI61" s="433" t="s">
        <v>483</v>
      </c>
      <c r="BJ61" s="433"/>
    </row>
    <row r="62" spans="2:63" ht="7.5" customHeight="1">
      <c r="C62" s="259"/>
      <c r="D62" s="259"/>
      <c r="E62" s="259"/>
      <c r="F62" s="259"/>
      <c r="G62" s="259"/>
      <c r="H62" s="258"/>
      <c r="I62" s="258"/>
      <c r="J62" s="258"/>
      <c r="K62" s="258"/>
      <c r="L62" s="267"/>
      <c r="M62" s="258"/>
      <c r="N62" s="44"/>
      <c r="O62" s="44"/>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row>
    <row r="63" spans="2:63" ht="13.9" customHeight="1">
      <c r="C63" s="392" t="s">
        <v>104</v>
      </c>
      <c r="D63" s="393"/>
      <c r="E63" s="393"/>
      <c r="F63" s="393"/>
      <c r="G63" s="389" t="s">
        <v>142</v>
      </c>
      <c r="H63" s="390"/>
      <c r="I63" s="390"/>
      <c r="J63" s="394" t="s">
        <v>100</v>
      </c>
      <c r="K63" s="394"/>
      <c r="L63" s="186"/>
      <c r="M63" s="391">
        <v>100</v>
      </c>
      <c r="N63" s="385"/>
      <c r="O63" s="385"/>
      <c r="P63" s="385"/>
      <c r="Q63" s="385"/>
      <c r="R63" s="384">
        <v>21</v>
      </c>
      <c r="S63" s="385"/>
      <c r="T63" s="385"/>
      <c r="U63" s="385"/>
      <c r="V63" s="385"/>
      <c r="W63" s="384">
        <v>10.8</v>
      </c>
      <c r="X63" s="385"/>
      <c r="Y63" s="385"/>
      <c r="Z63" s="385"/>
      <c r="AA63" s="385"/>
      <c r="AB63" s="384">
        <v>10.199999999999999</v>
      </c>
      <c r="AC63" s="385"/>
      <c r="AD63" s="385"/>
      <c r="AE63" s="385"/>
      <c r="AF63" s="385"/>
      <c r="AG63" s="384">
        <v>72.2</v>
      </c>
      <c r="AH63" s="385"/>
      <c r="AI63" s="385"/>
      <c r="AJ63" s="385"/>
      <c r="AK63" s="385"/>
      <c r="AL63" s="384">
        <v>36.9</v>
      </c>
      <c r="AM63" s="385"/>
      <c r="AN63" s="385"/>
      <c r="AO63" s="385"/>
      <c r="AP63" s="385"/>
      <c r="AQ63" s="384">
        <v>35.299999999999997</v>
      </c>
      <c r="AR63" s="385"/>
      <c r="AS63" s="385"/>
      <c r="AT63" s="385"/>
      <c r="AU63" s="385"/>
      <c r="AV63" s="384">
        <v>6.6</v>
      </c>
      <c r="AW63" s="385"/>
      <c r="AX63" s="385"/>
      <c r="AY63" s="385"/>
      <c r="AZ63" s="385"/>
      <c r="BA63" s="384">
        <v>2.9</v>
      </c>
      <c r="BB63" s="385"/>
      <c r="BC63" s="385"/>
      <c r="BD63" s="385"/>
      <c r="BE63" s="385"/>
      <c r="BF63" s="384">
        <v>3.7</v>
      </c>
      <c r="BG63" s="385"/>
      <c r="BH63" s="385"/>
      <c r="BI63" s="385"/>
      <c r="BJ63" s="385"/>
    </row>
    <row r="64" spans="2:63" ht="13.9" customHeight="1">
      <c r="C64" s="32"/>
      <c r="D64" s="32"/>
      <c r="E64" s="32"/>
      <c r="G64" s="389" t="s">
        <v>143</v>
      </c>
      <c r="H64" s="390"/>
      <c r="I64" s="390"/>
      <c r="J64" s="15"/>
      <c r="L64" s="183"/>
      <c r="M64" s="391">
        <v>100</v>
      </c>
      <c r="N64" s="385"/>
      <c r="O64" s="385"/>
      <c r="P64" s="385"/>
      <c r="Q64" s="385"/>
      <c r="R64" s="384">
        <v>18</v>
      </c>
      <c r="S64" s="385"/>
      <c r="T64" s="385"/>
      <c r="U64" s="385"/>
      <c r="V64" s="385"/>
      <c r="W64" s="384">
        <v>9.1999999999999993</v>
      </c>
      <c r="X64" s="385"/>
      <c r="Y64" s="385"/>
      <c r="Z64" s="385"/>
      <c r="AA64" s="385"/>
      <c r="AB64" s="384">
        <v>8.8000000000000007</v>
      </c>
      <c r="AC64" s="385"/>
      <c r="AD64" s="385"/>
      <c r="AE64" s="385"/>
      <c r="AF64" s="385"/>
      <c r="AG64" s="384">
        <v>74.2</v>
      </c>
      <c r="AH64" s="385"/>
      <c r="AI64" s="385"/>
      <c r="AJ64" s="385"/>
      <c r="AK64" s="385"/>
      <c r="AL64" s="384">
        <v>37.9</v>
      </c>
      <c r="AM64" s="385"/>
      <c r="AN64" s="385"/>
      <c r="AO64" s="385"/>
      <c r="AP64" s="385"/>
      <c r="AQ64" s="384">
        <v>36.200000000000003</v>
      </c>
      <c r="AR64" s="385"/>
      <c r="AS64" s="385"/>
      <c r="AT64" s="385"/>
      <c r="AU64" s="385"/>
      <c r="AV64" s="384">
        <v>7.8</v>
      </c>
      <c r="AW64" s="385"/>
      <c r="AX64" s="385"/>
      <c r="AY64" s="385"/>
      <c r="AZ64" s="385"/>
      <c r="BA64" s="384">
        <v>3.4</v>
      </c>
      <c r="BB64" s="385"/>
      <c r="BC64" s="385"/>
      <c r="BD64" s="385"/>
      <c r="BE64" s="385"/>
      <c r="BF64" s="384">
        <v>4.4000000000000004</v>
      </c>
      <c r="BG64" s="385"/>
      <c r="BH64" s="385"/>
      <c r="BI64" s="385"/>
      <c r="BJ64" s="385"/>
    </row>
    <row r="65" spans="2:62" ht="13.9" customHeight="1">
      <c r="C65" s="392" t="s">
        <v>118</v>
      </c>
      <c r="D65" s="393"/>
      <c r="E65" s="393"/>
      <c r="F65" s="393"/>
      <c r="G65" s="389" t="s">
        <v>144</v>
      </c>
      <c r="H65" s="390"/>
      <c r="I65" s="390"/>
      <c r="J65" s="394" t="s">
        <v>100</v>
      </c>
      <c r="K65" s="394"/>
      <c r="L65" s="183"/>
      <c r="M65" s="391">
        <v>100</v>
      </c>
      <c r="N65" s="385"/>
      <c r="O65" s="385"/>
      <c r="P65" s="385"/>
      <c r="Q65" s="385"/>
      <c r="R65" s="384">
        <v>15</v>
      </c>
      <c r="S65" s="385"/>
      <c r="T65" s="385"/>
      <c r="U65" s="385"/>
      <c r="V65" s="385"/>
      <c r="W65" s="384">
        <v>7.7</v>
      </c>
      <c r="X65" s="385"/>
      <c r="Y65" s="385"/>
      <c r="Z65" s="385"/>
      <c r="AA65" s="385"/>
      <c r="AB65" s="384">
        <v>7.3</v>
      </c>
      <c r="AC65" s="385"/>
      <c r="AD65" s="385"/>
      <c r="AE65" s="385"/>
      <c r="AF65" s="385"/>
      <c r="AG65" s="384">
        <v>74.900000000000006</v>
      </c>
      <c r="AH65" s="385"/>
      <c r="AI65" s="385"/>
      <c r="AJ65" s="385"/>
      <c r="AK65" s="385"/>
      <c r="AL65" s="384">
        <v>38.299999999999997</v>
      </c>
      <c r="AM65" s="385"/>
      <c r="AN65" s="385"/>
      <c r="AO65" s="385"/>
      <c r="AP65" s="385"/>
      <c r="AQ65" s="384">
        <v>36.6</v>
      </c>
      <c r="AR65" s="385"/>
      <c r="AS65" s="385"/>
      <c r="AT65" s="385"/>
      <c r="AU65" s="385"/>
      <c r="AV65" s="384">
        <v>9.4</v>
      </c>
      <c r="AW65" s="385"/>
      <c r="AX65" s="385"/>
      <c r="AY65" s="385"/>
      <c r="AZ65" s="385"/>
      <c r="BA65" s="384">
        <v>4</v>
      </c>
      <c r="BB65" s="385"/>
      <c r="BC65" s="385"/>
      <c r="BD65" s="385"/>
      <c r="BE65" s="385"/>
      <c r="BF65" s="384">
        <v>5.4</v>
      </c>
      <c r="BG65" s="385"/>
      <c r="BH65" s="385"/>
      <c r="BI65" s="385"/>
      <c r="BJ65" s="385"/>
    </row>
    <row r="66" spans="2:62" ht="13.9" customHeight="1">
      <c r="G66" s="389" t="s">
        <v>120</v>
      </c>
      <c r="H66" s="390"/>
      <c r="I66" s="390"/>
      <c r="J66" s="15"/>
      <c r="L66" s="183"/>
      <c r="M66" s="391">
        <v>100</v>
      </c>
      <c r="N66" s="385"/>
      <c r="O66" s="385"/>
      <c r="P66" s="385"/>
      <c r="Q66" s="385"/>
      <c r="R66" s="384">
        <v>13.7</v>
      </c>
      <c r="S66" s="385"/>
      <c r="T66" s="385"/>
      <c r="U66" s="385"/>
      <c r="V66" s="385"/>
      <c r="W66" s="384">
        <v>7</v>
      </c>
      <c r="X66" s="385"/>
      <c r="Y66" s="385"/>
      <c r="Z66" s="385"/>
      <c r="AA66" s="385"/>
      <c r="AB66" s="384">
        <v>6.7</v>
      </c>
      <c r="AC66" s="385"/>
      <c r="AD66" s="385"/>
      <c r="AE66" s="385"/>
      <c r="AF66" s="385"/>
      <c r="AG66" s="384">
        <v>73.400000000000006</v>
      </c>
      <c r="AH66" s="385"/>
      <c r="AI66" s="385"/>
      <c r="AJ66" s="385"/>
      <c r="AK66" s="385"/>
      <c r="AL66" s="384">
        <v>37.200000000000003</v>
      </c>
      <c r="AM66" s="385"/>
      <c r="AN66" s="385"/>
      <c r="AO66" s="385"/>
      <c r="AP66" s="385"/>
      <c r="AQ66" s="384">
        <v>36.1</v>
      </c>
      <c r="AR66" s="385"/>
      <c r="AS66" s="385"/>
      <c r="AT66" s="385"/>
      <c r="AU66" s="385"/>
      <c r="AV66" s="384">
        <v>12.1</v>
      </c>
      <c r="AW66" s="385"/>
      <c r="AX66" s="385"/>
      <c r="AY66" s="385"/>
      <c r="AZ66" s="385"/>
      <c r="BA66" s="384">
        <v>5.3</v>
      </c>
      <c r="BB66" s="385"/>
      <c r="BC66" s="385"/>
      <c r="BD66" s="385"/>
      <c r="BE66" s="385"/>
      <c r="BF66" s="384">
        <v>6.8</v>
      </c>
      <c r="BG66" s="385"/>
      <c r="BH66" s="385"/>
      <c r="BI66" s="385"/>
      <c r="BJ66" s="385"/>
    </row>
    <row r="67" spans="2:62" s="24" customFormat="1" ht="13.9" customHeight="1">
      <c r="G67" s="389" t="s">
        <v>121</v>
      </c>
      <c r="H67" s="390"/>
      <c r="I67" s="390"/>
      <c r="J67" s="15"/>
      <c r="L67" s="183"/>
      <c r="M67" s="391">
        <v>100</v>
      </c>
      <c r="N67" s="385"/>
      <c r="O67" s="385"/>
      <c r="P67" s="385"/>
      <c r="Q67" s="385"/>
      <c r="R67" s="384">
        <v>13</v>
      </c>
      <c r="S67" s="385"/>
      <c r="T67" s="385"/>
      <c r="U67" s="385"/>
      <c r="V67" s="385"/>
      <c r="W67" s="384">
        <v>6.7</v>
      </c>
      <c r="X67" s="385"/>
      <c r="Y67" s="385"/>
      <c r="Z67" s="385"/>
      <c r="AA67" s="385"/>
      <c r="AB67" s="384">
        <v>6.3</v>
      </c>
      <c r="AC67" s="385"/>
      <c r="AD67" s="385"/>
      <c r="AE67" s="385"/>
      <c r="AF67" s="385"/>
      <c r="AG67" s="384">
        <v>71</v>
      </c>
      <c r="AH67" s="385"/>
      <c r="AI67" s="385"/>
      <c r="AJ67" s="385"/>
      <c r="AK67" s="385"/>
      <c r="AL67" s="384">
        <v>35.799999999999997</v>
      </c>
      <c r="AM67" s="385"/>
      <c r="AN67" s="385"/>
      <c r="AO67" s="385"/>
      <c r="AP67" s="385"/>
      <c r="AQ67" s="384">
        <v>35.200000000000003</v>
      </c>
      <c r="AR67" s="385"/>
      <c r="AS67" s="385"/>
      <c r="AT67" s="385"/>
      <c r="AU67" s="385"/>
      <c r="AV67" s="384">
        <v>15.4</v>
      </c>
      <c r="AW67" s="385"/>
      <c r="AX67" s="385"/>
      <c r="AY67" s="385"/>
      <c r="AZ67" s="385"/>
      <c r="BA67" s="384">
        <v>6.8</v>
      </c>
      <c r="BB67" s="385"/>
      <c r="BC67" s="385"/>
      <c r="BD67" s="385"/>
      <c r="BE67" s="385"/>
      <c r="BF67" s="384">
        <v>8.5</v>
      </c>
      <c r="BG67" s="385"/>
      <c r="BH67" s="385"/>
      <c r="BI67" s="385"/>
      <c r="BJ67" s="385"/>
    </row>
    <row r="68" spans="2:62" s="24" customFormat="1" ht="13.9" customHeight="1">
      <c r="G68" s="389" t="s">
        <v>122</v>
      </c>
      <c r="H68" s="390"/>
      <c r="I68" s="390"/>
      <c r="J68" s="15"/>
      <c r="L68" s="187"/>
      <c r="M68" s="391">
        <v>100</v>
      </c>
      <c r="N68" s="385"/>
      <c r="O68" s="385"/>
      <c r="P68" s="385"/>
      <c r="Q68" s="385"/>
      <c r="R68" s="384">
        <v>11.6</v>
      </c>
      <c r="S68" s="385"/>
      <c r="T68" s="385"/>
      <c r="U68" s="385"/>
      <c r="V68" s="385"/>
      <c r="W68" s="384">
        <v>5.9</v>
      </c>
      <c r="X68" s="385"/>
      <c r="Y68" s="385"/>
      <c r="Z68" s="385"/>
      <c r="AA68" s="385"/>
      <c r="AB68" s="384">
        <v>5.7</v>
      </c>
      <c r="AC68" s="385"/>
      <c r="AD68" s="385"/>
      <c r="AE68" s="385"/>
      <c r="AF68" s="385"/>
      <c r="AG68" s="384">
        <v>62.5</v>
      </c>
      <c r="AH68" s="385"/>
      <c r="AI68" s="385"/>
      <c r="AJ68" s="385"/>
      <c r="AK68" s="385"/>
      <c r="AL68" s="384">
        <v>31.2</v>
      </c>
      <c r="AM68" s="385"/>
      <c r="AN68" s="385"/>
      <c r="AO68" s="385"/>
      <c r="AP68" s="385"/>
      <c r="AQ68" s="384">
        <v>31.3</v>
      </c>
      <c r="AR68" s="385"/>
      <c r="AS68" s="385"/>
      <c r="AT68" s="385"/>
      <c r="AU68" s="385"/>
      <c r="AV68" s="384">
        <v>18.899999999999999</v>
      </c>
      <c r="AW68" s="385"/>
      <c r="AX68" s="385"/>
      <c r="AY68" s="385"/>
      <c r="AZ68" s="385"/>
      <c r="BA68" s="384">
        <v>8.5</v>
      </c>
      <c r="BB68" s="385"/>
      <c r="BC68" s="385"/>
      <c r="BD68" s="385"/>
      <c r="BE68" s="385"/>
      <c r="BF68" s="384">
        <v>10.4</v>
      </c>
      <c r="BG68" s="385"/>
      <c r="BH68" s="385"/>
      <c r="BI68" s="385"/>
      <c r="BJ68" s="385"/>
    </row>
    <row r="69" spans="2:62" s="24" customFormat="1" ht="13.9" customHeight="1">
      <c r="G69" s="386" t="s">
        <v>108</v>
      </c>
      <c r="H69" s="387"/>
      <c r="I69" s="387"/>
      <c r="J69" s="35"/>
      <c r="L69" s="188"/>
      <c r="M69" s="388">
        <v>100</v>
      </c>
      <c r="N69" s="383"/>
      <c r="O69" s="383"/>
      <c r="P69" s="383"/>
      <c r="Q69" s="383"/>
      <c r="R69" s="382">
        <f>(R52/M52)*100</f>
        <v>12.184621657701738</v>
      </c>
      <c r="S69" s="383"/>
      <c r="T69" s="383"/>
      <c r="U69" s="383"/>
      <c r="V69" s="383"/>
      <c r="W69" s="382">
        <f>(W52/M52)*100</f>
        <v>6.2512916757433077</v>
      </c>
      <c r="X69" s="383"/>
      <c r="Y69" s="383"/>
      <c r="Z69" s="383"/>
      <c r="AA69" s="383"/>
      <c r="AB69" s="382">
        <f>(AB52/M52)*100</f>
        <v>5.9333299819584315</v>
      </c>
      <c r="AC69" s="383"/>
      <c r="AD69" s="383"/>
      <c r="AE69" s="383"/>
      <c r="AF69" s="383"/>
      <c r="AG69" s="382">
        <f>(AG52/M52)*100</f>
        <v>68.158307779099715</v>
      </c>
      <c r="AH69" s="383"/>
      <c r="AI69" s="383"/>
      <c r="AJ69" s="383"/>
      <c r="AK69" s="383"/>
      <c r="AL69" s="382">
        <f>(AL52/M52)*100</f>
        <v>34.342236819321791</v>
      </c>
      <c r="AM69" s="383"/>
      <c r="AN69" s="383"/>
      <c r="AO69" s="383"/>
      <c r="AP69" s="383"/>
      <c r="AQ69" s="382">
        <f>(AQ52/M52)*100</f>
        <v>33.816070959777917</v>
      </c>
      <c r="AR69" s="383"/>
      <c r="AS69" s="383"/>
      <c r="AT69" s="383"/>
      <c r="AU69" s="383"/>
      <c r="AV69" s="382">
        <f>(AV52/M52)*100</f>
        <v>19.21804045109506</v>
      </c>
      <c r="AW69" s="383"/>
      <c r="AX69" s="383"/>
      <c r="AY69" s="383"/>
      <c r="AZ69" s="383"/>
      <c r="BA69" s="382">
        <f>(BA52/M52)*100</f>
        <v>8.1515212449240639</v>
      </c>
      <c r="BB69" s="383"/>
      <c r="BC69" s="383"/>
      <c r="BD69" s="383"/>
      <c r="BE69" s="383"/>
      <c r="BF69" s="382">
        <f>(BF52/M52)*100</f>
        <v>11.066519206170998</v>
      </c>
      <c r="BG69" s="383"/>
      <c r="BH69" s="383"/>
      <c r="BI69" s="383"/>
      <c r="BJ69" s="383"/>
    </row>
    <row r="70" spans="2:62" ht="9.9499999999999993" customHeight="1">
      <c r="B70" s="25"/>
      <c r="C70" s="45"/>
      <c r="D70" s="45"/>
      <c r="E70" s="45"/>
      <c r="F70" s="45"/>
      <c r="G70" s="46"/>
      <c r="H70" s="45"/>
      <c r="I70" s="45"/>
      <c r="J70" s="45"/>
      <c r="K70" s="45"/>
      <c r="L70" s="189"/>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25"/>
      <c r="BJ70" s="25"/>
    </row>
    <row r="71" spans="2:62" ht="12" customHeight="1">
      <c r="B71" s="381" t="s">
        <v>145</v>
      </c>
      <c r="C71" s="381"/>
      <c r="D71" s="381"/>
      <c r="E71" s="43" t="s">
        <v>139</v>
      </c>
      <c r="F71" s="28" t="s">
        <v>506</v>
      </c>
      <c r="I71" s="13"/>
      <c r="J71" s="13"/>
      <c r="K71" s="13"/>
      <c r="L71" s="13"/>
      <c r="M71" s="13"/>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row>
    <row r="72" spans="2:62" ht="12" customHeight="1"/>
    <row r="73" spans="2:62" ht="12" customHeight="1"/>
    <row r="74" spans="2:62" ht="12" customHeight="1"/>
    <row r="75" spans="2:62" ht="12" customHeight="1"/>
    <row r="76" spans="2:62" ht="12" customHeight="1"/>
    <row r="77" spans="2:62" ht="12" customHeight="1"/>
    <row r="78" spans="2:62" ht="11.1" customHeight="1"/>
    <row r="79" spans="2:62" ht="11.1" customHeight="1"/>
    <row r="80" spans="2:62" ht="11.1" customHeight="1"/>
    <row r="81" ht="11.1" customHeight="1"/>
    <row r="82" ht="11.1" customHeight="1"/>
    <row r="83" ht="11.1" customHeight="1"/>
    <row r="84" ht="11.1" customHeight="1"/>
    <row r="85" ht="11.1" customHeight="1"/>
  </sheetData>
  <mergeCells count="411">
    <mergeCell ref="BI61:BJ61"/>
    <mergeCell ref="P61:Q61"/>
    <mergeCell ref="U61:V61"/>
    <mergeCell ref="Z61:AA61"/>
    <mergeCell ref="AE61:AF61"/>
    <mergeCell ref="AJ61:AK61"/>
    <mergeCell ref="AO61:AP61"/>
    <mergeCell ref="AT61:AU61"/>
    <mergeCell ref="AY61:AZ61"/>
    <mergeCell ref="BD61:BE61"/>
    <mergeCell ref="A1:K2"/>
    <mergeCell ref="B5:BJ5"/>
    <mergeCell ref="B7:J8"/>
    <mergeCell ref="K7:Q8"/>
    <mergeCell ref="R7:AL7"/>
    <mergeCell ref="AM7:AR8"/>
    <mergeCell ref="AS7:AX8"/>
    <mergeCell ref="AY7:BJ7"/>
    <mergeCell ref="R8:X8"/>
    <mergeCell ref="Y8:AE8"/>
    <mergeCell ref="AF8:AL8"/>
    <mergeCell ref="AY8:BD8"/>
    <mergeCell ref="BE8:BJ8"/>
    <mergeCell ref="C10:E10"/>
    <mergeCell ref="F10:G10"/>
    <mergeCell ref="H10:I10"/>
    <mergeCell ref="K10:Q10"/>
    <mergeCell ref="R10:X10"/>
    <mergeCell ref="Y10:AE10"/>
    <mergeCell ref="AF10:AL10"/>
    <mergeCell ref="AM10:AR10"/>
    <mergeCell ref="AS10:AX10"/>
    <mergeCell ref="AY10:BD10"/>
    <mergeCell ref="BE10:BJ10"/>
    <mergeCell ref="F11:G11"/>
    <mergeCell ref="K11:Q11"/>
    <mergeCell ref="R11:X11"/>
    <mergeCell ref="Y11:AE11"/>
    <mergeCell ref="AF11:AL11"/>
    <mergeCell ref="AM11:AR11"/>
    <mergeCell ref="AS11:AX11"/>
    <mergeCell ref="AY11:BD11"/>
    <mergeCell ref="BE11:BJ11"/>
    <mergeCell ref="C12:E12"/>
    <mergeCell ref="F12:G12"/>
    <mergeCell ref="H12:I12"/>
    <mergeCell ref="K12:Q12"/>
    <mergeCell ref="R12:X12"/>
    <mergeCell ref="Y12:AE12"/>
    <mergeCell ref="AF12:AL12"/>
    <mergeCell ref="AM12:AR12"/>
    <mergeCell ref="AS12:AX12"/>
    <mergeCell ref="AY12:BD12"/>
    <mergeCell ref="BE12:BJ12"/>
    <mergeCell ref="F13:G13"/>
    <mergeCell ref="K13:Q13"/>
    <mergeCell ref="R13:X13"/>
    <mergeCell ref="Y13:AE13"/>
    <mergeCell ref="AF13:AL13"/>
    <mergeCell ref="AM13:AR13"/>
    <mergeCell ref="AS13:AX13"/>
    <mergeCell ref="AY13:BD13"/>
    <mergeCell ref="BE13:BJ13"/>
    <mergeCell ref="F14:G14"/>
    <mergeCell ref="K14:Q14"/>
    <mergeCell ref="R14:X14"/>
    <mergeCell ref="Y14:AE14"/>
    <mergeCell ref="AF14:AL14"/>
    <mergeCell ref="AM14:AR14"/>
    <mergeCell ref="AS14:AX14"/>
    <mergeCell ref="AY14:BD14"/>
    <mergeCell ref="BE14:BJ14"/>
    <mergeCell ref="F16:G16"/>
    <mergeCell ref="K16:Q16"/>
    <mergeCell ref="R16:X16"/>
    <mergeCell ref="Y16:AE16"/>
    <mergeCell ref="AF16:AL16"/>
    <mergeCell ref="AM16:AR16"/>
    <mergeCell ref="AS16:AX16"/>
    <mergeCell ref="AY16:BD16"/>
    <mergeCell ref="BE16:BJ16"/>
    <mergeCell ref="F17:G17"/>
    <mergeCell ref="K17:Q17"/>
    <mergeCell ref="R17:X17"/>
    <mergeCell ref="Y17:AE17"/>
    <mergeCell ref="AF17:AL17"/>
    <mergeCell ref="AM17:AR17"/>
    <mergeCell ref="AS17:AX17"/>
    <mergeCell ref="AY17:BD17"/>
    <mergeCell ref="BE17:BJ17"/>
    <mergeCell ref="AS18:AX18"/>
    <mergeCell ref="AY18:BD18"/>
    <mergeCell ref="BE18:BJ18"/>
    <mergeCell ref="F19:G19"/>
    <mergeCell ref="K19:Q19"/>
    <mergeCell ref="R19:X19"/>
    <mergeCell ref="Y19:AE19"/>
    <mergeCell ref="AF19:AL19"/>
    <mergeCell ref="AM19:AR19"/>
    <mergeCell ref="AS19:AX19"/>
    <mergeCell ref="F18:G18"/>
    <mergeCell ref="K18:Q18"/>
    <mergeCell ref="R18:X18"/>
    <mergeCell ref="Y18:AE18"/>
    <mergeCell ref="AF18:AL18"/>
    <mergeCell ref="AM18:AR18"/>
    <mergeCell ref="AY19:BD19"/>
    <mergeCell ref="BE19:BJ19"/>
    <mergeCell ref="F20:G20"/>
    <mergeCell ref="K20:Q20"/>
    <mergeCell ref="R20:X20"/>
    <mergeCell ref="Y20:AE20"/>
    <mergeCell ref="AF20:AL20"/>
    <mergeCell ref="AM20:AR20"/>
    <mergeCell ref="AS20:AX20"/>
    <mergeCell ref="AY20:BD20"/>
    <mergeCell ref="BE20:BJ20"/>
    <mergeCell ref="F22:G22"/>
    <mergeCell ref="K22:Q22"/>
    <mergeCell ref="R22:X22"/>
    <mergeCell ref="Y22:AE22"/>
    <mergeCell ref="AF22:AL22"/>
    <mergeCell ref="AM22:AR22"/>
    <mergeCell ref="AS22:AX22"/>
    <mergeCell ref="AY22:BD22"/>
    <mergeCell ref="BE22:BJ22"/>
    <mergeCell ref="AS23:AX23"/>
    <mergeCell ref="AY23:BD23"/>
    <mergeCell ref="BE23:BJ23"/>
    <mergeCell ref="F24:G24"/>
    <mergeCell ref="K24:Q24"/>
    <mergeCell ref="R24:X24"/>
    <mergeCell ref="Y24:AE24"/>
    <mergeCell ref="AF24:AL24"/>
    <mergeCell ref="AM24:AR24"/>
    <mergeCell ref="AS24:AX24"/>
    <mergeCell ref="F23:G23"/>
    <mergeCell ref="K23:Q23"/>
    <mergeCell ref="R23:X23"/>
    <mergeCell ref="Y23:AE23"/>
    <mergeCell ref="AF23:AL23"/>
    <mergeCell ref="AM23:AR23"/>
    <mergeCell ref="AY24:BD24"/>
    <mergeCell ref="BE24:BJ24"/>
    <mergeCell ref="C28:E28"/>
    <mergeCell ref="F28:G28"/>
    <mergeCell ref="H28:I28"/>
    <mergeCell ref="K28:Q28"/>
    <mergeCell ref="R28:X28"/>
    <mergeCell ref="Y28:AE28"/>
    <mergeCell ref="AF28:AL28"/>
    <mergeCell ref="AM28:AR28"/>
    <mergeCell ref="AS28:AX28"/>
    <mergeCell ref="BE25:BJ25"/>
    <mergeCell ref="F26:G26"/>
    <mergeCell ref="K26:Q26"/>
    <mergeCell ref="R26:X26"/>
    <mergeCell ref="Y26:AE26"/>
    <mergeCell ref="AF26:AL26"/>
    <mergeCell ref="AM26:AR26"/>
    <mergeCell ref="AS26:AX26"/>
    <mergeCell ref="AY26:BD26"/>
    <mergeCell ref="BE26:BJ26"/>
    <mergeCell ref="F25:G25"/>
    <mergeCell ref="K25:Q25"/>
    <mergeCell ref="R25:X25"/>
    <mergeCell ref="Y25:AE25"/>
    <mergeCell ref="AF25:AL25"/>
    <mergeCell ref="AM25:AR25"/>
    <mergeCell ref="AS25:AX25"/>
    <mergeCell ref="AY25:BD25"/>
    <mergeCell ref="BE28:BJ28"/>
    <mergeCell ref="F29:G29"/>
    <mergeCell ref="K29:Q29"/>
    <mergeCell ref="R29:X29"/>
    <mergeCell ref="Y29:AE29"/>
    <mergeCell ref="AF29:AL29"/>
    <mergeCell ref="AM29:AR29"/>
    <mergeCell ref="AS29:AX29"/>
    <mergeCell ref="AY29:BD29"/>
    <mergeCell ref="BE29:BJ29"/>
    <mergeCell ref="AY28:BD28"/>
    <mergeCell ref="F30:G30"/>
    <mergeCell ref="K30:Q30"/>
    <mergeCell ref="R30:X30"/>
    <mergeCell ref="Y30:AE30"/>
    <mergeCell ref="AF30:AL30"/>
    <mergeCell ref="AM30:AR30"/>
    <mergeCell ref="AS30:AX30"/>
    <mergeCell ref="AY30:BD30"/>
    <mergeCell ref="BE30:BJ30"/>
    <mergeCell ref="F35:G35"/>
    <mergeCell ref="F36:G36"/>
    <mergeCell ref="B38:D38"/>
    <mergeCell ref="AY31:BD31"/>
    <mergeCell ref="BE31:BJ31"/>
    <mergeCell ref="F32:G32"/>
    <mergeCell ref="K32:Q32"/>
    <mergeCell ref="R32:X32"/>
    <mergeCell ref="Y32:AE32"/>
    <mergeCell ref="AF32:AL32"/>
    <mergeCell ref="AM32:AR32"/>
    <mergeCell ref="AS32:AX32"/>
    <mergeCell ref="AY32:BD32"/>
    <mergeCell ref="F31:G31"/>
    <mergeCell ref="K31:Q31"/>
    <mergeCell ref="R31:X31"/>
    <mergeCell ref="Y31:AE31"/>
    <mergeCell ref="AF31:AL31"/>
    <mergeCell ref="AM31:AR31"/>
    <mergeCell ref="AS31:AX31"/>
    <mergeCell ref="BE32:BJ32"/>
    <mergeCell ref="C34:D34"/>
    <mergeCell ref="F34:G34"/>
    <mergeCell ref="AV44:AZ44"/>
    <mergeCell ref="BA44:BE44"/>
    <mergeCell ref="BF44:BJ44"/>
    <mergeCell ref="B40:BH40"/>
    <mergeCell ref="B41:BJ41"/>
    <mergeCell ref="B43:L44"/>
    <mergeCell ref="M43:Q44"/>
    <mergeCell ref="R43:AF43"/>
    <mergeCell ref="AG43:AU43"/>
    <mergeCell ref="AV43:BJ43"/>
    <mergeCell ref="R44:V44"/>
    <mergeCell ref="W44:AA44"/>
    <mergeCell ref="AB44:AF44"/>
    <mergeCell ref="C46:F46"/>
    <mergeCell ref="G46:I46"/>
    <mergeCell ref="J46:K46"/>
    <mergeCell ref="M46:Q46"/>
    <mergeCell ref="R46:V46"/>
    <mergeCell ref="W46:AA46"/>
    <mergeCell ref="AG44:AK44"/>
    <mergeCell ref="AL44:AP44"/>
    <mergeCell ref="AQ44:AU44"/>
    <mergeCell ref="AL48:AP48"/>
    <mergeCell ref="AQ48:AU48"/>
    <mergeCell ref="AV48:AZ48"/>
    <mergeCell ref="BA48:BE48"/>
    <mergeCell ref="BF48:BJ48"/>
    <mergeCell ref="BF46:BJ46"/>
    <mergeCell ref="G47:I47"/>
    <mergeCell ref="M47:Q47"/>
    <mergeCell ref="R47:V47"/>
    <mergeCell ref="W47:AA47"/>
    <mergeCell ref="AB47:AF47"/>
    <mergeCell ref="AG47:AK47"/>
    <mergeCell ref="AL47:AP47"/>
    <mergeCell ref="AQ47:AU47"/>
    <mergeCell ref="AV47:AZ47"/>
    <mergeCell ref="AB46:AF46"/>
    <mergeCell ref="AG46:AK46"/>
    <mergeCell ref="AL46:AP46"/>
    <mergeCell ref="AQ46:AU46"/>
    <mergeCell ref="AV46:AZ46"/>
    <mergeCell ref="BA46:BE46"/>
    <mergeCell ref="BF47:BJ47"/>
    <mergeCell ref="BA47:BE47"/>
    <mergeCell ref="BF51:BJ51"/>
    <mergeCell ref="BA52:BE52"/>
    <mergeCell ref="BF52:BJ52"/>
    <mergeCell ref="AL50:AP50"/>
    <mergeCell ref="AQ50:AU50"/>
    <mergeCell ref="AV50:AZ50"/>
    <mergeCell ref="BA50:BE50"/>
    <mergeCell ref="BF50:BJ50"/>
    <mergeCell ref="C48:F48"/>
    <mergeCell ref="G48:I48"/>
    <mergeCell ref="J48:K48"/>
    <mergeCell ref="M48:Q48"/>
    <mergeCell ref="R48:V48"/>
    <mergeCell ref="W48:AA48"/>
    <mergeCell ref="AB48:AF48"/>
    <mergeCell ref="AG48:AK48"/>
    <mergeCell ref="AG50:AK50"/>
    <mergeCell ref="G49:I49"/>
    <mergeCell ref="M49:Q49"/>
    <mergeCell ref="R49:V49"/>
    <mergeCell ref="W49:AA49"/>
    <mergeCell ref="AB49:AF49"/>
    <mergeCell ref="AG49:AK49"/>
    <mergeCell ref="BF49:BJ49"/>
    <mergeCell ref="G50:I50"/>
    <mergeCell ref="M50:Q50"/>
    <mergeCell ref="R50:V50"/>
    <mergeCell ref="W50:AA50"/>
    <mergeCell ref="AB50:AF50"/>
    <mergeCell ref="AL49:AP49"/>
    <mergeCell ref="AQ49:AU49"/>
    <mergeCell ref="AV49:AZ49"/>
    <mergeCell ref="BA49:BE49"/>
    <mergeCell ref="AG51:AK51"/>
    <mergeCell ref="AL51:AP51"/>
    <mergeCell ref="AQ51:AU51"/>
    <mergeCell ref="AV51:AZ51"/>
    <mergeCell ref="BA51:BE51"/>
    <mergeCell ref="B54:D54"/>
    <mergeCell ref="G52:I52"/>
    <mergeCell ref="M52:Q52"/>
    <mergeCell ref="R52:V52"/>
    <mergeCell ref="W52:AA52"/>
    <mergeCell ref="AB52:AF52"/>
    <mergeCell ref="AG52:AK52"/>
    <mergeCell ref="G51:I51"/>
    <mergeCell ref="M51:Q51"/>
    <mergeCell ref="R51:V51"/>
    <mergeCell ref="W51:AA51"/>
    <mergeCell ref="AB51:AF51"/>
    <mergeCell ref="B55:D55"/>
    <mergeCell ref="B57:BJ57"/>
    <mergeCell ref="AL52:AP52"/>
    <mergeCell ref="AQ52:AU52"/>
    <mergeCell ref="AV52:AZ52"/>
    <mergeCell ref="B58:G58"/>
    <mergeCell ref="B59:L60"/>
    <mergeCell ref="M59:Q60"/>
    <mergeCell ref="R59:AF59"/>
    <mergeCell ref="AG59:AU59"/>
    <mergeCell ref="AV59:BJ59"/>
    <mergeCell ref="R60:V60"/>
    <mergeCell ref="W60:AA60"/>
    <mergeCell ref="BF60:BJ60"/>
    <mergeCell ref="AB60:AF60"/>
    <mergeCell ref="AG60:AK60"/>
    <mergeCell ref="AL60:AP60"/>
    <mergeCell ref="AQ60:AU60"/>
    <mergeCell ref="AV60:AZ60"/>
    <mergeCell ref="BA60:BE60"/>
    <mergeCell ref="C63:F63"/>
    <mergeCell ref="G63:I63"/>
    <mergeCell ref="J63:K63"/>
    <mergeCell ref="M63:Q63"/>
    <mergeCell ref="R63:V63"/>
    <mergeCell ref="W63:AA63"/>
    <mergeCell ref="AB63:AF63"/>
    <mergeCell ref="AG63:AK63"/>
    <mergeCell ref="AL63:AP63"/>
    <mergeCell ref="AQ63:AU63"/>
    <mergeCell ref="AV63:AZ63"/>
    <mergeCell ref="BA63:BE63"/>
    <mergeCell ref="BF63:BJ63"/>
    <mergeCell ref="G64:I64"/>
    <mergeCell ref="M64:Q64"/>
    <mergeCell ref="R64:V64"/>
    <mergeCell ref="W64:AA64"/>
    <mergeCell ref="AB64:AF64"/>
    <mergeCell ref="AG64:AK64"/>
    <mergeCell ref="AL64:AP64"/>
    <mergeCell ref="AQ64:AU64"/>
    <mergeCell ref="AV64:AZ64"/>
    <mergeCell ref="BA64:BE64"/>
    <mergeCell ref="BF64:BJ64"/>
    <mergeCell ref="C65:F65"/>
    <mergeCell ref="G65:I65"/>
    <mergeCell ref="J65:K65"/>
    <mergeCell ref="M65:Q65"/>
    <mergeCell ref="R65:V65"/>
    <mergeCell ref="BA65:BE65"/>
    <mergeCell ref="BF65:BJ65"/>
    <mergeCell ref="G66:I66"/>
    <mergeCell ref="M66:Q66"/>
    <mergeCell ref="R66:V66"/>
    <mergeCell ref="W66:AA66"/>
    <mergeCell ref="AB66:AF66"/>
    <mergeCell ref="AG66:AK66"/>
    <mergeCell ref="AL66:AP66"/>
    <mergeCell ref="AQ66:AU66"/>
    <mergeCell ref="W65:AA65"/>
    <mergeCell ref="AB65:AF65"/>
    <mergeCell ref="AG65:AK65"/>
    <mergeCell ref="AL65:AP65"/>
    <mergeCell ref="AQ65:AU65"/>
    <mergeCell ref="AV65:AZ65"/>
    <mergeCell ref="AV66:AZ66"/>
    <mergeCell ref="BA66:BE66"/>
    <mergeCell ref="BF66:BJ66"/>
    <mergeCell ref="BA67:BE67"/>
    <mergeCell ref="BF67:BJ67"/>
    <mergeCell ref="G68:I68"/>
    <mergeCell ref="M68:Q68"/>
    <mergeCell ref="R68:V68"/>
    <mergeCell ref="W68:AA68"/>
    <mergeCell ref="AB68:AF68"/>
    <mergeCell ref="AG68:AK68"/>
    <mergeCell ref="BF69:BJ69"/>
    <mergeCell ref="BF68:BJ68"/>
    <mergeCell ref="G67:I67"/>
    <mergeCell ref="M67:Q67"/>
    <mergeCell ref="R67:V67"/>
    <mergeCell ref="W67:AA67"/>
    <mergeCell ref="AB67:AF67"/>
    <mergeCell ref="AG67:AK67"/>
    <mergeCell ref="AL67:AP67"/>
    <mergeCell ref="AQ67:AU67"/>
    <mergeCell ref="AV67:AZ67"/>
    <mergeCell ref="AG69:AK69"/>
    <mergeCell ref="B71:D71"/>
    <mergeCell ref="AL69:AP69"/>
    <mergeCell ref="AQ69:AU69"/>
    <mergeCell ref="AV69:AZ69"/>
    <mergeCell ref="BA69:BE69"/>
    <mergeCell ref="AL68:AP68"/>
    <mergeCell ref="AQ68:AU68"/>
    <mergeCell ref="AV68:AZ68"/>
    <mergeCell ref="BA68:BE68"/>
    <mergeCell ref="G69:I69"/>
    <mergeCell ref="M69:Q69"/>
    <mergeCell ref="R69:V69"/>
    <mergeCell ref="W69:AA69"/>
    <mergeCell ref="AB69:AF69"/>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127"/>
  <sheetViews>
    <sheetView view="pageBreakPreview" zoomScaleNormal="100" zoomScaleSheetLayoutView="100" workbookViewId="0">
      <selection activeCell="P80" sqref="P80"/>
    </sheetView>
  </sheetViews>
  <sheetFormatPr defaultRowHeight="13.5"/>
  <cols>
    <col min="1" max="1" width="1" style="53" customWidth="1"/>
    <col min="2" max="12" width="9" style="53"/>
    <col min="13" max="13" width="1.625" style="53" customWidth="1"/>
    <col min="14" max="16384" width="9" style="53"/>
  </cols>
  <sheetData>
    <row r="1" spans="2:63" customFormat="1" ht="13.5" customHeight="1">
      <c r="C1" s="53"/>
      <c r="D1" s="53"/>
      <c r="E1" s="221"/>
      <c r="F1" s="221"/>
      <c r="G1" s="221"/>
      <c r="H1" s="221"/>
      <c r="I1" s="221"/>
      <c r="J1" s="221"/>
      <c r="K1" s="330">
        <f>'48'!A1+1</f>
        <v>49</v>
      </c>
      <c r="L1" s="330"/>
      <c r="M1" s="330"/>
      <c r="BA1" s="53"/>
      <c r="BB1" s="53"/>
      <c r="BC1" s="53"/>
      <c r="BD1" s="53"/>
      <c r="BE1" s="53"/>
      <c r="BF1" s="53"/>
      <c r="BG1" s="53"/>
      <c r="BH1" s="53"/>
      <c r="BI1" s="53"/>
      <c r="BJ1" s="53"/>
      <c r="BK1" s="53"/>
    </row>
    <row r="2" spans="2:63" customFormat="1" ht="13.5" customHeight="1">
      <c r="C2" s="53"/>
      <c r="D2" s="53"/>
      <c r="E2" s="221"/>
      <c r="F2" s="221"/>
      <c r="G2" s="221"/>
      <c r="H2" s="221"/>
      <c r="I2" s="221"/>
      <c r="J2" s="221"/>
      <c r="K2" s="330"/>
      <c r="L2" s="330"/>
      <c r="M2" s="330"/>
      <c r="BA2" s="53"/>
      <c r="BB2" s="53"/>
      <c r="BC2" s="53"/>
      <c r="BD2" s="53"/>
      <c r="BE2" s="53"/>
      <c r="BF2" s="53"/>
      <c r="BG2" s="53"/>
      <c r="BH2" s="53"/>
      <c r="BI2" s="53"/>
      <c r="BJ2" s="53"/>
      <c r="BK2" s="53"/>
    </row>
    <row r="3" spans="2:63" s="49" customFormat="1" ht="11.1" customHeight="1"/>
    <row r="4" spans="2:63" s="49" customFormat="1" ht="11.1" customHeight="1"/>
    <row r="5" spans="2:63" s="51" customFormat="1" ht="18" customHeight="1">
      <c r="B5" s="434" t="s">
        <v>530</v>
      </c>
      <c r="C5" s="434"/>
      <c r="D5" s="434"/>
      <c r="E5" s="434"/>
      <c r="F5" s="434"/>
      <c r="G5" s="434"/>
      <c r="H5" s="434"/>
      <c r="I5" s="434"/>
      <c r="J5" s="434"/>
      <c r="K5" s="434"/>
      <c r="L5" s="434"/>
      <c r="M5" s="434"/>
      <c r="N5" s="50"/>
      <c r="O5" s="50"/>
      <c r="P5" s="50"/>
      <c r="Q5" s="50"/>
      <c r="R5" s="50"/>
    </row>
    <row r="6" spans="2:63" s="49" customFormat="1" ht="12.95" customHeight="1">
      <c r="L6" s="52"/>
      <c r="N6" s="52"/>
    </row>
    <row r="7" spans="2:63" ht="11.1" customHeight="1"/>
    <row r="8" spans="2:63" ht="11.1" customHeight="1"/>
    <row r="9" spans="2:63" ht="11.1" customHeight="1"/>
    <row r="10" spans="2:63" ht="11.1" customHeight="1"/>
    <row r="11" spans="2:63" ht="11.1" customHeight="1"/>
    <row r="12" spans="2:63" ht="11.1" customHeight="1"/>
    <row r="13" spans="2:63" ht="11.1" customHeight="1"/>
    <row r="14" spans="2:63" ht="11.1" customHeight="1"/>
    <row r="15" spans="2:63" ht="11.1" customHeight="1"/>
    <row r="16" spans="2:63" ht="11.1" customHeight="1"/>
    <row r="17" ht="11.1" customHeight="1"/>
    <row r="18" ht="11.1" customHeight="1"/>
    <row r="19" ht="11.1" customHeight="1"/>
    <row r="20" ht="11.1" customHeight="1"/>
    <row r="21" ht="11.1" customHeight="1"/>
    <row r="22" ht="11.1" customHeight="1"/>
    <row r="23" ht="11.1" customHeight="1"/>
    <row r="24" ht="11.1" customHeight="1"/>
    <row r="25" ht="11.1" customHeight="1"/>
    <row r="26" ht="11.1" customHeight="1"/>
    <row r="27" ht="11.1" customHeight="1"/>
    <row r="28" ht="11.1" customHeight="1"/>
    <row r="29" ht="11.1" customHeight="1"/>
    <row r="30" ht="11.1" customHeight="1"/>
    <row r="31" ht="11.1" customHeight="1"/>
    <row r="32" ht="11.1" customHeight="1"/>
    <row r="33" spans="2:17" ht="11.1" customHeight="1"/>
    <row r="34" spans="2:17" ht="11.1" customHeight="1"/>
    <row r="35" spans="2:17" ht="11.1" customHeight="1"/>
    <row r="36" spans="2:17" ht="11.1" customHeight="1">
      <c r="P36" s="390"/>
      <c r="Q36" s="390"/>
    </row>
    <row r="37" spans="2:17" ht="11.1" customHeight="1"/>
    <row r="38" spans="2:17" ht="11.1" customHeight="1"/>
    <row r="39" spans="2:17" ht="11.1" customHeight="1"/>
    <row r="40" spans="2:17" ht="11.1" customHeight="1"/>
    <row r="41" spans="2:17" ht="11.1" customHeight="1"/>
    <row r="42" spans="2:17" ht="20.100000000000001" customHeight="1"/>
    <row r="43" spans="2:17" s="51" customFormat="1" ht="18" customHeight="1">
      <c r="B43" s="434" t="s">
        <v>531</v>
      </c>
      <c r="C43" s="434"/>
      <c r="D43" s="434"/>
      <c r="E43" s="434"/>
      <c r="F43" s="434"/>
      <c r="G43" s="434"/>
      <c r="H43" s="434"/>
      <c r="I43" s="434"/>
      <c r="J43" s="434"/>
      <c r="K43" s="434"/>
      <c r="L43" s="434"/>
      <c r="M43" s="50"/>
      <c r="N43" s="50"/>
      <c r="O43" s="50"/>
      <c r="P43" s="50"/>
    </row>
    <row r="44" spans="2:17" s="49" customFormat="1" ht="12.95" customHeight="1">
      <c r="L44" s="52"/>
    </row>
    <row r="45" spans="2:17" ht="11.1" customHeight="1"/>
    <row r="46" spans="2:17" ht="11.1" customHeight="1"/>
    <row r="47" spans="2:17" ht="11.1" customHeight="1"/>
    <row r="48" spans="2:17" ht="11.1" customHeight="1"/>
    <row r="49" ht="11.1" customHeight="1"/>
    <row r="50" ht="11.1" customHeight="1"/>
    <row r="51" ht="11.1" customHeight="1"/>
    <row r="52" ht="11.1" customHeight="1"/>
    <row r="53" ht="11.1" customHeight="1"/>
    <row r="54" ht="11.1" customHeight="1"/>
    <row r="55" ht="11.1" customHeight="1"/>
    <row r="56" ht="11.1" customHeight="1"/>
    <row r="57" ht="11.1" customHeight="1"/>
    <row r="58" ht="11.1" customHeight="1"/>
    <row r="59" ht="11.1" customHeight="1"/>
    <row r="60" ht="11.1" customHeight="1"/>
    <row r="61" ht="11.1" customHeight="1"/>
    <row r="62" ht="11.1" customHeight="1"/>
    <row r="63" ht="11.1" customHeight="1"/>
    <row r="64" ht="11.1" customHeight="1"/>
    <row r="65" ht="11.1" customHeight="1"/>
    <row r="66" ht="11.1" customHeight="1"/>
    <row r="67" ht="11.1" customHeight="1"/>
    <row r="68" ht="11.1" customHeight="1"/>
    <row r="69" ht="11.1" customHeight="1"/>
    <row r="70" ht="11.1" customHeight="1"/>
    <row r="71" ht="11.1" customHeight="1"/>
    <row r="72" ht="11.1" customHeight="1"/>
    <row r="73" ht="11.1" customHeight="1"/>
    <row r="74" ht="11.1" customHeight="1"/>
    <row r="75" ht="11.1" customHeight="1"/>
    <row r="76" ht="11.1" customHeight="1"/>
    <row r="77" ht="11.1" customHeight="1"/>
    <row r="78" ht="11.1" customHeight="1"/>
    <row r="79" ht="11.1" customHeight="1"/>
    <row r="80" ht="11.1" customHeight="1"/>
    <row r="81" ht="11.1" customHeight="1"/>
    <row r="82" ht="11.1" customHeight="1"/>
    <row r="83" ht="11.1" customHeight="1"/>
    <row r="84" ht="11.1" customHeight="1"/>
    <row r="85" ht="11.1" customHeight="1"/>
    <row r="86" ht="11.1" customHeight="1"/>
    <row r="87" ht="11.1" customHeight="1"/>
    <row r="88" ht="11.1" customHeight="1"/>
    <row r="89" ht="11.1" customHeight="1"/>
    <row r="90" ht="11.1" customHeight="1"/>
    <row r="91" ht="11.1" customHeight="1"/>
    <row r="92" ht="11.1" customHeight="1"/>
    <row r="93" ht="11.1" customHeight="1"/>
    <row r="94" ht="11.1" customHeight="1"/>
    <row r="95" ht="11.1" customHeight="1"/>
    <row r="96" ht="11.1" customHeight="1"/>
    <row r="97" ht="11.1" customHeight="1"/>
    <row r="98" ht="11.1" customHeight="1"/>
    <row r="99" ht="11.1" customHeight="1"/>
    <row r="100" ht="11.1" customHeight="1"/>
    <row r="101" ht="11.1" customHeight="1"/>
    <row r="102" ht="11.1" customHeight="1"/>
    <row r="103" ht="11.1" customHeight="1"/>
    <row r="104" ht="11.1" customHeight="1"/>
    <row r="105" ht="11.1" customHeight="1"/>
    <row r="106" ht="11.1" customHeight="1"/>
    <row r="107" ht="11.1" customHeight="1"/>
    <row r="108" ht="11.1" customHeight="1"/>
    <row r="109" ht="11.1" customHeight="1"/>
    <row r="110" ht="11.1" customHeight="1"/>
    <row r="111" ht="11.1" customHeight="1"/>
    <row r="112" ht="11.1" customHeight="1"/>
    <row r="113" ht="11.1" customHeight="1"/>
    <row r="114" ht="11.1" customHeight="1"/>
    <row r="115" ht="11.1" customHeight="1"/>
    <row r="116" ht="11.1" customHeight="1"/>
    <row r="117" ht="11.1" customHeight="1"/>
    <row r="118" ht="11.1" customHeight="1"/>
    <row r="119" ht="11.1" customHeight="1"/>
    <row r="120" ht="11.1" customHeight="1"/>
    <row r="121" ht="11.1" customHeight="1"/>
    <row r="122" ht="11.1" customHeight="1"/>
    <row r="123" ht="11.1" customHeight="1"/>
    <row r="124" ht="11.1" customHeight="1"/>
    <row r="125" ht="11.1" customHeight="1"/>
    <row r="126" ht="11.1" customHeight="1"/>
    <row r="127" ht="11.1" customHeight="1"/>
  </sheetData>
  <mergeCells count="4">
    <mergeCell ref="B5:M5"/>
    <mergeCell ref="B43:L43"/>
    <mergeCell ref="K1:M2"/>
    <mergeCell ref="P36:Q36"/>
  </mergeCells>
  <phoneticPr fontId="6"/>
  <printOptions horizontalCentered="1"/>
  <pageMargins left="0.47244094488188981" right="0.39370078740157483" top="0.31496062992125984" bottom="0.39370078740157483"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8"/>
  <sheetViews>
    <sheetView view="pageBreakPreview" topLeftCell="A37" zoomScaleNormal="100" zoomScaleSheetLayoutView="100" workbookViewId="0">
      <selection activeCell="R50" sqref="R50"/>
    </sheetView>
  </sheetViews>
  <sheetFormatPr defaultRowHeight="11.25"/>
  <cols>
    <col min="1" max="63" width="1.625" style="13" customWidth="1"/>
    <col min="64" max="16384" width="9" style="13"/>
  </cols>
  <sheetData>
    <row r="1" spans="1:63" customFormat="1" ht="11.1" customHeight="1">
      <c r="A1" s="344">
        <f>'49'!K1+1</f>
        <v>50</v>
      </c>
      <c r="B1" s="344"/>
      <c r="C1" s="344"/>
      <c r="D1" s="344"/>
      <c r="E1" s="344"/>
      <c r="F1" s="344"/>
      <c r="G1" s="344"/>
      <c r="H1" s="344"/>
      <c r="I1" s="344"/>
      <c r="J1" s="344"/>
      <c r="K1" s="344"/>
    </row>
    <row r="2" spans="1:63" customFormat="1" ht="11.1" customHeight="1">
      <c r="A2" s="344"/>
      <c r="B2" s="344"/>
      <c r="C2" s="344"/>
      <c r="D2" s="344"/>
      <c r="E2" s="344"/>
      <c r="F2" s="344"/>
      <c r="G2" s="344"/>
      <c r="H2" s="344"/>
      <c r="I2" s="344"/>
      <c r="J2" s="344"/>
      <c r="K2" s="344"/>
    </row>
    <row r="3" spans="1:63" ht="11.1" customHeight="1">
      <c r="Q3" s="54"/>
      <c r="R3" s="54"/>
      <c r="S3" s="55"/>
      <c r="T3" s="55"/>
      <c r="U3" s="55"/>
      <c r="V3" s="55"/>
      <c r="W3" s="55"/>
      <c r="X3" s="55"/>
      <c r="Y3" s="55"/>
      <c r="BJ3" s="52"/>
    </row>
    <row r="4" spans="1:63" ht="11.1" customHeight="1">
      <c r="Q4" s="54"/>
      <c r="R4" s="54"/>
      <c r="S4" s="55"/>
      <c r="T4" s="55"/>
      <c r="U4" s="55"/>
      <c r="V4" s="55"/>
      <c r="W4" s="55"/>
      <c r="X4" s="55"/>
      <c r="Y4" s="55"/>
      <c r="BJ4" s="52"/>
    </row>
    <row r="5" spans="1:63" s="56" customFormat="1" ht="18" customHeight="1">
      <c r="B5" s="458" t="s">
        <v>461</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8"/>
      <c r="BA5" s="458"/>
      <c r="BB5" s="458"/>
      <c r="BC5" s="458"/>
      <c r="BD5" s="458"/>
      <c r="BE5" s="458"/>
      <c r="BF5" s="458"/>
      <c r="BG5" s="458"/>
      <c r="BH5" s="458"/>
      <c r="BI5" s="458"/>
      <c r="BJ5" s="458"/>
    </row>
    <row r="6" spans="1:63" ht="12.95" customHeight="1">
      <c r="B6" s="57"/>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7"/>
      <c r="AW6" s="58"/>
      <c r="AX6" s="58"/>
      <c r="AY6" s="58"/>
      <c r="AZ6" s="58"/>
      <c r="BA6" s="58"/>
      <c r="BB6" s="58"/>
      <c r="BC6" s="58"/>
      <c r="BD6" s="58"/>
      <c r="BE6" s="58"/>
      <c r="BF6" s="58"/>
      <c r="BG6" s="58"/>
      <c r="BH6" s="58"/>
      <c r="BI6" s="58"/>
      <c r="BJ6" s="59" t="s">
        <v>146</v>
      </c>
    </row>
    <row r="7" spans="1:63" ht="15.95" customHeight="1">
      <c r="B7" s="459" t="s">
        <v>147</v>
      </c>
      <c r="C7" s="460"/>
      <c r="D7" s="460"/>
      <c r="E7" s="460"/>
      <c r="F7" s="460"/>
      <c r="G7" s="460"/>
      <c r="H7" s="460"/>
      <c r="I7" s="460"/>
      <c r="J7" s="460"/>
      <c r="K7" s="460"/>
      <c r="L7" s="460"/>
      <c r="M7" s="460"/>
      <c r="N7" s="460"/>
      <c r="O7" s="460"/>
      <c r="P7" s="460"/>
      <c r="Q7" s="460"/>
      <c r="R7" s="460"/>
      <c r="S7" s="460"/>
      <c r="T7" s="460"/>
      <c r="U7" s="460" t="s">
        <v>97</v>
      </c>
      <c r="V7" s="460"/>
      <c r="W7" s="460"/>
      <c r="X7" s="460"/>
      <c r="Y7" s="460"/>
      <c r="Z7" s="460"/>
      <c r="AA7" s="460"/>
      <c r="AB7" s="460"/>
      <c r="AC7" s="460" t="s">
        <v>148</v>
      </c>
      <c r="AD7" s="460"/>
      <c r="AE7" s="460"/>
      <c r="AF7" s="460"/>
      <c r="AG7" s="460"/>
      <c r="AH7" s="460"/>
      <c r="AI7" s="460"/>
      <c r="AJ7" s="460"/>
      <c r="AK7" s="465" t="s">
        <v>149</v>
      </c>
      <c r="AL7" s="460"/>
      <c r="AM7" s="460"/>
      <c r="AN7" s="460"/>
      <c r="AO7" s="460"/>
      <c r="AP7" s="460"/>
      <c r="AQ7" s="460"/>
      <c r="AR7" s="460"/>
      <c r="AS7" s="465" t="s">
        <v>524</v>
      </c>
      <c r="AT7" s="460"/>
      <c r="AU7" s="460"/>
      <c r="AV7" s="460"/>
      <c r="AW7" s="460"/>
      <c r="AX7" s="460"/>
      <c r="AY7" s="460"/>
      <c r="AZ7" s="460"/>
      <c r="BA7" s="460"/>
      <c r="BB7" s="465" t="s">
        <v>525</v>
      </c>
      <c r="BC7" s="460"/>
      <c r="BD7" s="460"/>
      <c r="BE7" s="460"/>
      <c r="BF7" s="460"/>
      <c r="BG7" s="460"/>
      <c r="BH7" s="460"/>
      <c r="BI7" s="460"/>
      <c r="BJ7" s="466"/>
    </row>
    <row r="8" spans="1:63" ht="15.95" customHeight="1">
      <c r="B8" s="461"/>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c r="AV8" s="462"/>
      <c r="AW8" s="462"/>
      <c r="AX8" s="462"/>
      <c r="AY8" s="462"/>
      <c r="AZ8" s="462"/>
      <c r="BA8" s="462"/>
      <c r="BB8" s="462"/>
      <c r="BC8" s="462"/>
      <c r="BD8" s="462"/>
      <c r="BE8" s="462"/>
      <c r="BF8" s="462"/>
      <c r="BG8" s="462"/>
      <c r="BH8" s="462"/>
      <c r="BI8" s="462"/>
      <c r="BJ8" s="467"/>
      <c r="BK8" s="44"/>
    </row>
    <row r="9" spans="1:63" ht="15.95" customHeight="1">
      <c r="B9" s="463"/>
      <c r="C9" s="464"/>
      <c r="D9" s="464"/>
      <c r="E9" s="464"/>
      <c r="F9" s="464"/>
      <c r="G9" s="464"/>
      <c r="H9" s="464"/>
      <c r="I9" s="464"/>
      <c r="J9" s="464"/>
      <c r="K9" s="464"/>
      <c r="L9" s="464"/>
      <c r="M9" s="464"/>
      <c r="N9" s="464"/>
      <c r="O9" s="464"/>
      <c r="P9" s="464"/>
      <c r="Q9" s="464"/>
      <c r="R9" s="464"/>
      <c r="S9" s="464"/>
      <c r="T9" s="464"/>
      <c r="U9" s="464"/>
      <c r="V9" s="464"/>
      <c r="W9" s="464"/>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464"/>
      <c r="AX9" s="464"/>
      <c r="AY9" s="464"/>
      <c r="AZ9" s="464"/>
      <c r="BA9" s="464"/>
      <c r="BB9" s="464"/>
      <c r="BC9" s="464"/>
      <c r="BD9" s="464"/>
      <c r="BE9" s="464"/>
      <c r="BF9" s="464"/>
      <c r="BG9" s="464"/>
      <c r="BH9" s="464"/>
      <c r="BI9" s="464"/>
      <c r="BJ9" s="468"/>
      <c r="BK9" s="44"/>
    </row>
    <row r="10" spans="1:63" ht="11.1" customHeight="1">
      <c r="B10" s="57"/>
      <c r="C10" s="57"/>
      <c r="D10" s="57"/>
      <c r="E10" s="57"/>
      <c r="F10" s="57"/>
      <c r="G10" s="57"/>
      <c r="H10" s="57"/>
      <c r="I10" s="57"/>
      <c r="J10" s="57"/>
      <c r="K10" s="57"/>
      <c r="L10" s="57"/>
      <c r="M10" s="57"/>
      <c r="N10" s="57"/>
      <c r="O10" s="57"/>
      <c r="P10" s="58"/>
      <c r="Q10" s="57"/>
      <c r="R10" s="58"/>
      <c r="S10" s="58"/>
      <c r="T10" s="190"/>
      <c r="U10" s="58"/>
      <c r="V10" s="58"/>
      <c r="W10" s="58"/>
      <c r="X10" s="58"/>
      <c r="Y10" s="58"/>
      <c r="Z10" s="58"/>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row>
    <row r="11" spans="1:63" s="60" customFormat="1" ht="11.1" customHeight="1">
      <c r="B11" s="61"/>
      <c r="C11" s="451" t="s">
        <v>133</v>
      </c>
      <c r="D11" s="451"/>
      <c r="E11" s="451"/>
      <c r="F11" s="451"/>
      <c r="G11" s="451"/>
      <c r="H11" s="451"/>
      <c r="I11" s="451"/>
      <c r="J11" s="451"/>
      <c r="K11" s="451"/>
      <c r="L11" s="451"/>
      <c r="M11" s="451"/>
      <c r="N11" s="451"/>
      <c r="O11" s="451"/>
      <c r="P11" s="451"/>
      <c r="Q11" s="451"/>
      <c r="R11" s="451"/>
      <c r="S11" s="451"/>
      <c r="T11" s="191"/>
      <c r="U11" s="452">
        <v>335952</v>
      </c>
      <c r="V11" s="452">
        <v>335952</v>
      </c>
      <c r="W11" s="452">
        <v>335952</v>
      </c>
      <c r="X11" s="452">
        <v>335952</v>
      </c>
      <c r="Y11" s="452">
        <v>335952</v>
      </c>
      <c r="Z11" s="452">
        <v>335952</v>
      </c>
      <c r="AA11" s="452">
        <v>335952</v>
      </c>
      <c r="AB11" s="452">
        <v>335952</v>
      </c>
      <c r="AC11" s="452">
        <v>708075</v>
      </c>
      <c r="AD11" s="452">
        <v>708075</v>
      </c>
      <c r="AE11" s="452">
        <v>708075</v>
      </c>
      <c r="AF11" s="452">
        <v>708075</v>
      </c>
      <c r="AG11" s="452">
        <v>708075</v>
      </c>
      <c r="AH11" s="452">
        <v>708075</v>
      </c>
      <c r="AI11" s="452">
        <v>708075</v>
      </c>
      <c r="AJ11" s="452">
        <v>708075</v>
      </c>
      <c r="AK11" s="452">
        <v>26930</v>
      </c>
      <c r="AL11" s="452">
        <v>26930</v>
      </c>
      <c r="AM11" s="452">
        <v>26930</v>
      </c>
      <c r="AN11" s="452">
        <v>26930</v>
      </c>
      <c r="AO11" s="452">
        <v>26930</v>
      </c>
      <c r="AP11" s="452">
        <v>26930</v>
      </c>
      <c r="AQ11" s="452">
        <v>26930</v>
      </c>
      <c r="AR11" s="452">
        <v>26930</v>
      </c>
      <c r="AS11" s="452">
        <v>65438</v>
      </c>
      <c r="AT11" s="452">
        <v>65438</v>
      </c>
      <c r="AU11" s="452">
        <v>65438</v>
      </c>
      <c r="AV11" s="452">
        <v>65438</v>
      </c>
      <c r="AW11" s="452">
        <v>65438</v>
      </c>
      <c r="AX11" s="452">
        <v>65438</v>
      </c>
      <c r="AY11" s="452">
        <v>65438</v>
      </c>
      <c r="AZ11" s="452">
        <v>65438</v>
      </c>
      <c r="BA11" s="452">
        <v>65438</v>
      </c>
      <c r="BB11" s="452">
        <v>94201</v>
      </c>
      <c r="BC11" s="452">
        <v>94201</v>
      </c>
      <c r="BD11" s="452">
        <v>94201</v>
      </c>
      <c r="BE11" s="452">
        <v>94201</v>
      </c>
      <c r="BF11" s="452">
        <v>94201</v>
      </c>
      <c r="BG11" s="452">
        <v>94201</v>
      </c>
      <c r="BH11" s="452">
        <v>94201</v>
      </c>
      <c r="BI11" s="452">
        <v>94201</v>
      </c>
      <c r="BJ11" s="452">
        <v>94201</v>
      </c>
    </row>
    <row r="12" spans="1:63" ht="9.1999999999999993" customHeight="1">
      <c r="B12" s="57"/>
      <c r="C12" s="63"/>
      <c r="D12" s="64"/>
      <c r="E12" s="64"/>
      <c r="F12" s="64"/>
      <c r="G12" s="64"/>
      <c r="H12" s="64"/>
      <c r="I12" s="64"/>
      <c r="J12" s="64"/>
      <c r="K12" s="64"/>
      <c r="L12" s="64"/>
      <c r="M12" s="64"/>
      <c r="N12" s="64"/>
      <c r="O12" s="64"/>
      <c r="P12" s="64"/>
      <c r="Q12" s="63"/>
      <c r="R12" s="64"/>
      <c r="S12" s="64"/>
      <c r="T12" s="192"/>
      <c r="U12" s="65"/>
      <c r="V12" s="65"/>
      <c r="W12" s="65"/>
      <c r="X12" s="66"/>
      <c r="Y12" s="66"/>
      <c r="Z12" s="66"/>
      <c r="AA12" s="65"/>
      <c r="AB12" s="65"/>
      <c r="AC12" s="66"/>
      <c r="AD12" s="66"/>
      <c r="AE12" s="66"/>
      <c r="AF12" s="66"/>
      <c r="AG12" s="65"/>
      <c r="AH12" s="65"/>
      <c r="AI12" s="65"/>
      <c r="AJ12" s="66"/>
      <c r="AK12" s="66"/>
      <c r="AL12" s="66"/>
      <c r="AM12" s="67"/>
      <c r="AN12" s="67"/>
      <c r="AO12" s="67"/>
      <c r="AP12" s="68"/>
      <c r="AQ12" s="68"/>
      <c r="AR12" s="68"/>
      <c r="AS12" s="65"/>
      <c r="AT12" s="65"/>
      <c r="AU12" s="65"/>
      <c r="AV12" s="66"/>
      <c r="AW12" s="66"/>
      <c r="AX12" s="66"/>
      <c r="AY12" s="65"/>
      <c r="AZ12" s="65"/>
      <c r="BA12" s="66"/>
      <c r="BB12" s="66"/>
      <c r="BC12" s="66"/>
      <c r="BD12" s="66"/>
      <c r="BE12" s="69"/>
      <c r="BF12" s="69"/>
      <c r="BG12" s="69"/>
      <c r="BH12" s="70"/>
      <c r="BI12" s="70"/>
      <c r="BJ12" s="70"/>
    </row>
    <row r="13" spans="1:63" s="60" customFormat="1" ht="11.1" customHeight="1">
      <c r="B13" s="61"/>
      <c r="C13" s="451" t="s">
        <v>29</v>
      </c>
      <c r="D13" s="451"/>
      <c r="E13" s="451"/>
      <c r="F13" s="451"/>
      <c r="G13" s="451"/>
      <c r="H13" s="451"/>
      <c r="I13" s="451"/>
      <c r="J13" s="451"/>
      <c r="K13" s="451"/>
      <c r="L13" s="451"/>
      <c r="M13" s="451"/>
      <c r="N13" s="451"/>
      <c r="O13" s="451"/>
      <c r="P13" s="451"/>
      <c r="Q13" s="451"/>
      <c r="R13" s="451"/>
      <c r="S13" s="451"/>
      <c r="T13" s="191"/>
      <c r="U13" s="452">
        <v>189525</v>
      </c>
      <c r="V13" s="452">
        <v>189525</v>
      </c>
      <c r="W13" s="452">
        <v>189525</v>
      </c>
      <c r="X13" s="452">
        <v>189525</v>
      </c>
      <c r="Y13" s="452">
        <v>189525</v>
      </c>
      <c r="Z13" s="452">
        <v>189525</v>
      </c>
      <c r="AA13" s="452">
        <v>189525</v>
      </c>
      <c r="AB13" s="452">
        <v>189525</v>
      </c>
      <c r="AC13" s="452">
        <v>556938</v>
      </c>
      <c r="AD13" s="452">
        <v>556938</v>
      </c>
      <c r="AE13" s="452">
        <v>556938</v>
      </c>
      <c r="AF13" s="452">
        <v>556938</v>
      </c>
      <c r="AG13" s="452">
        <v>556938</v>
      </c>
      <c r="AH13" s="452">
        <v>556938</v>
      </c>
      <c r="AI13" s="452">
        <v>556938</v>
      </c>
      <c r="AJ13" s="452">
        <v>556938</v>
      </c>
      <c r="AK13" s="452">
        <v>26861</v>
      </c>
      <c r="AL13" s="452">
        <v>26861</v>
      </c>
      <c r="AM13" s="452">
        <v>26861</v>
      </c>
      <c r="AN13" s="452">
        <v>26861</v>
      </c>
      <c r="AO13" s="452">
        <v>26861</v>
      </c>
      <c r="AP13" s="452">
        <v>26861</v>
      </c>
      <c r="AQ13" s="452">
        <v>26861</v>
      </c>
      <c r="AR13" s="452">
        <v>26861</v>
      </c>
      <c r="AS13" s="452">
        <v>64873</v>
      </c>
      <c r="AT13" s="452">
        <v>64873</v>
      </c>
      <c r="AU13" s="452">
        <v>64873</v>
      </c>
      <c r="AV13" s="452">
        <v>64873</v>
      </c>
      <c r="AW13" s="452">
        <v>64873</v>
      </c>
      <c r="AX13" s="452">
        <v>64873</v>
      </c>
      <c r="AY13" s="452">
        <v>64873</v>
      </c>
      <c r="AZ13" s="452">
        <v>64873</v>
      </c>
      <c r="BA13" s="452">
        <v>64873</v>
      </c>
      <c r="BB13" s="452">
        <v>63920</v>
      </c>
      <c r="BC13" s="452">
        <v>63920</v>
      </c>
      <c r="BD13" s="452">
        <v>63920</v>
      </c>
      <c r="BE13" s="452">
        <v>63920</v>
      </c>
      <c r="BF13" s="452">
        <v>63920</v>
      </c>
      <c r="BG13" s="452">
        <v>63920</v>
      </c>
      <c r="BH13" s="452">
        <v>63920</v>
      </c>
      <c r="BI13" s="452">
        <v>63920</v>
      </c>
      <c r="BJ13" s="452">
        <v>63920</v>
      </c>
    </row>
    <row r="14" spans="1:63" ht="9.1999999999999993" customHeight="1">
      <c r="B14" s="57"/>
      <c r="C14" s="63"/>
      <c r="D14" s="64"/>
      <c r="E14" s="64"/>
      <c r="F14" s="64"/>
      <c r="G14" s="64"/>
      <c r="H14" s="64"/>
      <c r="I14" s="64"/>
      <c r="J14" s="64"/>
      <c r="K14" s="64"/>
      <c r="L14" s="64"/>
      <c r="M14" s="64"/>
      <c r="N14" s="64"/>
      <c r="O14" s="64"/>
      <c r="P14" s="64"/>
      <c r="Q14" s="63"/>
      <c r="R14" s="64"/>
      <c r="S14" s="64"/>
      <c r="T14" s="192"/>
      <c r="U14" s="65"/>
      <c r="V14" s="65"/>
      <c r="W14" s="65"/>
      <c r="X14" s="66"/>
      <c r="Y14" s="66"/>
      <c r="Z14" s="66"/>
      <c r="AA14" s="65"/>
      <c r="AB14" s="65"/>
      <c r="AC14" s="66"/>
      <c r="AD14" s="66"/>
      <c r="AE14" s="66"/>
      <c r="AF14" s="66"/>
      <c r="AG14" s="65"/>
      <c r="AH14" s="65"/>
      <c r="AI14" s="65"/>
      <c r="AJ14" s="66"/>
      <c r="AK14" s="66"/>
      <c r="AL14" s="66"/>
      <c r="AM14" s="67"/>
      <c r="AN14" s="67"/>
      <c r="AO14" s="67"/>
      <c r="AP14" s="68"/>
      <c r="AQ14" s="68"/>
      <c r="AR14" s="68"/>
      <c r="AS14" s="65"/>
      <c r="AT14" s="65"/>
      <c r="AU14" s="65"/>
      <c r="AV14" s="66"/>
      <c r="AW14" s="66"/>
      <c r="AX14" s="66"/>
      <c r="AY14" s="65"/>
      <c r="AZ14" s="65"/>
      <c r="BA14" s="66"/>
      <c r="BB14" s="66"/>
      <c r="BC14" s="66"/>
      <c r="BD14" s="66"/>
      <c r="BE14" s="69"/>
      <c r="BF14" s="69"/>
      <c r="BG14" s="69"/>
      <c r="BH14" s="70"/>
      <c r="BI14" s="70"/>
      <c r="BJ14" s="70"/>
    </row>
    <row r="15" spans="1:63" ht="11.1" customHeight="1">
      <c r="B15" s="57"/>
      <c r="C15" s="57"/>
      <c r="D15" s="454" t="s">
        <v>150</v>
      </c>
      <c r="E15" s="454"/>
      <c r="F15" s="454"/>
      <c r="G15" s="454"/>
      <c r="H15" s="454"/>
      <c r="I15" s="454"/>
      <c r="J15" s="454"/>
      <c r="K15" s="454"/>
      <c r="L15" s="454"/>
      <c r="M15" s="454"/>
      <c r="N15" s="454"/>
      <c r="O15" s="454"/>
      <c r="P15" s="454"/>
      <c r="Q15" s="454"/>
      <c r="R15" s="454"/>
      <c r="S15" s="454"/>
      <c r="T15" s="192"/>
      <c r="U15" s="455">
        <v>176059</v>
      </c>
      <c r="V15" s="455">
        <v>176059</v>
      </c>
      <c r="W15" s="455">
        <v>176059</v>
      </c>
      <c r="X15" s="455">
        <v>176059</v>
      </c>
      <c r="Y15" s="455">
        <v>176059</v>
      </c>
      <c r="Z15" s="455">
        <v>176059</v>
      </c>
      <c r="AA15" s="455">
        <v>176059</v>
      </c>
      <c r="AB15" s="455">
        <v>176059</v>
      </c>
      <c r="AC15" s="455">
        <v>506747</v>
      </c>
      <c r="AD15" s="455">
        <v>506747</v>
      </c>
      <c r="AE15" s="455">
        <v>506747</v>
      </c>
      <c r="AF15" s="455">
        <v>506747</v>
      </c>
      <c r="AG15" s="455">
        <v>506747</v>
      </c>
      <c r="AH15" s="455">
        <v>506747</v>
      </c>
      <c r="AI15" s="455">
        <v>506747</v>
      </c>
      <c r="AJ15" s="455">
        <v>506747</v>
      </c>
      <c r="AK15" s="455">
        <v>25469</v>
      </c>
      <c r="AL15" s="455">
        <v>25469</v>
      </c>
      <c r="AM15" s="455">
        <v>25469</v>
      </c>
      <c r="AN15" s="455">
        <v>25469</v>
      </c>
      <c r="AO15" s="455">
        <v>25469</v>
      </c>
      <c r="AP15" s="455">
        <v>25469</v>
      </c>
      <c r="AQ15" s="455">
        <v>25469</v>
      </c>
      <c r="AR15" s="455">
        <v>25469</v>
      </c>
      <c r="AS15" s="455">
        <v>60466</v>
      </c>
      <c r="AT15" s="455">
        <v>60466</v>
      </c>
      <c r="AU15" s="455">
        <v>60466</v>
      </c>
      <c r="AV15" s="455">
        <v>60466</v>
      </c>
      <c r="AW15" s="455">
        <v>60466</v>
      </c>
      <c r="AX15" s="455">
        <v>60466</v>
      </c>
      <c r="AY15" s="455">
        <v>60466</v>
      </c>
      <c r="AZ15" s="455">
        <v>60466</v>
      </c>
      <c r="BA15" s="455">
        <v>60466</v>
      </c>
      <c r="BB15" s="455">
        <v>54120</v>
      </c>
      <c r="BC15" s="455">
        <v>54120</v>
      </c>
      <c r="BD15" s="455">
        <v>54120</v>
      </c>
      <c r="BE15" s="455">
        <v>54120</v>
      </c>
      <c r="BF15" s="455">
        <v>54120</v>
      </c>
      <c r="BG15" s="455">
        <v>54120</v>
      </c>
      <c r="BH15" s="455">
        <v>54120</v>
      </c>
      <c r="BI15" s="455">
        <v>54120</v>
      </c>
      <c r="BJ15" s="455">
        <v>54120</v>
      </c>
    </row>
    <row r="16" spans="1:63" ht="11.1" customHeight="1">
      <c r="B16" s="57"/>
      <c r="C16" s="57"/>
      <c r="D16" s="57"/>
      <c r="E16" s="454" t="s">
        <v>151</v>
      </c>
      <c r="F16" s="454"/>
      <c r="G16" s="454"/>
      <c r="H16" s="454"/>
      <c r="I16" s="454"/>
      <c r="J16" s="454"/>
      <c r="K16" s="454"/>
      <c r="L16" s="454"/>
      <c r="M16" s="454"/>
      <c r="N16" s="454"/>
      <c r="O16" s="454"/>
      <c r="P16" s="454"/>
      <c r="Q16" s="454"/>
      <c r="R16" s="454"/>
      <c r="S16" s="454"/>
      <c r="T16" s="192"/>
      <c r="U16" s="455">
        <v>61195</v>
      </c>
      <c r="V16" s="455">
        <v>61195</v>
      </c>
      <c r="W16" s="455">
        <v>61195</v>
      </c>
      <c r="X16" s="455">
        <v>61195</v>
      </c>
      <c r="Y16" s="455">
        <v>61195</v>
      </c>
      <c r="Z16" s="455">
        <v>61195</v>
      </c>
      <c r="AA16" s="455">
        <v>61195</v>
      </c>
      <c r="AB16" s="455">
        <v>61195</v>
      </c>
      <c r="AC16" s="455">
        <v>122390</v>
      </c>
      <c r="AD16" s="455">
        <v>122390</v>
      </c>
      <c r="AE16" s="455">
        <v>122390</v>
      </c>
      <c r="AF16" s="455">
        <v>122390</v>
      </c>
      <c r="AG16" s="455">
        <v>122390</v>
      </c>
      <c r="AH16" s="455">
        <v>122390</v>
      </c>
      <c r="AI16" s="455">
        <v>122390</v>
      </c>
      <c r="AJ16" s="455">
        <v>122390</v>
      </c>
      <c r="AK16" s="456">
        <v>0</v>
      </c>
      <c r="AL16" s="456" t="s">
        <v>152</v>
      </c>
      <c r="AM16" s="456" t="s">
        <v>152</v>
      </c>
      <c r="AN16" s="456" t="s">
        <v>152</v>
      </c>
      <c r="AO16" s="456" t="s">
        <v>152</v>
      </c>
      <c r="AP16" s="456" t="s">
        <v>152</v>
      </c>
      <c r="AQ16" s="456" t="s">
        <v>152</v>
      </c>
      <c r="AR16" s="456" t="s">
        <v>152</v>
      </c>
      <c r="AS16" s="456">
        <v>3</v>
      </c>
      <c r="AT16" s="456">
        <v>3</v>
      </c>
      <c r="AU16" s="456">
        <v>3</v>
      </c>
      <c r="AV16" s="456">
        <v>3</v>
      </c>
      <c r="AW16" s="456">
        <v>3</v>
      </c>
      <c r="AX16" s="456">
        <v>3</v>
      </c>
      <c r="AY16" s="456">
        <v>3</v>
      </c>
      <c r="AZ16" s="456">
        <v>3</v>
      </c>
      <c r="BA16" s="456">
        <v>3</v>
      </c>
      <c r="BB16" s="456">
        <v>28403</v>
      </c>
      <c r="BC16" s="456">
        <v>28403</v>
      </c>
      <c r="BD16" s="456">
        <v>28403</v>
      </c>
      <c r="BE16" s="456">
        <v>28403</v>
      </c>
      <c r="BF16" s="456">
        <v>28403</v>
      </c>
      <c r="BG16" s="456">
        <v>28403</v>
      </c>
      <c r="BH16" s="456">
        <v>28403</v>
      </c>
      <c r="BI16" s="456">
        <v>28403</v>
      </c>
      <c r="BJ16" s="456">
        <v>28403</v>
      </c>
    </row>
    <row r="17" spans="2:62" ht="11.1" customHeight="1">
      <c r="B17" s="57"/>
      <c r="C17" s="57"/>
      <c r="D17" s="57"/>
      <c r="E17" s="454" t="s">
        <v>153</v>
      </c>
      <c r="F17" s="454"/>
      <c r="G17" s="454"/>
      <c r="H17" s="454"/>
      <c r="I17" s="454"/>
      <c r="J17" s="454"/>
      <c r="K17" s="454"/>
      <c r="L17" s="454"/>
      <c r="M17" s="454"/>
      <c r="N17" s="454"/>
      <c r="O17" s="454"/>
      <c r="P17" s="454"/>
      <c r="Q17" s="454"/>
      <c r="R17" s="454"/>
      <c r="S17" s="454"/>
      <c r="T17" s="192"/>
      <c r="U17" s="455">
        <v>88960</v>
      </c>
      <c r="V17" s="455">
        <v>88960</v>
      </c>
      <c r="W17" s="455">
        <v>88960</v>
      </c>
      <c r="X17" s="455">
        <v>88960</v>
      </c>
      <c r="Y17" s="455">
        <v>88960</v>
      </c>
      <c r="Z17" s="455">
        <v>88960</v>
      </c>
      <c r="AA17" s="455">
        <v>88960</v>
      </c>
      <c r="AB17" s="455">
        <v>88960</v>
      </c>
      <c r="AC17" s="455">
        <v>322680</v>
      </c>
      <c r="AD17" s="455">
        <v>322680</v>
      </c>
      <c r="AE17" s="455">
        <v>322680</v>
      </c>
      <c r="AF17" s="455">
        <v>322680</v>
      </c>
      <c r="AG17" s="455">
        <v>322680</v>
      </c>
      <c r="AH17" s="455">
        <v>322680</v>
      </c>
      <c r="AI17" s="455">
        <v>322680</v>
      </c>
      <c r="AJ17" s="455">
        <v>322680</v>
      </c>
      <c r="AK17" s="455">
        <v>24333</v>
      </c>
      <c r="AL17" s="455">
        <v>24333</v>
      </c>
      <c r="AM17" s="455">
        <v>24333</v>
      </c>
      <c r="AN17" s="455">
        <v>24333</v>
      </c>
      <c r="AO17" s="455">
        <v>24333</v>
      </c>
      <c r="AP17" s="455">
        <v>24333</v>
      </c>
      <c r="AQ17" s="455">
        <v>24333</v>
      </c>
      <c r="AR17" s="455">
        <v>24333</v>
      </c>
      <c r="AS17" s="455">
        <v>53720</v>
      </c>
      <c r="AT17" s="455">
        <v>53720</v>
      </c>
      <c r="AU17" s="455">
        <v>53720</v>
      </c>
      <c r="AV17" s="455">
        <v>53720</v>
      </c>
      <c r="AW17" s="455">
        <v>53720</v>
      </c>
      <c r="AX17" s="455">
        <v>53720</v>
      </c>
      <c r="AY17" s="455">
        <v>53720</v>
      </c>
      <c r="AZ17" s="455">
        <v>53720</v>
      </c>
      <c r="BA17" s="455">
        <v>53720</v>
      </c>
      <c r="BB17" s="455">
        <v>14543</v>
      </c>
      <c r="BC17" s="455">
        <v>14543</v>
      </c>
      <c r="BD17" s="455">
        <v>14543</v>
      </c>
      <c r="BE17" s="455">
        <v>14543</v>
      </c>
      <c r="BF17" s="455">
        <v>14543</v>
      </c>
      <c r="BG17" s="455">
        <v>14543</v>
      </c>
      <c r="BH17" s="455">
        <v>14543</v>
      </c>
      <c r="BI17" s="455">
        <v>14543</v>
      </c>
      <c r="BJ17" s="455">
        <v>14543</v>
      </c>
    </row>
    <row r="18" spans="2:62" ht="11.1" customHeight="1">
      <c r="B18" s="57"/>
      <c r="C18" s="57"/>
      <c r="D18" s="57"/>
      <c r="E18" s="454" t="s">
        <v>154</v>
      </c>
      <c r="F18" s="454"/>
      <c r="G18" s="454"/>
      <c r="H18" s="454"/>
      <c r="I18" s="454"/>
      <c r="J18" s="454"/>
      <c r="K18" s="454"/>
      <c r="L18" s="454"/>
      <c r="M18" s="454"/>
      <c r="N18" s="454"/>
      <c r="O18" s="454"/>
      <c r="P18" s="454"/>
      <c r="Q18" s="454"/>
      <c r="R18" s="454"/>
      <c r="S18" s="454"/>
      <c r="T18" s="192"/>
      <c r="U18" s="455">
        <v>3662</v>
      </c>
      <c r="V18" s="455">
        <v>3662</v>
      </c>
      <c r="W18" s="455">
        <v>3662</v>
      </c>
      <c r="X18" s="455">
        <v>3662</v>
      </c>
      <c r="Y18" s="455">
        <v>3662</v>
      </c>
      <c r="Z18" s="455">
        <v>3662</v>
      </c>
      <c r="AA18" s="455">
        <v>3662</v>
      </c>
      <c r="AB18" s="455">
        <v>3662</v>
      </c>
      <c r="AC18" s="455">
        <v>8536</v>
      </c>
      <c r="AD18" s="455">
        <v>8536</v>
      </c>
      <c r="AE18" s="455">
        <v>8536</v>
      </c>
      <c r="AF18" s="455">
        <v>8536</v>
      </c>
      <c r="AG18" s="455">
        <v>8536</v>
      </c>
      <c r="AH18" s="455">
        <v>8536</v>
      </c>
      <c r="AI18" s="455">
        <v>8536</v>
      </c>
      <c r="AJ18" s="455">
        <v>8536</v>
      </c>
      <c r="AK18" s="455">
        <v>83</v>
      </c>
      <c r="AL18" s="455">
        <v>83</v>
      </c>
      <c r="AM18" s="455">
        <v>83</v>
      </c>
      <c r="AN18" s="455">
        <v>83</v>
      </c>
      <c r="AO18" s="455">
        <v>83</v>
      </c>
      <c r="AP18" s="455">
        <v>83</v>
      </c>
      <c r="AQ18" s="455">
        <v>83</v>
      </c>
      <c r="AR18" s="455">
        <v>83</v>
      </c>
      <c r="AS18" s="455">
        <v>635</v>
      </c>
      <c r="AT18" s="455">
        <v>635</v>
      </c>
      <c r="AU18" s="455">
        <v>635</v>
      </c>
      <c r="AV18" s="455">
        <v>635</v>
      </c>
      <c r="AW18" s="455">
        <v>635</v>
      </c>
      <c r="AX18" s="455">
        <v>635</v>
      </c>
      <c r="AY18" s="455">
        <v>635</v>
      </c>
      <c r="AZ18" s="455">
        <v>635</v>
      </c>
      <c r="BA18" s="455">
        <v>635</v>
      </c>
      <c r="BB18" s="455">
        <v>1835</v>
      </c>
      <c r="BC18" s="455">
        <v>1835</v>
      </c>
      <c r="BD18" s="455">
        <v>1835</v>
      </c>
      <c r="BE18" s="455">
        <v>1835</v>
      </c>
      <c r="BF18" s="455">
        <v>1835</v>
      </c>
      <c r="BG18" s="455">
        <v>1835</v>
      </c>
      <c r="BH18" s="455">
        <v>1835</v>
      </c>
      <c r="BI18" s="455">
        <v>1835</v>
      </c>
      <c r="BJ18" s="455">
        <v>1835</v>
      </c>
    </row>
    <row r="19" spans="2:62" ht="11.1" customHeight="1">
      <c r="B19" s="57"/>
      <c r="C19" s="57"/>
      <c r="D19" s="57"/>
      <c r="E19" s="454" t="s">
        <v>155</v>
      </c>
      <c r="F19" s="454"/>
      <c r="G19" s="454"/>
      <c r="H19" s="454"/>
      <c r="I19" s="454"/>
      <c r="J19" s="454"/>
      <c r="K19" s="454"/>
      <c r="L19" s="454"/>
      <c r="M19" s="454"/>
      <c r="N19" s="454"/>
      <c r="O19" s="454"/>
      <c r="P19" s="454"/>
      <c r="Q19" s="454"/>
      <c r="R19" s="454"/>
      <c r="S19" s="454"/>
      <c r="T19" s="192"/>
      <c r="U19" s="455">
        <v>22242</v>
      </c>
      <c r="V19" s="455">
        <v>22242</v>
      </c>
      <c r="W19" s="455">
        <v>22242</v>
      </c>
      <c r="X19" s="455">
        <v>22242</v>
      </c>
      <c r="Y19" s="455">
        <v>22242</v>
      </c>
      <c r="Z19" s="455">
        <v>22242</v>
      </c>
      <c r="AA19" s="455">
        <v>22242</v>
      </c>
      <c r="AB19" s="455">
        <v>22242</v>
      </c>
      <c r="AC19" s="455">
        <v>53141</v>
      </c>
      <c r="AD19" s="455">
        <v>53141</v>
      </c>
      <c r="AE19" s="455">
        <v>53141</v>
      </c>
      <c r="AF19" s="455">
        <v>53141</v>
      </c>
      <c r="AG19" s="455">
        <v>53141</v>
      </c>
      <c r="AH19" s="455">
        <v>53141</v>
      </c>
      <c r="AI19" s="455">
        <v>53141</v>
      </c>
      <c r="AJ19" s="455">
        <v>53141</v>
      </c>
      <c r="AK19" s="455">
        <v>1053</v>
      </c>
      <c r="AL19" s="455">
        <v>1053</v>
      </c>
      <c r="AM19" s="455">
        <v>1053</v>
      </c>
      <c r="AN19" s="455">
        <v>1053</v>
      </c>
      <c r="AO19" s="455">
        <v>1053</v>
      </c>
      <c r="AP19" s="455">
        <v>1053</v>
      </c>
      <c r="AQ19" s="455">
        <v>1053</v>
      </c>
      <c r="AR19" s="455">
        <v>1053</v>
      </c>
      <c r="AS19" s="455">
        <v>6108</v>
      </c>
      <c r="AT19" s="455">
        <v>6108</v>
      </c>
      <c r="AU19" s="455">
        <v>6108</v>
      </c>
      <c r="AV19" s="455">
        <v>6108</v>
      </c>
      <c r="AW19" s="455">
        <v>6108</v>
      </c>
      <c r="AX19" s="455">
        <v>6108</v>
      </c>
      <c r="AY19" s="455">
        <v>6108</v>
      </c>
      <c r="AZ19" s="455">
        <v>6108</v>
      </c>
      <c r="BA19" s="455">
        <v>6108</v>
      </c>
      <c r="BB19" s="455">
        <v>9339</v>
      </c>
      <c r="BC19" s="455">
        <v>9339</v>
      </c>
      <c r="BD19" s="455">
        <v>9339</v>
      </c>
      <c r="BE19" s="455">
        <v>9339</v>
      </c>
      <c r="BF19" s="455">
        <v>9339</v>
      </c>
      <c r="BG19" s="455">
        <v>9339</v>
      </c>
      <c r="BH19" s="455">
        <v>9339</v>
      </c>
      <c r="BI19" s="455">
        <v>9339</v>
      </c>
      <c r="BJ19" s="455">
        <v>9339</v>
      </c>
    </row>
    <row r="20" spans="2:62" ht="9.1999999999999993" customHeight="1">
      <c r="B20" s="57"/>
      <c r="C20" s="57"/>
      <c r="D20" s="63"/>
      <c r="E20" s="64"/>
      <c r="F20" s="64"/>
      <c r="G20" s="64"/>
      <c r="H20" s="64"/>
      <c r="I20" s="64"/>
      <c r="J20" s="64"/>
      <c r="K20" s="64"/>
      <c r="L20" s="64"/>
      <c r="M20" s="64"/>
      <c r="N20" s="64"/>
      <c r="O20" s="64"/>
      <c r="P20" s="64"/>
      <c r="Q20" s="63"/>
      <c r="R20" s="64"/>
      <c r="S20" s="64"/>
      <c r="T20" s="192"/>
      <c r="U20" s="65"/>
      <c r="V20" s="65"/>
      <c r="W20" s="65"/>
      <c r="X20" s="66"/>
      <c r="Y20" s="66"/>
      <c r="Z20" s="66"/>
      <c r="AA20" s="65"/>
      <c r="AB20" s="65"/>
      <c r="AC20" s="66"/>
      <c r="AD20" s="66"/>
      <c r="AE20" s="66"/>
      <c r="AF20" s="66"/>
      <c r="AG20" s="65"/>
      <c r="AH20" s="65"/>
      <c r="AI20" s="65"/>
      <c r="AJ20" s="66"/>
      <c r="AK20" s="66"/>
      <c r="AL20" s="66"/>
      <c r="AM20" s="68"/>
      <c r="AN20" s="68"/>
      <c r="AO20" s="68"/>
      <c r="AP20" s="68"/>
      <c r="AQ20" s="68"/>
      <c r="AR20" s="68"/>
      <c r="AS20" s="65"/>
      <c r="AT20" s="65"/>
      <c r="AU20" s="65"/>
      <c r="AV20" s="66"/>
      <c r="AW20" s="66"/>
      <c r="AX20" s="66"/>
      <c r="AY20" s="65"/>
      <c r="AZ20" s="65"/>
      <c r="BA20" s="66"/>
      <c r="BB20" s="66"/>
      <c r="BC20" s="66"/>
      <c r="BD20" s="66"/>
      <c r="BE20" s="69"/>
      <c r="BF20" s="69"/>
      <c r="BG20" s="69"/>
      <c r="BH20" s="70"/>
      <c r="BI20" s="70"/>
      <c r="BJ20" s="70"/>
    </row>
    <row r="21" spans="2:62" ht="11.1" customHeight="1">
      <c r="B21" s="57"/>
      <c r="C21" s="57"/>
      <c r="D21" s="454" t="s">
        <v>156</v>
      </c>
      <c r="E21" s="454"/>
      <c r="F21" s="454"/>
      <c r="G21" s="454"/>
      <c r="H21" s="454"/>
      <c r="I21" s="454"/>
      <c r="J21" s="454"/>
      <c r="K21" s="454"/>
      <c r="L21" s="454"/>
      <c r="M21" s="454"/>
      <c r="N21" s="454"/>
      <c r="O21" s="454"/>
      <c r="P21" s="454"/>
      <c r="Q21" s="454"/>
      <c r="R21" s="454"/>
      <c r="S21" s="454"/>
      <c r="T21" s="192"/>
      <c r="U21" s="455">
        <v>13466</v>
      </c>
      <c r="V21" s="455">
        <v>13466</v>
      </c>
      <c r="W21" s="455">
        <v>13466</v>
      </c>
      <c r="X21" s="455">
        <v>13466</v>
      </c>
      <c r="Y21" s="455">
        <v>13466</v>
      </c>
      <c r="Z21" s="455">
        <v>13466</v>
      </c>
      <c r="AA21" s="455">
        <v>13466</v>
      </c>
      <c r="AB21" s="455">
        <v>13466</v>
      </c>
      <c r="AC21" s="455">
        <v>50191</v>
      </c>
      <c r="AD21" s="455">
        <v>50191</v>
      </c>
      <c r="AE21" s="455">
        <v>50191</v>
      </c>
      <c r="AF21" s="455">
        <v>50191</v>
      </c>
      <c r="AG21" s="455">
        <v>50191</v>
      </c>
      <c r="AH21" s="455">
        <v>50191</v>
      </c>
      <c r="AI21" s="455">
        <v>50191</v>
      </c>
      <c r="AJ21" s="455">
        <v>50191</v>
      </c>
      <c r="AK21" s="455">
        <v>1392</v>
      </c>
      <c r="AL21" s="455">
        <v>1392</v>
      </c>
      <c r="AM21" s="455">
        <v>1392</v>
      </c>
      <c r="AN21" s="455">
        <v>1392</v>
      </c>
      <c r="AO21" s="455">
        <v>1392</v>
      </c>
      <c r="AP21" s="455">
        <v>1392</v>
      </c>
      <c r="AQ21" s="455">
        <v>1392</v>
      </c>
      <c r="AR21" s="455">
        <v>1392</v>
      </c>
      <c r="AS21" s="455">
        <v>4407</v>
      </c>
      <c r="AT21" s="455">
        <v>4407</v>
      </c>
      <c r="AU21" s="455">
        <v>4407</v>
      </c>
      <c r="AV21" s="455">
        <v>4407</v>
      </c>
      <c r="AW21" s="455">
        <v>4407</v>
      </c>
      <c r="AX21" s="455">
        <v>4407</v>
      </c>
      <c r="AY21" s="455">
        <v>4407</v>
      </c>
      <c r="AZ21" s="455">
        <v>4407</v>
      </c>
      <c r="BA21" s="455">
        <v>4407</v>
      </c>
      <c r="BB21" s="456">
        <v>9800</v>
      </c>
      <c r="BC21" s="456">
        <v>9800</v>
      </c>
      <c r="BD21" s="456">
        <v>9800</v>
      </c>
      <c r="BE21" s="456">
        <v>9800</v>
      </c>
      <c r="BF21" s="456">
        <v>9800</v>
      </c>
      <c r="BG21" s="456">
        <v>9800</v>
      </c>
      <c r="BH21" s="456">
        <v>9800</v>
      </c>
      <c r="BI21" s="456">
        <v>9800</v>
      </c>
      <c r="BJ21" s="456">
        <v>9800</v>
      </c>
    </row>
    <row r="22" spans="2:62" ht="11.1" customHeight="1">
      <c r="B22" s="57"/>
      <c r="C22" s="57"/>
      <c r="D22" s="63"/>
      <c r="E22" s="454" t="s">
        <v>157</v>
      </c>
      <c r="F22" s="454"/>
      <c r="G22" s="454"/>
      <c r="H22" s="454"/>
      <c r="I22" s="454"/>
      <c r="J22" s="454"/>
      <c r="K22" s="454"/>
      <c r="L22" s="454"/>
      <c r="M22" s="454"/>
      <c r="N22" s="454"/>
      <c r="O22" s="454"/>
      <c r="P22" s="454"/>
      <c r="Q22" s="454"/>
      <c r="R22" s="454"/>
      <c r="S22" s="454"/>
      <c r="T22" s="192"/>
      <c r="U22" s="455">
        <v>311</v>
      </c>
      <c r="V22" s="455">
        <v>311</v>
      </c>
      <c r="W22" s="455">
        <v>311</v>
      </c>
      <c r="X22" s="455">
        <v>311</v>
      </c>
      <c r="Y22" s="455">
        <v>311</v>
      </c>
      <c r="Z22" s="455">
        <v>311</v>
      </c>
      <c r="AA22" s="455">
        <v>311</v>
      </c>
      <c r="AB22" s="455">
        <v>311</v>
      </c>
      <c r="AC22" s="455">
        <v>1244</v>
      </c>
      <c r="AD22" s="455">
        <v>1244</v>
      </c>
      <c r="AE22" s="455">
        <v>1244</v>
      </c>
      <c r="AF22" s="455">
        <v>1244</v>
      </c>
      <c r="AG22" s="455">
        <v>1244</v>
      </c>
      <c r="AH22" s="455">
        <v>1244</v>
      </c>
      <c r="AI22" s="455">
        <v>1244</v>
      </c>
      <c r="AJ22" s="455">
        <v>1244</v>
      </c>
      <c r="AK22" s="456">
        <v>0</v>
      </c>
      <c r="AL22" s="456" t="s">
        <v>152</v>
      </c>
      <c r="AM22" s="456" t="s">
        <v>152</v>
      </c>
      <c r="AN22" s="456" t="s">
        <v>152</v>
      </c>
      <c r="AO22" s="456" t="s">
        <v>152</v>
      </c>
      <c r="AP22" s="456" t="s">
        <v>152</v>
      </c>
      <c r="AQ22" s="456" t="s">
        <v>152</v>
      </c>
      <c r="AR22" s="456" t="s">
        <v>152</v>
      </c>
      <c r="AS22" s="456">
        <v>0</v>
      </c>
      <c r="AT22" s="456" t="s">
        <v>152</v>
      </c>
      <c r="AU22" s="456" t="s">
        <v>152</v>
      </c>
      <c r="AV22" s="456" t="s">
        <v>152</v>
      </c>
      <c r="AW22" s="456" t="s">
        <v>152</v>
      </c>
      <c r="AX22" s="456" t="s">
        <v>152</v>
      </c>
      <c r="AY22" s="456" t="s">
        <v>152</v>
      </c>
      <c r="AZ22" s="456" t="s">
        <v>152</v>
      </c>
      <c r="BA22" s="456" t="s">
        <v>152</v>
      </c>
      <c r="BB22" s="456">
        <v>261</v>
      </c>
      <c r="BC22" s="456">
        <v>261</v>
      </c>
      <c r="BD22" s="456">
        <v>261</v>
      </c>
      <c r="BE22" s="456">
        <v>261</v>
      </c>
      <c r="BF22" s="456">
        <v>261</v>
      </c>
      <c r="BG22" s="456">
        <v>261</v>
      </c>
      <c r="BH22" s="456">
        <v>261</v>
      </c>
      <c r="BI22" s="456">
        <v>261</v>
      </c>
      <c r="BJ22" s="456">
        <v>261</v>
      </c>
    </row>
    <row r="23" spans="2:62" ht="11.1" customHeight="1">
      <c r="B23" s="57"/>
      <c r="C23" s="57"/>
      <c r="D23" s="63"/>
      <c r="E23" s="454" t="s">
        <v>158</v>
      </c>
      <c r="F23" s="454"/>
      <c r="G23" s="454"/>
      <c r="H23" s="454"/>
      <c r="I23" s="454"/>
      <c r="J23" s="454"/>
      <c r="K23" s="454"/>
      <c r="L23" s="454"/>
      <c r="M23" s="454"/>
      <c r="N23" s="454"/>
      <c r="O23" s="454"/>
      <c r="P23" s="454"/>
      <c r="Q23" s="454"/>
      <c r="R23" s="454"/>
      <c r="S23" s="454"/>
      <c r="T23" s="192"/>
      <c r="U23" s="455">
        <v>1650</v>
      </c>
      <c r="V23" s="455">
        <v>1650</v>
      </c>
      <c r="W23" s="455">
        <v>1650</v>
      </c>
      <c r="X23" s="455">
        <v>1650</v>
      </c>
      <c r="Y23" s="455">
        <v>1650</v>
      </c>
      <c r="Z23" s="455">
        <v>1650</v>
      </c>
      <c r="AA23" s="455">
        <v>1650</v>
      </c>
      <c r="AB23" s="455">
        <v>1650</v>
      </c>
      <c r="AC23" s="455">
        <v>4950</v>
      </c>
      <c r="AD23" s="455">
        <v>4950</v>
      </c>
      <c r="AE23" s="455">
        <v>4950</v>
      </c>
      <c r="AF23" s="455">
        <v>4950</v>
      </c>
      <c r="AG23" s="455">
        <v>4950</v>
      </c>
      <c r="AH23" s="455">
        <v>4950</v>
      </c>
      <c r="AI23" s="455">
        <v>4950</v>
      </c>
      <c r="AJ23" s="455">
        <v>4950</v>
      </c>
      <c r="AK23" s="456">
        <v>0</v>
      </c>
      <c r="AL23" s="456" t="s">
        <v>152</v>
      </c>
      <c r="AM23" s="456" t="s">
        <v>152</v>
      </c>
      <c r="AN23" s="456" t="s">
        <v>152</v>
      </c>
      <c r="AO23" s="456" t="s">
        <v>152</v>
      </c>
      <c r="AP23" s="456" t="s">
        <v>152</v>
      </c>
      <c r="AQ23" s="456" t="s">
        <v>152</v>
      </c>
      <c r="AR23" s="456" t="s">
        <v>152</v>
      </c>
      <c r="AS23" s="456">
        <v>0</v>
      </c>
      <c r="AT23" s="456" t="s">
        <v>152</v>
      </c>
      <c r="AU23" s="456" t="s">
        <v>152</v>
      </c>
      <c r="AV23" s="456" t="s">
        <v>152</v>
      </c>
      <c r="AW23" s="456" t="s">
        <v>152</v>
      </c>
      <c r="AX23" s="456" t="s">
        <v>152</v>
      </c>
      <c r="AY23" s="456" t="s">
        <v>152</v>
      </c>
      <c r="AZ23" s="456" t="s">
        <v>152</v>
      </c>
      <c r="BA23" s="456" t="s">
        <v>152</v>
      </c>
      <c r="BB23" s="456">
        <v>1552</v>
      </c>
      <c r="BC23" s="456">
        <v>1552</v>
      </c>
      <c r="BD23" s="456">
        <v>1552</v>
      </c>
      <c r="BE23" s="456">
        <v>1552</v>
      </c>
      <c r="BF23" s="456">
        <v>1552</v>
      </c>
      <c r="BG23" s="456">
        <v>1552</v>
      </c>
      <c r="BH23" s="456">
        <v>1552</v>
      </c>
      <c r="BI23" s="456">
        <v>1552</v>
      </c>
      <c r="BJ23" s="456">
        <v>1552</v>
      </c>
    </row>
    <row r="24" spans="2:62" ht="11.1" customHeight="1">
      <c r="B24" s="57"/>
      <c r="C24" s="57"/>
      <c r="D24" s="63"/>
      <c r="E24" s="454" t="s">
        <v>159</v>
      </c>
      <c r="F24" s="454"/>
      <c r="G24" s="454"/>
      <c r="H24" s="454"/>
      <c r="I24" s="454"/>
      <c r="J24" s="454"/>
      <c r="K24" s="454"/>
      <c r="L24" s="454"/>
      <c r="M24" s="454"/>
      <c r="N24" s="454"/>
      <c r="O24" s="454"/>
      <c r="P24" s="454"/>
      <c r="Q24" s="454"/>
      <c r="R24" s="454"/>
      <c r="S24" s="454"/>
      <c r="T24" s="192"/>
      <c r="U24" s="455">
        <v>806</v>
      </c>
      <c r="V24" s="455">
        <v>806</v>
      </c>
      <c r="W24" s="455">
        <v>806</v>
      </c>
      <c r="X24" s="455">
        <v>806</v>
      </c>
      <c r="Y24" s="455">
        <v>806</v>
      </c>
      <c r="Z24" s="455">
        <v>806</v>
      </c>
      <c r="AA24" s="455">
        <v>806</v>
      </c>
      <c r="AB24" s="455">
        <v>806</v>
      </c>
      <c r="AC24" s="455">
        <v>4827</v>
      </c>
      <c r="AD24" s="455">
        <v>4827</v>
      </c>
      <c r="AE24" s="455">
        <v>4827</v>
      </c>
      <c r="AF24" s="455">
        <v>4827</v>
      </c>
      <c r="AG24" s="455">
        <v>4827</v>
      </c>
      <c r="AH24" s="455">
        <v>4827</v>
      </c>
      <c r="AI24" s="455">
        <v>4827</v>
      </c>
      <c r="AJ24" s="455">
        <v>4827</v>
      </c>
      <c r="AK24" s="455">
        <v>241</v>
      </c>
      <c r="AL24" s="455">
        <v>241</v>
      </c>
      <c r="AM24" s="455">
        <v>241</v>
      </c>
      <c r="AN24" s="455">
        <v>241</v>
      </c>
      <c r="AO24" s="455">
        <v>241</v>
      </c>
      <c r="AP24" s="455">
        <v>241</v>
      </c>
      <c r="AQ24" s="455">
        <v>241</v>
      </c>
      <c r="AR24" s="455">
        <v>241</v>
      </c>
      <c r="AS24" s="456">
        <v>610</v>
      </c>
      <c r="AT24" s="456">
        <v>610</v>
      </c>
      <c r="AU24" s="456">
        <v>610</v>
      </c>
      <c r="AV24" s="456">
        <v>610</v>
      </c>
      <c r="AW24" s="456">
        <v>610</v>
      </c>
      <c r="AX24" s="456">
        <v>610</v>
      </c>
      <c r="AY24" s="456">
        <v>610</v>
      </c>
      <c r="AZ24" s="456">
        <v>610</v>
      </c>
      <c r="BA24" s="456">
        <v>610</v>
      </c>
      <c r="BB24" s="456">
        <v>744</v>
      </c>
      <c r="BC24" s="456">
        <v>744</v>
      </c>
      <c r="BD24" s="456">
        <v>744</v>
      </c>
      <c r="BE24" s="456">
        <v>744</v>
      </c>
      <c r="BF24" s="456">
        <v>744</v>
      </c>
      <c r="BG24" s="456">
        <v>744</v>
      </c>
      <c r="BH24" s="456">
        <v>744</v>
      </c>
      <c r="BI24" s="456">
        <v>744</v>
      </c>
      <c r="BJ24" s="456">
        <v>744</v>
      </c>
    </row>
    <row r="25" spans="2:62" ht="11.1" customHeight="1">
      <c r="B25" s="57"/>
      <c r="C25" s="57"/>
      <c r="D25" s="63"/>
      <c r="E25" s="454" t="s">
        <v>160</v>
      </c>
      <c r="F25" s="454"/>
      <c r="G25" s="454"/>
      <c r="H25" s="454"/>
      <c r="I25" s="454"/>
      <c r="J25" s="454"/>
      <c r="K25" s="454"/>
      <c r="L25" s="454"/>
      <c r="M25" s="454"/>
      <c r="N25" s="454"/>
      <c r="O25" s="454"/>
      <c r="P25" s="454"/>
      <c r="Q25" s="454"/>
      <c r="R25" s="454"/>
      <c r="S25" s="454"/>
      <c r="T25" s="192"/>
      <c r="U25" s="455">
        <v>3722</v>
      </c>
      <c r="V25" s="455">
        <v>3722</v>
      </c>
      <c r="W25" s="455">
        <v>3722</v>
      </c>
      <c r="X25" s="455">
        <v>3722</v>
      </c>
      <c r="Y25" s="455">
        <v>3722</v>
      </c>
      <c r="Z25" s="455">
        <v>3722</v>
      </c>
      <c r="AA25" s="455">
        <v>3722</v>
      </c>
      <c r="AB25" s="455">
        <v>3722</v>
      </c>
      <c r="AC25" s="455">
        <v>17438</v>
      </c>
      <c r="AD25" s="455">
        <v>17438</v>
      </c>
      <c r="AE25" s="455">
        <v>17438</v>
      </c>
      <c r="AF25" s="455">
        <v>17438</v>
      </c>
      <c r="AG25" s="455">
        <v>17438</v>
      </c>
      <c r="AH25" s="455">
        <v>17438</v>
      </c>
      <c r="AI25" s="455">
        <v>17438</v>
      </c>
      <c r="AJ25" s="455">
        <v>17438</v>
      </c>
      <c r="AK25" s="455">
        <v>523</v>
      </c>
      <c r="AL25" s="455">
        <v>523</v>
      </c>
      <c r="AM25" s="455">
        <v>523</v>
      </c>
      <c r="AN25" s="455">
        <v>523</v>
      </c>
      <c r="AO25" s="455">
        <v>523</v>
      </c>
      <c r="AP25" s="455">
        <v>523</v>
      </c>
      <c r="AQ25" s="455">
        <v>523</v>
      </c>
      <c r="AR25" s="455">
        <v>523</v>
      </c>
      <c r="AS25" s="456">
        <v>1857</v>
      </c>
      <c r="AT25" s="456">
        <v>1857</v>
      </c>
      <c r="AU25" s="456">
        <v>1857</v>
      </c>
      <c r="AV25" s="456">
        <v>1857</v>
      </c>
      <c r="AW25" s="456">
        <v>1857</v>
      </c>
      <c r="AX25" s="456">
        <v>1857</v>
      </c>
      <c r="AY25" s="456">
        <v>1857</v>
      </c>
      <c r="AZ25" s="456">
        <v>1857</v>
      </c>
      <c r="BA25" s="456">
        <v>1857</v>
      </c>
      <c r="BB25" s="455">
        <v>3498</v>
      </c>
      <c r="BC25" s="455">
        <v>3498</v>
      </c>
      <c r="BD25" s="455">
        <v>3498</v>
      </c>
      <c r="BE25" s="455">
        <v>3498</v>
      </c>
      <c r="BF25" s="455">
        <v>3498</v>
      </c>
      <c r="BG25" s="455">
        <v>3498</v>
      </c>
      <c r="BH25" s="455">
        <v>3498</v>
      </c>
      <c r="BI25" s="455">
        <v>3498</v>
      </c>
      <c r="BJ25" s="455">
        <v>3498</v>
      </c>
    </row>
    <row r="26" spans="2:62" ht="11.1" customHeight="1">
      <c r="B26" s="57"/>
      <c r="C26" s="57"/>
      <c r="D26" s="63"/>
      <c r="E26" s="457" t="s">
        <v>161</v>
      </c>
      <c r="F26" s="454"/>
      <c r="G26" s="454"/>
      <c r="H26" s="454"/>
      <c r="I26" s="454"/>
      <c r="J26" s="454"/>
      <c r="K26" s="454"/>
      <c r="L26" s="454"/>
      <c r="M26" s="454"/>
      <c r="N26" s="454"/>
      <c r="O26" s="454"/>
      <c r="P26" s="454"/>
      <c r="Q26" s="454"/>
      <c r="R26" s="454"/>
      <c r="S26" s="454"/>
      <c r="T26" s="193"/>
      <c r="U26" s="455">
        <v>530</v>
      </c>
      <c r="V26" s="455">
        <v>530</v>
      </c>
      <c r="W26" s="455">
        <v>530</v>
      </c>
      <c r="X26" s="455">
        <v>530</v>
      </c>
      <c r="Y26" s="455">
        <v>530</v>
      </c>
      <c r="Z26" s="455">
        <v>530</v>
      </c>
      <c r="AA26" s="455">
        <v>530</v>
      </c>
      <c r="AB26" s="455">
        <v>530</v>
      </c>
      <c r="AC26" s="455">
        <v>1674</v>
      </c>
      <c r="AD26" s="455">
        <v>1674</v>
      </c>
      <c r="AE26" s="455">
        <v>1674</v>
      </c>
      <c r="AF26" s="455">
        <v>1674</v>
      </c>
      <c r="AG26" s="455">
        <v>1674</v>
      </c>
      <c r="AH26" s="455">
        <v>1674</v>
      </c>
      <c r="AI26" s="455">
        <v>1674</v>
      </c>
      <c r="AJ26" s="455">
        <v>1674</v>
      </c>
      <c r="AK26" s="455">
        <v>18</v>
      </c>
      <c r="AL26" s="455">
        <v>18</v>
      </c>
      <c r="AM26" s="455">
        <v>18</v>
      </c>
      <c r="AN26" s="455">
        <v>18</v>
      </c>
      <c r="AO26" s="455">
        <v>18</v>
      </c>
      <c r="AP26" s="455">
        <v>18</v>
      </c>
      <c r="AQ26" s="455">
        <v>18</v>
      </c>
      <c r="AR26" s="455">
        <v>18</v>
      </c>
      <c r="AS26" s="455">
        <v>93</v>
      </c>
      <c r="AT26" s="455">
        <v>93</v>
      </c>
      <c r="AU26" s="455">
        <v>93</v>
      </c>
      <c r="AV26" s="455">
        <v>93</v>
      </c>
      <c r="AW26" s="455">
        <v>93</v>
      </c>
      <c r="AX26" s="455">
        <v>93</v>
      </c>
      <c r="AY26" s="455">
        <v>93</v>
      </c>
      <c r="AZ26" s="455">
        <v>93</v>
      </c>
      <c r="BA26" s="455">
        <v>93</v>
      </c>
      <c r="BB26" s="455">
        <v>378</v>
      </c>
      <c r="BC26" s="455">
        <v>378</v>
      </c>
      <c r="BD26" s="455">
        <v>378</v>
      </c>
      <c r="BE26" s="455">
        <v>378</v>
      </c>
      <c r="BF26" s="455">
        <v>378</v>
      </c>
      <c r="BG26" s="455">
        <v>378</v>
      </c>
      <c r="BH26" s="455">
        <v>378</v>
      </c>
      <c r="BI26" s="455">
        <v>378</v>
      </c>
      <c r="BJ26" s="455">
        <v>378</v>
      </c>
    </row>
    <row r="27" spans="2:62" ht="11.1" customHeight="1">
      <c r="B27" s="57"/>
      <c r="C27" s="57"/>
      <c r="D27" s="63"/>
      <c r="E27" s="457" t="s">
        <v>162</v>
      </c>
      <c r="F27" s="454"/>
      <c r="G27" s="454"/>
      <c r="H27" s="454"/>
      <c r="I27" s="454"/>
      <c r="J27" s="454"/>
      <c r="K27" s="454"/>
      <c r="L27" s="454"/>
      <c r="M27" s="454"/>
      <c r="N27" s="454"/>
      <c r="O27" s="454"/>
      <c r="P27" s="454"/>
      <c r="Q27" s="454"/>
      <c r="R27" s="454"/>
      <c r="S27" s="454"/>
      <c r="T27" s="193"/>
      <c r="U27" s="66"/>
      <c r="V27" s="66"/>
      <c r="W27" s="66"/>
      <c r="X27" s="66"/>
      <c r="Y27" s="66"/>
      <c r="Z27" s="66"/>
      <c r="AA27" s="66"/>
      <c r="AB27" s="66"/>
      <c r="AC27" s="66"/>
      <c r="AD27" s="66"/>
      <c r="AE27" s="66"/>
      <c r="AF27" s="66"/>
      <c r="AG27" s="66"/>
      <c r="AH27" s="66"/>
      <c r="AI27" s="66"/>
      <c r="AJ27" s="66"/>
      <c r="AK27" s="66"/>
      <c r="AL27" s="66"/>
      <c r="AM27" s="68"/>
      <c r="AN27" s="68"/>
      <c r="AO27" s="68"/>
      <c r="AP27" s="68"/>
      <c r="AQ27" s="68"/>
      <c r="AR27" s="68"/>
      <c r="AS27" s="66"/>
      <c r="AT27" s="66"/>
      <c r="AU27" s="66"/>
      <c r="AV27" s="66"/>
      <c r="AW27" s="66"/>
      <c r="AX27" s="66"/>
      <c r="AY27" s="66"/>
      <c r="AZ27" s="66"/>
      <c r="BA27" s="66"/>
      <c r="BB27" s="66"/>
      <c r="BC27" s="66"/>
      <c r="BD27" s="66"/>
      <c r="BE27" s="66"/>
      <c r="BF27" s="66"/>
      <c r="BG27" s="66"/>
      <c r="BH27" s="66"/>
      <c r="BI27" s="66"/>
      <c r="BJ27" s="66"/>
    </row>
    <row r="28" spans="2:62" ht="11.1" customHeight="1">
      <c r="B28" s="57"/>
      <c r="C28" s="57"/>
      <c r="D28" s="63"/>
      <c r="E28" s="457" t="s">
        <v>163</v>
      </c>
      <c r="F28" s="454"/>
      <c r="G28" s="454"/>
      <c r="H28" s="454"/>
      <c r="I28" s="454"/>
      <c r="J28" s="454"/>
      <c r="K28" s="454"/>
      <c r="L28" s="454"/>
      <c r="M28" s="454"/>
      <c r="N28" s="454"/>
      <c r="O28" s="454"/>
      <c r="P28" s="454"/>
      <c r="Q28" s="454"/>
      <c r="R28" s="454"/>
      <c r="S28" s="454"/>
      <c r="T28" s="193"/>
      <c r="U28" s="455">
        <v>1087</v>
      </c>
      <c r="V28" s="455">
        <v>1087</v>
      </c>
      <c r="W28" s="455">
        <v>1087</v>
      </c>
      <c r="X28" s="455">
        <v>1087</v>
      </c>
      <c r="Y28" s="455">
        <v>1087</v>
      </c>
      <c r="Z28" s="455">
        <v>1087</v>
      </c>
      <c r="AA28" s="455">
        <v>1087</v>
      </c>
      <c r="AB28" s="455">
        <v>1087</v>
      </c>
      <c r="AC28" s="455">
        <v>4918</v>
      </c>
      <c r="AD28" s="455">
        <v>4918</v>
      </c>
      <c r="AE28" s="455">
        <v>4918</v>
      </c>
      <c r="AF28" s="455">
        <v>4918</v>
      </c>
      <c r="AG28" s="455">
        <v>4918</v>
      </c>
      <c r="AH28" s="455">
        <v>4918</v>
      </c>
      <c r="AI28" s="455">
        <v>4918</v>
      </c>
      <c r="AJ28" s="455">
        <v>4918</v>
      </c>
      <c r="AK28" s="455">
        <v>291</v>
      </c>
      <c r="AL28" s="455">
        <v>291</v>
      </c>
      <c r="AM28" s="455">
        <v>291</v>
      </c>
      <c r="AN28" s="455">
        <v>291</v>
      </c>
      <c r="AO28" s="455">
        <v>291</v>
      </c>
      <c r="AP28" s="455">
        <v>291</v>
      </c>
      <c r="AQ28" s="455">
        <v>291</v>
      </c>
      <c r="AR28" s="455">
        <v>291</v>
      </c>
      <c r="AS28" s="455">
        <v>780</v>
      </c>
      <c r="AT28" s="455">
        <v>780</v>
      </c>
      <c r="AU28" s="455">
        <v>780</v>
      </c>
      <c r="AV28" s="455">
        <v>780</v>
      </c>
      <c r="AW28" s="455">
        <v>780</v>
      </c>
      <c r="AX28" s="455">
        <v>780</v>
      </c>
      <c r="AY28" s="455">
        <v>780</v>
      </c>
      <c r="AZ28" s="455">
        <v>780</v>
      </c>
      <c r="BA28" s="455">
        <v>780</v>
      </c>
      <c r="BB28" s="455">
        <v>701</v>
      </c>
      <c r="BC28" s="455">
        <v>701</v>
      </c>
      <c r="BD28" s="455">
        <v>701</v>
      </c>
      <c r="BE28" s="455">
        <v>701</v>
      </c>
      <c r="BF28" s="455">
        <v>701</v>
      </c>
      <c r="BG28" s="455">
        <v>701</v>
      </c>
      <c r="BH28" s="455">
        <v>701</v>
      </c>
      <c r="BI28" s="455">
        <v>701</v>
      </c>
      <c r="BJ28" s="455">
        <v>701</v>
      </c>
    </row>
    <row r="29" spans="2:62" ht="11.1" customHeight="1">
      <c r="B29" s="57"/>
      <c r="C29" s="57"/>
      <c r="D29" s="63"/>
      <c r="E29" s="457" t="s">
        <v>164</v>
      </c>
      <c r="F29" s="454"/>
      <c r="G29" s="454"/>
      <c r="H29" s="454"/>
      <c r="I29" s="454"/>
      <c r="J29" s="454"/>
      <c r="K29" s="454"/>
      <c r="L29" s="454"/>
      <c r="M29" s="454"/>
      <c r="N29" s="454"/>
      <c r="O29" s="454"/>
      <c r="P29" s="454"/>
      <c r="Q29" s="454"/>
      <c r="R29" s="454"/>
      <c r="S29" s="454"/>
      <c r="T29" s="193"/>
      <c r="U29" s="66"/>
      <c r="V29" s="66"/>
      <c r="W29" s="66"/>
      <c r="X29" s="66"/>
      <c r="Y29" s="66"/>
      <c r="Z29" s="66"/>
      <c r="AA29" s="66"/>
      <c r="AB29" s="66"/>
      <c r="AC29" s="66"/>
      <c r="AD29" s="66"/>
      <c r="AE29" s="66"/>
      <c r="AF29" s="66"/>
      <c r="AG29" s="66"/>
      <c r="AH29" s="66"/>
      <c r="AI29" s="66"/>
      <c r="AJ29" s="66"/>
      <c r="AK29" s="66"/>
      <c r="AL29" s="66"/>
      <c r="AM29" s="68"/>
      <c r="AN29" s="68"/>
      <c r="AO29" s="68"/>
      <c r="AP29" s="68"/>
      <c r="AQ29" s="68"/>
      <c r="AR29" s="68"/>
      <c r="AS29" s="66"/>
      <c r="AT29" s="66"/>
      <c r="AU29" s="66"/>
      <c r="AV29" s="66"/>
      <c r="AW29" s="66"/>
      <c r="AX29" s="66"/>
      <c r="AY29" s="66"/>
      <c r="AZ29" s="66"/>
      <c r="BA29" s="66"/>
      <c r="BB29" s="66"/>
      <c r="BC29" s="66"/>
      <c r="BD29" s="66"/>
      <c r="BE29" s="66"/>
      <c r="BF29" s="66"/>
      <c r="BG29" s="66"/>
      <c r="BH29" s="66"/>
      <c r="BI29" s="66"/>
      <c r="BJ29" s="66"/>
    </row>
    <row r="30" spans="2:62" ht="11.1" customHeight="1">
      <c r="B30" s="57"/>
      <c r="C30" s="57"/>
      <c r="D30" s="63"/>
      <c r="E30" s="457" t="s">
        <v>165</v>
      </c>
      <c r="F30" s="454"/>
      <c r="G30" s="454"/>
      <c r="H30" s="454"/>
      <c r="I30" s="454"/>
      <c r="J30" s="454"/>
      <c r="K30" s="454"/>
      <c r="L30" s="454"/>
      <c r="M30" s="454"/>
      <c r="N30" s="454"/>
      <c r="O30" s="454"/>
      <c r="P30" s="454"/>
      <c r="Q30" s="454"/>
      <c r="R30" s="454"/>
      <c r="S30" s="454"/>
      <c r="T30" s="193"/>
      <c r="U30" s="455">
        <v>177</v>
      </c>
      <c r="V30" s="455">
        <v>177</v>
      </c>
      <c r="W30" s="455">
        <v>177</v>
      </c>
      <c r="X30" s="455">
        <v>177</v>
      </c>
      <c r="Y30" s="455">
        <v>177</v>
      </c>
      <c r="Z30" s="455">
        <v>177</v>
      </c>
      <c r="AA30" s="455">
        <v>177</v>
      </c>
      <c r="AB30" s="455">
        <v>177</v>
      </c>
      <c r="AC30" s="455">
        <v>807</v>
      </c>
      <c r="AD30" s="455">
        <v>807</v>
      </c>
      <c r="AE30" s="455">
        <v>807</v>
      </c>
      <c r="AF30" s="455">
        <v>807</v>
      </c>
      <c r="AG30" s="455">
        <v>807</v>
      </c>
      <c r="AH30" s="455">
        <v>807</v>
      </c>
      <c r="AI30" s="455">
        <v>807</v>
      </c>
      <c r="AJ30" s="455">
        <v>807</v>
      </c>
      <c r="AK30" s="455">
        <v>10</v>
      </c>
      <c r="AL30" s="455">
        <v>10</v>
      </c>
      <c r="AM30" s="455">
        <v>10</v>
      </c>
      <c r="AN30" s="455">
        <v>10</v>
      </c>
      <c r="AO30" s="455">
        <v>10</v>
      </c>
      <c r="AP30" s="455">
        <v>10</v>
      </c>
      <c r="AQ30" s="455">
        <v>10</v>
      </c>
      <c r="AR30" s="455">
        <v>10</v>
      </c>
      <c r="AS30" s="455">
        <v>18</v>
      </c>
      <c r="AT30" s="455">
        <v>18</v>
      </c>
      <c r="AU30" s="455">
        <v>18</v>
      </c>
      <c r="AV30" s="455">
        <v>18</v>
      </c>
      <c r="AW30" s="455">
        <v>18</v>
      </c>
      <c r="AX30" s="455">
        <v>18</v>
      </c>
      <c r="AY30" s="455">
        <v>18</v>
      </c>
      <c r="AZ30" s="455">
        <v>18</v>
      </c>
      <c r="BA30" s="455">
        <v>18</v>
      </c>
      <c r="BB30" s="455">
        <v>132</v>
      </c>
      <c r="BC30" s="455">
        <v>132</v>
      </c>
      <c r="BD30" s="455">
        <v>132</v>
      </c>
      <c r="BE30" s="455">
        <v>132</v>
      </c>
      <c r="BF30" s="455">
        <v>132</v>
      </c>
      <c r="BG30" s="455">
        <v>132</v>
      </c>
      <c r="BH30" s="455">
        <v>132</v>
      </c>
      <c r="BI30" s="455">
        <v>132</v>
      </c>
      <c r="BJ30" s="455">
        <v>132</v>
      </c>
    </row>
    <row r="31" spans="2:62" ht="11.1" customHeight="1">
      <c r="B31" s="57"/>
      <c r="C31" s="57"/>
      <c r="D31" s="63"/>
      <c r="E31" s="457" t="s">
        <v>166</v>
      </c>
      <c r="F31" s="454"/>
      <c r="G31" s="454"/>
      <c r="H31" s="454"/>
      <c r="I31" s="454"/>
      <c r="J31" s="454"/>
      <c r="K31" s="454"/>
      <c r="L31" s="454"/>
      <c r="M31" s="454"/>
      <c r="N31" s="454"/>
      <c r="O31" s="454"/>
      <c r="P31" s="454"/>
      <c r="Q31" s="454"/>
      <c r="R31" s="454"/>
      <c r="S31" s="454"/>
      <c r="T31" s="193"/>
      <c r="U31" s="66"/>
      <c r="V31" s="66"/>
      <c r="W31" s="66"/>
      <c r="X31" s="66"/>
      <c r="Y31" s="66"/>
      <c r="Z31" s="66"/>
      <c r="AA31" s="66"/>
      <c r="AB31" s="66"/>
      <c r="AC31" s="66"/>
      <c r="AD31" s="66"/>
      <c r="AE31" s="66"/>
      <c r="AF31" s="66"/>
      <c r="AG31" s="66"/>
      <c r="AH31" s="66"/>
      <c r="AI31" s="66"/>
      <c r="AJ31" s="66"/>
      <c r="AK31" s="66"/>
      <c r="AL31" s="66"/>
      <c r="AM31" s="68"/>
      <c r="AN31" s="68"/>
      <c r="AO31" s="68"/>
      <c r="AP31" s="68"/>
      <c r="AQ31" s="68"/>
      <c r="AR31" s="68"/>
      <c r="AS31" s="66"/>
      <c r="AT31" s="66"/>
      <c r="AU31" s="66"/>
      <c r="AV31" s="66"/>
      <c r="AW31" s="66"/>
      <c r="AX31" s="66"/>
      <c r="AY31" s="66"/>
      <c r="AZ31" s="66"/>
      <c r="BA31" s="66"/>
      <c r="BB31" s="66"/>
      <c r="BC31" s="66"/>
      <c r="BD31" s="66"/>
      <c r="BE31" s="66"/>
      <c r="BF31" s="66"/>
      <c r="BG31" s="66"/>
      <c r="BH31" s="66"/>
      <c r="BI31" s="66"/>
      <c r="BJ31" s="66"/>
    </row>
    <row r="32" spans="2:62" ht="11.1" customHeight="1">
      <c r="B32" s="57"/>
      <c r="C32" s="57"/>
      <c r="D32" s="63"/>
      <c r="E32" s="454" t="s">
        <v>167</v>
      </c>
      <c r="F32" s="454"/>
      <c r="G32" s="454"/>
      <c r="H32" s="454"/>
      <c r="I32" s="454"/>
      <c r="J32" s="454"/>
      <c r="K32" s="454"/>
      <c r="L32" s="454"/>
      <c r="M32" s="454"/>
      <c r="N32" s="454"/>
      <c r="O32" s="454"/>
      <c r="P32" s="454"/>
      <c r="Q32" s="454"/>
      <c r="R32" s="454"/>
      <c r="S32" s="454"/>
      <c r="T32" s="192"/>
      <c r="U32" s="455">
        <v>286</v>
      </c>
      <c r="V32" s="455">
        <v>286</v>
      </c>
      <c r="W32" s="455">
        <v>286</v>
      </c>
      <c r="X32" s="455">
        <v>286</v>
      </c>
      <c r="Y32" s="455">
        <v>286</v>
      </c>
      <c r="Z32" s="455">
        <v>286</v>
      </c>
      <c r="AA32" s="455">
        <v>286</v>
      </c>
      <c r="AB32" s="455">
        <v>286</v>
      </c>
      <c r="AC32" s="455">
        <v>1806</v>
      </c>
      <c r="AD32" s="455">
        <v>1806</v>
      </c>
      <c r="AE32" s="455">
        <v>1806</v>
      </c>
      <c r="AF32" s="455">
        <v>1806</v>
      </c>
      <c r="AG32" s="455">
        <v>1806</v>
      </c>
      <c r="AH32" s="455">
        <v>1806</v>
      </c>
      <c r="AI32" s="455">
        <v>1806</v>
      </c>
      <c r="AJ32" s="455">
        <v>1806</v>
      </c>
      <c r="AK32" s="455">
        <v>123</v>
      </c>
      <c r="AL32" s="455">
        <v>123</v>
      </c>
      <c r="AM32" s="455">
        <v>123</v>
      </c>
      <c r="AN32" s="455">
        <v>123</v>
      </c>
      <c r="AO32" s="455">
        <v>123</v>
      </c>
      <c r="AP32" s="455">
        <v>123</v>
      </c>
      <c r="AQ32" s="455">
        <v>123</v>
      </c>
      <c r="AR32" s="455">
        <v>123</v>
      </c>
      <c r="AS32" s="455">
        <v>227</v>
      </c>
      <c r="AT32" s="455">
        <v>227</v>
      </c>
      <c r="AU32" s="455">
        <v>227</v>
      </c>
      <c r="AV32" s="455">
        <v>227</v>
      </c>
      <c r="AW32" s="455">
        <v>227</v>
      </c>
      <c r="AX32" s="455">
        <v>227</v>
      </c>
      <c r="AY32" s="455">
        <v>227</v>
      </c>
      <c r="AZ32" s="455">
        <v>227</v>
      </c>
      <c r="BA32" s="455">
        <v>227</v>
      </c>
      <c r="BB32" s="455">
        <v>228</v>
      </c>
      <c r="BC32" s="455">
        <v>228</v>
      </c>
      <c r="BD32" s="455">
        <v>228</v>
      </c>
      <c r="BE32" s="455">
        <v>228</v>
      </c>
      <c r="BF32" s="455">
        <v>228</v>
      </c>
      <c r="BG32" s="455">
        <v>228</v>
      </c>
      <c r="BH32" s="455">
        <v>228</v>
      </c>
      <c r="BI32" s="455">
        <v>228</v>
      </c>
      <c r="BJ32" s="455">
        <v>228</v>
      </c>
    </row>
    <row r="33" spans="2:63" ht="11.1" customHeight="1">
      <c r="B33" s="57"/>
      <c r="C33" s="57"/>
      <c r="D33" s="63"/>
      <c r="E33" s="454" t="s">
        <v>168</v>
      </c>
      <c r="F33" s="454"/>
      <c r="G33" s="454"/>
      <c r="H33" s="454"/>
      <c r="I33" s="454"/>
      <c r="J33" s="454"/>
      <c r="K33" s="454"/>
      <c r="L33" s="454"/>
      <c r="M33" s="454"/>
      <c r="N33" s="454"/>
      <c r="O33" s="454"/>
      <c r="P33" s="454"/>
      <c r="Q33" s="454"/>
      <c r="R33" s="454"/>
      <c r="S33" s="454"/>
      <c r="T33" s="192"/>
      <c r="U33" s="455">
        <v>2789</v>
      </c>
      <c r="V33" s="455">
        <v>2789</v>
      </c>
      <c r="W33" s="455">
        <v>2789</v>
      </c>
      <c r="X33" s="455">
        <v>2789</v>
      </c>
      <c r="Y33" s="455">
        <v>2789</v>
      </c>
      <c r="Z33" s="455">
        <v>2789</v>
      </c>
      <c r="AA33" s="455">
        <v>2789</v>
      </c>
      <c r="AB33" s="455">
        <v>2789</v>
      </c>
      <c r="AC33" s="455">
        <v>5798</v>
      </c>
      <c r="AD33" s="455">
        <v>5798</v>
      </c>
      <c r="AE33" s="455">
        <v>5798</v>
      </c>
      <c r="AF33" s="455">
        <v>5798</v>
      </c>
      <c r="AG33" s="455">
        <v>5798</v>
      </c>
      <c r="AH33" s="455">
        <v>5798</v>
      </c>
      <c r="AI33" s="455">
        <v>5798</v>
      </c>
      <c r="AJ33" s="455">
        <v>5798</v>
      </c>
      <c r="AK33" s="455">
        <v>3</v>
      </c>
      <c r="AL33" s="455">
        <v>3</v>
      </c>
      <c r="AM33" s="455">
        <v>3</v>
      </c>
      <c r="AN33" s="455">
        <v>3</v>
      </c>
      <c r="AO33" s="455">
        <v>3</v>
      </c>
      <c r="AP33" s="455">
        <v>3</v>
      </c>
      <c r="AQ33" s="455">
        <v>3</v>
      </c>
      <c r="AR33" s="455">
        <v>3</v>
      </c>
      <c r="AS33" s="456">
        <v>29</v>
      </c>
      <c r="AT33" s="456">
        <v>29</v>
      </c>
      <c r="AU33" s="456">
        <v>29</v>
      </c>
      <c r="AV33" s="456">
        <v>29</v>
      </c>
      <c r="AW33" s="456">
        <v>29</v>
      </c>
      <c r="AX33" s="456">
        <v>29</v>
      </c>
      <c r="AY33" s="456">
        <v>29</v>
      </c>
      <c r="AZ33" s="456">
        <v>29</v>
      </c>
      <c r="BA33" s="456">
        <v>29</v>
      </c>
      <c r="BB33" s="455">
        <v>666</v>
      </c>
      <c r="BC33" s="455">
        <v>666</v>
      </c>
      <c r="BD33" s="455">
        <v>666</v>
      </c>
      <c r="BE33" s="455">
        <v>666</v>
      </c>
      <c r="BF33" s="455">
        <v>666</v>
      </c>
      <c r="BG33" s="455">
        <v>666</v>
      </c>
      <c r="BH33" s="455">
        <v>666</v>
      </c>
      <c r="BI33" s="455">
        <v>666</v>
      </c>
      <c r="BJ33" s="455">
        <v>666</v>
      </c>
    </row>
    <row r="34" spans="2:63" ht="11.1" customHeight="1">
      <c r="B34" s="57"/>
      <c r="C34" s="57"/>
      <c r="D34" s="63"/>
      <c r="E34" s="454" t="s">
        <v>169</v>
      </c>
      <c r="F34" s="454"/>
      <c r="G34" s="454"/>
      <c r="H34" s="454"/>
      <c r="I34" s="454"/>
      <c r="J34" s="454"/>
      <c r="K34" s="454"/>
      <c r="L34" s="454"/>
      <c r="M34" s="454"/>
      <c r="N34" s="454"/>
      <c r="O34" s="454"/>
      <c r="P34" s="454"/>
      <c r="Q34" s="454"/>
      <c r="R34" s="454"/>
      <c r="S34" s="454"/>
      <c r="T34" s="192"/>
      <c r="U34" s="455">
        <v>2108</v>
      </c>
      <c r="V34" s="455">
        <v>2108</v>
      </c>
      <c r="W34" s="455">
        <v>2108</v>
      </c>
      <c r="X34" s="455">
        <v>2108</v>
      </c>
      <c r="Y34" s="455">
        <v>2108</v>
      </c>
      <c r="Z34" s="455">
        <v>2108</v>
      </c>
      <c r="AA34" s="455">
        <v>2108</v>
      </c>
      <c r="AB34" s="455">
        <v>2108</v>
      </c>
      <c r="AC34" s="455">
        <v>6729</v>
      </c>
      <c r="AD34" s="455">
        <v>6729</v>
      </c>
      <c r="AE34" s="455">
        <v>6729</v>
      </c>
      <c r="AF34" s="455">
        <v>6729</v>
      </c>
      <c r="AG34" s="455">
        <v>6729</v>
      </c>
      <c r="AH34" s="455">
        <v>6729</v>
      </c>
      <c r="AI34" s="455">
        <v>6729</v>
      </c>
      <c r="AJ34" s="455">
        <v>6729</v>
      </c>
      <c r="AK34" s="455">
        <v>183</v>
      </c>
      <c r="AL34" s="455">
        <v>183</v>
      </c>
      <c r="AM34" s="455">
        <v>183</v>
      </c>
      <c r="AN34" s="455">
        <v>183</v>
      </c>
      <c r="AO34" s="455">
        <v>183</v>
      </c>
      <c r="AP34" s="455">
        <v>183</v>
      </c>
      <c r="AQ34" s="455">
        <v>183</v>
      </c>
      <c r="AR34" s="455">
        <v>183</v>
      </c>
      <c r="AS34" s="455">
        <v>793</v>
      </c>
      <c r="AT34" s="455">
        <v>793</v>
      </c>
      <c r="AU34" s="455">
        <v>793</v>
      </c>
      <c r="AV34" s="455">
        <v>793</v>
      </c>
      <c r="AW34" s="455">
        <v>793</v>
      </c>
      <c r="AX34" s="455">
        <v>793</v>
      </c>
      <c r="AY34" s="455">
        <v>793</v>
      </c>
      <c r="AZ34" s="455">
        <v>793</v>
      </c>
      <c r="BA34" s="455">
        <v>793</v>
      </c>
      <c r="BB34" s="455">
        <v>1640</v>
      </c>
      <c r="BC34" s="455">
        <v>1640</v>
      </c>
      <c r="BD34" s="455">
        <v>1640</v>
      </c>
      <c r="BE34" s="455">
        <v>1640</v>
      </c>
      <c r="BF34" s="455">
        <v>1640</v>
      </c>
      <c r="BG34" s="455">
        <v>1640</v>
      </c>
      <c r="BH34" s="455">
        <v>1640</v>
      </c>
      <c r="BI34" s="455">
        <v>1640</v>
      </c>
      <c r="BJ34" s="455">
        <v>1640</v>
      </c>
    </row>
    <row r="35" spans="2:63" ht="9.1999999999999993" customHeight="1">
      <c r="B35" s="57"/>
      <c r="C35" s="63"/>
      <c r="D35" s="64"/>
      <c r="E35" s="64"/>
      <c r="F35" s="64"/>
      <c r="G35" s="64"/>
      <c r="H35" s="64"/>
      <c r="I35" s="64"/>
      <c r="J35" s="64"/>
      <c r="K35" s="64"/>
      <c r="L35" s="64"/>
      <c r="M35" s="64"/>
      <c r="N35" s="64"/>
      <c r="O35" s="64"/>
      <c r="P35" s="64"/>
      <c r="Q35" s="63"/>
      <c r="R35" s="64"/>
      <c r="S35" s="64"/>
      <c r="T35" s="192"/>
      <c r="U35" s="65"/>
      <c r="V35" s="65"/>
      <c r="W35" s="65"/>
      <c r="X35" s="66"/>
      <c r="Y35" s="66"/>
      <c r="Z35" s="66"/>
      <c r="AA35" s="65"/>
      <c r="AB35" s="65"/>
      <c r="AC35" s="66"/>
      <c r="AD35" s="66"/>
      <c r="AE35" s="66"/>
      <c r="AF35" s="66"/>
      <c r="AG35" s="65"/>
      <c r="AH35" s="65"/>
      <c r="AI35" s="65"/>
      <c r="AJ35" s="66"/>
      <c r="AK35" s="66"/>
      <c r="AL35" s="66"/>
      <c r="AM35" s="67"/>
      <c r="AN35" s="67"/>
      <c r="AO35" s="67"/>
      <c r="AP35" s="68"/>
      <c r="AQ35" s="68"/>
      <c r="AR35" s="68"/>
      <c r="AS35" s="65"/>
      <c r="AT35" s="65"/>
      <c r="AU35" s="65"/>
      <c r="AV35" s="66"/>
      <c r="AW35" s="66"/>
      <c r="AX35" s="66"/>
      <c r="AY35" s="65"/>
      <c r="AZ35" s="65"/>
      <c r="BA35" s="66"/>
      <c r="BB35" s="66"/>
      <c r="BC35" s="66"/>
      <c r="BD35" s="66"/>
      <c r="BE35" s="69"/>
      <c r="BF35" s="69"/>
      <c r="BG35" s="69"/>
      <c r="BH35" s="70"/>
      <c r="BI35" s="70"/>
      <c r="BJ35" s="70"/>
    </row>
    <row r="36" spans="2:63" s="60" customFormat="1" ht="11.1" customHeight="1">
      <c r="B36" s="61"/>
      <c r="C36" s="451" t="s">
        <v>30</v>
      </c>
      <c r="D36" s="451"/>
      <c r="E36" s="451"/>
      <c r="F36" s="451"/>
      <c r="G36" s="451"/>
      <c r="H36" s="451"/>
      <c r="I36" s="451"/>
      <c r="J36" s="451"/>
      <c r="K36" s="451"/>
      <c r="L36" s="451"/>
      <c r="M36" s="451"/>
      <c r="N36" s="451"/>
      <c r="O36" s="451"/>
      <c r="P36" s="451"/>
      <c r="Q36" s="451"/>
      <c r="R36" s="451"/>
      <c r="S36" s="451"/>
      <c r="T36" s="191"/>
      <c r="U36" s="452">
        <v>3616</v>
      </c>
      <c r="V36" s="452">
        <v>3616</v>
      </c>
      <c r="W36" s="452">
        <v>3616</v>
      </c>
      <c r="X36" s="452">
        <v>3616</v>
      </c>
      <c r="Y36" s="452">
        <v>3616</v>
      </c>
      <c r="Z36" s="452">
        <v>3616</v>
      </c>
      <c r="AA36" s="452">
        <v>3616</v>
      </c>
      <c r="AB36" s="452">
        <v>3616</v>
      </c>
      <c r="AC36" s="452">
        <v>8326</v>
      </c>
      <c r="AD36" s="452">
        <v>8326</v>
      </c>
      <c r="AE36" s="452">
        <v>8326</v>
      </c>
      <c r="AF36" s="452">
        <v>8326</v>
      </c>
      <c r="AG36" s="452">
        <v>8326</v>
      </c>
      <c r="AH36" s="452">
        <v>8326</v>
      </c>
      <c r="AI36" s="452">
        <v>8326</v>
      </c>
      <c r="AJ36" s="452">
        <v>8326</v>
      </c>
      <c r="AK36" s="452">
        <v>66</v>
      </c>
      <c r="AL36" s="452">
        <v>66</v>
      </c>
      <c r="AM36" s="452">
        <v>66</v>
      </c>
      <c r="AN36" s="452">
        <v>66</v>
      </c>
      <c r="AO36" s="452">
        <v>66</v>
      </c>
      <c r="AP36" s="452">
        <v>66</v>
      </c>
      <c r="AQ36" s="452">
        <v>66</v>
      </c>
      <c r="AR36" s="452">
        <v>66</v>
      </c>
      <c r="AS36" s="453">
        <v>217</v>
      </c>
      <c r="AT36" s="453">
        <v>217</v>
      </c>
      <c r="AU36" s="453">
        <v>217</v>
      </c>
      <c r="AV36" s="453">
        <v>217</v>
      </c>
      <c r="AW36" s="453">
        <v>217</v>
      </c>
      <c r="AX36" s="453">
        <v>217</v>
      </c>
      <c r="AY36" s="453">
        <v>217</v>
      </c>
      <c r="AZ36" s="453">
        <v>217</v>
      </c>
      <c r="BA36" s="453">
        <v>217</v>
      </c>
      <c r="BB36" s="453">
        <v>588</v>
      </c>
      <c r="BC36" s="453">
        <v>588</v>
      </c>
      <c r="BD36" s="453">
        <v>588</v>
      </c>
      <c r="BE36" s="453">
        <v>588</v>
      </c>
      <c r="BF36" s="453">
        <v>588</v>
      </c>
      <c r="BG36" s="453">
        <v>588</v>
      </c>
      <c r="BH36" s="453">
        <v>588</v>
      </c>
      <c r="BI36" s="453">
        <v>588</v>
      </c>
      <c r="BJ36" s="453">
        <v>588</v>
      </c>
    </row>
    <row r="37" spans="2:63" ht="9.1999999999999993" customHeight="1">
      <c r="B37" s="57"/>
      <c r="C37" s="63"/>
      <c r="D37" s="64"/>
      <c r="E37" s="64"/>
      <c r="F37" s="64"/>
      <c r="G37" s="64"/>
      <c r="H37" s="64"/>
      <c r="I37" s="64"/>
      <c r="J37" s="64"/>
      <c r="K37" s="64"/>
      <c r="L37" s="64"/>
      <c r="M37" s="64"/>
      <c r="N37" s="64"/>
      <c r="O37" s="64"/>
      <c r="P37" s="64"/>
      <c r="Q37" s="63"/>
      <c r="R37" s="64"/>
      <c r="S37" s="64"/>
      <c r="T37" s="192"/>
      <c r="U37" s="65"/>
      <c r="V37" s="65"/>
      <c r="W37" s="65"/>
      <c r="X37" s="66"/>
      <c r="Y37" s="66"/>
      <c r="Z37" s="66"/>
      <c r="AA37" s="65"/>
      <c r="AB37" s="65"/>
      <c r="AC37" s="66"/>
      <c r="AD37" s="66"/>
      <c r="AE37" s="66"/>
      <c r="AF37" s="66"/>
      <c r="AG37" s="65"/>
      <c r="AH37" s="65"/>
      <c r="AI37" s="65"/>
      <c r="AJ37" s="66"/>
      <c r="AK37" s="66"/>
      <c r="AL37" s="66"/>
      <c r="AM37" s="67"/>
      <c r="AN37" s="67"/>
      <c r="AO37" s="67"/>
      <c r="AP37" s="68"/>
      <c r="AQ37" s="68"/>
      <c r="AR37" s="68"/>
      <c r="AS37" s="65"/>
      <c r="AT37" s="65"/>
      <c r="AU37" s="65"/>
      <c r="AV37" s="66"/>
      <c r="AW37" s="66"/>
      <c r="AX37" s="66"/>
      <c r="AY37" s="65"/>
      <c r="AZ37" s="65"/>
      <c r="BA37" s="66"/>
      <c r="BB37" s="66"/>
      <c r="BC37" s="66"/>
      <c r="BD37" s="66"/>
      <c r="BE37" s="69"/>
      <c r="BF37" s="69"/>
      <c r="BG37" s="69"/>
      <c r="BH37" s="70"/>
      <c r="BI37" s="70"/>
      <c r="BJ37" s="70"/>
    </row>
    <row r="38" spans="2:63" s="60" customFormat="1" ht="11.1" customHeight="1">
      <c r="B38" s="61"/>
      <c r="C38" s="451" t="s">
        <v>25</v>
      </c>
      <c r="D38" s="451"/>
      <c r="E38" s="451"/>
      <c r="F38" s="451"/>
      <c r="G38" s="451"/>
      <c r="H38" s="451"/>
      <c r="I38" s="451"/>
      <c r="J38" s="451"/>
      <c r="K38" s="451"/>
      <c r="L38" s="451"/>
      <c r="M38" s="451"/>
      <c r="N38" s="451"/>
      <c r="O38" s="451"/>
      <c r="P38" s="451"/>
      <c r="Q38" s="451"/>
      <c r="R38" s="451"/>
      <c r="S38" s="451"/>
      <c r="T38" s="191"/>
      <c r="U38" s="452">
        <v>142811</v>
      </c>
      <c r="V38" s="452">
        <v>142811</v>
      </c>
      <c r="W38" s="452">
        <v>142811</v>
      </c>
      <c r="X38" s="452">
        <v>142811</v>
      </c>
      <c r="Y38" s="452">
        <v>142811</v>
      </c>
      <c r="Z38" s="452">
        <v>142811</v>
      </c>
      <c r="AA38" s="452">
        <v>142811</v>
      </c>
      <c r="AB38" s="452">
        <v>142811</v>
      </c>
      <c r="AC38" s="452">
        <v>142811</v>
      </c>
      <c r="AD38" s="452">
        <v>142811</v>
      </c>
      <c r="AE38" s="452">
        <v>142811</v>
      </c>
      <c r="AF38" s="452">
        <v>142811</v>
      </c>
      <c r="AG38" s="452">
        <v>142811</v>
      </c>
      <c r="AH38" s="452">
        <v>142811</v>
      </c>
      <c r="AI38" s="452">
        <v>142811</v>
      </c>
      <c r="AJ38" s="452">
        <v>142811</v>
      </c>
      <c r="AK38" s="452">
        <v>3</v>
      </c>
      <c r="AL38" s="452">
        <v>3</v>
      </c>
      <c r="AM38" s="452">
        <v>3</v>
      </c>
      <c r="AN38" s="452">
        <v>3</v>
      </c>
      <c r="AO38" s="452">
        <v>3</v>
      </c>
      <c r="AP38" s="452">
        <v>3</v>
      </c>
      <c r="AQ38" s="452">
        <v>3</v>
      </c>
      <c r="AR38" s="452">
        <v>3</v>
      </c>
      <c r="AS38" s="453">
        <v>348</v>
      </c>
      <c r="AT38" s="453">
        <v>348</v>
      </c>
      <c r="AU38" s="453">
        <v>348</v>
      </c>
      <c r="AV38" s="453">
        <v>348</v>
      </c>
      <c r="AW38" s="453">
        <v>348</v>
      </c>
      <c r="AX38" s="453">
        <v>348</v>
      </c>
      <c r="AY38" s="453">
        <v>348</v>
      </c>
      <c r="AZ38" s="453">
        <v>348</v>
      </c>
      <c r="BA38" s="453">
        <v>348</v>
      </c>
      <c r="BB38" s="452">
        <v>29693</v>
      </c>
      <c r="BC38" s="452">
        <v>29693</v>
      </c>
      <c r="BD38" s="452">
        <v>29693</v>
      </c>
      <c r="BE38" s="452">
        <v>29693</v>
      </c>
      <c r="BF38" s="452">
        <v>29693</v>
      </c>
      <c r="BG38" s="452">
        <v>29693</v>
      </c>
      <c r="BH38" s="452">
        <v>29693</v>
      </c>
      <c r="BI38" s="452">
        <v>29693</v>
      </c>
      <c r="BJ38" s="452">
        <v>29693</v>
      </c>
    </row>
    <row r="39" spans="2:63" ht="11.1" customHeight="1">
      <c r="B39" s="72"/>
      <c r="C39" s="72"/>
      <c r="D39" s="72"/>
      <c r="E39" s="72"/>
      <c r="F39" s="72"/>
      <c r="G39" s="72"/>
      <c r="H39" s="72"/>
      <c r="I39" s="72"/>
      <c r="J39" s="72"/>
      <c r="K39" s="72"/>
      <c r="L39" s="72"/>
      <c r="M39" s="72"/>
      <c r="N39" s="72"/>
      <c r="O39" s="72"/>
      <c r="P39" s="72"/>
      <c r="Q39" s="72"/>
      <c r="R39" s="72"/>
      <c r="S39" s="72"/>
      <c r="T39" s="194"/>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row>
    <row r="40" spans="2:63" ht="11.1" customHeight="1">
      <c r="B40" s="442" t="s">
        <v>140</v>
      </c>
      <c r="C40" s="442"/>
      <c r="D40" s="442"/>
      <c r="E40" s="73" t="s">
        <v>170</v>
      </c>
      <c r="F40" s="74" t="s">
        <v>171</v>
      </c>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row>
    <row r="41" spans="2:63" ht="11.1" customHeight="1">
      <c r="B41" s="77"/>
      <c r="C41" s="77"/>
      <c r="D41" s="77"/>
      <c r="E41" s="43"/>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row>
    <row r="42" spans="2:63" ht="11.1" customHeight="1">
      <c r="B42" s="77"/>
      <c r="C42" s="77"/>
      <c r="D42" s="77"/>
      <c r="E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row>
    <row r="43" spans="2:63" s="56" customFormat="1" ht="18" customHeight="1">
      <c r="B43" s="443" t="s">
        <v>462</v>
      </c>
      <c r="C43" s="443"/>
      <c r="D43" s="443"/>
      <c r="E43" s="443"/>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3"/>
      <c r="AJ43" s="443"/>
      <c r="AK43" s="443"/>
      <c r="AL43" s="443"/>
      <c r="AM43" s="443"/>
      <c r="AN43" s="443"/>
      <c r="AO43" s="443"/>
      <c r="AP43" s="443"/>
      <c r="AQ43" s="443"/>
      <c r="AR43" s="443"/>
      <c r="AS43" s="443"/>
      <c r="AT43" s="443"/>
      <c r="AU43" s="443"/>
      <c r="AV43" s="443"/>
      <c r="AW43" s="443"/>
      <c r="AX43" s="443"/>
      <c r="AY43" s="443"/>
      <c r="AZ43" s="443"/>
      <c r="BA43" s="443"/>
      <c r="BB43" s="443"/>
      <c r="BC43" s="443"/>
      <c r="BD43" s="443"/>
      <c r="BE43" s="443"/>
      <c r="BF43" s="443"/>
      <c r="BG43" s="443"/>
      <c r="BH43" s="443"/>
      <c r="BI43" s="443"/>
      <c r="BJ43" s="443"/>
    </row>
    <row r="44" spans="2:63" ht="12.95" customHeight="1">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79" t="s">
        <v>146</v>
      </c>
    </row>
    <row r="45" spans="2:63" ht="15.95" customHeight="1">
      <c r="B45" s="47"/>
      <c r="C45" s="47"/>
      <c r="D45" s="47"/>
      <c r="E45" s="47"/>
      <c r="F45" s="47"/>
      <c r="G45" s="47"/>
      <c r="H45" s="47"/>
      <c r="I45" s="47"/>
      <c r="J45" s="47"/>
      <c r="K45" s="47"/>
      <c r="L45" s="47"/>
      <c r="M45" s="47"/>
      <c r="N45" s="47"/>
      <c r="O45" s="47"/>
      <c r="P45" s="47"/>
      <c r="Q45" s="47"/>
      <c r="R45" s="444" t="s">
        <v>133</v>
      </c>
      <c r="S45" s="444"/>
      <c r="T45" s="444"/>
      <c r="U45" s="444"/>
      <c r="V45" s="444"/>
      <c r="W45" s="444"/>
      <c r="X45" s="444"/>
      <c r="Y45" s="444"/>
      <c r="Z45" s="444"/>
      <c r="AA45" s="444"/>
      <c r="AB45" s="444"/>
      <c r="AC45" s="444"/>
      <c r="AD45" s="444"/>
      <c r="AE45" s="444"/>
      <c r="AF45" s="444"/>
      <c r="AG45" s="444" t="s">
        <v>172</v>
      </c>
      <c r="AH45" s="444"/>
      <c r="AI45" s="444"/>
      <c r="AJ45" s="444"/>
      <c r="AK45" s="444"/>
      <c r="AL45" s="444"/>
      <c r="AM45" s="444"/>
      <c r="AN45" s="444"/>
      <c r="AO45" s="444"/>
      <c r="AP45" s="444"/>
      <c r="AQ45" s="444"/>
      <c r="AR45" s="444"/>
      <c r="AS45" s="444"/>
      <c r="AT45" s="444"/>
      <c r="AU45" s="444"/>
      <c r="AV45" s="444" t="s">
        <v>173</v>
      </c>
      <c r="AW45" s="444"/>
      <c r="AX45" s="444"/>
      <c r="AY45" s="444"/>
      <c r="AZ45" s="444"/>
      <c r="BA45" s="444"/>
      <c r="BB45" s="444"/>
      <c r="BC45" s="444"/>
      <c r="BD45" s="444"/>
      <c r="BE45" s="444"/>
      <c r="BF45" s="444"/>
      <c r="BG45" s="444"/>
      <c r="BH45" s="444"/>
      <c r="BI45" s="444"/>
      <c r="BJ45" s="445"/>
    </row>
    <row r="46" spans="2:63" ht="15.95" customHeight="1">
      <c r="B46" s="446" t="s">
        <v>174</v>
      </c>
      <c r="C46" s="446"/>
      <c r="D46" s="446"/>
      <c r="E46" s="446"/>
      <c r="F46" s="446"/>
      <c r="G46" s="446"/>
      <c r="H46" s="446"/>
      <c r="I46" s="446"/>
      <c r="J46" s="446"/>
      <c r="K46" s="446"/>
      <c r="L46" s="446"/>
      <c r="M46" s="446"/>
      <c r="N46" s="446"/>
      <c r="O46" s="446"/>
      <c r="P46" s="446"/>
      <c r="Q46" s="446"/>
      <c r="R46" s="447" t="s">
        <v>94</v>
      </c>
      <c r="S46" s="447"/>
      <c r="T46" s="447"/>
      <c r="U46" s="447"/>
      <c r="V46" s="447"/>
      <c r="W46" s="448" t="s">
        <v>175</v>
      </c>
      <c r="X46" s="449"/>
      <c r="Y46" s="449"/>
      <c r="Z46" s="449"/>
      <c r="AA46" s="449"/>
      <c r="AB46" s="448" t="s">
        <v>176</v>
      </c>
      <c r="AC46" s="449"/>
      <c r="AD46" s="449"/>
      <c r="AE46" s="449"/>
      <c r="AF46" s="449"/>
      <c r="AG46" s="449" t="s">
        <v>94</v>
      </c>
      <c r="AH46" s="449"/>
      <c r="AI46" s="449"/>
      <c r="AJ46" s="449"/>
      <c r="AK46" s="449"/>
      <c r="AL46" s="448" t="s">
        <v>175</v>
      </c>
      <c r="AM46" s="449"/>
      <c r="AN46" s="449"/>
      <c r="AO46" s="449"/>
      <c r="AP46" s="449"/>
      <c r="AQ46" s="448" t="s">
        <v>176</v>
      </c>
      <c r="AR46" s="449"/>
      <c r="AS46" s="449"/>
      <c r="AT46" s="449"/>
      <c r="AU46" s="449"/>
      <c r="AV46" s="449" t="s">
        <v>94</v>
      </c>
      <c r="AW46" s="449"/>
      <c r="AX46" s="449"/>
      <c r="AY46" s="449"/>
      <c r="AZ46" s="449"/>
      <c r="BA46" s="448" t="s">
        <v>175</v>
      </c>
      <c r="BB46" s="449"/>
      <c r="BC46" s="449"/>
      <c r="BD46" s="449"/>
      <c r="BE46" s="449"/>
      <c r="BF46" s="448" t="s">
        <v>176</v>
      </c>
      <c r="BG46" s="449"/>
      <c r="BH46" s="449"/>
      <c r="BI46" s="449"/>
      <c r="BJ46" s="450"/>
    </row>
    <row r="47" spans="2:63" ht="15.95" customHeight="1">
      <c r="B47" s="195"/>
      <c r="C47" s="195"/>
      <c r="D47" s="195"/>
      <c r="E47" s="195"/>
      <c r="F47" s="195"/>
      <c r="G47" s="195"/>
      <c r="H47" s="195"/>
      <c r="I47" s="195"/>
      <c r="J47" s="195"/>
      <c r="K47" s="195"/>
      <c r="L47" s="195"/>
      <c r="M47" s="195"/>
      <c r="N47" s="195"/>
      <c r="O47" s="195"/>
      <c r="P47" s="195"/>
      <c r="Q47" s="195"/>
      <c r="R47" s="447"/>
      <c r="S47" s="447"/>
      <c r="T47" s="447"/>
      <c r="U47" s="447"/>
      <c r="V47" s="447"/>
      <c r="W47" s="449"/>
      <c r="X47" s="449"/>
      <c r="Y47" s="449"/>
      <c r="Z47" s="449"/>
      <c r="AA47" s="449"/>
      <c r="AB47" s="449"/>
      <c r="AC47" s="449"/>
      <c r="AD47" s="449"/>
      <c r="AE47" s="449"/>
      <c r="AF47" s="449"/>
      <c r="AG47" s="449"/>
      <c r="AH47" s="449"/>
      <c r="AI47" s="449"/>
      <c r="AJ47" s="449"/>
      <c r="AK47" s="449"/>
      <c r="AL47" s="449"/>
      <c r="AM47" s="449"/>
      <c r="AN47" s="449"/>
      <c r="AO47" s="449"/>
      <c r="AP47" s="449"/>
      <c r="AQ47" s="449"/>
      <c r="AR47" s="449"/>
      <c r="AS47" s="449"/>
      <c r="AT47" s="449"/>
      <c r="AU47" s="449"/>
      <c r="AV47" s="449"/>
      <c r="AW47" s="449"/>
      <c r="AX47" s="449"/>
      <c r="AY47" s="449"/>
      <c r="AZ47" s="449"/>
      <c r="BA47" s="449"/>
      <c r="BB47" s="449"/>
      <c r="BC47" s="449"/>
      <c r="BD47" s="449"/>
      <c r="BE47" s="449"/>
      <c r="BF47" s="449"/>
      <c r="BG47" s="449"/>
      <c r="BH47" s="449"/>
      <c r="BI47" s="449"/>
      <c r="BJ47" s="450"/>
    </row>
    <row r="48" spans="2:63" ht="11.1" customHeight="1">
      <c r="Q48" s="198"/>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row>
    <row r="49" spans="3:62" s="60" customFormat="1" ht="11.1" customHeight="1">
      <c r="C49" s="440" t="s">
        <v>177</v>
      </c>
      <c r="D49" s="440"/>
      <c r="E49" s="440"/>
      <c r="F49" s="440"/>
      <c r="G49" s="440"/>
      <c r="H49" s="440"/>
      <c r="I49" s="440"/>
      <c r="J49" s="440"/>
      <c r="K49" s="440"/>
      <c r="L49" s="440"/>
      <c r="M49" s="440"/>
      <c r="N49" s="440"/>
      <c r="O49" s="440"/>
      <c r="P49" s="440"/>
      <c r="Q49" s="199"/>
      <c r="R49" s="441">
        <v>26925</v>
      </c>
      <c r="S49" s="441"/>
      <c r="T49" s="441"/>
      <c r="U49" s="441"/>
      <c r="V49" s="441"/>
      <c r="W49" s="441">
        <v>5146</v>
      </c>
      <c r="X49" s="441"/>
      <c r="Y49" s="441"/>
      <c r="Z49" s="441"/>
      <c r="AA49" s="441"/>
      <c r="AB49" s="441">
        <v>18108</v>
      </c>
      <c r="AC49" s="441"/>
      <c r="AD49" s="441"/>
      <c r="AE49" s="441"/>
      <c r="AF49" s="441"/>
      <c r="AG49" s="441">
        <v>8990</v>
      </c>
      <c r="AH49" s="441"/>
      <c r="AI49" s="441"/>
      <c r="AJ49" s="441"/>
      <c r="AK49" s="441"/>
      <c r="AL49" s="441">
        <v>4047</v>
      </c>
      <c r="AM49" s="441"/>
      <c r="AN49" s="441"/>
      <c r="AO49" s="441"/>
      <c r="AP49" s="441"/>
      <c r="AQ49" s="441">
        <v>4433</v>
      </c>
      <c r="AR49" s="441"/>
      <c r="AS49" s="441"/>
      <c r="AT49" s="441"/>
      <c r="AU49" s="441"/>
      <c r="AV49" s="441">
        <v>14401</v>
      </c>
      <c r="AW49" s="441"/>
      <c r="AX49" s="441"/>
      <c r="AY49" s="441"/>
      <c r="AZ49" s="441"/>
      <c r="BA49" s="441">
        <v>887</v>
      </c>
      <c r="BB49" s="441"/>
      <c r="BC49" s="441"/>
      <c r="BD49" s="441"/>
      <c r="BE49" s="441"/>
      <c r="BF49" s="441">
        <v>13397</v>
      </c>
      <c r="BG49" s="441"/>
      <c r="BH49" s="441"/>
      <c r="BI49" s="441"/>
      <c r="BJ49" s="441"/>
    </row>
    <row r="50" spans="3:62" ht="9.1999999999999993" customHeight="1">
      <c r="Q50" s="20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row>
    <row r="51" spans="3:62" s="60" customFormat="1" ht="11.1" customHeight="1">
      <c r="D51" s="440" t="s">
        <v>178</v>
      </c>
      <c r="E51" s="440"/>
      <c r="F51" s="440"/>
      <c r="G51" s="440"/>
      <c r="H51" s="440"/>
      <c r="I51" s="440"/>
      <c r="J51" s="440"/>
      <c r="K51" s="440"/>
      <c r="L51" s="440"/>
      <c r="M51" s="440"/>
      <c r="N51" s="440"/>
      <c r="O51" s="440"/>
      <c r="P51" s="440"/>
      <c r="Q51" s="199"/>
      <c r="R51" s="441">
        <v>3640</v>
      </c>
      <c r="S51" s="441"/>
      <c r="T51" s="441"/>
      <c r="U51" s="441"/>
      <c r="V51" s="441"/>
      <c r="W51" s="441">
        <v>1369</v>
      </c>
      <c r="X51" s="441"/>
      <c r="Y51" s="441"/>
      <c r="Z51" s="441"/>
      <c r="AA51" s="441"/>
      <c r="AB51" s="441">
        <v>2011</v>
      </c>
      <c r="AC51" s="441"/>
      <c r="AD51" s="441"/>
      <c r="AE51" s="441"/>
      <c r="AF51" s="441"/>
      <c r="AG51" s="441">
        <v>1995</v>
      </c>
      <c r="AH51" s="441"/>
      <c r="AI51" s="441"/>
      <c r="AJ51" s="441"/>
      <c r="AK51" s="441"/>
      <c r="AL51" s="441">
        <v>996</v>
      </c>
      <c r="AM51" s="441"/>
      <c r="AN51" s="441"/>
      <c r="AO51" s="441"/>
      <c r="AP51" s="441"/>
      <c r="AQ51" s="441">
        <v>925</v>
      </c>
      <c r="AR51" s="441"/>
      <c r="AS51" s="441"/>
      <c r="AT51" s="441"/>
      <c r="AU51" s="441"/>
      <c r="AV51" s="441">
        <v>1399</v>
      </c>
      <c r="AW51" s="441"/>
      <c r="AX51" s="441"/>
      <c r="AY51" s="441"/>
      <c r="AZ51" s="441"/>
      <c r="BA51" s="441">
        <v>324</v>
      </c>
      <c r="BB51" s="441"/>
      <c r="BC51" s="441"/>
      <c r="BD51" s="441"/>
      <c r="BE51" s="441"/>
      <c r="BF51" s="441">
        <v>1068</v>
      </c>
      <c r="BG51" s="441"/>
      <c r="BH51" s="441"/>
      <c r="BI51" s="441"/>
      <c r="BJ51" s="441"/>
    </row>
    <row r="52" spans="3:62" ht="11.1" customHeight="1">
      <c r="F52" s="438" t="s">
        <v>179</v>
      </c>
      <c r="G52" s="438"/>
      <c r="H52" s="438"/>
      <c r="I52" s="438"/>
      <c r="J52" s="438"/>
      <c r="K52" s="438"/>
      <c r="L52" s="438"/>
      <c r="M52" s="438"/>
      <c r="N52" s="438"/>
      <c r="O52" s="438"/>
      <c r="P52" s="438"/>
      <c r="Q52" s="200"/>
      <c r="R52" s="435">
        <v>2853</v>
      </c>
      <c r="S52" s="435"/>
      <c r="T52" s="435"/>
      <c r="U52" s="435"/>
      <c r="V52" s="435"/>
      <c r="W52" s="435">
        <v>1061</v>
      </c>
      <c r="X52" s="435"/>
      <c r="Y52" s="435"/>
      <c r="Z52" s="435"/>
      <c r="AA52" s="435"/>
      <c r="AB52" s="435">
        <v>1598</v>
      </c>
      <c r="AC52" s="435"/>
      <c r="AD52" s="435"/>
      <c r="AE52" s="435"/>
      <c r="AF52" s="435"/>
      <c r="AG52" s="435">
        <v>1691</v>
      </c>
      <c r="AH52" s="435"/>
      <c r="AI52" s="435"/>
      <c r="AJ52" s="435"/>
      <c r="AK52" s="435"/>
      <c r="AL52" s="435">
        <v>825</v>
      </c>
      <c r="AM52" s="435"/>
      <c r="AN52" s="435"/>
      <c r="AO52" s="435"/>
      <c r="AP52" s="435"/>
      <c r="AQ52" s="435">
        <v>805</v>
      </c>
      <c r="AR52" s="435"/>
      <c r="AS52" s="435"/>
      <c r="AT52" s="435"/>
      <c r="AU52" s="435"/>
      <c r="AV52" s="435">
        <v>997</v>
      </c>
      <c r="AW52" s="435"/>
      <c r="AX52" s="435"/>
      <c r="AY52" s="435"/>
      <c r="AZ52" s="435"/>
      <c r="BA52" s="435">
        <v>213</v>
      </c>
      <c r="BB52" s="435"/>
      <c r="BC52" s="435"/>
      <c r="BD52" s="435"/>
      <c r="BE52" s="435"/>
      <c r="BF52" s="435">
        <v>782</v>
      </c>
      <c r="BG52" s="435"/>
      <c r="BH52" s="435"/>
      <c r="BI52" s="435"/>
      <c r="BJ52" s="435"/>
    </row>
    <row r="53" spans="3:62" ht="11.1" customHeight="1">
      <c r="F53" s="437" t="s">
        <v>180</v>
      </c>
      <c r="G53" s="438"/>
      <c r="H53" s="438"/>
      <c r="I53" s="438"/>
      <c r="J53" s="438"/>
      <c r="K53" s="438"/>
      <c r="L53" s="438"/>
      <c r="M53" s="438"/>
      <c r="N53" s="438"/>
      <c r="O53" s="438"/>
      <c r="P53" s="438"/>
      <c r="Q53" s="200"/>
      <c r="R53" s="435">
        <v>667</v>
      </c>
      <c r="S53" s="435"/>
      <c r="T53" s="435"/>
      <c r="U53" s="435"/>
      <c r="V53" s="435"/>
      <c r="W53" s="435">
        <v>265</v>
      </c>
      <c r="X53" s="435"/>
      <c r="Y53" s="435"/>
      <c r="Z53" s="435"/>
      <c r="AA53" s="435"/>
      <c r="AB53" s="435">
        <v>346</v>
      </c>
      <c r="AC53" s="435"/>
      <c r="AD53" s="435"/>
      <c r="AE53" s="435"/>
      <c r="AF53" s="435"/>
      <c r="AG53" s="435">
        <v>272</v>
      </c>
      <c r="AH53" s="435"/>
      <c r="AI53" s="435"/>
      <c r="AJ53" s="435"/>
      <c r="AK53" s="435"/>
      <c r="AL53" s="435">
        <v>153</v>
      </c>
      <c r="AM53" s="435"/>
      <c r="AN53" s="435"/>
      <c r="AO53" s="435"/>
      <c r="AP53" s="435"/>
      <c r="AQ53" s="435">
        <v>106</v>
      </c>
      <c r="AR53" s="435"/>
      <c r="AS53" s="435"/>
      <c r="AT53" s="435"/>
      <c r="AU53" s="435"/>
      <c r="AV53" s="435">
        <v>327</v>
      </c>
      <c r="AW53" s="435"/>
      <c r="AX53" s="435"/>
      <c r="AY53" s="435"/>
      <c r="AZ53" s="435"/>
      <c r="BA53" s="435">
        <v>90</v>
      </c>
      <c r="BB53" s="435"/>
      <c r="BC53" s="435"/>
      <c r="BD53" s="435"/>
      <c r="BE53" s="435"/>
      <c r="BF53" s="435">
        <v>235</v>
      </c>
      <c r="BG53" s="435"/>
      <c r="BH53" s="435"/>
      <c r="BI53" s="435"/>
      <c r="BJ53" s="435"/>
    </row>
    <row r="54" spans="3:62" ht="11.1" customHeight="1">
      <c r="F54" s="437" t="s">
        <v>181</v>
      </c>
      <c r="G54" s="438"/>
      <c r="H54" s="438"/>
      <c r="I54" s="438"/>
      <c r="J54" s="438"/>
      <c r="K54" s="438"/>
      <c r="L54" s="438"/>
      <c r="M54" s="438"/>
      <c r="N54" s="438"/>
      <c r="O54" s="438"/>
      <c r="P54" s="438"/>
      <c r="Q54" s="200"/>
      <c r="R54" s="435">
        <v>92</v>
      </c>
      <c r="S54" s="435"/>
      <c r="T54" s="435"/>
      <c r="U54" s="435"/>
      <c r="V54" s="435"/>
      <c r="W54" s="435">
        <v>37</v>
      </c>
      <c r="X54" s="435"/>
      <c r="Y54" s="435"/>
      <c r="Z54" s="435"/>
      <c r="AA54" s="435"/>
      <c r="AB54" s="435">
        <v>49</v>
      </c>
      <c r="AC54" s="435"/>
      <c r="AD54" s="435"/>
      <c r="AE54" s="435"/>
      <c r="AF54" s="435"/>
      <c r="AG54" s="435">
        <v>25</v>
      </c>
      <c r="AH54" s="435"/>
      <c r="AI54" s="435"/>
      <c r="AJ54" s="435"/>
      <c r="AK54" s="435"/>
      <c r="AL54" s="435">
        <v>15</v>
      </c>
      <c r="AM54" s="435"/>
      <c r="AN54" s="435"/>
      <c r="AO54" s="435"/>
      <c r="AP54" s="435"/>
      <c r="AQ54" s="435">
        <v>10</v>
      </c>
      <c r="AR54" s="435"/>
      <c r="AS54" s="435"/>
      <c r="AT54" s="435"/>
      <c r="AU54" s="435"/>
      <c r="AV54" s="435">
        <v>59</v>
      </c>
      <c r="AW54" s="435"/>
      <c r="AX54" s="435"/>
      <c r="AY54" s="435"/>
      <c r="AZ54" s="435"/>
      <c r="BA54" s="435">
        <v>20</v>
      </c>
      <c r="BB54" s="435"/>
      <c r="BC54" s="435"/>
      <c r="BD54" s="435"/>
      <c r="BE54" s="435"/>
      <c r="BF54" s="435">
        <v>38</v>
      </c>
      <c r="BG54" s="435"/>
      <c r="BH54" s="435"/>
      <c r="BI54" s="435"/>
      <c r="BJ54" s="435"/>
    </row>
    <row r="55" spans="3:62" ht="11.1" customHeight="1">
      <c r="F55" s="437" t="s">
        <v>182</v>
      </c>
      <c r="G55" s="438"/>
      <c r="H55" s="438"/>
      <c r="I55" s="438"/>
      <c r="J55" s="438"/>
      <c r="K55" s="438"/>
      <c r="L55" s="438"/>
      <c r="M55" s="438"/>
      <c r="N55" s="438"/>
      <c r="O55" s="438"/>
      <c r="P55" s="438"/>
      <c r="Q55" s="200"/>
      <c r="R55" s="435">
        <v>25</v>
      </c>
      <c r="S55" s="435"/>
      <c r="T55" s="435"/>
      <c r="U55" s="435"/>
      <c r="V55" s="435"/>
      <c r="W55" s="435">
        <v>5</v>
      </c>
      <c r="X55" s="435"/>
      <c r="Y55" s="435"/>
      <c r="Z55" s="435"/>
      <c r="AA55" s="435"/>
      <c r="AB55" s="435">
        <v>17</v>
      </c>
      <c r="AC55" s="435"/>
      <c r="AD55" s="435"/>
      <c r="AE55" s="435"/>
      <c r="AF55" s="435"/>
      <c r="AG55" s="435">
        <v>6</v>
      </c>
      <c r="AH55" s="435"/>
      <c r="AI55" s="435"/>
      <c r="AJ55" s="435"/>
      <c r="AK55" s="435"/>
      <c r="AL55" s="435">
        <v>2</v>
      </c>
      <c r="AM55" s="435"/>
      <c r="AN55" s="435"/>
      <c r="AO55" s="435"/>
      <c r="AP55" s="435"/>
      <c r="AQ55" s="435">
        <v>4</v>
      </c>
      <c r="AR55" s="435"/>
      <c r="AS55" s="435"/>
      <c r="AT55" s="435"/>
      <c r="AU55" s="435"/>
      <c r="AV55" s="435">
        <v>14</v>
      </c>
      <c r="AW55" s="435"/>
      <c r="AX55" s="435"/>
      <c r="AY55" s="435"/>
      <c r="AZ55" s="435"/>
      <c r="BA55" s="435">
        <v>1</v>
      </c>
      <c r="BB55" s="435"/>
      <c r="BC55" s="435"/>
      <c r="BD55" s="435"/>
      <c r="BE55" s="435"/>
      <c r="BF55" s="435">
        <v>12</v>
      </c>
      <c r="BG55" s="435"/>
      <c r="BH55" s="435"/>
      <c r="BI55" s="435"/>
      <c r="BJ55" s="435"/>
    </row>
    <row r="56" spans="3:62" ht="11.1" customHeight="1">
      <c r="F56" s="437" t="s">
        <v>183</v>
      </c>
      <c r="G56" s="438"/>
      <c r="H56" s="438"/>
      <c r="I56" s="438"/>
      <c r="J56" s="438"/>
      <c r="K56" s="438"/>
      <c r="L56" s="438"/>
      <c r="M56" s="438"/>
      <c r="N56" s="438"/>
      <c r="O56" s="438"/>
      <c r="P56" s="438"/>
      <c r="Q56" s="200"/>
      <c r="R56" s="435">
        <v>3</v>
      </c>
      <c r="S56" s="435"/>
      <c r="T56" s="435"/>
      <c r="U56" s="435"/>
      <c r="V56" s="435"/>
      <c r="W56" s="435">
        <v>1</v>
      </c>
      <c r="X56" s="435"/>
      <c r="Y56" s="435"/>
      <c r="Z56" s="435"/>
      <c r="AA56" s="435"/>
      <c r="AB56" s="435">
        <v>1</v>
      </c>
      <c r="AC56" s="435"/>
      <c r="AD56" s="435"/>
      <c r="AE56" s="435"/>
      <c r="AF56" s="435"/>
      <c r="AG56" s="435">
        <v>1</v>
      </c>
      <c r="AH56" s="435"/>
      <c r="AI56" s="435"/>
      <c r="AJ56" s="435"/>
      <c r="AK56" s="435"/>
      <c r="AL56" s="435">
        <v>1</v>
      </c>
      <c r="AM56" s="435"/>
      <c r="AN56" s="435"/>
      <c r="AO56" s="435"/>
      <c r="AP56" s="435"/>
      <c r="AQ56" s="435">
        <v>0</v>
      </c>
      <c r="AR56" s="435"/>
      <c r="AS56" s="435"/>
      <c r="AT56" s="435"/>
      <c r="AU56" s="435"/>
      <c r="AV56" s="435">
        <v>2</v>
      </c>
      <c r="AW56" s="435"/>
      <c r="AX56" s="435"/>
      <c r="AY56" s="435"/>
      <c r="AZ56" s="435"/>
      <c r="BA56" s="435">
        <v>0</v>
      </c>
      <c r="BB56" s="435"/>
      <c r="BC56" s="435"/>
      <c r="BD56" s="435"/>
      <c r="BE56" s="435"/>
      <c r="BF56" s="435">
        <v>1</v>
      </c>
      <c r="BG56" s="435"/>
      <c r="BH56" s="435"/>
      <c r="BI56" s="435"/>
      <c r="BJ56" s="435"/>
    </row>
    <row r="57" spans="3:62" ht="9.1999999999999993" customHeight="1">
      <c r="Q57" s="20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row>
    <row r="58" spans="3:62" s="60" customFormat="1" ht="11.1" customHeight="1">
      <c r="D58" s="440" t="s">
        <v>184</v>
      </c>
      <c r="E58" s="440"/>
      <c r="F58" s="440"/>
      <c r="G58" s="440"/>
      <c r="H58" s="440"/>
      <c r="I58" s="440"/>
      <c r="J58" s="440"/>
      <c r="K58" s="440"/>
      <c r="L58" s="440"/>
      <c r="M58" s="440"/>
      <c r="N58" s="440"/>
      <c r="O58" s="440"/>
      <c r="P58" s="440"/>
      <c r="Q58" s="199"/>
      <c r="R58" s="441">
        <v>7237</v>
      </c>
      <c r="S58" s="441"/>
      <c r="T58" s="441"/>
      <c r="U58" s="441"/>
      <c r="V58" s="441"/>
      <c r="W58" s="441">
        <v>1925</v>
      </c>
      <c r="X58" s="441"/>
      <c r="Y58" s="441"/>
      <c r="Z58" s="441"/>
      <c r="AA58" s="441"/>
      <c r="AB58" s="441">
        <v>4544</v>
      </c>
      <c r="AC58" s="441"/>
      <c r="AD58" s="441"/>
      <c r="AE58" s="441"/>
      <c r="AF58" s="441"/>
      <c r="AG58" s="441">
        <v>3324</v>
      </c>
      <c r="AH58" s="441"/>
      <c r="AI58" s="441"/>
      <c r="AJ58" s="441"/>
      <c r="AK58" s="441"/>
      <c r="AL58" s="441">
        <v>1501</v>
      </c>
      <c r="AM58" s="441"/>
      <c r="AN58" s="441"/>
      <c r="AO58" s="441"/>
      <c r="AP58" s="441"/>
      <c r="AQ58" s="441">
        <v>1654</v>
      </c>
      <c r="AR58" s="441"/>
      <c r="AS58" s="441"/>
      <c r="AT58" s="441"/>
      <c r="AU58" s="441"/>
      <c r="AV58" s="441">
        <v>3196</v>
      </c>
      <c r="AW58" s="441"/>
      <c r="AX58" s="441"/>
      <c r="AY58" s="441"/>
      <c r="AZ58" s="441"/>
      <c r="BA58" s="441">
        <v>339</v>
      </c>
      <c r="BB58" s="441"/>
      <c r="BC58" s="441"/>
      <c r="BD58" s="441"/>
      <c r="BE58" s="441"/>
      <c r="BF58" s="441">
        <v>2832</v>
      </c>
      <c r="BG58" s="441"/>
      <c r="BH58" s="441"/>
      <c r="BI58" s="441"/>
      <c r="BJ58" s="441"/>
    </row>
    <row r="59" spans="3:62" ht="11.1" customHeight="1">
      <c r="F59" s="438" t="s">
        <v>179</v>
      </c>
      <c r="G59" s="438"/>
      <c r="H59" s="438"/>
      <c r="I59" s="438"/>
      <c r="J59" s="438"/>
      <c r="K59" s="438"/>
      <c r="L59" s="438"/>
      <c r="M59" s="438"/>
      <c r="N59" s="438"/>
      <c r="O59" s="438"/>
      <c r="P59" s="438"/>
      <c r="Q59" s="200"/>
      <c r="R59" s="435">
        <v>2839</v>
      </c>
      <c r="S59" s="435"/>
      <c r="T59" s="435"/>
      <c r="U59" s="435"/>
      <c r="V59" s="435"/>
      <c r="W59" s="435">
        <v>879</v>
      </c>
      <c r="X59" s="435"/>
      <c r="Y59" s="435"/>
      <c r="Z59" s="435"/>
      <c r="AA59" s="435"/>
      <c r="AB59" s="435">
        <v>1686</v>
      </c>
      <c r="AC59" s="435"/>
      <c r="AD59" s="435"/>
      <c r="AE59" s="435"/>
      <c r="AF59" s="435"/>
      <c r="AG59" s="435">
        <v>1699</v>
      </c>
      <c r="AH59" s="435"/>
      <c r="AI59" s="435"/>
      <c r="AJ59" s="435"/>
      <c r="AK59" s="435"/>
      <c r="AL59" s="435">
        <v>747</v>
      </c>
      <c r="AM59" s="435"/>
      <c r="AN59" s="435"/>
      <c r="AO59" s="435"/>
      <c r="AP59" s="435"/>
      <c r="AQ59" s="435">
        <v>870</v>
      </c>
      <c r="AR59" s="435"/>
      <c r="AS59" s="435"/>
      <c r="AT59" s="435"/>
      <c r="AU59" s="435"/>
      <c r="AV59" s="435">
        <v>919</v>
      </c>
      <c r="AW59" s="435"/>
      <c r="AX59" s="435"/>
      <c r="AY59" s="435"/>
      <c r="AZ59" s="435"/>
      <c r="BA59" s="435">
        <v>110</v>
      </c>
      <c r="BB59" s="435"/>
      <c r="BC59" s="435"/>
      <c r="BD59" s="435"/>
      <c r="BE59" s="435"/>
      <c r="BF59" s="435">
        <v>802</v>
      </c>
      <c r="BG59" s="435"/>
      <c r="BH59" s="435"/>
      <c r="BI59" s="435"/>
      <c r="BJ59" s="435"/>
    </row>
    <row r="60" spans="3:62" ht="11.1" customHeight="1">
      <c r="F60" s="437" t="s">
        <v>180</v>
      </c>
      <c r="G60" s="438"/>
      <c r="H60" s="438"/>
      <c r="I60" s="438"/>
      <c r="J60" s="438"/>
      <c r="K60" s="438"/>
      <c r="L60" s="438"/>
      <c r="M60" s="438"/>
      <c r="N60" s="438"/>
      <c r="O60" s="438"/>
      <c r="P60" s="438"/>
      <c r="Q60" s="200"/>
      <c r="R60" s="435">
        <v>3419</v>
      </c>
      <c r="S60" s="435"/>
      <c r="T60" s="435"/>
      <c r="U60" s="435"/>
      <c r="V60" s="435"/>
      <c r="W60" s="435">
        <v>830</v>
      </c>
      <c r="X60" s="435"/>
      <c r="Y60" s="435"/>
      <c r="Z60" s="435"/>
      <c r="AA60" s="435"/>
      <c r="AB60" s="435">
        <v>2229</v>
      </c>
      <c r="AC60" s="435"/>
      <c r="AD60" s="435"/>
      <c r="AE60" s="435"/>
      <c r="AF60" s="435"/>
      <c r="AG60" s="435">
        <v>1343</v>
      </c>
      <c r="AH60" s="435"/>
      <c r="AI60" s="435"/>
      <c r="AJ60" s="435"/>
      <c r="AK60" s="435"/>
      <c r="AL60" s="435">
        <v>616</v>
      </c>
      <c r="AM60" s="435"/>
      <c r="AN60" s="435"/>
      <c r="AO60" s="435"/>
      <c r="AP60" s="435"/>
      <c r="AQ60" s="435">
        <v>663</v>
      </c>
      <c r="AR60" s="435"/>
      <c r="AS60" s="435"/>
      <c r="AT60" s="435"/>
      <c r="AU60" s="435"/>
      <c r="AV60" s="435">
        <v>1721</v>
      </c>
      <c r="AW60" s="435"/>
      <c r="AX60" s="435"/>
      <c r="AY60" s="435"/>
      <c r="AZ60" s="435"/>
      <c r="BA60" s="435">
        <v>172</v>
      </c>
      <c r="BB60" s="435"/>
      <c r="BC60" s="435"/>
      <c r="BD60" s="435"/>
      <c r="BE60" s="435"/>
      <c r="BF60" s="435">
        <v>1534</v>
      </c>
      <c r="BG60" s="435"/>
      <c r="BH60" s="435"/>
      <c r="BI60" s="435"/>
      <c r="BJ60" s="435"/>
    </row>
    <row r="61" spans="3:62" ht="11.1" customHeight="1">
      <c r="F61" s="437" t="s">
        <v>181</v>
      </c>
      <c r="G61" s="438"/>
      <c r="H61" s="438"/>
      <c r="I61" s="438"/>
      <c r="J61" s="438"/>
      <c r="K61" s="438"/>
      <c r="L61" s="438"/>
      <c r="M61" s="438"/>
      <c r="N61" s="438"/>
      <c r="O61" s="438"/>
      <c r="P61" s="438"/>
      <c r="Q61" s="200"/>
      <c r="R61" s="435">
        <v>879</v>
      </c>
      <c r="S61" s="435"/>
      <c r="T61" s="435"/>
      <c r="U61" s="435"/>
      <c r="V61" s="435"/>
      <c r="W61" s="435">
        <v>190</v>
      </c>
      <c r="X61" s="435"/>
      <c r="Y61" s="435"/>
      <c r="Z61" s="435"/>
      <c r="AA61" s="435"/>
      <c r="AB61" s="435">
        <v>570</v>
      </c>
      <c r="AC61" s="435"/>
      <c r="AD61" s="435"/>
      <c r="AE61" s="435"/>
      <c r="AF61" s="435"/>
      <c r="AG61" s="435">
        <v>260</v>
      </c>
      <c r="AH61" s="435"/>
      <c r="AI61" s="435"/>
      <c r="AJ61" s="435"/>
      <c r="AK61" s="435"/>
      <c r="AL61" s="435">
        <v>121</v>
      </c>
      <c r="AM61" s="435"/>
      <c r="AN61" s="435"/>
      <c r="AO61" s="435"/>
      <c r="AP61" s="435"/>
      <c r="AQ61" s="435">
        <v>116</v>
      </c>
      <c r="AR61" s="435"/>
      <c r="AS61" s="435"/>
      <c r="AT61" s="435"/>
      <c r="AU61" s="435"/>
      <c r="AV61" s="435">
        <v>494</v>
      </c>
      <c r="AW61" s="435"/>
      <c r="AX61" s="435"/>
      <c r="AY61" s="435"/>
      <c r="AZ61" s="435"/>
      <c r="BA61" s="435">
        <v>50</v>
      </c>
      <c r="BB61" s="435"/>
      <c r="BC61" s="435"/>
      <c r="BD61" s="435"/>
      <c r="BE61" s="435"/>
      <c r="BF61" s="435">
        <v>442</v>
      </c>
      <c r="BG61" s="435"/>
      <c r="BH61" s="435"/>
      <c r="BI61" s="435"/>
      <c r="BJ61" s="435"/>
    </row>
    <row r="62" spans="3:62" ht="11.1" customHeight="1">
      <c r="F62" s="437" t="s">
        <v>182</v>
      </c>
      <c r="G62" s="438"/>
      <c r="H62" s="438"/>
      <c r="I62" s="438"/>
      <c r="J62" s="438"/>
      <c r="K62" s="438"/>
      <c r="L62" s="438"/>
      <c r="M62" s="438"/>
      <c r="N62" s="438"/>
      <c r="O62" s="438"/>
      <c r="P62" s="438"/>
      <c r="Q62" s="200"/>
      <c r="R62" s="435">
        <v>80</v>
      </c>
      <c r="S62" s="435"/>
      <c r="T62" s="435"/>
      <c r="U62" s="435"/>
      <c r="V62" s="435"/>
      <c r="W62" s="435">
        <v>19</v>
      </c>
      <c r="X62" s="435"/>
      <c r="Y62" s="435"/>
      <c r="Z62" s="435"/>
      <c r="AA62" s="435"/>
      <c r="AB62" s="435">
        <v>46</v>
      </c>
      <c r="AC62" s="435"/>
      <c r="AD62" s="435"/>
      <c r="AE62" s="435"/>
      <c r="AF62" s="435"/>
      <c r="AG62" s="435">
        <v>15</v>
      </c>
      <c r="AH62" s="435"/>
      <c r="AI62" s="435"/>
      <c r="AJ62" s="435"/>
      <c r="AK62" s="435"/>
      <c r="AL62" s="435">
        <v>13</v>
      </c>
      <c r="AM62" s="435"/>
      <c r="AN62" s="435"/>
      <c r="AO62" s="435"/>
      <c r="AP62" s="435"/>
      <c r="AQ62" s="435">
        <v>2</v>
      </c>
      <c r="AR62" s="435"/>
      <c r="AS62" s="435"/>
      <c r="AT62" s="435"/>
      <c r="AU62" s="435"/>
      <c r="AV62" s="435">
        <v>51</v>
      </c>
      <c r="AW62" s="435"/>
      <c r="AX62" s="435"/>
      <c r="AY62" s="435"/>
      <c r="AZ62" s="435"/>
      <c r="BA62" s="435">
        <v>6</v>
      </c>
      <c r="BB62" s="435"/>
      <c r="BC62" s="435"/>
      <c r="BD62" s="435"/>
      <c r="BE62" s="435"/>
      <c r="BF62" s="435">
        <v>44</v>
      </c>
      <c r="BG62" s="435"/>
      <c r="BH62" s="435"/>
      <c r="BI62" s="435"/>
      <c r="BJ62" s="435"/>
    </row>
    <row r="63" spans="3:62" ht="11.1" customHeight="1">
      <c r="F63" s="437" t="s">
        <v>183</v>
      </c>
      <c r="G63" s="438"/>
      <c r="H63" s="438"/>
      <c r="I63" s="438"/>
      <c r="J63" s="438"/>
      <c r="K63" s="438"/>
      <c r="L63" s="438"/>
      <c r="M63" s="438"/>
      <c r="N63" s="438"/>
      <c r="O63" s="438"/>
      <c r="P63" s="438"/>
      <c r="Q63" s="200"/>
      <c r="R63" s="435">
        <v>20</v>
      </c>
      <c r="S63" s="435"/>
      <c r="T63" s="435"/>
      <c r="U63" s="435"/>
      <c r="V63" s="435"/>
      <c r="W63" s="435">
        <v>7</v>
      </c>
      <c r="X63" s="435"/>
      <c r="Y63" s="435"/>
      <c r="Z63" s="435"/>
      <c r="AA63" s="435"/>
      <c r="AB63" s="435">
        <v>13</v>
      </c>
      <c r="AC63" s="435"/>
      <c r="AD63" s="435"/>
      <c r="AE63" s="435"/>
      <c r="AF63" s="435"/>
      <c r="AG63" s="435">
        <v>7</v>
      </c>
      <c r="AH63" s="435"/>
      <c r="AI63" s="435"/>
      <c r="AJ63" s="435"/>
      <c r="AK63" s="435"/>
      <c r="AL63" s="435">
        <v>4</v>
      </c>
      <c r="AM63" s="435"/>
      <c r="AN63" s="435"/>
      <c r="AO63" s="435"/>
      <c r="AP63" s="435"/>
      <c r="AQ63" s="435">
        <v>3</v>
      </c>
      <c r="AR63" s="435"/>
      <c r="AS63" s="435"/>
      <c r="AT63" s="435"/>
      <c r="AU63" s="435"/>
      <c r="AV63" s="435">
        <v>11</v>
      </c>
      <c r="AW63" s="435"/>
      <c r="AX63" s="435"/>
      <c r="AY63" s="435"/>
      <c r="AZ63" s="435"/>
      <c r="BA63" s="435">
        <v>1</v>
      </c>
      <c r="BB63" s="435"/>
      <c r="BC63" s="435"/>
      <c r="BD63" s="435"/>
      <c r="BE63" s="435"/>
      <c r="BF63" s="435">
        <v>10</v>
      </c>
      <c r="BG63" s="435"/>
      <c r="BH63" s="435"/>
      <c r="BI63" s="435"/>
      <c r="BJ63" s="435"/>
    </row>
    <row r="64" spans="3:62" ht="9.1999999999999993" customHeight="1">
      <c r="Q64" s="20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row>
    <row r="65" spans="2:62" s="60" customFormat="1" ht="11.1" customHeight="1">
      <c r="D65" s="440" t="s">
        <v>185</v>
      </c>
      <c r="E65" s="440"/>
      <c r="F65" s="440"/>
      <c r="G65" s="440"/>
      <c r="H65" s="440"/>
      <c r="I65" s="440"/>
      <c r="J65" s="440"/>
      <c r="K65" s="440"/>
      <c r="L65" s="440"/>
      <c r="M65" s="440"/>
      <c r="N65" s="440"/>
      <c r="O65" s="440"/>
      <c r="P65" s="440"/>
      <c r="Q65" s="199"/>
      <c r="R65" s="441">
        <v>7069</v>
      </c>
      <c r="S65" s="441"/>
      <c r="T65" s="441"/>
      <c r="U65" s="441"/>
      <c r="V65" s="441"/>
      <c r="W65" s="441">
        <v>1147</v>
      </c>
      <c r="X65" s="441"/>
      <c r="Y65" s="441"/>
      <c r="Z65" s="441"/>
      <c r="AA65" s="441"/>
      <c r="AB65" s="441">
        <v>4892</v>
      </c>
      <c r="AC65" s="441"/>
      <c r="AD65" s="441"/>
      <c r="AE65" s="441"/>
      <c r="AF65" s="441"/>
      <c r="AG65" s="441">
        <v>2141</v>
      </c>
      <c r="AH65" s="441"/>
      <c r="AI65" s="441"/>
      <c r="AJ65" s="441"/>
      <c r="AK65" s="441"/>
      <c r="AL65" s="441">
        <v>932</v>
      </c>
      <c r="AM65" s="441"/>
      <c r="AN65" s="441"/>
      <c r="AO65" s="441"/>
      <c r="AP65" s="441"/>
      <c r="AQ65" s="441">
        <v>1049</v>
      </c>
      <c r="AR65" s="441"/>
      <c r="AS65" s="441"/>
      <c r="AT65" s="441"/>
      <c r="AU65" s="441"/>
      <c r="AV65" s="441">
        <v>3948</v>
      </c>
      <c r="AW65" s="441"/>
      <c r="AX65" s="441"/>
      <c r="AY65" s="441"/>
      <c r="AZ65" s="441"/>
      <c r="BA65" s="441">
        <v>162</v>
      </c>
      <c r="BB65" s="441"/>
      <c r="BC65" s="441"/>
      <c r="BD65" s="441"/>
      <c r="BE65" s="441"/>
      <c r="BF65" s="441">
        <v>3752</v>
      </c>
      <c r="BG65" s="441"/>
      <c r="BH65" s="441"/>
      <c r="BI65" s="441"/>
      <c r="BJ65" s="441"/>
    </row>
    <row r="66" spans="2:62" ht="11.1" customHeight="1">
      <c r="F66" s="438" t="s">
        <v>179</v>
      </c>
      <c r="G66" s="438"/>
      <c r="H66" s="438"/>
      <c r="I66" s="438"/>
      <c r="J66" s="438"/>
      <c r="K66" s="438"/>
      <c r="L66" s="438"/>
      <c r="M66" s="438"/>
      <c r="N66" s="438"/>
      <c r="O66" s="438"/>
      <c r="P66" s="438"/>
      <c r="Q66" s="200"/>
      <c r="R66" s="435">
        <v>434</v>
      </c>
      <c r="S66" s="435"/>
      <c r="T66" s="435"/>
      <c r="U66" s="435"/>
      <c r="V66" s="435"/>
      <c r="W66" s="435">
        <v>96</v>
      </c>
      <c r="X66" s="435"/>
      <c r="Y66" s="435"/>
      <c r="Z66" s="435"/>
      <c r="AA66" s="435"/>
      <c r="AB66" s="435">
        <v>277</v>
      </c>
      <c r="AC66" s="435"/>
      <c r="AD66" s="435"/>
      <c r="AE66" s="435"/>
      <c r="AF66" s="435"/>
      <c r="AG66" s="435">
        <v>246</v>
      </c>
      <c r="AH66" s="435"/>
      <c r="AI66" s="435"/>
      <c r="AJ66" s="435"/>
      <c r="AK66" s="435"/>
      <c r="AL66" s="435">
        <v>82</v>
      </c>
      <c r="AM66" s="435"/>
      <c r="AN66" s="435"/>
      <c r="AO66" s="435"/>
      <c r="AP66" s="435"/>
      <c r="AQ66" s="435">
        <v>145</v>
      </c>
      <c r="AR66" s="435"/>
      <c r="AS66" s="435"/>
      <c r="AT66" s="435"/>
      <c r="AU66" s="435"/>
      <c r="AV66" s="435">
        <v>141</v>
      </c>
      <c r="AW66" s="435"/>
      <c r="AX66" s="435"/>
      <c r="AY66" s="435"/>
      <c r="AZ66" s="435"/>
      <c r="BA66" s="435">
        <v>11</v>
      </c>
      <c r="BB66" s="435"/>
      <c r="BC66" s="435"/>
      <c r="BD66" s="435"/>
      <c r="BE66" s="435"/>
      <c r="BF66" s="435">
        <v>129</v>
      </c>
      <c r="BG66" s="435"/>
      <c r="BH66" s="435"/>
      <c r="BI66" s="435"/>
      <c r="BJ66" s="435"/>
    </row>
    <row r="67" spans="2:62" ht="11.1" customHeight="1">
      <c r="F67" s="437" t="s">
        <v>180</v>
      </c>
      <c r="G67" s="438"/>
      <c r="H67" s="438"/>
      <c r="I67" s="438"/>
      <c r="J67" s="438"/>
      <c r="K67" s="438"/>
      <c r="L67" s="438"/>
      <c r="M67" s="438"/>
      <c r="N67" s="438"/>
      <c r="O67" s="438"/>
      <c r="P67" s="438"/>
      <c r="Q67" s="200"/>
      <c r="R67" s="435">
        <v>2679</v>
      </c>
      <c r="S67" s="435"/>
      <c r="T67" s="435"/>
      <c r="U67" s="435"/>
      <c r="V67" s="435"/>
      <c r="W67" s="435">
        <v>504</v>
      </c>
      <c r="X67" s="435"/>
      <c r="Y67" s="435"/>
      <c r="Z67" s="435"/>
      <c r="AA67" s="435"/>
      <c r="AB67" s="435">
        <v>1800</v>
      </c>
      <c r="AC67" s="435"/>
      <c r="AD67" s="435"/>
      <c r="AE67" s="435"/>
      <c r="AF67" s="435"/>
      <c r="AG67" s="435">
        <v>961</v>
      </c>
      <c r="AH67" s="435"/>
      <c r="AI67" s="435"/>
      <c r="AJ67" s="435"/>
      <c r="AK67" s="435"/>
      <c r="AL67" s="435">
        <v>418</v>
      </c>
      <c r="AM67" s="435"/>
      <c r="AN67" s="435"/>
      <c r="AO67" s="435"/>
      <c r="AP67" s="435"/>
      <c r="AQ67" s="435">
        <v>473</v>
      </c>
      <c r="AR67" s="435"/>
      <c r="AS67" s="435"/>
      <c r="AT67" s="435"/>
      <c r="AU67" s="435"/>
      <c r="AV67" s="435">
        <v>1378</v>
      </c>
      <c r="AW67" s="435"/>
      <c r="AX67" s="435"/>
      <c r="AY67" s="435"/>
      <c r="AZ67" s="435"/>
      <c r="BA67" s="435">
        <v>73</v>
      </c>
      <c r="BB67" s="435"/>
      <c r="BC67" s="435"/>
      <c r="BD67" s="435"/>
      <c r="BE67" s="435"/>
      <c r="BF67" s="435">
        <v>1294</v>
      </c>
      <c r="BG67" s="435"/>
      <c r="BH67" s="435"/>
      <c r="BI67" s="435"/>
      <c r="BJ67" s="435"/>
    </row>
    <row r="68" spans="2:62" ht="11.1" customHeight="1">
      <c r="F68" s="437" t="s">
        <v>181</v>
      </c>
      <c r="G68" s="438"/>
      <c r="H68" s="438"/>
      <c r="I68" s="438"/>
      <c r="J68" s="438"/>
      <c r="K68" s="438"/>
      <c r="L68" s="438"/>
      <c r="M68" s="438"/>
      <c r="N68" s="438"/>
      <c r="O68" s="438"/>
      <c r="P68" s="438"/>
      <c r="Q68" s="200"/>
      <c r="R68" s="435">
        <v>3241</v>
      </c>
      <c r="S68" s="435"/>
      <c r="T68" s="435"/>
      <c r="U68" s="435"/>
      <c r="V68" s="435"/>
      <c r="W68" s="435">
        <v>450</v>
      </c>
      <c r="X68" s="435"/>
      <c r="Y68" s="435"/>
      <c r="Z68" s="435"/>
      <c r="AA68" s="435"/>
      <c r="AB68" s="435">
        <v>2309</v>
      </c>
      <c r="AC68" s="435"/>
      <c r="AD68" s="435"/>
      <c r="AE68" s="435"/>
      <c r="AF68" s="435"/>
      <c r="AG68" s="435">
        <v>799</v>
      </c>
      <c r="AH68" s="435"/>
      <c r="AI68" s="435"/>
      <c r="AJ68" s="435"/>
      <c r="AK68" s="435"/>
      <c r="AL68" s="435">
        <v>365</v>
      </c>
      <c r="AM68" s="435"/>
      <c r="AN68" s="435"/>
      <c r="AO68" s="435"/>
      <c r="AP68" s="435"/>
      <c r="AQ68" s="435">
        <v>368</v>
      </c>
      <c r="AR68" s="435"/>
      <c r="AS68" s="435"/>
      <c r="AT68" s="435"/>
      <c r="AU68" s="435"/>
      <c r="AV68" s="435">
        <v>1970</v>
      </c>
      <c r="AW68" s="435"/>
      <c r="AX68" s="435"/>
      <c r="AY68" s="435"/>
      <c r="AZ68" s="435"/>
      <c r="BA68" s="435">
        <v>56</v>
      </c>
      <c r="BB68" s="435"/>
      <c r="BC68" s="435"/>
      <c r="BD68" s="435"/>
      <c r="BE68" s="435"/>
      <c r="BF68" s="435">
        <v>1893</v>
      </c>
      <c r="BG68" s="435"/>
      <c r="BH68" s="435"/>
      <c r="BI68" s="435"/>
      <c r="BJ68" s="435"/>
    </row>
    <row r="69" spans="2:62" ht="11.1" customHeight="1">
      <c r="F69" s="437" t="s">
        <v>182</v>
      </c>
      <c r="G69" s="438"/>
      <c r="H69" s="438"/>
      <c r="I69" s="438"/>
      <c r="J69" s="438"/>
      <c r="K69" s="438"/>
      <c r="L69" s="438"/>
      <c r="M69" s="438"/>
      <c r="N69" s="438"/>
      <c r="O69" s="438"/>
      <c r="P69" s="438"/>
      <c r="Q69" s="200"/>
      <c r="R69" s="435">
        <v>651</v>
      </c>
      <c r="S69" s="435"/>
      <c r="T69" s="435"/>
      <c r="U69" s="435"/>
      <c r="V69" s="435"/>
      <c r="W69" s="435">
        <v>89</v>
      </c>
      <c r="X69" s="435"/>
      <c r="Y69" s="435"/>
      <c r="Z69" s="435"/>
      <c r="AA69" s="435"/>
      <c r="AB69" s="435">
        <v>470</v>
      </c>
      <c r="AC69" s="435"/>
      <c r="AD69" s="435"/>
      <c r="AE69" s="435"/>
      <c r="AF69" s="435"/>
      <c r="AG69" s="435">
        <v>122</v>
      </c>
      <c r="AH69" s="435"/>
      <c r="AI69" s="435"/>
      <c r="AJ69" s="435"/>
      <c r="AK69" s="435"/>
      <c r="AL69" s="435">
        <v>61</v>
      </c>
      <c r="AM69" s="435"/>
      <c r="AN69" s="435"/>
      <c r="AO69" s="435"/>
      <c r="AP69" s="435"/>
      <c r="AQ69" s="435">
        <v>57</v>
      </c>
      <c r="AR69" s="435"/>
      <c r="AS69" s="435"/>
      <c r="AT69" s="435"/>
      <c r="AU69" s="435"/>
      <c r="AV69" s="435">
        <v>427</v>
      </c>
      <c r="AW69" s="435"/>
      <c r="AX69" s="435"/>
      <c r="AY69" s="435"/>
      <c r="AZ69" s="435"/>
      <c r="BA69" s="435">
        <v>20</v>
      </c>
      <c r="BB69" s="435"/>
      <c r="BC69" s="435"/>
      <c r="BD69" s="435"/>
      <c r="BE69" s="435"/>
      <c r="BF69" s="435">
        <v>406</v>
      </c>
      <c r="BG69" s="435"/>
      <c r="BH69" s="435"/>
      <c r="BI69" s="435"/>
      <c r="BJ69" s="435"/>
    </row>
    <row r="70" spans="2:62" ht="11.1" customHeight="1">
      <c r="F70" s="437" t="s">
        <v>183</v>
      </c>
      <c r="G70" s="438"/>
      <c r="H70" s="438"/>
      <c r="I70" s="438"/>
      <c r="J70" s="438"/>
      <c r="K70" s="438"/>
      <c r="L70" s="438"/>
      <c r="M70" s="438"/>
      <c r="N70" s="438"/>
      <c r="O70" s="438"/>
      <c r="P70" s="438"/>
      <c r="Q70" s="200"/>
      <c r="R70" s="435">
        <v>64</v>
      </c>
      <c r="S70" s="435"/>
      <c r="T70" s="435"/>
      <c r="U70" s="435"/>
      <c r="V70" s="435"/>
      <c r="W70" s="435">
        <v>8</v>
      </c>
      <c r="X70" s="435"/>
      <c r="Y70" s="435"/>
      <c r="Z70" s="435"/>
      <c r="AA70" s="435"/>
      <c r="AB70" s="435">
        <v>36</v>
      </c>
      <c r="AC70" s="435"/>
      <c r="AD70" s="435"/>
      <c r="AE70" s="435"/>
      <c r="AF70" s="435"/>
      <c r="AG70" s="435">
        <v>13</v>
      </c>
      <c r="AH70" s="435"/>
      <c r="AI70" s="435"/>
      <c r="AJ70" s="435"/>
      <c r="AK70" s="435"/>
      <c r="AL70" s="435">
        <v>6</v>
      </c>
      <c r="AM70" s="435"/>
      <c r="AN70" s="435"/>
      <c r="AO70" s="435"/>
      <c r="AP70" s="435"/>
      <c r="AQ70" s="435">
        <v>6</v>
      </c>
      <c r="AR70" s="435"/>
      <c r="AS70" s="435"/>
      <c r="AT70" s="435"/>
      <c r="AU70" s="435"/>
      <c r="AV70" s="435">
        <v>32</v>
      </c>
      <c r="AW70" s="435"/>
      <c r="AX70" s="435"/>
      <c r="AY70" s="435"/>
      <c r="AZ70" s="435"/>
      <c r="BA70" s="435">
        <v>2</v>
      </c>
      <c r="BB70" s="435"/>
      <c r="BC70" s="435"/>
      <c r="BD70" s="435"/>
      <c r="BE70" s="435"/>
      <c r="BF70" s="435">
        <v>30</v>
      </c>
      <c r="BG70" s="435"/>
      <c r="BH70" s="435"/>
      <c r="BI70" s="435"/>
      <c r="BJ70" s="435"/>
    </row>
    <row r="71" spans="2:62" ht="9.1999999999999993" customHeight="1">
      <c r="Q71" s="200"/>
      <c r="R71" s="80"/>
      <c r="S71" s="80"/>
      <c r="T71" s="80"/>
      <c r="U71" s="80"/>
      <c r="V71" s="80"/>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row>
    <row r="72" spans="2:62" s="60" customFormat="1" ht="11.1" customHeight="1">
      <c r="D72" s="440" t="s">
        <v>186</v>
      </c>
      <c r="E72" s="440"/>
      <c r="F72" s="440"/>
      <c r="G72" s="440"/>
      <c r="H72" s="440"/>
      <c r="I72" s="440"/>
      <c r="J72" s="440"/>
      <c r="K72" s="440"/>
      <c r="L72" s="440"/>
      <c r="M72" s="440"/>
      <c r="N72" s="440"/>
      <c r="O72" s="440"/>
      <c r="P72" s="440"/>
      <c r="Q72" s="199"/>
      <c r="R72" s="441">
        <v>8979</v>
      </c>
      <c r="S72" s="441"/>
      <c r="T72" s="441"/>
      <c r="U72" s="441"/>
      <c r="V72" s="441"/>
      <c r="W72" s="441">
        <v>705</v>
      </c>
      <c r="X72" s="441"/>
      <c r="Y72" s="441"/>
      <c r="Z72" s="441"/>
      <c r="AA72" s="441"/>
      <c r="AB72" s="441">
        <v>6661</v>
      </c>
      <c r="AC72" s="441"/>
      <c r="AD72" s="441"/>
      <c r="AE72" s="441"/>
      <c r="AF72" s="441"/>
      <c r="AG72" s="441">
        <v>1530</v>
      </c>
      <c r="AH72" s="441"/>
      <c r="AI72" s="441"/>
      <c r="AJ72" s="441"/>
      <c r="AK72" s="441"/>
      <c r="AL72" s="441">
        <v>618</v>
      </c>
      <c r="AM72" s="441"/>
      <c r="AN72" s="441"/>
      <c r="AO72" s="441"/>
      <c r="AP72" s="441"/>
      <c r="AQ72" s="441">
        <v>805</v>
      </c>
      <c r="AR72" s="441"/>
      <c r="AS72" s="441"/>
      <c r="AT72" s="441"/>
      <c r="AU72" s="441"/>
      <c r="AV72" s="441">
        <v>5858</v>
      </c>
      <c r="AW72" s="441"/>
      <c r="AX72" s="441"/>
      <c r="AY72" s="441"/>
      <c r="AZ72" s="441"/>
      <c r="BA72" s="441">
        <v>62</v>
      </c>
      <c r="BB72" s="441"/>
      <c r="BC72" s="441"/>
      <c r="BD72" s="441"/>
      <c r="BE72" s="441"/>
      <c r="BF72" s="441">
        <v>5745</v>
      </c>
      <c r="BG72" s="441"/>
      <c r="BH72" s="441"/>
      <c r="BI72" s="441"/>
      <c r="BJ72" s="441"/>
    </row>
    <row r="73" spans="2:62" ht="11.1" customHeight="1">
      <c r="F73" s="438" t="s">
        <v>179</v>
      </c>
      <c r="G73" s="438"/>
      <c r="H73" s="438"/>
      <c r="I73" s="438"/>
      <c r="J73" s="438"/>
      <c r="K73" s="438"/>
      <c r="L73" s="438"/>
      <c r="M73" s="438"/>
      <c r="N73" s="438"/>
      <c r="O73" s="438"/>
      <c r="P73" s="438"/>
      <c r="Q73" s="200"/>
      <c r="R73" s="435">
        <v>117</v>
      </c>
      <c r="S73" s="435"/>
      <c r="T73" s="435"/>
      <c r="U73" s="435"/>
      <c r="V73" s="435"/>
      <c r="W73" s="435">
        <v>18</v>
      </c>
      <c r="X73" s="435"/>
      <c r="Y73" s="435"/>
      <c r="Z73" s="435"/>
      <c r="AA73" s="435"/>
      <c r="AB73" s="435">
        <v>77</v>
      </c>
      <c r="AC73" s="435"/>
      <c r="AD73" s="435"/>
      <c r="AE73" s="435"/>
      <c r="AF73" s="435"/>
      <c r="AG73" s="435">
        <v>62</v>
      </c>
      <c r="AH73" s="435"/>
      <c r="AI73" s="435"/>
      <c r="AJ73" s="435"/>
      <c r="AK73" s="435"/>
      <c r="AL73" s="435">
        <v>17</v>
      </c>
      <c r="AM73" s="435"/>
      <c r="AN73" s="435"/>
      <c r="AO73" s="435"/>
      <c r="AP73" s="435"/>
      <c r="AQ73" s="435">
        <v>40</v>
      </c>
      <c r="AR73" s="435"/>
      <c r="AS73" s="435"/>
      <c r="AT73" s="435"/>
      <c r="AU73" s="435"/>
      <c r="AV73" s="435">
        <v>36</v>
      </c>
      <c r="AW73" s="435"/>
      <c r="AX73" s="435"/>
      <c r="AY73" s="435"/>
      <c r="AZ73" s="435"/>
      <c r="BA73" s="435">
        <v>1</v>
      </c>
      <c r="BB73" s="435"/>
      <c r="BC73" s="435"/>
      <c r="BD73" s="435"/>
      <c r="BE73" s="435"/>
      <c r="BF73" s="435">
        <v>35</v>
      </c>
      <c r="BG73" s="435"/>
      <c r="BH73" s="435"/>
      <c r="BI73" s="435"/>
      <c r="BJ73" s="435"/>
    </row>
    <row r="74" spans="2:62" ht="11.1" customHeight="1">
      <c r="F74" s="437" t="s">
        <v>180</v>
      </c>
      <c r="G74" s="438"/>
      <c r="H74" s="438"/>
      <c r="I74" s="438"/>
      <c r="J74" s="438"/>
      <c r="K74" s="438"/>
      <c r="L74" s="438"/>
      <c r="M74" s="438"/>
      <c r="N74" s="438"/>
      <c r="O74" s="438"/>
      <c r="P74" s="438"/>
      <c r="Q74" s="200"/>
      <c r="R74" s="435">
        <v>470</v>
      </c>
      <c r="S74" s="435"/>
      <c r="T74" s="435"/>
      <c r="U74" s="435"/>
      <c r="V74" s="435"/>
      <c r="W74" s="435">
        <v>52</v>
      </c>
      <c r="X74" s="435"/>
      <c r="Y74" s="435"/>
      <c r="Z74" s="435"/>
      <c r="AA74" s="435"/>
      <c r="AB74" s="435">
        <v>342</v>
      </c>
      <c r="AC74" s="435"/>
      <c r="AD74" s="435"/>
      <c r="AE74" s="435"/>
      <c r="AF74" s="435"/>
      <c r="AG74" s="435">
        <v>145</v>
      </c>
      <c r="AH74" s="435"/>
      <c r="AI74" s="435"/>
      <c r="AJ74" s="435"/>
      <c r="AK74" s="435"/>
      <c r="AL74" s="435">
        <v>47</v>
      </c>
      <c r="AM74" s="435"/>
      <c r="AN74" s="435"/>
      <c r="AO74" s="435"/>
      <c r="AP74" s="435"/>
      <c r="AQ74" s="435">
        <v>90</v>
      </c>
      <c r="AR74" s="435"/>
      <c r="AS74" s="435"/>
      <c r="AT74" s="435"/>
      <c r="AU74" s="435"/>
      <c r="AV74" s="435">
        <v>254</v>
      </c>
      <c r="AW74" s="435"/>
      <c r="AX74" s="435"/>
      <c r="AY74" s="435"/>
      <c r="AZ74" s="435"/>
      <c r="BA74" s="435">
        <v>4</v>
      </c>
      <c r="BB74" s="435"/>
      <c r="BC74" s="435"/>
      <c r="BD74" s="435"/>
      <c r="BE74" s="435"/>
      <c r="BF74" s="435">
        <v>248</v>
      </c>
      <c r="BG74" s="435"/>
      <c r="BH74" s="435"/>
      <c r="BI74" s="435"/>
      <c r="BJ74" s="435"/>
    </row>
    <row r="75" spans="2:62" ht="11.1" customHeight="1">
      <c r="F75" s="437" t="s">
        <v>181</v>
      </c>
      <c r="G75" s="438"/>
      <c r="H75" s="438"/>
      <c r="I75" s="438"/>
      <c r="J75" s="438"/>
      <c r="K75" s="438"/>
      <c r="L75" s="438"/>
      <c r="M75" s="438"/>
      <c r="N75" s="438"/>
      <c r="O75" s="438"/>
      <c r="P75" s="438"/>
      <c r="Q75" s="200"/>
      <c r="R75" s="435">
        <v>2628</v>
      </c>
      <c r="S75" s="435"/>
      <c r="T75" s="435"/>
      <c r="U75" s="435"/>
      <c r="V75" s="435"/>
      <c r="W75" s="435">
        <v>268</v>
      </c>
      <c r="X75" s="435"/>
      <c r="Y75" s="435"/>
      <c r="Z75" s="435"/>
      <c r="AA75" s="435"/>
      <c r="AB75" s="435">
        <v>1914</v>
      </c>
      <c r="AC75" s="435"/>
      <c r="AD75" s="435"/>
      <c r="AE75" s="435"/>
      <c r="AF75" s="435"/>
      <c r="AG75" s="435">
        <v>591</v>
      </c>
      <c r="AH75" s="435"/>
      <c r="AI75" s="435"/>
      <c r="AJ75" s="435"/>
      <c r="AK75" s="435"/>
      <c r="AL75" s="435">
        <v>241</v>
      </c>
      <c r="AM75" s="435"/>
      <c r="AN75" s="435"/>
      <c r="AO75" s="435"/>
      <c r="AP75" s="435"/>
      <c r="AQ75" s="435">
        <v>309</v>
      </c>
      <c r="AR75" s="435"/>
      <c r="AS75" s="435"/>
      <c r="AT75" s="435"/>
      <c r="AU75" s="435"/>
      <c r="AV75" s="435">
        <v>1608</v>
      </c>
      <c r="AW75" s="435"/>
      <c r="AX75" s="435"/>
      <c r="AY75" s="435"/>
      <c r="AZ75" s="435"/>
      <c r="BA75" s="435">
        <v>19</v>
      </c>
      <c r="BB75" s="435"/>
      <c r="BC75" s="435"/>
      <c r="BD75" s="435"/>
      <c r="BE75" s="435"/>
      <c r="BF75" s="435">
        <v>1574</v>
      </c>
      <c r="BG75" s="435"/>
      <c r="BH75" s="435"/>
      <c r="BI75" s="435"/>
      <c r="BJ75" s="435"/>
    </row>
    <row r="76" spans="2:62" ht="11.1" customHeight="1">
      <c r="F76" s="437" t="s">
        <v>182</v>
      </c>
      <c r="G76" s="438"/>
      <c r="H76" s="438"/>
      <c r="I76" s="438"/>
      <c r="J76" s="438"/>
      <c r="K76" s="438"/>
      <c r="L76" s="438"/>
      <c r="M76" s="438"/>
      <c r="N76" s="438"/>
      <c r="O76" s="438"/>
      <c r="P76" s="438"/>
      <c r="Q76" s="200"/>
      <c r="R76" s="435">
        <v>3563</v>
      </c>
      <c r="S76" s="435"/>
      <c r="T76" s="435"/>
      <c r="U76" s="435"/>
      <c r="V76" s="435"/>
      <c r="W76" s="435">
        <v>261</v>
      </c>
      <c r="X76" s="435"/>
      <c r="Y76" s="435"/>
      <c r="Z76" s="435"/>
      <c r="AA76" s="435"/>
      <c r="AB76" s="435">
        <v>2650</v>
      </c>
      <c r="AC76" s="435"/>
      <c r="AD76" s="435"/>
      <c r="AE76" s="435"/>
      <c r="AF76" s="435"/>
      <c r="AG76" s="435">
        <v>513</v>
      </c>
      <c r="AH76" s="435"/>
      <c r="AI76" s="435"/>
      <c r="AJ76" s="435"/>
      <c r="AK76" s="435"/>
      <c r="AL76" s="435">
        <v>221</v>
      </c>
      <c r="AM76" s="435"/>
      <c r="AN76" s="435"/>
      <c r="AO76" s="435"/>
      <c r="AP76" s="435"/>
      <c r="AQ76" s="435">
        <v>253</v>
      </c>
      <c r="AR76" s="435"/>
      <c r="AS76" s="435"/>
      <c r="AT76" s="435"/>
      <c r="AU76" s="435"/>
      <c r="AV76" s="435">
        <v>2394</v>
      </c>
      <c r="AW76" s="435"/>
      <c r="AX76" s="435"/>
      <c r="AY76" s="435"/>
      <c r="AZ76" s="435"/>
      <c r="BA76" s="435">
        <v>26</v>
      </c>
      <c r="BB76" s="435"/>
      <c r="BC76" s="435"/>
      <c r="BD76" s="435"/>
      <c r="BE76" s="435"/>
      <c r="BF76" s="435">
        <v>2347</v>
      </c>
      <c r="BG76" s="435"/>
      <c r="BH76" s="435"/>
      <c r="BI76" s="435"/>
      <c r="BJ76" s="435"/>
    </row>
    <row r="77" spans="2:62" ht="11.1" customHeight="1">
      <c r="F77" s="437" t="s">
        <v>183</v>
      </c>
      <c r="G77" s="438"/>
      <c r="H77" s="438"/>
      <c r="I77" s="438"/>
      <c r="J77" s="438"/>
      <c r="K77" s="438"/>
      <c r="L77" s="438"/>
      <c r="M77" s="438"/>
      <c r="N77" s="438"/>
      <c r="O77" s="438"/>
      <c r="P77" s="438"/>
      <c r="Q77" s="200"/>
      <c r="R77" s="435">
        <v>2201</v>
      </c>
      <c r="S77" s="435"/>
      <c r="T77" s="435"/>
      <c r="U77" s="435"/>
      <c r="V77" s="435"/>
      <c r="W77" s="435">
        <v>106</v>
      </c>
      <c r="X77" s="435"/>
      <c r="Y77" s="435"/>
      <c r="Z77" s="435"/>
      <c r="AA77" s="435"/>
      <c r="AB77" s="435">
        <v>1678</v>
      </c>
      <c r="AC77" s="435"/>
      <c r="AD77" s="435"/>
      <c r="AE77" s="435"/>
      <c r="AF77" s="435"/>
      <c r="AG77" s="435">
        <v>219</v>
      </c>
      <c r="AH77" s="435"/>
      <c r="AI77" s="435"/>
      <c r="AJ77" s="435"/>
      <c r="AK77" s="435"/>
      <c r="AL77" s="435">
        <v>92</v>
      </c>
      <c r="AM77" s="435"/>
      <c r="AN77" s="435"/>
      <c r="AO77" s="435"/>
      <c r="AP77" s="435"/>
      <c r="AQ77" s="435">
        <v>113</v>
      </c>
      <c r="AR77" s="435"/>
      <c r="AS77" s="435"/>
      <c r="AT77" s="435"/>
      <c r="AU77" s="435"/>
      <c r="AV77" s="435">
        <v>1566</v>
      </c>
      <c r="AW77" s="435"/>
      <c r="AX77" s="435"/>
      <c r="AY77" s="435"/>
      <c r="AZ77" s="435"/>
      <c r="BA77" s="435">
        <v>12</v>
      </c>
      <c r="BB77" s="435"/>
      <c r="BC77" s="435"/>
      <c r="BD77" s="435"/>
      <c r="BE77" s="435"/>
      <c r="BF77" s="435">
        <v>1541</v>
      </c>
      <c r="BG77" s="435"/>
      <c r="BH77" s="435"/>
      <c r="BI77" s="435"/>
      <c r="BJ77" s="435"/>
    </row>
    <row r="78" spans="2:62" ht="11.1" customHeight="1">
      <c r="B78" s="45"/>
      <c r="C78" s="45"/>
      <c r="D78" s="45"/>
      <c r="E78" s="45"/>
      <c r="F78" s="45"/>
      <c r="G78" s="45"/>
      <c r="H78" s="45"/>
      <c r="I78" s="45"/>
      <c r="J78" s="45"/>
      <c r="K78" s="45"/>
      <c r="L78" s="45"/>
      <c r="M78" s="45"/>
      <c r="N78" s="45"/>
      <c r="O78" s="45"/>
      <c r="P78" s="45"/>
      <c r="Q78" s="189"/>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row>
    <row r="79" spans="2:62" ht="11.1" customHeight="1">
      <c r="C79" s="436" t="s">
        <v>138</v>
      </c>
      <c r="D79" s="436"/>
      <c r="E79" s="43" t="s">
        <v>139</v>
      </c>
      <c r="F79" s="83" t="s">
        <v>187</v>
      </c>
    </row>
    <row r="80" spans="2:62" ht="11.1" customHeight="1">
      <c r="B80" s="439" t="s">
        <v>140</v>
      </c>
      <c r="C80" s="439"/>
      <c r="D80" s="439"/>
      <c r="E80" s="43" t="s">
        <v>139</v>
      </c>
      <c r="F80" s="84" t="s">
        <v>188</v>
      </c>
    </row>
    <row r="81" spans="2:7" ht="11.1" customHeight="1">
      <c r="B81" s="81"/>
      <c r="C81" s="81"/>
      <c r="D81" s="81"/>
      <c r="E81" s="43"/>
      <c r="F81" s="48"/>
    </row>
    <row r="82" spans="2:7" ht="11.1" customHeight="1">
      <c r="C82" s="81"/>
      <c r="D82" s="81"/>
      <c r="E82" s="81"/>
      <c r="F82" s="43"/>
      <c r="G82" s="48"/>
    </row>
    <row r="83" spans="2:7" ht="11.1" customHeight="1">
      <c r="C83" s="81"/>
      <c r="D83" s="81"/>
      <c r="E83" s="81"/>
      <c r="F83" s="43"/>
      <c r="G83" s="48"/>
    </row>
    <row r="84" spans="2:7" ht="11.1" customHeight="1">
      <c r="C84" s="81"/>
      <c r="D84" s="81"/>
      <c r="E84" s="81"/>
      <c r="F84" s="43"/>
      <c r="G84" s="48"/>
    </row>
    <row r="85" spans="2:7" ht="11.1" customHeight="1">
      <c r="C85" s="81"/>
      <c r="D85" s="81"/>
      <c r="E85" s="81"/>
      <c r="F85" s="43"/>
      <c r="G85" s="48"/>
    </row>
    <row r="86" spans="2:7" ht="11.1" customHeight="1">
      <c r="C86" s="81"/>
      <c r="D86" s="81"/>
      <c r="E86" s="81"/>
      <c r="F86" s="43"/>
      <c r="G86" s="48"/>
    </row>
    <row r="87" spans="2:7" ht="11.1" customHeight="1">
      <c r="C87" s="81"/>
      <c r="D87" s="81"/>
      <c r="E87" s="81"/>
      <c r="F87" s="43"/>
      <c r="G87" s="48"/>
    </row>
    <row r="88" spans="2:7" ht="11.1" customHeight="1"/>
    <row r="89" spans="2:7" ht="11.1" customHeight="1"/>
    <row r="90" spans="2:7" ht="11.1" customHeight="1"/>
    <row r="91" spans="2:7" ht="11.1" customHeight="1"/>
    <row r="92" spans="2:7" ht="11.1" customHeight="1"/>
    <row r="93" spans="2:7" ht="11.1" customHeight="1"/>
    <row r="94" spans="2:7" ht="11.1" customHeight="1"/>
    <row r="95" spans="2:7" ht="11.1" customHeight="1"/>
    <row r="96" spans="2:7" ht="11.1" customHeight="1"/>
    <row r="97" ht="11.1" customHeight="1"/>
    <row r="98" ht="11.1" customHeight="1"/>
    <row r="99" ht="11.1" customHeight="1"/>
    <row r="100" ht="11.1" customHeight="1"/>
    <row r="101" ht="11.1" customHeight="1"/>
    <row r="102" ht="11.1" customHeight="1"/>
    <row r="103" ht="11.1" customHeight="1"/>
    <row r="104" ht="11.1" customHeight="1"/>
    <row r="105" ht="11.1" customHeight="1"/>
    <row r="106" ht="11.1" customHeight="1"/>
    <row r="107" ht="11.1" customHeight="1"/>
    <row r="108" ht="11.1" customHeight="1"/>
  </sheetData>
  <mergeCells count="398">
    <mergeCell ref="A1:K2"/>
    <mergeCell ref="B5:BJ5"/>
    <mergeCell ref="B7:T9"/>
    <mergeCell ref="U7:AB9"/>
    <mergeCell ref="AC7:AJ9"/>
    <mergeCell ref="AK7:AR9"/>
    <mergeCell ref="AS7:BA9"/>
    <mergeCell ref="BB7:BJ9"/>
    <mergeCell ref="C13:S13"/>
    <mergeCell ref="U13:AB13"/>
    <mergeCell ref="AC13:AJ13"/>
    <mergeCell ref="AK13:AR13"/>
    <mergeCell ref="AS13:BA13"/>
    <mergeCell ref="BB13:BJ13"/>
    <mergeCell ref="C11:S11"/>
    <mergeCell ref="U11:AB11"/>
    <mergeCell ref="AC11:AJ11"/>
    <mergeCell ref="AK11:AR11"/>
    <mergeCell ref="AS11:BA11"/>
    <mergeCell ref="BB11:BJ11"/>
    <mergeCell ref="E16:S16"/>
    <mergeCell ref="U16:AB16"/>
    <mergeCell ref="AC16:AJ16"/>
    <mergeCell ref="AK16:AR16"/>
    <mergeCell ref="AS16:BA16"/>
    <mergeCell ref="BB16:BJ16"/>
    <mergeCell ref="D15:S15"/>
    <mergeCell ref="U15:AB15"/>
    <mergeCell ref="AC15:AJ15"/>
    <mergeCell ref="AK15:AR15"/>
    <mergeCell ref="AS15:BA15"/>
    <mergeCell ref="BB15:BJ15"/>
    <mergeCell ref="E18:S18"/>
    <mergeCell ref="U18:AB18"/>
    <mergeCell ref="AC18:AJ18"/>
    <mergeCell ref="AK18:AR18"/>
    <mergeCell ref="AS18:BA18"/>
    <mergeCell ref="BB18:BJ18"/>
    <mergeCell ref="E17:S17"/>
    <mergeCell ref="U17:AB17"/>
    <mergeCell ref="AC17:AJ17"/>
    <mergeCell ref="AK17:AR17"/>
    <mergeCell ref="AS17:BA17"/>
    <mergeCell ref="BB17:BJ17"/>
    <mergeCell ref="D21:S21"/>
    <mergeCell ref="U21:AB21"/>
    <mergeCell ref="AC21:AJ21"/>
    <mergeCell ref="AK21:AR21"/>
    <mergeCell ref="AS21:BA21"/>
    <mergeCell ref="BB21:BJ21"/>
    <mergeCell ref="E19:S19"/>
    <mergeCell ref="U19:AB19"/>
    <mergeCell ref="AC19:AJ19"/>
    <mergeCell ref="AK19:AR19"/>
    <mergeCell ref="AS19:BA19"/>
    <mergeCell ref="BB19:BJ19"/>
    <mergeCell ref="E23:S23"/>
    <mergeCell ref="U23:AB23"/>
    <mergeCell ref="AC23:AJ23"/>
    <mergeCell ref="AK23:AR23"/>
    <mergeCell ref="AS23:BA23"/>
    <mergeCell ref="BB23:BJ23"/>
    <mergeCell ref="E22:S22"/>
    <mergeCell ref="U22:AB22"/>
    <mergeCell ref="AC22:AJ22"/>
    <mergeCell ref="AK22:AR22"/>
    <mergeCell ref="AS22:BA22"/>
    <mergeCell ref="BB22:BJ22"/>
    <mergeCell ref="BB26:BJ26"/>
    <mergeCell ref="E25:S25"/>
    <mergeCell ref="U25:AB25"/>
    <mergeCell ref="AC25:AJ25"/>
    <mergeCell ref="AK25:AR25"/>
    <mergeCell ref="AS25:BA25"/>
    <mergeCell ref="BB25:BJ25"/>
    <mergeCell ref="E24:S24"/>
    <mergeCell ref="U24:AB24"/>
    <mergeCell ref="AC24:AJ24"/>
    <mergeCell ref="AK24:AR24"/>
    <mergeCell ref="AS24:BA24"/>
    <mergeCell ref="BB24:BJ24"/>
    <mergeCell ref="E27:S27"/>
    <mergeCell ref="E28:S28"/>
    <mergeCell ref="U28:AB28"/>
    <mergeCell ref="AC28:AJ28"/>
    <mergeCell ref="AK28:AR28"/>
    <mergeCell ref="AS28:BA28"/>
    <mergeCell ref="E26:S26"/>
    <mergeCell ref="U26:AB26"/>
    <mergeCell ref="AC26:AJ26"/>
    <mergeCell ref="AK26:AR26"/>
    <mergeCell ref="AS26:BA26"/>
    <mergeCell ref="E31:S31"/>
    <mergeCell ref="E32:S32"/>
    <mergeCell ref="U32:AB32"/>
    <mergeCell ref="AC32:AJ32"/>
    <mergeCell ref="AK32:AR32"/>
    <mergeCell ref="AS32:BA32"/>
    <mergeCell ref="BB28:BJ28"/>
    <mergeCell ref="E29:S29"/>
    <mergeCell ref="E30:S30"/>
    <mergeCell ref="U30:AB30"/>
    <mergeCell ref="AC30:AJ30"/>
    <mergeCell ref="AK30:AR30"/>
    <mergeCell ref="AS30:BA30"/>
    <mergeCell ref="BB30:BJ30"/>
    <mergeCell ref="E34:S34"/>
    <mergeCell ref="U34:AB34"/>
    <mergeCell ref="AC34:AJ34"/>
    <mergeCell ref="AK34:AR34"/>
    <mergeCell ref="AS34:BA34"/>
    <mergeCell ref="BB34:BJ34"/>
    <mergeCell ref="BB32:BJ32"/>
    <mergeCell ref="E33:S33"/>
    <mergeCell ref="U33:AB33"/>
    <mergeCell ref="AC33:AJ33"/>
    <mergeCell ref="AK33:AR33"/>
    <mergeCell ref="AS33:BA33"/>
    <mergeCell ref="BB33:BJ33"/>
    <mergeCell ref="C38:S38"/>
    <mergeCell ref="U38:AB38"/>
    <mergeCell ref="AC38:AJ38"/>
    <mergeCell ref="AK38:AR38"/>
    <mergeCell ref="AS38:BA38"/>
    <mergeCell ref="BB38:BJ38"/>
    <mergeCell ref="C36:S36"/>
    <mergeCell ref="U36:AB36"/>
    <mergeCell ref="AC36:AJ36"/>
    <mergeCell ref="AK36:AR36"/>
    <mergeCell ref="AS36:BA36"/>
    <mergeCell ref="BB36:BJ36"/>
    <mergeCell ref="B40:D40"/>
    <mergeCell ref="B43:BJ43"/>
    <mergeCell ref="R45:AF45"/>
    <mergeCell ref="AG45:AU45"/>
    <mergeCell ref="AV45:BJ45"/>
    <mergeCell ref="B46:Q46"/>
    <mergeCell ref="R46:V47"/>
    <mergeCell ref="W46:AA47"/>
    <mergeCell ref="AB46:AF47"/>
    <mergeCell ref="AG46:AK47"/>
    <mergeCell ref="AL46:AP47"/>
    <mergeCell ref="AQ46:AU47"/>
    <mergeCell ref="AV46:AZ47"/>
    <mergeCell ref="BA46:BE47"/>
    <mergeCell ref="BF46:BJ47"/>
    <mergeCell ref="BF49:BJ49"/>
    <mergeCell ref="D51:P51"/>
    <mergeCell ref="R51:V51"/>
    <mergeCell ref="W51:AA51"/>
    <mergeCell ref="AB51:AF51"/>
    <mergeCell ref="AG51:AK51"/>
    <mergeCell ref="AL51:AP51"/>
    <mergeCell ref="AQ51:AU51"/>
    <mergeCell ref="AV51:AZ51"/>
    <mergeCell ref="BA51:BE51"/>
    <mergeCell ref="BF51:BJ51"/>
    <mergeCell ref="C49:P49"/>
    <mergeCell ref="R49:V49"/>
    <mergeCell ref="W49:AA49"/>
    <mergeCell ref="AB49:AF49"/>
    <mergeCell ref="AG49:AK49"/>
    <mergeCell ref="AL49:AP49"/>
    <mergeCell ref="AQ49:AU49"/>
    <mergeCell ref="AV49:AZ49"/>
    <mergeCell ref="BA49:BE49"/>
    <mergeCell ref="BF52:BJ52"/>
    <mergeCell ref="F53:P53"/>
    <mergeCell ref="R53:V53"/>
    <mergeCell ref="W53:AA53"/>
    <mergeCell ref="AB53:AF53"/>
    <mergeCell ref="AG53:AK53"/>
    <mergeCell ref="AL53:AP53"/>
    <mergeCell ref="AQ53:AU53"/>
    <mergeCell ref="AV53:AZ53"/>
    <mergeCell ref="BA53:BE53"/>
    <mergeCell ref="BF53:BJ53"/>
    <mergeCell ref="F52:P52"/>
    <mergeCell ref="R52:V52"/>
    <mergeCell ref="W52:AA52"/>
    <mergeCell ref="AB52:AF52"/>
    <mergeCell ref="AG52:AK52"/>
    <mergeCell ref="AL52:AP52"/>
    <mergeCell ref="AQ52:AU52"/>
    <mergeCell ref="AV52:AZ52"/>
    <mergeCell ref="BA52:BE52"/>
    <mergeCell ref="BF54:BJ54"/>
    <mergeCell ref="F55:P55"/>
    <mergeCell ref="R55:V55"/>
    <mergeCell ref="W55:AA55"/>
    <mergeCell ref="AB55:AF55"/>
    <mergeCell ref="AG55:AK55"/>
    <mergeCell ref="AL55:AP55"/>
    <mergeCell ref="AQ55:AU55"/>
    <mergeCell ref="AV55:AZ55"/>
    <mergeCell ref="BA55:BE55"/>
    <mergeCell ref="BF55:BJ55"/>
    <mergeCell ref="F54:P54"/>
    <mergeCell ref="R54:V54"/>
    <mergeCell ref="W54:AA54"/>
    <mergeCell ref="AB54:AF54"/>
    <mergeCell ref="AG54:AK54"/>
    <mergeCell ref="AL54:AP54"/>
    <mergeCell ref="AQ54:AU54"/>
    <mergeCell ref="AV54:AZ54"/>
    <mergeCell ref="BA54:BE54"/>
    <mergeCell ref="BF56:BJ56"/>
    <mergeCell ref="D58:P58"/>
    <mergeCell ref="R58:V58"/>
    <mergeCell ref="W58:AA58"/>
    <mergeCell ref="AB58:AF58"/>
    <mergeCell ref="AG58:AK58"/>
    <mergeCell ref="AL58:AP58"/>
    <mergeCell ref="AQ58:AU58"/>
    <mergeCell ref="AV58:AZ58"/>
    <mergeCell ref="BA58:BE58"/>
    <mergeCell ref="BF58:BJ58"/>
    <mergeCell ref="F56:P56"/>
    <mergeCell ref="R56:V56"/>
    <mergeCell ref="W56:AA56"/>
    <mergeCell ref="AB56:AF56"/>
    <mergeCell ref="AG56:AK56"/>
    <mergeCell ref="AL56:AP56"/>
    <mergeCell ref="AQ56:AU56"/>
    <mergeCell ref="AV56:AZ56"/>
    <mergeCell ref="BA56:BE56"/>
    <mergeCell ref="BF59:BJ59"/>
    <mergeCell ref="F60:P60"/>
    <mergeCell ref="R60:V60"/>
    <mergeCell ref="W60:AA60"/>
    <mergeCell ref="AB60:AF60"/>
    <mergeCell ref="AG60:AK60"/>
    <mergeCell ref="AL60:AP60"/>
    <mergeCell ref="AQ60:AU60"/>
    <mergeCell ref="AV60:AZ60"/>
    <mergeCell ref="BA60:BE60"/>
    <mergeCell ref="BF60:BJ60"/>
    <mergeCell ref="F59:P59"/>
    <mergeCell ref="R59:V59"/>
    <mergeCell ref="W59:AA59"/>
    <mergeCell ref="AB59:AF59"/>
    <mergeCell ref="AG59:AK59"/>
    <mergeCell ref="AL59:AP59"/>
    <mergeCell ref="AQ59:AU59"/>
    <mergeCell ref="AV59:AZ59"/>
    <mergeCell ref="BA59:BE59"/>
    <mergeCell ref="BF61:BJ61"/>
    <mergeCell ref="F62:P62"/>
    <mergeCell ref="R62:V62"/>
    <mergeCell ref="W62:AA62"/>
    <mergeCell ref="AB62:AF62"/>
    <mergeCell ref="AG62:AK62"/>
    <mergeCell ref="AL62:AP62"/>
    <mergeCell ref="AQ62:AU62"/>
    <mergeCell ref="AV62:AZ62"/>
    <mergeCell ref="BA62:BE62"/>
    <mergeCell ref="BF62:BJ62"/>
    <mergeCell ref="F61:P61"/>
    <mergeCell ref="R61:V61"/>
    <mergeCell ref="W61:AA61"/>
    <mergeCell ref="AB61:AF61"/>
    <mergeCell ref="AG61:AK61"/>
    <mergeCell ref="AL61:AP61"/>
    <mergeCell ref="AQ61:AU61"/>
    <mergeCell ref="AV61:AZ61"/>
    <mergeCell ref="BA61:BE61"/>
    <mergeCell ref="BF63:BJ63"/>
    <mergeCell ref="D65:P65"/>
    <mergeCell ref="R65:V65"/>
    <mergeCell ref="W65:AA65"/>
    <mergeCell ref="AB65:AF65"/>
    <mergeCell ref="AG65:AK65"/>
    <mergeCell ref="AL65:AP65"/>
    <mergeCell ref="AQ65:AU65"/>
    <mergeCell ref="AV65:AZ65"/>
    <mergeCell ref="BA65:BE65"/>
    <mergeCell ref="BF65:BJ65"/>
    <mergeCell ref="F63:P63"/>
    <mergeCell ref="R63:V63"/>
    <mergeCell ref="W63:AA63"/>
    <mergeCell ref="AB63:AF63"/>
    <mergeCell ref="AG63:AK63"/>
    <mergeCell ref="AL63:AP63"/>
    <mergeCell ref="AQ63:AU63"/>
    <mergeCell ref="AV63:AZ63"/>
    <mergeCell ref="BA63:BE63"/>
    <mergeCell ref="BF66:BJ66"/>
    <mergeCell ref="F67:P67"/>
    <mergeCell ref="R67:V67"/>
    <mergeCell ref="W67:AA67"/>
    <mergeCell ref="AB67:AF67"/>
    <mergeCell ref="AG67:AK67"/>
    <mergeCell ref="AL67:AP67"/>
    <mergeCell ref="AQ67:AU67"/>
    <mergeCell ref="AV67:AZ67"/>
    <mergeCell ref="BA67:BE67"/>
    <mergeCell ref="BF67:BJ67"/>
    <mergeCell ref="F66:P66"/>
    <mergeCell ref="R66:V66"/>
    <mergeCell ref="W66:AA66"/>
    <mergeCell ref="AB66:AF66"/>
    <mergeCell ref="AG66:AK66"/>
    <mergeCell ref="AL66:AP66"/>
    <mergeCell ref="AQ66:AU66"/>
    <mergeCell ref="AV66:AZ66"/>
    <mergeCell ref="BA66:BE66"/>
    <mergeCell ref="BF68:BJ68"/>
    <mergeCell ref="F69:P69"/>
    <mergeCell ref="R69:V69"/>
    <mergeCell ref="W69:AA69"/>
    <mergeCell ref="AB69:AF69"/>
    <mergeCell ref="AG69:AK69"/>
    <mergeCell ref="AL69:AP69"/>
    <mergeCell ref="AQ69:AU69"/>
    <mergeCell ref="AV69:AZ69"/>
    <mergeCell ref="BA69:BE69"/>
    <mergeCell ref="BF69:BJ69"/>
    <mergeCell ref="F68:P68"/>
    <mergeCell ref="R68:V68"/>
    <mergeCell ref="W68:AA68"/>
    <mergeCell ref="AB68:AF68"/>
    <mergeCell ref="AG68:AK68"/>
    <mergeCell ref="AL68:AP68"/>
    <mergeCell ref="AQ68:AU68"/>
    <mergeCell ref="AV68:AZ68"/>
    <mergeCell ref="BA68:BE68"/>
    <mergeCell ref="BF70:BJ70"/>
    <mergeCell ref="D72:P72"/>
    <mergeCell ref="R72:V72"/>
    <mergeCell ref="W72:AA72"/>
    <mergeCell ref="AB72:AF72"/>
    <mergeCell ref="AG72:AK72"/>
    <mergeCell ref="AL72:AP72"/>
    <mergeCell ref="AQ72:AU72"/>
    <mergeCell ref="AV72:AZ72"/>
    <mergeCell ref="BA72:BE72"/>
    <mergeCell ref="BF72:BJ72"/>
    <mergeCell ref="F70:P70"/>
    <mergeCell ref="R70:V70"/>
    <mergeCell ref="W70:AA70"/>
    <mergeCell ref="AB70:AF70"/>
    <mergeCell ref="AG70:AK70"/>
    <mergeCell ref="AL70:AP70"/>
    <mergeCell ref="AQ70:AU70"/>
    <mergeCell ref="AV70:AZ70"/>
    <mergeCell ref="BA70:BE70"/>
    <mergeCell ref="BF73:BJ73"/>
    <mergeCell ref="BF74:BJ74"/>
    <mergeCell ref="BF75:BJ75"/>
    <mergeCell ref="F74:P74"/>
    <mergeCell ref="R74:V74"/>
    <mergeCell ref="W74:AA74"/>
    <mergeCell ref="AB74:AF74"/>
    <mergeCell ref="AG74:AK74"/>
    <mergeCell ref="AL74:AP74"/>
    <mergeCell ref="AQ74:AU74"/>
    <mergeCell ref="AV74:AZ74"/>
    <mergeCell ref="BA74:BE74"/>
    <mergeCell ref="F73:P73"/>
    <mergeCell ref="R73:V73"/>
    <mergeCell ref="W73:AA73"/>
    <mergeCell ref="AB73:AF73"/>
    <mergeCell ref="AG73:AK73"/>
    <mergeCell ref="AL73:AP73"/>
    <mergeCell ref="AQ73:AU73"/>
    <mergeCell ref="AV73:AZ73"/>
    <mergeCell ref="BA73:BE73"/>
    <mergeCell ref="BA75:BE75"/>
    <mergeCell ref="B80:D80"/>
    <mergeCell ref="AL77:AP77"/>
    <mergeCell ref="AQ77:AU77"/>
    <mergeCell ref="AV77:AZ77"/>
    <mergeCell ref="R75:V75"/>
    <mergeCell ref="W75:AA75"/>
    <mergeCell ref="AB75:AF75"/>
    <mergeCell ref="AG75:AK75"/>
    <mergeCell ref="AL75:AP75"/>
    <mergeCell ref="AQ75:AU75"/>
    <mergeCell ref="AV75:AZ75"/>
    <mergeCell ref="F75:P75"/>
    <mergeCell ref="BA77:BE77"/>
    <mergeCell ref="BF77:BJ77"/>
    <mergeCell ref="C79:D79"/>
    <mergeCell ref="AL76:AP76"/>
    <mergeCell ref="AQ76:AU76"/>
    <mergeCell ref="AV76:AZ76"/>
    <mergeCell ref="BA76:BE76"/>
    <mergeCell ref="BF76:BJ76"/>
    <mergeCell ref="F77:P77"/>
    <mergeCell ref="R77:V77"/>
    <mergeCell ref="W77:AA77"/>
    <mergeCell ref="AB77:AF77"/>
    <mergeCell ref="AG77:AK77"/>
    <mergeCell ref="F76:P76"/>
    <mergeCell ref="R76:V76"/>
    <mergeCell ref="W76:AA76"/>
    <mergeCell ref="AB76:AF76"/>
    <mergeCell ref="AG76:AK76"/>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101"/>
  <sheetViews>
    <sheetView view="pageBreakPreview" topLeftCell="A7" zoomScaleNormal="100" zoomScaleSheetLayoutView="100" workbookViewId="0"/>
  </sheetViews>
  <sheetFormatPr defaultRowHeight="11.25"/>
  <cols>
    <col min="1" max="11" width="1.625" style="13" customWidth="1"/>
    <col min="12" max="16" width="9.125" style="13" customWidth="1"/>
    <col min="17" max="17" width="9.125" style="85" customWidth="1"/>
    <col min="18" max="18" width="9.125" style="86" customWidth="1"/>
    <col min="19" max="19" width="9.125" style="87" customWidth="1"/>
    <col min="20" max="20" width="9.125" style="13" customWidth="1"/>
    <col min="21" max="21" width="1.625" style="13" customWidth="1"/>
    <col min="22" max="22" width="9" style="13"/>
    <col min="23" max="24" width="6.625" style="13" customWidth="1"/>
    <col min="25" max="16384" width="9" style="13"/>
  </cols>
  <sheetData>
    <row r="1" spans="2:63" customFormat="1" ht="13.5" customHeight="1">
      <c r="C1" s="53"/>
      <c r="D1" s="53"/>
      <c r="E1" s="221"/>
      <c r="F1" s="221"/>
      <c r="G1" s="221"/>
      <c r="H1" s="221"/>
      <c r="I1" s="221"/>
      <c r="J1" s="221"/>
      <c r="K1" s="13"/>
      <c r="L1" s="13"/>
      <c r="M1" s="13"/>
      <c r="S1" s="330">
        <v>51</v>
      </c>
      <c r="T1" s="330"/>
      <c r="U1" s="330"/>
      <c r="BA1" s="53"/>
      <c r="BB1" s="53"/>
      <c r="BC1" s="53"/>
      <c r="BD1" s="53"/>
      <c r="BE1" s="53"/>
      <c r="BF1" s="53"/>
      <c r="BG1" s="53"/>
      <c r="BH1" s="53"/>
      <c r="BI1" s="53"/>
      <c r="BJ1" s="53"/>
      <c r="BK1" s="53"/>
    </row>
    <row r="2" spans="2:63" customFormat="1" ht="13.5" customHeight="1">
      <c r="C2" s="53"/>
      <c r="D2" s="53"/>
      <c r="E2" s="221"/>
      <c r="F2" s="221"/>
      <c r="G2" s="221"/>
      <c r="H2" s="221"/>
      <c r="I2" s="221"/>
      <c r="J2" s="221"/>
      <c r="K2" s="13"/>
      <c r="L2" s="13"/>
      <c r="M2" s="13"/>
      <c r="S2" s="330"/>
      <c r="T2" s="330"/>
      <c r="U2" s="330"/>
      <c r="BA2" s="53"/>
      <c r="BB2" s="53"/>
      <c r="BC2" s="53"/>
      <c r="BD2" s="53"/>
      <c r="BE2" s="53"/>
      <c r="BF2" s="53"/>
      <c r="BG2" s="53"/>
      <c r="BH2" s="53"/>
      <c r="BI2" s="53"/>
      <c r="BJ2" s="53"/>
      <c r="BK2" s="53"/>
    </row>
    <row r="3" spans="2:63" ht="11.1" customHeight="1">
      <c r="F3" s="12"/>
      <c r="G3" s="12"/>
      <c r="H3" s="12"/>
    </row>
    <row r="4" spans="2:63" ht="11.1" customHeight="1">
      <c r="F4" s="12"/>
      <c r="G4" s="12"/>
      <c r="H4" s="12"/>
    </row>
    <row r="5" spans="2:63" s="56" customFormat="1" ht="18" customHeight="1">
      <c r="B5" s="443" t="s">
        <v>463</v>
      </c>
      <c r="C5" s="443"/>
      <c r="D5" s="443"/>
      <c r="E5" s="443"/>
      <c r="F5" s="443"/>
      <c r="G5" s="443"/>
      <c r="H5" s="443"/>
      <c r="I5" s="443"/>
      <c r="J5" s="443"/>
      <c r="K5" s="443"/>
      <c r="L5" s="443"/>
      <c r="M5" s="443"/>
      <c r="N5" s="443"/>
      <c r="O5" s="443"/>
      <c r="P5" s="443"/>
      <c r="Q5" s="443"/>
      <c r="R5" s="443"/>
      <c r="S5" s="443"/>
      <c r="T5" s="443"/>
      <c r="U5" s="88"/>
    </row>
    <row r="6" spans="2:63" ht="12.95" customHeight="1">
      <c r="B6" s="44"/>
      <c r="C6" s="44"/>
      <c r="D6" s="44"/>
      <c r="E6" s="44"/>
      <c r="F6" s="44"/>
      <c r="G6" s="44"/>
      <c r="H6" s="44"/>
      <c r="I6" s="44"/>
      <c r="J6" s="44"/>
      <c r="K6" s="44"/>
      <c r="L6" s="44"/>
      <c r="M6" s="44"/>
      <c r="N6" s="44"/>
      <c r="O6" s="44"/>
      <c r="P6" s="44"/>
      <c r="Q6" s="89"/>
      <c r="R6" s="90"/>
      <c r="S6" s="91"/>
      <c r="T6" s="79" t="s">
        <v>146</v>
      </c>
      <c r="U6" s="44"/>
    </row>
    <row r="7" spans="2:63" ht="14.1" customHeight="1">
      <c r="B7" s="472" t="s">
        <v>189</v>
      </c>
      <c r="C7" s="473"/>
      <c r="D7" s="473"/>
      <c r="E7" s="473"/>
      <c r="F7" s="473"/>
      <c r="G7" s="473"/>
      <c r="H7" s="473"/>
      <c r="I7" s="473"/>
      <c r="J7" s="473"/>
      <c r="K7" s="473"/>
      <c r="L7" s="473" t="s">
        <v>190</v>
      </c>
      <c r="M7" s="475" t="s">
        <v>191</v>
      </c>
      <c r="N7" s="475"/>
      <c r="O7" s="475"/>
      <c r="P7" s="201" t="s">
        <v>192</v>
      </c>
      <c r="Q7" s="201" t="s">
        <v>193</v>
      </c>
      <c r="R7" s="475" t="s">
        <v>194</v>
      </c>
      <c r="S7" s="475"/>
      <c r="T7" s="202" t="s">
        <v>195</v>
      </c>
      <c r="U7" s="92"/>
    </row>
    <row r="8" spans="2:63" ht="14.1" customHeight="1">
      <c r="B8" s="474"/>
      <c r="C8" s="444"/>
      <c r="D8" s="444"/>
      <c r="E8" s="444"/>
      <c r="F8" s="444"/>
      <c r="G8" s="444"/>
      <c r="H8" s="444"/>
      <c r="I8" s="444"/>
      <c r="J8" s="444"/>
      <c r="K8" s="444"/>
      <c r="L8" s="444"/>
      <c r="M8" s="196" t="s">
        <v>94</v>
      </c>
      <c r="N8" s="196" t="s">
        <v>196</v>
      </c>
      <c r="O8" s="196" t="s">
        <v>197</v>
      </c>
      <c r="P8" s="203" t="s">
        <v>198</v>
      </c>
      <c r="Q8" s="203" t="s">
        <v>199</v>
      </c>
      <c r="R8" s="205" t="s">
        <v>200</v>
      </c>
      <c r="S8" s="206" t="s">
        <v>201</v>
      </c>
      <c r="T8" s="204" t="s">
        <v>202</v>
      </c>
      <c r="U8" s="41"/>
      <c r="W8" s="470"/>
      <c r="X8" s="470"/>
      <c r="Y8" s="470"/>
      <c r="Z8" s="470"/>
    </row>
    <row r="9" spans="2:63" ht="11.1" customHeight="1">
      <c r="B9" s="44"/>
      <c r="C9" s="44"/>
      <c r="D9" s="44"/>
      <c r="E9" s="44"/>
      <c r="F9" s="44"/>
      <c r="G9" s="44"/>
      <c r="H9" s="44"/>
      <c r="I9" s="44"/>
      <c r="J9" s="44"/>
      <c r="K9" s="198"/>
      <c r="L9" s="44"/>
      <c r="M9" s="44"/>
      <c r="N9" s="44"/>
      <c r="O9" s="44"/>
      <c r="P9" s="44"/>
      <c r="Q9" s="89"/>
      <c r="R9" s="90"/>
      <c r="S9" s="93" t="s">
        <v>203</v>
      </c>
    </row>
    <row r="10" spans="2:63" ht="6.2" customHeight="1">
      <c r="B10" s="44"/>
      <c r="C10" s="44"/>
      <c r="D10" s="44"/>
      <c r="E10" s="44"/>
      <c r="F10" s="44"/>
      <c r="G10" s="44"/>
      <c r="H10" s="44"/>
      <c r="I10" s="44"/>
      <c r="J10" s="44"/>
      <c r="K10" s="200"/>
      <c r="L10" s="44"/>
      <c r="M10" s="44"/>
      <c r="N10" s="44"/>
      <c r="O10" s="44"/>
      <c r="P10" s="44"/>
      <c r="Q10" s="89"/>
      <c r="R10" s="90"/>
      <c r="S10" s="91"/>
      <c r="V10" s="58"/>
      <c r="W10" s="58"/>
      <c r="X10" s="58"/>
      <c r="Y10" s="58"/>
      <c r="Z10" s="44"/>
    </row>
    <row r="11" spans="2:63" s="60" customFormat="1" ht="11.1" customHeight="1">
      <c r="B11" s="94"/>
      <c r="C11" s="471" t="s">
        <v>133</v>
      </c>
      <c r="D11" s="471"/>
      <c r="E11" s="471"/>
      <c r="F11" s="471"/>
      <c r="G11" s="471"/>
      <c r="H11" s="471"/>
      <c r="I11" s="471"/>
      <c r="J11" s="471"/>
      <c r="K11" s="268"/>
      <c r="L11" s="269">
        <v>336163</v>
      </c>
      <c r="M11" s="269">
        <v>716124</v>
      </c>
      <c r="N11" s="269">
        <v>350647</v>
      </c>
      <c r="O11" s="269">
        <v>365477</v>
      </c>
      <c r="P11" s="270">
        <v>14869.684385382061</v>
      </c>
      <c r="Q11" s="271">
        <v>2.1302879852928491</v>
      </c>
      <c r="R11" s="272">
        <v>23785</v>
      </c>
      <c r="S11" s="273">
        <v>3.44</v>
      </c>
      <c r="T11" s="269">
        <v>692339</v>
      </c>
      <c r="U11" s="100"/>
      <c r="W11" s="451"/>
      <c r="X11" s="451"/>
      <c r="Y11" s="101"/>
      <c r="Z11" s="102"/>
    </row>
    <row r="12" spans="2:63" ht="6.2" customHeight="1">
      <c r="B12" s="44"/>
      <c r="C12" s="64"/>
      <c r="D12" s="64"/>
      <c r="E12" s="64"/>
      <c r="F12" s="64"/>
      <c r="G12" s="64"/>
      <c r="H12" s="64"/>
      <c r="I12" s="64"/>
      <c r="J12" s="64"/>
      <c r="K12" s="192"/>
      <c r="L12" s="103"/>
      <c r="M12" s="103"/>
      <c r="N12" s="103"/>
      <c r="O12" s="103"/>
      <c r="P12" s="104"/>
      <c r="Q12" s="105"/>
      <c r="R12" s="106"/>
      <c r="S12" s="107"/>
      <c r="T12" s="103"/>
      <c r="U12" s="108"/>
      <c r="W12" s="64"/>
      <c r="X12" s="64"/>
      <c r="Y12" s="58"/>
      <c r="Z12" s="109"/>
    </row>
    <row r="13" spans="2:63" s="60" customFormat="1" ht="11.1" customHeight="1">
      <c r="B13" s="94"/>
      <c r="C13" s="451" t="s">
        <v>204</v>
      </c>
      <c r="D13" s="451"/>
      <c r="E13" s="451"/>
      <c r="F13" s="451"/>
      <c r="G13" s="451"/>
      <c r="H13" s="451"/>
      <c r="I13" s="451"/>
      <c r="J13" s="451"/>
      <c r="K13" s="191"/>
      <c r="L13" s="95">
        <v>4674</v>
      </c>
      <c r="M13" s="95">
        <v>7533</v>
      </c>
      <c r="N13" s="95">
        <v>3794</v>
      </c>
      <c r="O13" s="95">
        <v>3739</v>
      </c>
      <c r="P13" s="96">
        <v>18373.17073170732</v>
      </c>
      <c r="Q13" s="97">
        <v>1.61</v>
      </c>
      <c r="R13" s="98">
        <v>-59</v>
      </c>
      <c r="S13" s="99">
        <v>-0.78</v>
      </c>
      <c r="T13" s="95">
        <v>7592</v>
      </c>
      <c r="U13" s="100"/>
      <c r="W13" s="451"/>
      <c r="X13" s="451"/>
      <c r="Y13" s="101"/>
      <c r="Z13" s="102"/>
    </row>
    <row r="14" spans="2:63" ht="11.1" customHeight="1">
      <c r="B14" s="44"/>
      <c r="C14" s="64"/>
      <c r="D14" s="64"/>
      <c r="E14" s="64"/>
      <c r="F14" s="64"/>
      <c r="G14" s="469" t="s">
        <v>205</v>
      </c>
      <c r="H14" s="469"/>
      <c r="I14" s="469"/>
      <c r="J14" s="469"/>
      <c r="K14" s="192"/>
      <c r="L14" s="103">
        <v>3232</v>
      </c>
      <c r="M14" s="103">
        <v>5046</v>
      </c>
      <c r="N14" s="103">
        <v>2556</v>
      </c>
      <c r="O14" s="103">
        <v>2490</v>
      </c>
      <c r="P14" s="104">
        <v>22936.363636363636</v>
      </c>
      <c r="Q14" s="105">
        <v>1.56</v>
      </c>
      <c r="R14" s="106">
        <v>41</v>
      </c>
      <c r="S14" s="107">
        <v>0.82</v>
      </c>
      <c r="T14" s="103">
        <v>5005</v>
      </c>
      <c r="U14" s="108"/>
      <c r="W14" s="64"/>
      <c r="X14" s="59"/>
      <c r="Y14" s="110"/>
      <c r="Z14" s="111"/>
    </row>
    <row r="15" spans="2:63" ht="11.1" customHeight="1">
      <c r="B15" s="44"/>
      <c r="C15" s="64"/>
      <c r="D15" s="64"/>
      <c r="E15" s="64"/>
      <c r="F15" s="64"/>
      <c r="G15" s="469" t="s">
        <v>206</v>
      </c>
      <c r="H15" s="469"/>
      <c r="I15" s="469"/>
      <c r="J15" s="469"/>
      <c r="K15" s="192"/>
      <c r="L15" s="103">
        <v>1442</v>
      </c>
      <c r="M15" s="103">
        <v>2487</v>
      </c>
      <c r="N15" s="103">
        <v>1238</v>
      </c>
      <c r="O15" s="103">
        <v>1249</v>
      </c>
      <c r="P15" s="104">
        <v>13089.473684210527</v>
      </c>
      <c r="Q15" s="105">
        <v>1.72</v>
      </c>
      <c r="R15" s="106">
        <v>-100</v>
      </c>
      <c r="S15" s="107">
        <v>-3.87</v>
      </c>
      <c r="T15" s="103">
        <v>2587</v>
      </c>
      <c r="U15" s="108"/>
      <c r="W15" s="64"/>
      <c r="X15" s="59"/>
      <c r="Y15" s="110"/>
      <c r="Z15" s="111"/>
    </row>
    <row r="16" spans="2:63" ht="6.2" customHeight="1">
      <c r="B16" s="44"/>
      <c r="C16" s="64"/>
      <c r="D16" s="64"/>
      <c r="E16" s="64"/>
      <c r="F16" s="64"/>
      <c r="G16" s="64"/>
      <c r="H16" s="64"/>
      <c r="I16" s="64"/>
      <c r="J16" s="64"/>
      <c r="K16" s="192"/>
      <c r="L16" s="103"/>
      <c r="M16" s="103"/>
      <c r="N16" s="103"/>
      <c r="O16" s="103"/>
      <c r="P16" s="104"/>
      <c r="Q16" s="105"/>
      <c r="R16" s="106"/>
      <c r="S16" s="107"/>
      <c r="T16" s="103"/>
      <c r="U16" s="108"/>
      <c r="W16" s="64"/>
      <c r="X16" s="64"/>
      <c r="Y16" s="110"/>
      <c r="Z16" s="111"/>
    </row>
    <row r="17" spans="2:26" s="60" customFormat="1" ht="11.1" customHeight="1">
      <c r="B17" s="94"/>
      <c r="C17" s="451" t="s">
        <v>207</v>
      </c>
      <c r="D17" s="451"/>
      <c r="E17" s="451"/>
      <c r="F17" s="451"/>
      <c r="G17" s="451"/>
      <c r="H17" s="451"/>
      <c r="I17" s="451"/>
      <c r="J17" s="451"/>
      <c r="K17" s="191"/>
      <c r="L17" s="95">
        <v>4942</v>
      </c>
      <c r="M17" s="95">
        <v>8538</v>
      </c>
      <c r="N17" s="95">
        <v>4043</v>
      </c>
      <c r="O17" s="95">
        <v>4495</v>
      </c>
      <c r="P17" s="96">
        <v>16419.23076923077</v>
      </c>
      <c r="Q17" s="97">
        <v>1.73</v>
      </c>
      <c r="R17" s="98">
        <v>-191</v>
      </c>
      <c r="S17" s="99">
        <v>-2.19</v>
      </c>
      <c r="T17" s="95">
        <v>8729</v>
      </c>
      <c r="U17" s="112"/>
      <c r="W17" s="451"/>
      <c r="X17" s="451"/>
      <c r="Y17" s="101"/>
      <c r="Z17" s="102"/>
    </row>
    <row r="18" spans="2:26" ht="11.1" customHeight="1">
      <c r="B18" s="44"/>
      <c r="C18" s="64"/>
      <c r="D18" s="64"/>
      <c r="E18" s="64"/>
      <c r="F18" s="64"/>
      <c r="G18" s="469" t="s">
        <v>205</v>
      </c>
      <c r="H18" s="469"/>
      <c r="I18" s="469"/>
      <c r="J18" s="469"/>
      <c r="K18" s="192"/>
      <c r="L18" s="103">
        <v>2756</v>
      </c>
      <c r="M18" s="103">
        <v>4679</v>
      </c>
      <c r="N18" s="103">
        <v>2290</v>
      </c>
      <c r="O18" s="103">
        <v>2389</v>
      </c>
      <c r="P18" s="104">
        <v>18716</v>
      </c>
      <c r="Q18" s="105">
        <v>1.7</v>
      </c>
      <c r="R18" s="106">
        <v>-246</v>
      </c>
      <c r="S18" s="107">
        <v>-4.99</v>
      </c>
      <c r="T18" s="103">
        <v>4925</v>
      </c>
      <c r="U18" s="108"/>
      <c r="W18" s="64"/>
      <c r="X18" s="59"/>
      <c r="Y18" s="110"/>
      <c r="Z18" s="111"/>
    </row>
    <row r="19" spans="2:26" ht="11.1" customHeight="1">
      <c r="B19" s="44"/>
      <c r="C19" s="64"/>
      <c r="D19" s="64"/>
      <c r="E19" s="64"/>
      <c r="F19" s="64"/>
      <c r="G19" s="469" t="s">
        <v>206</v>
      </c>
      <c r="H19" s="469"/>
      <c r="I19" s="469"/>
      <c r="J19" s="469"/>
      <c r="K19" s="192"/>
      <c r="L19" s="103">
        <v>2186</v>
      </c>
      <c r="M19" s="103">
        <v>3859</v>
      </c>
      <c r="N19" s="103">
        <v>1753</v>
      </c>
      <c r="O19" s="103">
        <v>2106</v>
      </c>
      <c r="P19" s="104">
        <v>14292.592592592591</v>
      </c>
      <c r="Q19" s="105">
        <v>1.77</v>
      </c>
      <c r="R19" s="106">
        <v>55</v>
      </c>
      <c r="S19" s="107">
        <v>1.45</v>
      </c>
      <c r="T19" s="103">
        <v>3804</v>
      </c>
      <c r="U19" s="108"/>
      <c r="W19" s="64"/>
      <c r="X19" s="59"/>
      <c r="Y19" s="110"/>
      <c r="Z19" s="111"/>
    </row>
    <row r="20" spans="2:26" ht="6.2" customHeight="1">
      <c r="B20" s="44"/>
      <c r="C20" s="64"/>
      <c r="D20" s="64"/>
      <c r="E20" s="64"/>
      <c r="F20" s="64"/>
      <c r="G20" s="64"/>
      <c r="H20" s="64"/>
      <c r="I20" s="64"/>
      <c r="J20" s="64"/>
      <c r="K20" s="192"/>
      <c r="L20" s="103"/>
      <c r="M20" s="103"/>
      <c r="N20" s="103"/>
      <c r="O20" s="103"/>
      <c r="P20" s="104"/>
      <c r="Q20" s="105"/>
      <c r="R20" s="106"/>
      <c r="S20" s="107"/>
      <c r="T20" s="103"/>
      <c r="U20" s="108"/>
      <c r="W20" s="64"/>
      <c r="X20" s="64"/>
      <c r="Y20" s="110"/>
      <c r="Z20" s="111"/>
    </row>
    <row r="21" spans="2:26" s="60" customFormat="1" ht="11.1" customHeight="1">
      <c r="B21" s="94"/>
      <c r="C21" s="451" t="s">
        <v>208</v>
      </c>
      <c r="D21" s="451"/>
      <c r="E21" s="451"/>
      <c r="F21" s="451"/>
      <c r="G21" s="451"/>
      <c r="H21" s="451"/>
      <c r="I21" s="451"/>
      <c r="J21" s="451"/>
      <c r="K21" s="191"/>
      <c r="L21" s="95">
        <v>2336</v>
      </c>
      <c r="M21" s="95">
        <v>3716</v>
      </c>
      <c r="N21" s="95">
        <v>1790</v>
      </c>
      <c r="O21" s="95">
        <v>1926</v>
      </c>
      <c r="P21" s="96">
        <v>21858.823529411762</v>
      </c>
      <c r="Q21" s="97">
        <v>1.59</v>
      </c>
      <c r="R21" s="98">
        <v>-19</v>
      </c>
      <c r="S21" s="99">
        <v>-0.51</v>
      </c>
      <c r="T21" s="95">
        <v>3735</v>
      </c>
      <c r="U21" s="100"/>
      <c r="W21" s="451"/>
      <c r="X21" s="451"/>
      <c r="Y21" s="101"/>
      <c r="Z21" s="102"/>
    </row>
    <row r="22" spans="2:26" ht="6.2" customHeight="1">
      <c r="B22" s="44"/>
      <c r="C22" s="64"/>
      <c r="D22" s="64"/>
      <c r="E22" s="64"/>
      <c r="F22" s="64"/>
      <c r="G22" s="64"/>
      <c r="H22" s="64"/>
      <c r="I22" s="64"/>
      <c r="J22" s="64"/>
      <c r="K22" s="192"/>
      <c r="L22" s="103"/>
      <c r="M22" s="103"/>
      <c r="N22" s="103"/>
      <c r="O22" s="103"/>
      <c r="P22" s="104"/>
      <c r="Q22" s="105"/>
      <c r="R22" s="106"/>
      <c r="S22" s="107"/>
      <c r="T22" s="103"/>
      <c r="U22" s="108"/>
      <c r="W22" s="64"/>
      <c r="X22" s="64"/>
      <c r="Y22" s="110"/>
      <c r="Z22" s="111"/>
    </row>
    <row r="23" spans="2:26" s="60" customFormat="1" ht="11.1" customHeight="1">
      <c r="B23" s="94"/>
      <c r="C23" s="451" t="s">
        <v>209</v>
      </c>
      <c r="D23" s="451"/>
      <c r="E23" s="451"/>
      <c r="F23" s="451"/>
      <c r="G23" s="451"/>
      <c r="H23" s="451"/>
      <c r="I23" s="451"/>
      <c r="J23" s="451"/>
      <c r="K23" s="191"/>
      <c r="L23" s="95">
        <v>3629</v>
      </c>
      <c r="M23" s="95">
        <v>6714</v>
      </c>
      <c r="N23" s="95">
        <v>3312</v>
      </c>
      <c r="O23" s="95">
        <v>3402</v>
      </c>
      <c r="P23" s="96">
        <v>14285.106382978724</v>
      </c>
      <c r="Q23" s="97">
        <v>1.85</v>
      </c>
      <c r="R23" s="98">
        <v>86</v>
      </c>
      <c r="S23" s="99">
        <v>1.3</v>
      </c>
      <c r="T23" s="95">
        <v>6628</v>
      </c>
      <c r="U23" s="112"/>
      <c r="W23" s="451"/>
      <c r="X23" s="451"/>
      <c r="Y23" s="101"/>
      <c r="Z23" s="102"/>
    </row>
    <row r="24" spans="2:26" ht="11.1" customHeight="1">
      <c r="B24" s="44"/>
      <c r="C24" s="64"/>
      <c r="D24" s="64"/>
      <c r="E24" s="64"/>
      <c r="F24" s="64"/>
      <c r="G24" s="469" t="s">
        <v>205</v>
      </c>
      <c r="H24" s="469"/>
      <c r="I24" s="469"/>
      <c r="J24" s="469"/>
      <c r="K24" s="192"/>
      <c r="L24" s="103">
        <v>915</v>
      </c>
      <c r="M24" s="103">
        <v>1463</v>
      </c>
      <c r="N24" s="103">
        <v>713</v>
      </c>
      <c r="O24" s="103">
        <v>750</v>
      </c>
      <c r="P24" s="104">
        <v>20899.999999999996</v>
      </c>
      <c r="Q24" s="105">
        <v>1.6</v>
      </c>
      <c r="R24" s="106">
        <v>-40</v>
      </c>
      <c r="S24" s="107">
        <v>-2.66</v>
      </c>
      <c r="T24" s="103">
        <v>1503</v>
      </c>
      <c r="U24" s="108"/>
      <c r="W24" s="64"/>
      <c r="X24" s="59"/>
      <c r="Y24" s="110"/>
      <c r="Z24" s="111"/>
    </row>
    <row r="25" spans="2:26" ht="11.1" customHeight="1">
      <c r="B25" s="44"/>
      <c r="C25" s="64"/>
      <c r="D25" s="64"/>
      <c r="E25" s="64"/>
      <c r="F25" s="64"/>
      <c r="G25" s="469" t="s">
        <v>206</v>
      </c>
      <c r="H25" s="469"/>
      <c r="I25" s="469"/>
      <c r="J25" s="469"/>
      <c r="K25" s="192"/>
      <c r="L25" s="103">
        <v>1761</v>
      </c>
      <c r="M25" s="103">
        <v>3376</v>
      </c>
      <c r="N25" s="103">
        <v>1641</v>
      </c>
      <c r="O25" s="103">
        <v>1735</v>
      </c>
      <c r="P25" s="104">
        <v>14678.260869565216</v>
      </c>
      <c r="Q25" s="105">
        <v>1.92</v>
      </c>
      <c r="R25" s="106">
        <v>103</v>
      </c>
      <c r="S25" s="107">
        <v>3.15</v>
      </c>
      <c r="T25" s="103">
        <v>3273</v>
      </c>
      <c r="U25" s="108"/>
      <c r="W25" s="64"/>
      <c r="X25" s="59"/>
      <c r="Y25" s="110"/>
      <c r="Z25" s="111"/>
    </row>
    <row r="26" spans="2:26" ht="11.1" customHeight="1">
      <c r="B26" s="44"/>
      <c r="C26" s="64"/>
      <c r="D26" s="64"/>
      <c r="E26" s="64"/>
      <c r="F26" s="64"/>
      <c r="G26" s="469" t="s">
        <v>210</v>
      </c>
      <c r="H26" s="469"/>
      <c r="I26" s="469"/>
      <c r="J26" s="469"/>
      <c r="K26" s="192"/>
      <c r="L26" s="103">
        <v>953</v>
      </c>
      <c r="M26" s="103">
        <v>1875</v>
      </c>
      <c r="N26" s="103">
        <v>958</v>
      </c>
      <c r="O26" s="103">
        <v>917</v>
      </c>
      <c r="P26" s="104">
        <v>11029.411764705881</v>
      </c>
      <c r="Q26" s="105">
        <v>1.97</v>
      </c>
      <c r="R26" s="106">
        <v>33</v>
      </c>
      <c r="S26" s="107">
        <v>1.79</v>
      </c>
      <c r="T26" s="103">
        <v>1842</v>
      </c>
      <c r="U26" s="108"/>
      <c r="W26" s="64"/>
      <c r="X26" s="59"/>
      <c r="Y26" s="110"/>
      <c r="Z26" s="111"/>
    </row>
    <row r="27" spans="2:26" ht="6.2" customHeight="1">
      <c r="B27" s="44"/>
      <c r="C27" s="64"/>
      <c r="D27" s="64"/>
      <c r="E27" s="64"/>
      <c r="F27" s="64"/>
      <c r="G27" s="64"/>
      <c r="H27" s="64"/>
      <c r="I27" s="64"/>
      <c r="J27" s="64"/>
      <c r="K27" s="192"/>
      <c r="L27" s="103"/>
      <c r="M27" s="103"/>
      <c r="N27" s="103"/>
      <c r="O27" s="103"/>
      <c r="P27" s="104"/>
      <c r="Q27" s="105"/>
      <c r="R27" s="106"/>
      <c r="S27" s="107"/>
      <c r="T27" s="103"/>
      <c r="U27" s="108"/>
      <c r="W27" s="64"/>
      <c r="X27" s="64"/>
      <c r="Y27" s="110"/>
      <c r="Z27" s="109"/>
    </row>
    <row r="28" spans="2:26" s="60" customFormat="1" ht="11.1" customHeight="1">
      <c r="B28" s="94"/>
      <c r="C28" s="451" t="s">
        <v>211</v>
      </c>
      <c r="D28" s="451"/>
      <c r="E28" s="451"/>
      <c r="F28" s="451"/>
      <c r="G28" s="451"/>
      <c r="H28" s="451"/>
      <c r="I28" s="451"/>
      <c r="J28" s="451"/>
      <c r="K28" s="191"/>
      <c r="L28" s="95">
        <v>4086</v>
      </c>
      <c r="M28" s="95">
        <v>6312</v>
      </c>
      <c r="N28" s="95">
        <v>3025</v>
      </c>
      <c r="O28" s="95">
        <v>3287</v>
      </c>
      <c r="P28" s="96">
        <v>20361.290322580644</v>
      </c>
      <c r="Q28" s="97">
        <v>1.54</v>
      </c>
      <c r="R28" s="98">
        <v>491</v>
      </c>
      <c r="S28" s="99">
        <v>8.43</v>
      </c>
      <c r="T28" s="95">
        <v>5821</v>
      </c>
      <c r="U28" s="112"/>
      <c r="W28" s="451"/>
      <c r="X28" s="451"/>
      <c r="Y28" s="101"/>
      <c r="Z28" s="102"/>
    </row>
    <row r="29" spans="2:26" ht="11.1" customHeight="1">
      <c r="B29" s="44"/>
      <c r="C29" s="64"/>
      <c r="D29" s="64"/>
      <c r="E29" s="64"/>
      <c r="F29" s="64"/>
      <c r="G29" s="469" t="s">
        <v>205</v>
      </c>
      <c r="H29" s="469"/>
      <c r="I29" s="469"/>
      <c r="J29" s="469"/>
      <c r="K29" s="192"/>
      <c r="L29" s="103">
        <v>1410</v>
      </c>
      <c r="M29" s="103">
        <v>2129</v>
      </c>
      <c r="N29" s="103">
        <v>1075</v>
      </c>
      <c r="O29" s="103">
        <v>1054</v>
      </c>
      <c r="P29" s="104">
        <v>11827.777777777777</v>
      </c>
      <c r="Q29" s="105">
        <v>1.51</v>
      </c>
      <c r="R29" s="106">
        <v>89</v>
      </c>
      <c r="S29" s="107">
        <v>4.3600000000000003</v>
      </c>
      <c r="T29" s="103">
        <v>2040</v>
      </c>
      <c r="U29" s="108"/>
      <c r="W29" s="64"/>
      <c r="X29" s="59"/>
      <c r="Y29" s="110"/>
      <c r="Z29" s="111"/>
    </row>
    <row r="30" spans="2:26" ht="11.1" customHeight="1">
      <c r="B30" s="44"/>
      <c r="C30" s="64"/>
      <c r="D30" s="64"/>
      <c r="E30" s="64"/>
      <c r="F30" s="64"/>
      <c r="G30" s="469" t="s">
        <v>206</v>
      </c>
      <c r="H30" s="469"/>
      <c r="I30" s="469"/>
      <c r="J30" s="469"/>
      <c r="K30" s="192"/>
      <c r="L30" s="103">
        <v>2676</v>
      </c>
      <c r="M30" s="103">
        <v>4183</v>
      </c>
      <c r="N30" s="103">
        <v>1950</v>
      </c>
      <c r="O30" s="103">
        <v>2233</v>
      </c>
      <c r="P30" s="104">
        <v>29878.571428571428</v>
      </c>
      <c r="Q30" s="105">
        <v>1.56</v>
      </c>
      <c r="R30" s="106">
        <v>402</v>
      </c>
      <c r="S30" s="107">
        <v>10.63</v>
      </c>
      <c r="T30" s="103">
        <v>3781</v>
      </c>
      <c r="U30" s="108"/>
      <c r="W30" s="64"/>
      <c r="X30" s="59"/>
      <c r="Y30" s="110"/>
      <c r="Z30" s="111"/>
    </row>
    <row r="31" spans="2:26" ht="6.2" customHeight="1">
      <c r="B31" s="44"/>
      <c r="C31" s="64"/>
      <c r="D31" s="64"/>
      <c r="E31" s="64"/>
      <c r="F31" s="64"/>
      <c r="G31" s="64"/>
      <c r="H31" s="64"/>
      <c r="I31" s="64"/>
      <c r="J31" s="64"/>
      <c r="K31" s="192"/>
      <c r="L31" s="103"/>
      <c r="M31" s="103"/>
      <c r="N31" s="103"/>
      <c r="O31" s="103"/>
      <c r="P31" s="104"/>
      <c r="Q31" s="105"/>
      <c r="R31" s="106"/>
      <c r="S31" s="107"/>
      <c r="T31" s="103"/>
      <c r="U31" s="108"/>
      <c r="W31" s="64"/>
      <c r="X31" s="64"/>
      <c r="Y31" s="110"/>
      <c r="Z31" s="111"/>
    </row>
    <row r="32" spans="2:26" s="60" customFormat="1" ht="11.1" customHeight="1">
      <c r="B32" s="94"/>
      <c r="C32" s="451" t="s">
        <v>212</v>
      </c>
      <c r="D32" s="451"/>
      <c r="E32" s="451"/>
      <c r="F32" s="451"/>
      <c r="G32" s="451"/>
      <c r="H32" s="451"/>
      <c r="I32" s="451"/>
      <c r="J32" s="451"/>
      <c r="K32" s="191"/>
      <c r="L32" s="95">
        <v>5364</v>
      </c>
      <c r="M32" s="95">
        <v>9974</v>
      </c>
      <c r="N32" s="95">
        <v>5021</v>
      </c>
      <c r="O32" s="95">
        <v>4953</v>
      </c>
      <c r="P32" s="96">
        <v>18470.370370370369</v>
      </c>
      <c r="Q32" s="97">
        <v>1.86</v>
      </c>
      <c r="R32" s="98">
        <v>479</v>
      </c>
      <c r="S32" s="99">
        <v>5.04</v>
      </c>
      <c r="T32" s="95">
        <v>9495</v>
      </c>
      <c r="U32" s="112"/>
      <c r="W32" s="451"/>
      <c r="X32" s="451"/>
      <c r="Y32" s="101"/>
      <c r="Z32" s="102"/>
    </row>
    <row r="33" spans="2:26" ht="11.1" customHeight="1">
      <c r="B33" s="44"/>
      <c r="C33" s="64"/>
      <c r="D33" s="64"/>
      <c r="E33" s="64"/>
      <c r="F33" s="64"/>
      <c r="G33" s="469" t="s">
        <v>205</v>
      </c>
      <c r="H33" s="469"/>
      <c r="I33" s="469"/>
      <c r="J33" s="469"/>
      <c r="K33" s="192"/>
      <c r="L33" s="103">
        <v>1282</v>
      </c>
      <c r="M33" s="103">
        <v>2441</v>
      </c>
      <c r="N33" s="103">
        <v>1262</v>
      </c>
      <c r="O33" s="103">
        <v>1179</v>
      </c>
      <c r="P33" s="104">
        <v>17435.714285714283</v>
      </c>
      <c r="Q33" s="105">
        <v>1.9</v>
      </c>
      <c r="R33" s="106">
        <v>-78</v>
      </c>
      <c r="S33" s="107">
        <v>-3.1</v>
      </c>
      <c r="T33" s="103">
        <v>2519</v>
      </c>
      <c r="U33" s="108"/>
      <c r="W33" s="64"/>
      <c r="X33" s="59"/>
      <c r="Y33" s="110"/>
      <c r="Z33" s="111"/>
    </row>
    <row r="34" spans="2:26" ht="11.1" customHeight="1">
      <c r="B34" s="44"/>
      <c r="C34" s="64"/>
      <c r="D34" s="64"/>
      <c r="E34" s="64"/>
      <c r="F34" s="64"/>
      <c r="G34" s="469" t="s">
        <v>206</v>
      </c>
      <c r="H34" s="469"/>
      <c r="I34" s="469"/>
      <c r="J34" s="469"/>
      <c r="K34" s="192"/>
      <c r="L34" s="103">
        <v>1793</v>
      </c>
      <c r="M34" s="103">
        <v>3157</v>
      </c>
      <c r="N34" s="103">
        <v>1579</v>
      </c>
      <c r="O34" s="103">
        <v>1578</v>
      </c>
      <c r="P34" s="104">
        <v>19731.25</v>
      </c>
      <c r="Q34" s="105">
        <v>1.76</v>
      </c>
      <c r="R34" s="106">
        <v>306</v>
      </c>
      <c r="S34" s="107">
        <v>10.73</v>
      </c>
      <c r="T34" s="103">
        <v>2851</v>
      </c>
      <c r="U34" s="108"/>
      <c r="W34" s="64"/>
      <c r="X34" s="59"/>
      <c r="Y34" s="110"/>
      <c r="Z34" s="111"/>
    </row>
    <row r="35" spans="2:26" ht="11.1" customHeight="1">
      <c r="B35" s="44"/>
      <c r="C35" s="64"/>
      <c r="D35" s="64"/>
      <c r="E35" s="64"/>
      <c r="F35" s="64"/>
      <c r="G35" s="469" t="s">
        <v>210</v>
      </c>
      <c r="H35" s="469"/>
      <c r="I35" s="469"/>
      <c r="J35" s="469"/>
      <c r="K35" s="192"/>
      <c r="L35" s="103">
        <v>1606</v>
      </c>
      <c r="M35" s="103">
        <v>2845</v>
      </c>
      <c r="N35" s="103">
        <v>1428</v>
      </c>
      <c r="O35" s="103">
        <v>1417</v>
      </c>
      <c r="P35" s="104">
        <v>18966.666666666668</v>
      </c>
      <c r="Q35" s="105">
        <v>1.77</v>
      </c>
      <c r="R35" s="106">
        <v>178</v>
      </c>
      <c r="S35" s="107">
        <v>6.67</v>
      </c>
      <c r="T35" s="103">
        <v>2667</v>
      </c>
      <c r="U35" s="108"/>
      <c r="W35" s="64"/>
      <c r="X35" s="59"/>
      <c r="Y35" s="110"/>
      <c r="Z35" s="111"/>
    </row>
    <row r="36" spans="2:26" ht="11.1" customHeight="1">
      <c r="B36" s="44"/>
      <c r="C36" s="64"/>
      <c r="D36" s="64"/>
      <c r="E36" s="64"/>
      <c r="F36" s="64"/>
      <c r="G36" s="469" t="s">
        <v>213</v>
      </c>
      <c r="H36" s="469"/>
      <c r="I36" s="469"/>
      <c r="J36" s="469"/>
      <c r="K36" s="192"/>
      <c r="L36" s="103">
        <v>683</v>
      </c>
      <c r="M36" s="103">
        <v>1531</v>
      </c>
      <c r="N36" s="103">
        <v>752</v>
      </c>
      <c r="O36" s="103">
        <v>779</v>
      </c>
      <c r="P36" s="104">
        <v>15310</v>
      </c>
      <c r="Q36" s="105">
        <v>2.2400000000000002</v>
      </c>
      <c r="R36" s="106">
        <v>73</v>
      </c>
      <c r="S36" s="107">
        <v>5.01</v>
      </c>
      <c r="T36" s="103">
        <v>1458</v>
      </c>
      <c r="U36" s="108"/>
      <c r="W36" s="64"/>
      <c r="X36" s="59"/>
      <c r="Y36" s="110"/>
      <c r="Z36" s="111"/>
    </row>
    <row r="37" spans="2:26" ht="6.2" customHeight="1">
      <c r="B37" s="44"/>
      <c r="C37" s="64"/>
      <c r="D37" s="64"/>
      <c r="E37" s="64"/>
      <c r="F37" s="64"/>
      <c r="G37" s="64"/>
      <c r="H37" s="64"/>
      <c r="I37" s="64"/>
      <c r="J37" s="64"/>
      <c r="K37" s="192"/>
      <c r="L37" s="103"/>
      <c r="M37" s="103"/>
      <c r="N37" s="103"/>
      <c r="O37" s="103"/>
      <c r="P37" s="104"/>
      <c r="Q37" s="105"/>
      <c r="R37" s="106"/>
      <c r="S37" s="107"/>
      <c r="T37" s="103"/>
      <c r="U37" s="108"/>
      <c r="W37" s="64"/>
      <c r="X37" s="64"/>
      <c r="Y37" s="110"/>
      <c r="Z37" s="111"/>
    </row>
    <row r="38" spans="2:26" s="60" customFormat="1" ht="11.1" customHeight="1">
      <c r="B38" s="94"/>
      <c r="C38" s="451" t="s">
        <v>214</v>
      </c>
      <c r="D38" s="451"/>
      <c r="E38" s="451"/>
      <c r="F38" s="451"/>
      <c r="G38" s="451"/>
      <c r="H38" s="451"/>
      <c r="I38" s="451"/>
      <c r="J38" s="451"/>
      <c r="K38" s="191"/>
      <c r="L38" s="95">
        <v>3754</v>
      </c>
      <c r="M38" s="95">
        <v>8001</v>
      </c>
      <c r="N38" s="95">
        <v>3989</v>
      </c>
      <c r="O38" s="95">
        <v>4012</v>
      </c>
      <c r="P38" s="96">
        <v>17393.478260869564</v>
      </c>
      <c r="Q38" s="97">
        <v>2.13</v>
      </c>
      <c r="R38" s="98">
        <v>223</v>
      </c>
      <c r="S38" s="99">
        <v>2.87</v>
      </c>
      <c r="T38" s="95">
        <v>7778</v>
      </c>
      <c r="U38" s="112"/>
      <c r="W38" s="451"/>
      <c r="X38" s="451"/>
      <c r="Y38" s="101"/>
      <c r="Z38" s="102"/>
    </row>
    <row r="39" spans="2:26" ht="11.1" customHeight="1">
      <c r="B39" s="44"/>
      <c r="C39" s="64"/>
      <c r="D39" s="64"/>
      <c r="E39" s="64"/>
      <c r="F39" s="64"/>
      <c r="G39" s="469" t="s">
        <v>205</v>
      </c>
      <c r="H39" s="469"/>
      <c r="I39" s="469"/>
      <c r="J39" s="469"/>
      <c r="K39" s="192"/>
      <c r="L39" s="103">
        <v>1054</v>
      </c>
      <c r="M39" s="103">
        <v>2354</v>
      </c>
      <c r="N39" s="103">
        <v>1155</v>
      </c>
      <c r="O39" s="103">
        <v>1199</v>
      </c>
      <c r="P39" s="104">
        <v>21400</v>
      </c>
      <c r="Q39" s="105">
        <v>2.23</v>
      </c>
      <c r="R39" s="106">
        <v>222</v>
      </c>
      <c r="S39" s="107">
        <v>10.41</v>
      </c>
      <c r="T39" s="103">
        <v>2132</v>
      </c>
      <c r="U39" s="108"/>
      <c r="W39" s="64"/>
      <c r="X39" s="59"/>
      <c r="Y39" s="110"/>
      <c r="Z39" s="111"/>
    </row>
    <row r="40" spans="2:26" ht="11.1" customHeight="1">
      <c r="B40" s="44"/>
      <c r="C40" s="64"/>
      <c r="D40" s="64"/>
      <c r="E40" s="64"/>
      <c r="F40" s="64"/>
      <c r="G40" s="469" t="s">
        <v>206</v>
      </c>
      <c r="H40" s="469"/>
      <c r="I40" s="469"/>
      <c r="J40" s="469"/>
      <c r="K40" s="192"/>
      <c r="L40" s="103">
        <v>1109</v>
      </c>
      <c r="M40" s="103">
        <v>2137</v>
      </c>
      <c r="N40" s="103">
        <v>1096</v>
      </c>
      <c r="O40" s="103">
        <v>1041</v>
      </c>
      <c r="P40" s="104">
        <v>13356.25</v>
      </c>
      <c r="Q40" s="105">
        <v>1.93</v>
      </c>
      <c r="R40" s="106">
        <v>38</v>
      </c>
      <c r="S40" s="107">
        <v>1.81</v>
      </c>
      <c r="T40" s="103">
        <v>2099</v>
      </c>
      <c r="U40" s="108"/>
      <c r="W40" s="64"/>
      <c r="X40" s="59"/>
      <c r="Y40" s="110"/>
      <c r="Z40" s="111"/>
    </row>
    <row r="41" spans="2:26" ht="11.1" customHeight="1">
      <c r="B41" s="44"/>
      <c r="C41" s="64"/>
      <c r="D41" s="64"/>
      <c r="E41" s="64"/>
      <c r="F41" s="64"/>
      <c r="G41" s="469" t="s">
        <v>210</v>
      </c>
      <c r="H41" s="469"/>
      <c r="I41" s="469"/>
      <c r="J41" s="469"/>
      <c r="K41" s="192"/>
      <c r="L41" s="103">
        <v>1591</v>
      </c>
      <c r="M41" s="103">
        <v>3510</v>
      </c>
      <c r="N41" s="103">
        <v>1738</v>
      </c>
      <c r="O41" s="103">
        <v>1772</v>
      </c>
      <c r="P41" s="104">
        <v>17550</v>
      </c>
      <c r="Q41" s="105">
        <v>2.21</v>
      </c>
      <c r="R41" s="106">
        <v>-37</v>
      </c>
      <c r="S41" s="107">
        <v>-1.04</v>
      </c>
      <c r="T41" s="103">
        <v>3547</v>
      </c>
      <c r="U41" s="108"/>
      <c r="W41" s="64"/>
      <c r="X41" s="59"/>
      <c r="Y41" s="110"/>
      <c r="Z41" s="111"/>
    </row>
    <row r="42" spans="2:26" ht="6.2" customHeight="1">
      <c r="B42" s="44"/>
      <c r="C42" s="64"/>
      <c r="D42" s="64"/>
      <c r="E42" s="64"/>
      <c r="F42" s="64"/>
      <c r="G42" s="64"/>
      <c r="H42" s="64"/>
      <c r="I42" s="64"/>
      <c r="J42" s="64"/>
      <c r="K42" s="192"/>
      <c r="L42" s="103"/>
      <c r="M42" s="103"/>
      <c r="N42" s="103"/>
      <c r="O42" s="103"/>
      <c r="P42" s="104"/>
      <c r="Q42" s="105"/>
      <c r="R42" s="106"/>
      <c r="S42" s="107"/>
      <c r="T42" s="103"/>
      <c r="U42" s="108"/>
      <c r="W42" s="64"/>
      <c r="X42" s="64"/>
      <c r="Y42" s="110"/>
      <c r="Z42" s="111"/>
    </row>
    <row r="43" spans="2:26" s="60" customFormat="1" ht="11.1" customHeight="1">
      <c r="B43" s="94"/>
      <c r="C43" s="451" t="s">
        <v>215</v>
      </c>
      <c r="D43" s="451"/>
      <c r="E43" s="451"/>
      <c r="F43" s="451"/>
      <c r="G43" s="451"/>
      <c r="H43" s="451"/>
      <c r="I43" s="451"/>
      <c r="J43" s="451"/>
      <c r="K43" s="191"/>
      <c r="L43" s="95">
        <v>10951</v>
      </c>
      <c r="M43" s="95">
        <v>18276</v>
      </c>
      <c r="N43" s="95">
        <v>8971</v>
      </c>
      <c r="O43" s="95">
        <v>9305</v>
      </c>
      <c r="P43" s="96">
        <v>22287.804878048781</v>
      </c>
      <c r="Q43" s="97">
        <v>1.67</v>
      </c>
      <c r="R43" s="98">
        <v>1381</v>
      </c>
      <c r="S43" s="99">
        <v>8.17</v>
      </c>
      <c r="T43" s="95">
        <v>16895</v>
      </c>
      <c r="U43" s="112"/>
      <c r="W43" s="451"/>
      <c r="X43" s="451"/>
      <c r="Y43" s="101"/>
      <c r="Z43" s="102"/>
    </row>
    <row r="44" spans="2:26" ht="11.1" customHeight="1">
      <c r="B44" s="44"/>
      <c r="C44" s="64"/>
      <c r="D44" s="64"/>
      <c r="E44" s="64"/>
      <c r="F44" s="64"/>
      <c r="G44" s="469" t="s">
        <v>205</v>
      </c>
      <c r="H44" s="469"/>
      <c r="I44" s="469"/>
      <c r="J44" s="469"/>
      <c r="K44" s="192"/>
      <c r="L44" s="103">
        <v>1500</v>
      </c>
      <c r="M44" s="103">
        <v>2542</v>
      </c>
      <c r="N44" s="103">
        <v>1207</v>
      </c>
      <c r="O44" s="103">
        <v>1335</v>
      </c>
      <c r="P44" s="104">
        <v>21183.333333333336</v>
      </c>
      <c r="Q44" s="105">
        <v>1.69</v>
      </c>
      <c r="R44" s="106">
        <v>107</v>
      </c>
      <c r="S44" s="107">
        <v>4.3899999999999997</v>
      </c>
      <c r="T44" s="103">
        <v>2435</v>
      </c>
      <c r="U44" s="108"/>
      <c r="W44" s="64"/>
      <c r="X44" s="59"/>
      <c r="Y44" s="110"/>
      <c r="Z44" s="111"/>
    </row>
    <row r="45" spans="2:26" ht="11.1" customHeight="1">
      <c r="B45" s="44"/>
      <c r="C45" s="64"/>
      <c r="D45" s="64"/>
      <c r="E45" s="64"/>
      <c r="F45" s="64"/>
      <c r="G45" s="469" t="s">
        <v>206</v>
      </c>
      <c r="H45" s="469"/>
      <c r="I45" s="469"/>
      <c r="J45" s="469"/>
      <c r="K45" s="192"/>
      <c r="L45" s="103">
        <v>1359</v>
      </c>
      <c r="M45" s="103">
        <v>2259</v>
      </c>
      <c r="N45" s="103">
        <v>1097</v>
      </c>
      <c r="O45" s="103">
        <v>1162</v>
      </c>
      <c r="P45" s="104">
        <v>18825</v>
      </c>
      <c r="Q45" s="105">
        <v>1.66</v>
      </c>
      <c r="R45" s="106">
        <v>56</v>
      </c>
      <c r="S45" s="107">
        <v>2.54</v>
      </c>
      <c r="T45" s="103">
        <v>2203</v>
      </c>
      <c r="U45" s="108"/>
      <c r="W45" s="64"/>
      <c r="X45" s="59"/>
      <c r="Y45" s="110"/>
      <c r="Z45" s="111"/>
    </row>
    <row r="46" spans="2:26" ht="11.1" customHeight="1">
      <c r="B46" s="44"/>
      <c r="C46" s="64"/>
      <c r="D46" s="64"/>
      <c r="E46" s="64"/>
      <c r="F46" s="64"/>
      <c r="G46" s="469" t="s">
        <v>210</v>
      </c>
      <c r="H46" s="469"/>
      <c r="I46" s="469"/>
      <c r="J46" s="469"/>
      <c r="K46" s="192"/>
      <c r="L46" s="103">
        <v>1738</v>
      </c>
      <c r="M46" s="103">
        <v>2885</v>
      </c>
      <c r="N46" s="103">
        <v>1496</v>
      </c>
      <c r="O46" s="103">
        <v>1389</v>
      </c>
      <c r="P46" s="104">
        <v>18031.25</v>
      </c>
      <c r="Q46" s="105">
        <v>1.66</v>
      </c>
      <c r="R46" s="106">
        <v>176</v>
      </c>
      <c r="S46" s="107">
        <v>6.5</v>
      </c>
      <c r="T46" s="103">
        <v>2709</v>
      </c>
      <c r="U46" s="108"/>
      <c r="W46" s="64"/>
      <c r="X46" s="59"/>
      <c r="Y46" s="110"/>
      <c r="Z46" s="111"/>
    </row>
    <row r="47" spans="2:26" ht="11.1" customHeight="1">
      <c r="B47" s="44"/>
      <c r="C47" s="64"/>
      <c r="D47" s="64"/>
      <c r="E47" s="64"/>
      <c r="F47" s="64"/>
      <c r="G47" s="469" t="s">
        <v>213</v>
      </c>
      <c r="H47" s="469"/>
      <c r="I47" s="469"/>
      <c r="J47" s="469"/>
      <c r="K47" s="192"/>
      <c r="L47" s="103">
        <v>2260</v>
      </c>
      <c r="M47" s="103">
        <v>3769</v>
      </c>
      <c r="N47" s="103">
        <v>1859</v>
      </c>
      <c r="O47" s="103">
        <v>1910</v>
      </c>
      <c r="P47" s="104">
        <v>25126.666666666668</v>
      </c>
      <c r="Q47" s="105">
        <v>1.67</v>
      </c>
      <c r="R47" s="106">
        <v>417</v>
      </c>
      <c r="S47" s="107">
        <v>12.44</v>
      </c>
      <c r="T47" s="103">
        <v>3352</v>
      </c>
      <c r="U47" s="108"/>
      <c r="W47" s="64"/>
      <c r="X47" s="59"/>
      <c r="Y47" s="110"/>
      <c r="Z47" s="111"/>
    </row>
    <row r="48" spans="2:26" ht="11.1" customHeight="1">
      <c r="B48" s="44"/>
      <c r="C48" s="64"/>
      <c r="D48" s="64"/>
      <c r="E48" s="64"/>
      <c r="F48" s="64"/>
      <c r="G48" s="469" t="s">
        <v>216</v>
      </c>
      <c r="H48" s="469"/>
      <c r="I48" s="469"/>
      <c r="J48" s="469"/>
      <c r="K48" s="192"/>
      <c r="L48" s="103">
        <v>2261</v>
      </c>
      <c r="M48" s="103">
        <v>3516</v>
      </c>
      <c r="N48" s="103">
        <v>1674</v>
      </c>
      <c r="O48" s="103">
        <v>1842</v>
      </c>
      <c r="P48" s="104">
        <v>25114.28571428571</v>
      </c>
      <c r="Q48" s="105">
        <v>1.56</v>
      </c>
      <c r="R48" s="106">
        <v>429</v>
      </c>
      <c r="S48" s="107">
        <v>13.9</v>
      </c>
      <c r="T48" s="103">
        <v>3087</v>
      </c>
      <c r="U48" s="108"/>
      <c r="W48" s="64"/>
      <c r="X48" s="59"/>
      <c r="Y48" s="110"/>
      <c r="Z48" s="111"/>
    </row>
    <row r="49" spans="2:26" ht="11.1" customHeight="1">
      <c r="B49" s="44"/>
      <c r="C49" s="64"/>
      <c r="D49" s="64"/>
      <c r="E49" s="64"/>
      <c r="F49" s="64"/>
      <c r="G49" s="469" t="s">
        <v>217</v>
      </c>
      <c r="H49" s="469"/>
      <c r="I49" s="469"/>
      <c r="J49" s="469"/>
      <c r="K49" s="192"/>
      <c r="L49" s="103">
        <v>1833</v>
      </c>
      <c r="M49" s="103">
        <v>3305</v>
      </c>
      <c r="N49" s="103">
        <v>1638</v>
      </c>
      <c r="O49" s="103">
        <v>1667</v>
      </c>
      <c r="P49" s="104">
        <v>27541.666666666668</v>
      </c>
      <c r="Q49" s="105">
        <v>1.8</v>
      </c>
      <c r="R49" s="106">
        <v>196</v>
      </c>
      <c r="S49" s="107">
        <v>6.3</v>
      </c>
      <c r="T49" s="103">
        <v>3109</v>
      </c>
      <c r="U49" s="108"/>
      <c r="W49" s="64"/>
      <c r="X49" s="59"/>
      <c r="Y49" s="110"/>
      <c r="Z49" s="111"/>
    </row>
    <row r="50" spans="2:26" ht="6.2" customHeight="1">
      <c r="B50" s="44"/>
      <c r="C50" s="64"/>
      <c r="D50" s="64"/>
      <c r="E50" s="64"/>
      <c r="F50" s="64"/>
      <c r="G50" s="64"/>
      <c r="H50" s="64"/>
      <c r="I50" s="64"/>
      <c r="J50" s="64"/>
      <c r="K50" s="192"/>
      <c r="L50" s="103"/>
      <c r="M50" s="103"/>
      <c r="N50" s="103"/>
      <c r="O50" s="103"/>
      <c r="P50" s="104"/>
      <c r="Q50" s="105"/>
      <c r="R50" s="106"/>
      <c r="S50" s="107"/>
      <c r="T50" s="103"/>
      <c r="U50" s="108"/>
      <c r="W50" s="64"/>
      <c r="X50" s="64"/>
      <c r="Y50" s="110"/>
      <c r="Z50" s="111"/>
    </row>
    <row r="51" spans="2:26" s="60" customFormat="1" ht="11.1" customHeight="1">
      <c r="B51" s="94"/>
      <c r="C51" s="451" t="s">
        <v>218</v>
      </c>
      <c r="D51" s="451"/>
      <c r="E51" s="451"/>
      <c r="F51" s="451"/>
      <c r="G51" s="451"/>
      <c r="H51" s="451"/>
      <c r="I51" s="451"/>
      <c r="J51" s="451"/>
      <c r="K51" s="191"/>
      <c r="L51" s="95">
        <v>4416</v>
      </c>
      <c r="M51" s="95">
        <v>9354</v>
      </c>
      <c r="N51" s="95">
        <v>4552</v>
      </c>
      <c r="O51" s="95">
        <v>4802</v>
      </c>
      <c r="P51" s="96">
        <v>18708</v>
      </c>
      <c r="Q51" s="97">
        <v>2.12</v>
      </c>
      <c r="R51" s="98">
        <v>315</v>
      </c>
      <c r="S51" s="99">
        <v>3.48</v>
      </c>
      <c r="T51" s="95">
        <v>9039</v>
      </c>
      <c r="U51" s="112"/>
      <c r="W51" s="451"/>
      <c r="X51" s="451"/>
      <c r="Y51" s="101"/>
      <c r="Z51" s="102"/>
    </row>
    <row r="52" spans="2:26" ht="11.1" customHeight="1">
      <c r="B52" s="44"/>
      <c r="C52" s="64"/>
      <c r="D52" s="64"/>
      <c r="E52" s="64"/>
      <c r="F52" s="64"/>
      <c r="G52" s="469" t="s">
        <v>205</v>
      </c>
      <c r="H52" s="469"/>
      <c r="I52" s="469"/>
      <c r="J52" s="469"/>
      <c r="K52" s="192"/>
      <c r="L52" s="103">
        <v>991</v>
      </c>
      <c r="M52" s="103">
        <v>2140</v>
      </c>
      <c r="N52" s="103">
        <v>1030</v>
      </c>
      <c r="O52" s="103">
        <v>1110</v>
      </c>
      <c r="P52" s="104">
        <v>14266.666666666668</v>
      </c>
      <c r="Q52" s="105">
        <v>2.16</v>
      </c>
      <c r="R52" s="106">
        <v>-192</v>
      </c>
      <c r="S52" s="107">
        <v>-8.23</v>
      </c>
      <c r="T52" s="103">
        <v>2332</v>
      </c>
      <c r="U52" s="108"/>
      <c r="W52" s="64"/>
      <c r="X52" s="59"/>
      <c r="Y52" s="110"/>
      <c r="Z52" s="111"/>
    </row>
    <row r="53" spans="2:26" ht="11.1" customHeight="1">
      <c r="B53" s="44"/>
      <c r="C53" s="64"/>
      <c r="D53" s="64"/>
      <c r="E53" s="64"/>
      <c r="F53" s="64"/>
      <c r="G53" s="469" t="s">
        <v>206</v>
      </c>
      <c r="H53" s="469"/>
      <c r="I53" s="469"/>
      <c r="J53" s="469"/>
      <c r="K53" s="192"/>
      <c r="L53" s="103">
        <v>1394</v>
      </c>
      <c r="M53" s="103">
        <v>3023</v>
      </c>
      <c r="N53" s="103">
        <v>1489</v>
      </c>
      <c r="O53" s="103">
        <v>1534</v>
      </c>
      <c r="P53" s="104">
        <v>18893.75</v>
      </c>
      <c r="Q53" s="105">
        <v>2.17</v>
      </c>
      <c r="R53" s="106">
        <v>141</v>
      </c>
      <c r="S53" s="107">
        <v>4.8899999999999997</v>
      </c>
      <c r="T53" s="103">
        <v>2882</v>
      </c>
      <c r="U53" s="108"/>
      <c r="W53" s="64"/>
      <c r="X53" s="59"/>
      <c r="Y53" s="110"/>
      <c r="Z53" s="111"/>
    </row>
    <row r="54" spans="2:26" ht="11.1" customHeight="1">
      <c r="B54" s="44"/>
      <c r="C54" s="64"/>
      <c r="D54" s="64"/>
      <c r="E54" s="64"/>
      <c r="F54" s="64"/>
      <c r="G54" s="469" t="s">
        <v>210</v>
      </c>
      <c r="H54" s="469"/>
      <c r="I54" s="469"/>
      <c r="J54" s="469"/>
      <c r="K54" s="192"/>
      <c r="L54" s="103">
        <v>2031</v>
      </c>
      <c r="M54" s="103">
        <v>4191</v>
      </c>
      <c r="N54" s="103">
        <v>2033</v>
      </c>
      <c r="O54" s="103">
        <v>2158</v>
      </c>
      <c r="P54" s="104">
        <v>22057.894736842107</v>
      </c>
      <c r="Q54" s="105">
        <v>2.06</v>
      </c>
      <c r="R54" s="106">
        <v>366</v>
      </c>
      <c r="S54" s="107">
        <v>9.57</v>
      </c>
      <c r="T54" s="103">
        <v>3825</v>
      </c>
      <c r="U54" s="108"/>
      <c r="W54" s="64"/>
      <c r="X54" s="59"/>
      <c r="Y54" s="110"/>
      <c r="Z54" s="111"/>
    </row>
    <row r="55" spans="2:26" ht="6.2" customHeight="1">
      <c r="B55" s="44"/>
      <c r="C55" s="44"/>
      <c r="D55" s="44"/>
      <c r="E55" s="44"/>
      <c r="F55" s="44"/>
      <c r="G55" s="44"/>
      <c r="H55" s="44"/>
      <c r="I55" s="44"/>
      <c r="J55" s="44"/>
      <c r="K55" s="200"/>
      <c r="L55" s="103"/>
      <c r="M55" s="103"/>
      <c r="N55" s="103"/>
      <c r="O55" s="103"/>
      <c r="P55" s="104"/>
      <c r="Q55" s="105"/>
      <c r="R55" s="106"/>
      <c r="S55" s="107"/>
      <c r="T55" s="103"/>
      <c r="U55" s="108"/>
      <c r="W55" s="64"/>
      <c r="X55" s="64"/>
      <c r="Y55" s="110"/>
      <c r="Z55" s="111"/>
    </row>
    <row r="56" spans="2:26" s="60" customFormat="1" ht="11.1" customHeight="1">
      <c r="B56" s="94"/>
      <c r="C56" s="451" t="s">
        <v>219</v>
      </c>
      <c r="D56" s="451"/>
      <c r="E56" s="451"/>
      <c r="F56" s="451"/>
      <c r="G56" s="451"/>
      <c r="H56" s="451"/>
      <c r="I56" s="451"/>
      <c r="J56" s="451"/>
      <c r="K56" s="191"/>
      <c r="L56" s="95">
        <v>4751</v>
      </c>
      <c r="M56" s="95">
        <v>9964</v>
      </c>
      <c r="N56" s="95">
        <v>4856</v>
      </c>
      <c r="O56" s="95">
        <v>5108</v>
      </c>
      <c r="P56" s="96">
        <v>19161.538461538461</v>
      </c>
      <c r="Q56" s="97">
        <v>2.1</v>
      </c>
      <c r="R56" s="98">
        <v>743</v>
      </c>
      <c r="S56" s="99">
        <v>8.06</v>
      </c>
      <c r="T56" s="95">
        <v>9221</v>
      </c>
      <c r="U56" s="112"/>
      <c r="W56" s="451"/>
      <c r="X56" s="451"/>
      <c r="Y56" s="101"/>
      <c r="Z56" s="102"/>
    </row>
    <row r="57" spans="2:26" ht="11.1" customHeight="1">
      <c r="B57" s="44"/>
      <c r="C57" s="64"/>
      <c r="D57" s="64"/>
      <c r="E57" s="64"/>
      <c r="F57" s="64"/>
      <c r="G57" s="469" t="s">
        <v>205</v>
      </c>
      <c r="H57" s="469"/>
      <c r="I57" s="469"/>
      <c r="J57" s="469"/>
      <c r="K57" s="192"/>
      <c r="L57" s="103">
        <v>1785</v>
      </c>
      <c r="M57" s="103">
        <v>3858</v>
      </c>
      <c r="N57" s="103">
        <v>1966</v>
      </c>
      <c r="O57" s="103">
        <v>1892</v>
      </c>
      <c r="P57" s="104">
        <v>17536.363636363636</v>
      </c>
      <c r="Q57" s="105">
        <v>2.16</v>
      </c>
      <c r="R57" s="106">
        <v>513</v>
      </c>
      <c r="S57" s="107">
        <v>15.34</v>
      </c>
      <c r="T57" s="103">
        <v>3345</v>
      </c>
      <c r="U57" s="108"/>
      <c r="W57" s="64"/>
      <c r="X57" s="59"/>
      <c r="Y57" s="110"/>
      <c r="Z57" s="111"/>
    </row>
    <row r="58" spans="2:26" ht="11.1" customHeight="1">
      <c r="B58" s="44"/>
      <c r="C58" s="64"/>
      <c r="D58" s="64"/>
      <c r="E58" s="64"/>
      <c r="F58" s="64"/>
      <c r="G58" s="469" t="s">
        <v>206</v>
      </c>
      <c r="H58" s="469"/>
      <c r="I58" s="469"/>
      <c r="J58" s="469"/>
      <c r="K58" s="192"/>
      <c r="L58" s="103">
        <v>1707</v>
      </c>
      <c r="M58" s="103">
        <v>3433</v>
      </c>
      <c r="N58" s="103">
        <v>1640</v>
      </c>
      <c r="O58" s="103">
        <v>1793</v>
      </c>
      <c r="P58" s="104">
        <v>20194.117647058822</v>
      </c>
      <c r="Q58" s="105">
        <v>2.0099999999999998</v>
      </c>
      <c r="R58" s="106">
        <v>103</v>
      </c>
      <c r="S58" s="107">
        <v>3.09</v>
      </c>
      <c r="T58" s="103">
        <v>3330</v>
      </c>
      <c r="U58" s="108"/>
      <c r="W58" s="64"/>
      <c r="X58" s="59"/>
      <c r="Y58" s="110"/>
      <c r="Z58" s="111"/>
    </row>
    <row r="59" spans="2:26" ht="11.1" customHeight="1">
      <c r="B59" s="44"/>
      <c r="C59" s="64"/>
      <c r="D59" s="64"/>
      <c r="E59" s="64"/>
      <c r="F59" s="64"/>
      <c r="G59" s="469" t="s">
        <v>210</v>
      </c>
      <c r="H59" s="469"/>
      <c r="I59" s="469"/>
      <c r="J59" s="469"/>
      <c r="K59" s="192"/>
      <c r="L59" s="103">
        <v>1259</v>
      </c>
      <c r="M59" s="103">
        <v>2673</v>
      </c>
      <c r="N59" s="103">
        <v>1250</v>
      </c>
      <c r="O59" s="103">
        <v>1423</v>
      </c>
      <c r="P59" s="104">
        <v>20561.538461538461</v>
      </c>
      <c r="Q59" s="105">
        <v>2.12</v>
      </c>
      <c r="R59" s="106">
        <v>127</v>
      </c>
      <c r="S59" s="107">
        <v>4.99</v>
      </c>
      <c r="T59" s="103">
        <v>2546</v>
      </c>
      <c r="U59" s="108"/>
      <c r="W59" s="64"/>
      <c r="X59" s="59"/>
      <c r="Y59" s="110"/>
      <c r="Z59" s="111"/>
    </row>
    <row r="60" spans="2:26" ht="6.2" customHeight="1">
      <c r="B60" s="44"/>
      <c r="C60" s="44"/>
      <c r="D60" s="44"/>
      <c r="E60" s="44"/>
      <c r="F60" s="44"/>
      <c r="G60" s="44"/>
      <c r="H60" s="44"/>
      <c r="I60" s="44"/>
      <c r="J60" s="44"/>
      <c r="K60" s="200"/>
      <c r="L60" s="103"/>
      <c r="M60" s="103"/>
      <c r="N60" s="103"/>
      <c r="O60" s="103"/>
      <c r="P60" s="104"/>
      <c r="Q60" s="105"/>
      <c r="R60" s="106"/>
      <c r="S60" s="107"/>
      <c r="T60" s="103"/>
      <c r="U60" s="113"/>
      <c r="W60" s="64"/>
      <c r="X60" s="64"/>
      <c r="Y60" s="110"/>
      <c r="Z60" s="111"/>
    </row>
    <row r="61" spans="2:26" s="60" customFormat="1" ht="11.1" customHeight="1">
      <c r="B61" s="94"/>
      <c r="C61" s="451" t="s">
        <v>220</v>
      </c>
      <c r="D61" s="451"/>
      <c r="E61" s="451"/>
      <c r="F61" s="451"/>
      <c r="G61" s="451"/>
      <c r="H61" s="451"/>
      <c r="I61" s="451"/>
      <c r="J61" s="451"/>
      <c r="K61" s="191"/>
      <c r="L61" s="95">
        <v>6193</v>
      </c>
      <c r="M61" s="95">
        <v>11022</v>
      </c>
      <c r="N61" s="95">
        <v>5275</v>
      </c>
      <c r="O61" s="95">
        <v>5747</v>
      </c>
      <c r="P61" s="96">
        <v>24493.333333333332</v>
      </c>
      <c r="Q61" s="97">
        <v>1.78</v>
      </c>
      <c r="R61" s="98">
        <v>1134</v>
      </c>
      <c r="S61" s="99">
        <v>11.47</v>
      </c>
      <c r="T61" s="95">
        <v>9888</v>
      </c>
      <c r="U61" s="112"/>
      <c r="W61" s="451"/>
      <c r="X61" s="451"/>
      <c r="Y61" s="101"/>
      <c r="Z61" s="102"/>
    </row>
    <row r="62" spans="2:26" ht="11.1" customHeight="1">
      <c r="B62" s="44"/>
      <c r="C62" s="64"/>
      <c r="D62" s="64"/>
      <c r="E62" s="64"/>
      <c r="F62" s="64"/>
      <c r="G62" s="469" t="s">
        <v>205</v>
      </c>
      <c r="H62" s="469"/>
      <c r="I62" s="469"/>
      <c r="J62" s="469"/>
      <c r="K62" s="192"/>
      <c r="L62" s="103">
        <v>1989</v>
      </c>
      <c r="M62" s="103">
        <v>3577</v>
      </c>
      <c r="N62" s="103">
        <v>1736</v>
      </c>
      <c r="O62" s="103">
        <v>1841</v>
      </c>
      <c r="P62" s="104">
        <v>29808.333333333336</v>
      </c>
      <c r="Q62" s="105">
        <v>1.8</v>
      </c>
      <c r="R62" s="106">
        <v>717</v>
      </c>
      <c r="S62" s="107">
        <v>25.07</v>
      </c>
      <c r="T62" s="103">
        <v>2860</v>
      </c>
      <c r="U62" s="108"/>
      <c r="W62" s="64"/>
      <c r="X62" s="59"/>
      <c r="Y62" s="110"/>
      <c r="Z62" s="111"/>
    </row>
    <row r="63" spans="2:26" ht="11.1" customHeight="1">
      <c r="B63" s="44"/>
      <c r="C63" s="64"/>
      <c r="D63" s="64"/>
      <c r="E63" s="64"/>
      <c r="F63" s="64"/>
      <c r="G63" s="469" t="s">
        <v>206</v>
      </c>
      <c r="H63" s="469"/>
      <c r="I63" s="469"/>
      <c r="J63" s="469"/>
      <c r="K63" s="192"/>
      <c r="L63" s="103">
        <v>1440</v>
      </c>
      <c r="M63" s="103">
        <v>2669</v>
      </c>
      <c r="N63" s="103">
        <v>1349</v>
      </c>
      <c r="O63" s="103">
        <v>1320</v>
      </c>
      <c r="P63" s="104">
        <v>20530.76923076923</v>
      </c>
      <c r="Q63" s="105">
        <v>1.85</v>
      </c>
      <c r="R63" s="106">
        <v>106</v>
      </c>
      <c r="S63" s="107">
        <v>4.1399999999999997</v>
      </c>
      <c r="T63" s="103">
        <v>2563</v>
      </c>
      <c r="U63" s="108"/>
      <c r="W63" s="64"/>
      <c r="X63" s="59"/>
      <c r="Y63" s="110"/>
      <c r="Z63" s="111"/>
    </row>
    <row r="64" spans="2:26" ht="11.1" customHeight="1">
      <c r="B64" s="44"/>
      <c r="C64" s="64"/>
      <c r="D64" s="64"/>
      <c r="E64" s="64"/>
      <c r="F64" s="64"/>
      <c r="G64" s="469" t="s">
        <v>210</v>
      </c>
      <c r="H64" s="469"/>
      <c r="I64" s="469"/>
      <c r="J64" s="469"/>
      <c r="K64" s="192"/>
      <c r="L64" s="103">
        <v>1273</v>
      </c>
      <c r="M64" s="103">
        <v>2067</v>
      </c>
      <c r="N64" s="103">
        <v>962</v>
      </c>
      <c r="O64" s="103">
        <v>1105</v>
      </c>
      <c r="P64" s="104">
        <v>25837.5</v>
      </c>
      <c r="Q64" s="105">
        <v>1.62</v>
      </c>
      <c r="R64" s="106">
        <v>115</v>
      </c>
      <c r="S64" s="107">
        <v>5.89</v>
      </c>
      <c r="T64" s="103">
        <v>1952</v>
      </c>
      <c r="U64" s="108"/>
      <c r="W64" s="64"/>
      <c r="X64" s="59"/>
      <c r="Y64" s="110"/>
      <c r="Z64" s="111"/>
    </row>
    <row r="65" spans="2:26" ht="11.1" customHeight="1">
      <c r="B65" s="44"/>
      <c r="C65" s="64"/>
      <c r="D65" s="64"/>
      <c r="E65" s="64"/>
      <c r="F65" s="64"/>
      <c r="G65" s="469" t="s">
        <v>213</v>
      </c>
      <c r="H65" s="469"/>
      <c r="I65" s="469"/>
      <c r="J65" s="469"/>
      <c r="K65" s="192"/>
      <c r="L65" s="103">
        <v>1491</v>
      </c>
      <c r="M65" s="103">
        <v>2709</v>
      </c>
      <c r="N65" s="103">
        <v>1228</v>
      </c>
      <c r="O65" s="103">
        <v>1481</v>
      </c>
      <c r="P65" s="104">
        <v>22575</v>
      </c>
      <c r="Q65" s="105">
        <v>1.82</v>
      </c>
      <c r="R65" s="106">
        <v>196</v>
      </c>
      <c r="S65" s="107">
        <v>7.8</v>
      </c>
      <c r="T65" s="103">
        <v>2513</v>
      </c>
      <c r="U65" s="108"/>
      <c r="W65" s="64"/>
      <c r="X65" s="59"/>
      <c r="Y65" s="110"/>
      <c r="Z65" s="111"/>
    </row>
    <row r="66" spans="2:26" ht="6.2" customHeight="1">
      <c r="B66" s="44"/>
      <c r="C66" s="64"/>
      <c r="D66" s="64"/>
      <c r="E66" s="64"/>
      <c r="F66" s="64"/>
      <c r="G66" s="64"/>
      <c r="H66" s="64"/>
      <c r="I66" s="64"/>
      <c r="J66" s="64"/>
      <c r="K66" s="192"/>
      <c r="L66" s="103"/>
      <c r="M66" s="103"/>
      <c r="N66" s="103"/>
      <c r="O66" s="103"/>
      <c r="P66" s="104"/>
      <c r="Q66" s="105"/>
      <c r="R66" s="106"/>
      <c r="S66" s="107"/>
      <c r="T66" s="103"/>
      <c r="U66" s="108"/>
      <c r="W66" s="64"/>
      <c r="X66" s="64"/>
      <c r="Y66" s="110"/>
      <c r="Z66" s="111"/>
    </row>
    <row r="67" spans="2:26" s="60" customFormat="1" ht="11.1" customHeight="1">
      <c r="B67" s="94"/>
      <c r="C67" s="451" t="s">
        <v>221</v>
      </c>
      <c r="D67" s="451"/>
      <c r="E67" s="451"/>
      <c r="F67" s="451"/>
      <c r="G67" s="451"/>
      <c r="H67" s="451"/>
      <c r="I67" s="451"/>
      <c r="J67" s="451"/>
      <c r="K67" s="191"/>
      <c r="L67" s="95">
        <v>13183</v>
      </c>
      <c r="M67" s="95">
        <v>24917</v>
      </c>
      <c r="N67" s="95">
        <v>12133</v>
      </c>
      <c r="O67" s="95">
        <v>12784</v>
      </c>
      <c r="P67" s="96">
        <v>17925.899280575541</v>
      </c>
      <c r="Q67" s="97">
        <v>1.89</v>
      </c>
      <c r="R67" s="98">
        <v>206</v>
      </c>
      <c r="S67" s="99">
        <v>0.83</v>
      </c>
      <c r="T67" s="95">
        <v>24711</v>
      </c>
      <c r="U67" s="112"/>
      <c r="W67" s="451"/>
      <c r="X67" s="451"/>
      <c r="Y67" s="101"/>
      <c r="Z67" s="102"/>
    </row>
    <row r="68" spans="2:26" ht="11.1" customHeight="1">
      <c r="B68" s="44"/>
      <c r="C68" s="64"/>
      <c r="D68" s="64"/>
      <c r="E68" s="64"/>
      <c r="F68" s="64"/>
      <c r="G68" s="469" t="s">
        <v>205</v>
      </c>
      <c r="H68" s="469"/>
      <c r="I68" s="469"/>
      <c r="J68" s="469"/>
      <c r="K68" s="192"/>
      <c r="L68" s="103">
        <v>3056</v>
      </c>
      <c r="M68" s="103">
        <v>5042</v>
      </c>
      <c r="N68" s="103">
        <v>2438</v>
      </c>
      <c r="O68" s="103">
        <v>2604</v>
      </c>
      <c r="P68" s="104">
        <v>24009.523809523809</v>
      </c>
      <c r="Q68" s="105">
        <v>1.65</v>
      </c>
      <c r="R68" s="106">
        <v>239</v>
      </c>
      <c r="S68" s="107">
        <v>4.9800000000000004</v>
      </c>
      <c r="T68" s="103">
        <v>4803</v>
      </c>
      <c r="U68" s="108"/>
      <c r="W68" s="64"/>
      <c r="X68" s="59"/>
      <c r="Y68" s="110"/>
      <c r="Z68" s="111"/>
    </row>
    <row r="69" spans="2:26" ht="11.1" customHeight="1">
      <c r="B69" s="44"/>
      <c r="C69" s="64"/>
      <c r="D69" s="64"/>
      <c r="E69" s="64"/>
      <c r="F69" s="64"/>
      <c r="G69" s="469" t="s">
        <v>206</v>
      </c>
      <c r="H69" s="469"/>
      <c r="I69" s="469"/>
      <c r="J69" s="469"/>
      <c r="K69" s="192"/>
      <c r="L69" s="103">
        <v>2377</v>
      </c>
      <c r="M69" s="103">
        <v>4583</v>
      </c>
      <c r="N69" s="103">
        <v>2213</v>
      </c>
      <c r="O69" s="103">
        <v>2370</v>
      </c>
      <c r="P69" s="104">
        <v>19095.833333333336</v>
      </c>
      <c r="Q69" s="105">
        <v>1.93</v>
      </c>
      <c r="R69" s="106">
        <v>-18</v>
      </c>
      <c r="S69" s="107">
        <v>-0.39</v>
      </c>
      <c r="T69" s="103">
        <v>4601</v>
      </c>
      <c r="U69" s="108"/>
      <c r="W69" s="64"/>
      <c r="X69" s="59"/>
      <c r="Y69" s="110"/>
      <c r="Z69" s="111"/>
    </row>
    <row r="70" spans="2:26" ht="11.1" customHeight="1">
      <c r="B70" s="44"/>
      <c r="C70" s="64"/>
      <c r="D70" s="64"/>
      <c r="E70" s="64"/>
      <c r="F70" s="64"/>
      <c r="G70" s="469" t="s">
        <v>210</v>
      </c>
      <c r="H70" s="469"/>
      <c r="I70" s="469"/>
      <c r="J70" s="469"/>
      <c r="K70" s="192"/>
      <c r="L70" s="103">
        <v>2406</v>
      </c>
      <c r="M70" s="103">
        <v>4830</v>
      </c>
      <c r="N70" s="103">
        <v>2362</v>
      </c>
      <c r="O70" s="103">
        <v>2468</v>
      </c>
      <c r="P70" s="104">
        <v>16655.172413793105</v>
      </c>
      <c r="Q70" s="105">
        <v>2.0099999999999998</v>
      </c>
      <c r="R70" s="106">
        <v>141</v>
      </c>
      <c r="S70" s="107">
        <v>3.01</v>
      </c>
      <c r="T70" s="103">
        <v>4689</v>
      </c>
      <c r="U70" s="108"/>
      <c r="W70" s="64"/>
      <c r="X70" s="59"/>
      <c r="Y70" s="110"/>
      <c r="Z70" s="111"/>
    </row>
    <row r="71" spans="2:26" ht="11.1" customHeight="1">
      <c r="B71" s="44"/>
      <c r="C71" s="64"/>
      <c r="D71" s="64"/>
      <c r="E71" s="64"/>
      <c r="F71" s="64"/>
      <c r="G71" s="469" t="s">
        <v>213</v>
      </c>
      <c r="H71" s="469"/>
      <c r="I71" s="469"/>
      <c r="J71" s="469"/>
      <c r="K71" s="192"/>
      <c r="L71" s="103">
        <v>1900</v>
      </c>
      <c r="M71" s="103">
        <v>3290</v>
      </c>
      <c r="N71" s="103">
        <v>1565</v>
      </c>
      <c r="O71" s="103">
        <v>1725</v>
      </c>
      <c r="P71" s="104">
        <v>21933.333333333336</v>
      </c>
      <c r="Q71" s="105">
        <v>1.73</v>
      </c>
      <c r="R71" s="106">
        <v>7</v>
      </c>
      <c r="S71" s="107">
        <v>0.21</v>
      </c>
      <c r="T71" s="103">
        <v>3283</v>
      </c>
      <c r="U71" s="108"/>
      <c r="W71" s="44"/>
      <c r="X71" s="59"/>
      <c r="Y71" s="110"/>
      <c r="Z71" s="111"/>
    </row>
    <row r="72" spans="2:26" ht="11.1" customHeight="1">
      <c r="B72" s="44"/>
      <c r="C72" s="64"/>
      <c r="D72" s="64"/>
      <c r="E72" s="64"/>
      <c r="F72" s="64"/>
      <c r="G72" s="469" t="s">
        <v>216</v>
      </c>
      <c r="H72" s="469"/>
      <c r="I72" s="469"/>
      <c r="J72" s="469"/>
      <c r="K72" s="192"/>
      <c r="L72" s="103">
        <v>1820</v>
      </c>
      <c r="M72" s="103">
        <v>3673</v>
      </c>
      <c r="N72" s="103">
        <v>1872</v>
      </c>
      <c r="O72" s="103">
        <v>1801</v>
      </c>
      <c r="P72" s="104">
        <v>15304.166666666668</v>
      </c>
      <c r="Q72" s="105">
        <v>2.02</v>
      </c>
      <c r="R72" s="106">
        <v>-48</v>
      </c>
      <c r="S72" s="107">
        <v>-1.29</v>
      </c>
      <c r="T72" s="103">
        <v>3721</v>
      </c>
      <c r="U72" s="108"/>
      <c r="W72" s="44"/>
      <c r="X72" s="59"/>
      <c r="Y72" s="110"/>
      <c r="Z72" s="111"/>
    </row>
    <row r="73" spans="2:26" ht="11.1" customHeight="1">
      <c r="B73" s="44"/>
      <c r="C73" s="64"/>
      <c r="D73" s="64"/>
      <c r="E73" s="64"/>
      <c r="F73" s="64"/>
      <c r="G73" s="469" t="s">
        <v>217</v>
      </c>
      <c r="H73" s="469"/>
      <c r="I73" s="469"/>
      <c r="J73" s="469"/>
      <c r="K73" s="192"/>
      <c r="L73" s="103">
        <v>1624</v>
      </c>
      <c r="M73" s="103">
        <v>3499</v>
      </c>
      <c r="N73" s="103">
        <v>1683</v>
      </c>
      <c r="O73" s="103">
        <v>1816</v>
      </c>
      <c r="P73" s="104">
        <v>13457.692307692307</v>
      </c>
      <c r="Q73" s="105">
        <v>2.15</v>
      </c>
      <c r="R73" s="106">
        <v>-115</v>
      </c>
      <c r="S73" s="107">
        <v>-3.18</v>
      </c>
      <c r="T73" s="103">
        <v>3614</v>
      </c>
      <c r="U73" s="108"/>
      <c r="W73" s="44"/>
      <c r="X73" s="59"/>
      <c r="Y73" s="110"/>
      <c r="Z73" s="111"/>
    </row>
    <row r="74" spans="2:26" ht="6.2" customHeight="1">
      <c r="B74" s="44"/>
      <c r="C74" s="64"/>
      <c r="D74" s="64"/>
      <c r="E74" s="64"/>
      <c r="F74" s="64"/>
      <c r="G74" s="64"/>
      <c r="H74" s="64"/>
      <c r="I74" s="64"/>
      <c r="J74" s="64"/>
      <c r="K74" s="192"/>
      <c r="L74" s="103"/>
      <c r="M74" s="103"/>
      <c r="N74" s="103"/>
      <c r="O74" s="103"/>
      <c r="P74" s="104"/>
      <c r="Q74" s="105"/>
      <c r="R74" s="106"/>
      <c r="S74" s="107"/>
      <c r="T74" s="103"/>
      <c r="U74" s="108"/>
      <c r="W74" s="44"/>
      <c r="X74" s="64"/>
      <c r="Y74" s="110"/>
      <c r="Z74" s="111"/>
    </row>
    <row r="75" spans="2:26" s="60" customFormat="1" ht="11.1" customHeight="1">
      <c r="B75" s="94"/>
      <c r="C75" s="451" t="s">
        <v>222</v>
      </c>
      <c r="D75" s="451"/>
      <c r="E75" s="451"/>
      <c r="F75" s="451"/>
      <c r="G75" s="451"/>
      <c r="H75" s="451"/>
      <c r="I75" s="451"/>
      <c r="J75" s="451"/>
      <c r="K75" s="191"/>
      <c r="L75" s="95">
        <v>8589</v>
      </c>
      <c r="M75" s="95">
        <v>14985</v>
      </c>
      <c r="N75" s="95">
        <v>7376</v>
      </c>
      <c r="O75" s="95">
        <v>7609</v>
      </c>
      <c r="P75" s="96">
        <v>18731.25</v>
      </c>
      <c r="Q75" s="97">
        <v>1.74</v>
      </c>
      <c r="R75" s="98">
        <v>826</v>
      </c>
      <c r="S75" s="99">
        <v>5.83</v>
      </c>
      <c r="T75" s="95">
        <v>14159</v>
      </c>
      <c r="U75" s="112"/>
      <c r="W75" s="451"/>
      <c r="X75" s="451"/>
      <c r="Y75" s="101"/>
      <c r="Z75" s="102"/>
    </row>
    <row r="76" spans="2:26" ht="11.1" customHeight="1">
      <c r="B76" s="44"/>
      <c r="C76" s="64"/>
      <c r="D76" s="64"/>
      <c r="E76" s="64"/>
      <c r="F76" s="64"/>
      <c r="G76" s="469" t="s">
        <v>205</v>
      </c>
      <c r="H76" s="469"/>
      <c r="I76" s="469"/>
      <c r="J76" s="469"/>
      <c r="K76" s="192"/>
      <c r="L76" s="103">
        <v>2430</v>
      </c>
      <c r="M76" s="103">
        <v>4021</v>
      </c>
      <c r="N76" s="103">
        <v>2003</v>
      </c>
      <c r="O76" s="103">
        <v>2018</v>
      </c>
      <c r="P76" s="104">
        <v>19147.61904761905</v>
      </c>
      <c r="Q76" s="105">
        <v>1.65</v>
      </c>
      <c r="R76" s="106">
        <v>183</v>
      </c>
      <c r="S76" s="107">
        <v>4.7699999999999996</v>
      </c>
      <c r="T76" s="103">
        <v>3838</v>
      </c>
      <c r="U76" s="108"/>
      <c r="W76" s="64"/>
      <c r="X76" s="59"/>
      <c r="Y76" s="110"/>
      <c r="Z76" s="111"/>
    </row>
    <row r="77" spans="2:26" ht="11.1" customHeight="1">
      <c r="B77" s="44"/>
      <c r="C77" s="64"/>
      <c r="D77" s="64"/>
      <c r="E77" s="64"/>
      <c r="F77" s="64"/>
      <c r="G77" s="469" t="s">
        <v>206</v>
      </c>
      <c r="H77" s="469"/>
      <c r="I77" s="469"/>
      <c r="J77" s="469"/>
      <c r="K77" s="192"/>
      <c r="L77" s="103">
        <v>1670</v>
      </c>
      <c r="M77" s="103">
        <v>3119</v>
      </c>
      <c r="N77" s="103">
        <v>1530</v>
      </c>
      <c r="O77" s="103">
        <v>1589</v>
      </c>
      <c r="P77" s="104">
        <v>11551.85185185185</v>
      </c>
      <c r="Q77" s="105">
        <v>1.87</v>
      </c>
      <c r="R77" s="106">
        <v>-45</v>
      </c>
      <c r="S77" s="107">
        <v>-1.42</v>
      </c>
      <c r="T77" s="103">
        <v>3164</v>
      </c>
      <c r="U77" s="108"/>
      <c r="W77" s="64"/>
      <c r="X77" s="59"/>
      <c r="Y77" s="110"/>
      <c r="Z77" s="111"/>
    </row>
    <row r="78" spans="2:26" ht="11.1" customHeight="1">
      <c r="B78" s="44"/>
      <c r="C78" s="64"/>
      <c r="D78" s="64"/>
      <c r="E78" s="64"/>
      <c r="F78" s="64"/>
      <c r="G78" s="469" t="s">
        <v>210</v>
      </c>
      <c r="H78" s="469"/>
      <c r="I78" s="469"/>
      <c r="J78" s="469"/>
      <c r="K78" s="192"/>
      <c r="L78" s="103">
        <v>2418</v>
      </c>
      <c r="M78" s="103">
        <v>3966</v>
      </c>
      <c r="N78" s="103">
        <v>1958</v>
      </c>
      <c r="O78" s="103">
        <v>2008</v>
      </c>
      <c r="P78" s="104">
        <v>30507.692307692305</v>
      </c>
      <c r="Q78" s="105">
        <v>1.64</v>
      </c>
      <c r="R78" s="106">
        <v>363</v>
      </c>
      <c r="S78" s="107">
        <v>10.07</v>
      </c>
      <c r="T78" s="103">
        <v>3603</v>
      </c>
      <c r="U78" s="108"/>
      <c r="W78" s="64"/>
      <c r="X78" s="59"/>
      <c r="Y78" s="110"/>
      <c r="Z78" s="111"/>
    </row>
    <row r="79" spans="2:26" ht="11.1" customHeight="1">
      <c r="B79" s="44"/>
      <c r="C79" s="64"/>
      <c r="D79" s="64"/>
      <c r="E79" s="64"/>
      <c r="F79" s="64"/>
      <c r="G79" s="469" t="s">
        <v>213</v>
      </c>
      <c r="H79" s="469"/>
      <c r="I79" s="469"/>
      <c r="J79" s="469"/>
      <c r="K79" s="192"/>
      <c r="L79" s="103">
        <v>2071</v>
      </c>
      <c r="M79" s="103">
        <v>3879</v>
      </c>
      <c r="N79" s="103">
        <v>1885</v>
      </c>
      <c r="O79" s="103">
        <v>1994</v>
      </c>
      <c r="P79" s="104">
        <v>20415.78947368421</v>
      </c>
      <c r="Q79" s="105">
        <v>1.87</v>
      </c>
      <c r="R79" s="106">
        <v>325</v>
      </c>
      <c r="S79" s="107">
        <v>9.14</v>
      </c>
      <c r="T79" s="103">
        <v>3554</v>
      </c>
      <c r="U79" s="108"/>
      <c r="W79" s="44"/>
      <c r="X79" s="59"/>
      <c r="Y79" s="110"/>
      <c r="Z79" s="111"/>
    </row>
    <row r="80" spans="2:26" ht="6.2" customHeight="1">
      <c r="B80" s="44"/>
      <c r="C80" s="64"/>
      <c r="D80" s="64"/>
      <c r="E80" s="64"/>
      <c r="F80" s="64"/>
      <c r="G80" s="64"/>
      <c r="H80" s="64"/>
      <c r="I80" s="64"/>
      <c r="J80" s="64"/>
      <c r="K80" s="192"/>
      <c r="L80" s="103"/>
      <c r="M80" s="103"/>
      <c r="N80" s="103"/>
      <c r="O80" s="103"/>
      <c r="P80" s="104"/>
      <c r="Q80" s="105"/>
      <c r="R80" s="106"/>
      <c r="S80" s="107"/>
      <c r="T80" s="103"/>
      <c r="U80" s="108"/>
      <c r="W80" s="44"/>
      <c r="X80" s="64"/>
      <c r="Y80" s="110"/>
      <c r="Z80" s="111"/>
    </row>
    <row r="81" spans="2:26" s="60" customFormat="1" ht="11.1" customHeight="1">
      <c r="B81" s="94"/>
      <c r="C81" s="451" t="s">
        <v>223</v>
      </c>
      <c r="D81" s="451"/>
      <c r="E81" s="451"/>
      <c r="F81" s="451"/>
      <c r="G81" s="451"/>
      <c r="H81" s="451"/>
      <c r="I81" s="451"/>
      <c r="J81" s="451"/>
      <c r="K81" s="191"/>
      <c r="L81" s="95">
        <v>5072</v>
      </c>
      <c r="M81" s="95">
        <v>10510</v>
      </c>
      <c r="N81" s="95">
        <v>5078</v>
      </c>
      <c r="O81" s="95">
        <v>5432</v>
      </c>
      <c r="P81" s="96">
        <v>13828.947368421052</v>
      </c>
      <c r="Q81" s="97">
        <v>2.0699999999999998</v>
      </c>
      <c r="R81" s="98">
        <v>135</v>
      </c>
      <c r="S81" s="99">
        <v>1.3</v>
      </c>
      <c r="T81" s="95">
        <v>10375</v>
      </c>
      <c r="U81" s="112"/>
      <c r="W81" s="451"/>
      <c r="X81" s="451"/>
      <c r="Y81" s="101"/>
      <c r="Z81" s="102"/>
    </row>
    <row r="82" spans="2:26" ht="11.1" customHeight="1">
      <c r="B82" s="44"/>
      <c r="C82" s="64"/>
      <c r="D82" s="64"/>
      <c r="E82" s="64"/>
      <c r="F82" s="64"/>
      <c r="G82" s="469" t="s">
        <v>205</v>
      </c>
      <c r="H82" s="469"/>
      <c r="I82" s="469"/>
      <c r="J82" s="469"/>
      <c r="K82" s="192"/>
      <c r="L82" s="103">
        <v>1007</v>
      </c>
      <c r="M82" s="103">
        <v>1655</v>
      </c>
      <c r="N82" s="103">
        <v>804</v>
      </c>
      <c r="O82" s="103">
        <v>851</v>
      </c>
      <c r="P82" s="104">
        <v>18388.888888888891</v>
      </c>
      <c r="Q82" s="105">
        <v>1.64</v>
      </c>
      <c r="R82" s="106">
        <v>12</v>
      </c>
      <c r="S82" s="107">
        <v>0.73</v>
      </c>
      <c r="T82" s="103">
        <v>1643</v>
      </c>
      <c r="U82" s="108"/>
      <c r="W82" s="64"/>
      <c r="X82" s="59"/>
      <c r="Y82" s="110"/>
      <c r="Z82" s="111"/>
    </row>
    <row r="83" spans="2:26" ht="11.1" customHeight="1">
      <c r="B83" s="44"/>
      <c r="C83" s="64"/>
      <c r="D83" s="64"/>
      <c r="E83" s="64"/>
      <c r="F83" s="64"/>
      <c r="G83" s="469" t="s">
        <v>206</v>
      </c>
      <c r="H83" s="469"/>
      <c r="I83" s="469"/>
      <c r="J83" s="469"/>
      <c r="K83" s="192"/>
      <c r="L83" s="103">
        <v>1112</v>
      </c>
      <c r="M83" s="103">
        <v>2465</v>
      </c>
      <c r="N83" s="103">
        <v>1219</v>
      </c>
      <c r="O83" s="103">
        <v>1246</v>
      </c>
      <c r="P83" s="104">
        <v>15406.25</v>
      </c>
      <c r="Q83" s="105">
        <v>2.2200000000000002</v>
      </c>
      <c r="R83" s="106">
        <v>117</v>
      </c>
      <c r="S83" s="107">
        <v>4.9800000000000004</v>
      </c>
      <c r="T83" s="103">
        <v>2348</v>
      </c>
      <c r="U83" s="108"/>
      <c r="W83" s="64"/>
      <c r="X83" s="59"/>
      <c r="Y83" s="110"/>
      <c r="Z83" s="111"/>
    </row>
    <row r="84" spans="2:26" ht="11.1" customHeight="1">
      <c r="B84" s="44"/>
      <c r="C84" s="64"/>
      <c r="D84" s="64"/>
      <c r="E84" s="64"/>
      <c r="F84" s="64"/>
      <c r="G84" s="469" t="s">
        <v>210</v>
      </c>
      <c r="H84" s="469"/>
      <c r="I84" s="469"/>
      <c r="J84" s="469"/>
      <c r="K84" s="192"/>
      <c r="L84" s="103">
        <v>1128</v>
      </c>
      <c r="M84" s="103">
        <v>2445</v>
      </c>
      <c r="N84" s="103">
        <v>1138</v>
      </c>
      <c r="O84" s="103">
        <v>1307</v>
      </c>
      <c r="P84" s="104">
        <v>8431.0344827586214</v>
      </c>
      <c r="Q84" s="105">
        <v>2.17</v>
      </c>
      <c r="R84" s="106">
        <v>-19</v>
      </c>
      <c r="S84" s="107">
        <v>-0.77</v>
      </c>
      <c r="T84" s="103">
        <v>2464</v>
      </c>
      <c r="U84" s="108"/>
      <c r="W84" s="64"/>
      <c r="X84" s="59"/>
      <c r="Y84" s="110"/>
      <c r="Z84" s="111"/>
    </row>
    <row r="85" spans="2:26" ht="11.1" customHeight="1">
      <c r="B85" s="44"/>
      <c r="C85" s="64"/>
      <c r="D85" s="64"/>
      <c r="E85" s="64"/>
      <c r="F85" s="64"/>
      <c r="G85" s="469" t="s">
        <v>213</v>
      </c>
      <c r="H85" s="469"/>
      <c r="I85" s="469"/>
      <c r="J85" s="469"/>
      <c r="K85" s="192"/>
      <c r="L85" s="103">
        <v>1825</v>
      </c>
      <c r="M85" s="103">
        <v>3945</v>
      </c>
      <c r="N85" s="103">
        <v>1917</v>
      </c>
      <c r="O85" s="103">
        <v>2028</v>
      </c>
      <c r="P85" s="104">
        <v>17931.81818181818</v>
      </c>
      <c r="Q85" s="105">
        <v>2.16</v>
      </c>
      <c r="R85" s="106">
        <v>25</v>
      </c>
      <c r="S85" s="107">
        <v>0.64</v>
      </c>
      <c r="T85" s="103">
        <v>3920</v>
      </c>
      <c r="U85" s="113"/>
      <c r="W85" s="44"/>
      <c r="X85" s="59"/>
      <c r="Y85" s="110"/>
      <c r="Z85" s="111"/>
    </row>
    <row r="86" spans="2:26" s="44" customFormat="1" ht="11.1" customHeight="1">
      <c r="B86" s="45"/>
      <c r="C86" s="45"/>
      <c r="D86" s="45"/>
      <c r="E86" s="45"/>
      <c r="F86" s="45"/>
      <c r="G86" s="45"/>
      <c r="H86" s="45"/>
      <c r="I86" s="45"/>
      <c r="J86" s="45"/>
      <c r="K86" s="189"/>
      <c r="L86" s="45"/>
      <c r="M86" s="45"/>
      <c r="N86" s="45"/>
      <c r="O86" s="45"/>
      <c r="P86" s="45"/>
      <c r="Q86" s="114"/>
      <c r="R86" s="115"/>
      <c r="S86" s="116"/>
      <c r="T86" s="117"/>
      <c r="U86" s="118"/>
    </row>
    <row r="87" spans="2:26" ht="11.1" customHeight="1">
      <c r="B87" s="439" t="s">
        <v>140</v>
      </c>
      <c r="C87" s="439"/>
      <c r="D87" s="439"/>
      <c r="E87" s="43" t="s">
        <v>170</v>
      </c>
      <c r="F87" s="119" t="s">
        <v>224</v>
      </c>
    </row>
    <row r="88" spans="2:26" ht="15.95" customHeight="1"/>
    <row r="89" spans="2:26" ht="15.95" customHeight="1"/>
    <row r="90" spans="2:26" ht="15.95" customHeight="1"/>
    <row r="91" spans="2:26" ht="15.95" customHeight="1"/>
    <row r="92" spans="2:26" ht="15.95" customHeight="1"/>
    <row r="93" spans="2:26" ht="15.95" customHeight="1"/>
    <row r="94" spans="2:26" ht="15.95" customHeight="1"/>
    <row r="95" spans="2:26" ht="15.95" customHeight="1">
      <c r="L95" s="120"/>
      <c r="M95" s="120"/>
      <c r="N95" s="120"/>
      <c r="O95" s="120"/>
    </row>
    <row r="96" spans="2:26">
      <c r="C96" s="470"/>
      <c r="D96" s="470"/>
      <c r="E96" s="470"/>
      <c r="F96" s="470"/>
      <c r="G96" s="470"/>
      <c r="H96" s="470"/>
      <c r="I96" s="470"/>
      <c r="J96" s="470"/>
      <c r="L96" s="120"/>
      <c r="M96" s="120"/>
      <c r="N96" s="120"/>
      <c r="O96" s="120"/>
    </row>
    <row r="97" spans="3:15">
      <c r="C97" s="470"/>
      <c r="D97" s="470"/>
      <c r="E97" s="470"/>
      <c r="F97" s="470"/>
      <c r="G97" s="470"/>
      <c r="H97" s="470"/>
      <c r="I97" s="470"/>
      <c r="J97" s="470"/>
      <c r="L97" s="121"/>
      <c r="M97" s="121"/>
      <c r="N97" s="121"/>
      <c r="O97" s="121"/>
    </row>
    <row r="98" spans="3:15">
      <c r="C98" s="470"/>
      <c r="D98" s="470"/>
      <c r="E98" s="470"/>
      <c r="F98" s="470"/>
      <c r="G98" s="470"/>
      <c r="H98" s="470"/>
      <c r="I98" s="470"/>
      <c r="J98" s="470"/>
      <c r="L98" s="121"/>
      <c r="M98" s="121"/>
      <c r="N98" s="121"/>
      <c r="O98" s="121"/>
    </row>
    <row r="99" spans="3:15">
      <c r="C99" s="470"/>
      <c r="D99" s="470"/>
      <c r="E99" s="470"/>
      <c r="F99" s="470"/>
      <c r="G99" s="470"/>
      <c r="H99" s="470"/>
      <c r="I99" s="470"/>
      <c r="J99" s="470"/>
      <c r="L99" s="121"/>
      <c r="M99" s="121"/>
      <c r="N99" s="121"/>
      <c r="O99" s="121"/>
    </row>
    <row r="101" spans="3:15">
      <c r="L101" s="120"/>
      <c r="M101" s="120"/>
      <c r="N101" s="120"/>
      <c r="O101" s="120"/>
    </row>
  </sheetData>
  <mergeCells count="88">
    <mergeCell ref="G14:J14"/>
    <mergeCell ref="S1:U2"/>
    <mergeCell ref="B5:T5"/>
    <mergeCell ref="B7:K8"/>
    <mergeCell ref="L7:L8"/>
    <mergeCell ref="M7:O7"/>
    <mergeCell ref="R7:S7"/>
    <mergeCell ref="W8:Z8"/>
    <mergeCell ref="C11:J11"/>
    <mergeCell ref="W11:X11"/>
    <mergeCell ref="C13:J13"/>
    <mergeCell ref="W13:X13"/>
    <mergeCell ref="C28:J28"/>
    <mergeCell ref="W28:X28"/>
    <mergeCell ref="G15:J15"/>
    <mergeCell ref="C17:J17"/>
    <mergeCell ref="W17:X17"/>
    <mergeCell ref="G18:J18"/>
    <mergeCell ref="G19:J19"/>
    <mergeCell ref="C21:J21"/>
    <mergeCell ref="W21:X21"/>
    <mergeCell ref="C23:J23"/>
    <mergeCell ref="W23:X23"/>
    <mergeCell ref="G24:J24"/>
    <mergeCell ref="G25:J25"/>
    <mergeCell ref="G26:J26"/>
    <mergeCell ref="G40:J40"/>
    <mergeCell ref="G29:J29"/>
    <mergeCell ref="G30:J30"/>
    <mergeCell ref="C32:J32"/>
    <mergeCell ref="W32:X32"/>
    <mergeCell ref="G33:J33"/>
    <mergeCell ref="G34:J34"/>
    <mergeCell ref="G35:J35"/>
    <mergeCell ref="G36:J36"/>
    <mergeCell ref="C38:J38"/>
    <mergeCell ref="W38:X38"/>
    <mergeCell ref="G39:J39"/>
    <mergeCell ref="G52:J52"/>
    <mergeCell ref="G41:J41"/>
    <mergeCell ref="C43:J43"/>
    <mergeCell ref="W43:X43"/>
    <mergeCell ref="G44:J44"/>
    <mergeCell ref="G45:J45"/>
    <mergeCell ref="G46:J46"/>
    <mergeCell ref="G47:J47"/>
    <mergeCell ref="G48:J48"/>
    <mergeCell ref="G49:J49"/>
    <mergeCell ref="C51:J51"/>
    <mergeCell ref="W51:X51"/>
    <mergeCell ref="G65:J65"/>
    <mergeCell ref="C67:J67"/>
    <mergeCell ref="W56:X56"/>
    <mergeCell ref="G57:J57"/>
    <mergeCell ref="G58:J58"/>
    <mergeCell ref="G59:J59"/>
    <mergeCell ref="C61:J61"/>
    <mergeCell ref="W61:X61"/>
    <mergeCell ref="G64:J64"/>
    <mergeCell ref="W67:X67"/>
    <mergeCell ref="G53:J53"/>
    <mergeCell ref="G54:J54"/>
    <mergeCell ref="C56:J56"/>
    <mergeCell ref="G62:J62"/>
    <mergeCell ref="G63:J63"/>
    <mergeCell ref="G68:J68"/>
    <mergeCell ref="G69:J69"/>
    <mergeCell ref="G78:J78"/>
    <mergeCell ref="G79:J79"/>
    <mergeCell ref="G70:J70"/>
    <mergeCell ref="C81:J81"/>
    <mergeCell ref="W75:X75"/>
    <mergeCell ref="G76:J76"/>
    <mergeCell ref="G71:J71"/>
    <mergeCell ref="G72:J72"/>
    <mergeCell ref="G73:J73"/>
    <mergeCell ref="C75:J75"/>
    <mergeCell ref="G77:J77"/>
    <mergeCell ref="W81:X81"/>
    <mergeCell ref="G82:J82"/>
    <mergeCell ref="C98:J98"/>
    <mergeCell ref="C99:J99"/>
    <mergeCell ref="G83:J83"/>
    <mergeCell ref="G84:J84"/>
    <mergeCell ref="G85:J85"/>
    <mergeCell ref="B87:D87"/>
    <mergeCell ref="C96:J96"/>
    <mergeCell ref="C97:J97"/>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view="pageBreakPreview" zoomScaleNormal="100" zoomScaleSheetLayoutView="100" workbookViewId="0">
      <selection activeCell="A3" sqref="A3"/>
    </sheetView>
  </sheetViews>
  <sheetFormatPr defaultRowHeight="11.25"/>
  <cols>
    <col min="1" max="10" width="1.625" style="13" customWidth="1"/>
    <col min="11" max="19" width="9.125" style="13" customWidth="1"/>
    <col min="20" max="20" width="1.625" style="13" customWidth="1"/>
    <col min="21" max="16384" width="9" style="13"/>
  </cols>
  <sheetData>
    <row r="1" spans="1:24" customFormat="1" ht="11.1" customHeight="1">
      <c r="A1" s="344">
        <v>52</v>
      </c>
      <c r="B1" s="344"/>
      <c r="C1" s="344"/>
      <c r="D1" s="344"/>
      <c r="E1" s="344"/>
      <c r="F1" s="344"/>
      <c r="G1" s="344"/>
      <c r="H1" s="344"/>
      <c r="I1" s="344"/>
      <c r="J1" s="344"/>
      <c r="K1" s="344"/>
    </row>
    <row r="2" spans="1:24" customFormat="1" ht="11.1" customHeight="1">
      <c r="A2" s="344"/>
      <c r="B2" s="344"/>
      <c r="C2" s="344"/>
      <c r="D2" s="344"/>
      <c r="E2" s="344"/>
      <c r="F2" s="344"/>
      <c r="G2" s="344"/>
      <c r="H2" s="344"/>
      <c r="I2" s="344"/>
      <c r="J2" s="344"/>
      <c r="K2" s="344"/>
    </row>
    <row r="3" spans="1:24" ht="11.1" customHeight="1"/>
    <row r="4" spans="1:24" ht="11.1" customHeight="1"/>
    <row r="5" spans="1:24" s="56" customFormat="1" ht="18" customHeight="1">
      <c r="B5" s="476" t="s">
        <v>464</v>
      </c>
      <c r="C5" s="476"/>
      <c r="D5" s="476"/>
      <c r="E5" s="476"/>
      <c r="F5" s="476"/>
      <c r="G5" s="476"/>
      <c r="H5" s="476"/>
      <c r="I5" s="476"/>
      <c r="J5" s="476"/>
      <c r="K5" s="476"/>
      <c r="L5" s="476"/>
      <c r="M5" s="476"/>
      <c r="N5" s="476"/>
      <c r="O5" s="476"/>
      <c r="P5" s="476"/>
      <c r="Q5" s="476"/>
      <c r="R5" s="476"/>
      <c r="S5" s="476"/>
      <c r="U5" s="122"/>
      <c r="V5" s="122"/>
      <c r="W5" s="122"/>
      <c r="X5" s="122"/>
    </row>
    <row r="6" spans="1:24" ht="12.95" customHeight="1">
      <c r="B6" s="44"/>
      <c r="R6" s="44"/>
      <c r="S6" s="79"/>
      <c r="U6" s="44"/>
      <c r="V6" s="44"/>
      <c r="W6" s="44"/>
      <c r="X6" s="44"/>
    </row>
    <row r="7" spans="1:24" ht="14.1" customHeight="1">
      <c r="B7" s="472" t="s">
        <v>189</v>
      </c>
      <c r="C7" s="473"/>
      <c r="D7" s="473"/>
      <c r="E7" s="473"/>
      <c r="F7" s="473"/>
      <c r="G7" s="473"/>
      <c r="H7" s="473"/>
      <c r="I7" s="473"/>
      <c r="J7" s="473"/>
      <c r="K7" s="473" t="s">
        <v>97</v>
      </c>
      <c r="L7" s="475" t="s">
        <v>47</v>
      </c>
      <c r="M7" s="475"/>
      <c r="N7" s="475"/>
      <c r="O7" s="207" t="s">
        <v>192</v>
      </c>
      <c r="P7" s="207" t="s">
        <v>193</v>
      </c>
      <c r="Q7" s="475" t="s">
        <v>225</v>
      </c>
      <c r="R7" s="475"/>
      <c r="S7" s="202" t="s">
        <v>195</v>
      </c>
      <c r="T7" s="123"/>
      <c r="U7" s="44"/>
      <c r="V7" s="44"/>
      <c r="W7" s="44"/>
      <c r="X7" s="44"/>
    </row>
    <row r="8" spans="1:24" ht="14.1" customHeight="1">
      <c r="B8" s="474"/>
      <c r="C8" s="444"/>
      <c r="D8" s="444"/>
      <c r="E8" s="444"/>
      <c r="F8" s="444"/>
      <c r="G8" s="444"/>
      <c r="H8" s="444"/>
      <c r="I8" s="444"/>
      <c r="J8" s="444"/>
      <c r="K8" s="444"/>
      <c r="L8" s="196" t="s">
        <v>94</v>
      </c>
      <c r="M8" s="197" t="s">
        <v>95</v>
      </c>
      <c r="N8" s="197" t="s">
        <v>96</v>
      </c>
      <c r="O8" s="208" t="s">
        <v>198</v>
      </c>
      <c r="P8" s="208" t="s">
        <v>226</v>
      </c>
      <c r="Q8" s="196" t="s">
        <v>227</v>
      </c>
      <c r="R8" s="209" t="s">
        <v>228</v>
      </c>
      <c r="S8" s="204" t="s">
        <v>229</v>
      </c>
      <c r="T8" s="123"/>
      <c r="U8" s="44"/>
      <c r="V8" s="44"/>
      <c r="W8" s="44"/>
      <c r="X8" s="44"/>
    </row>
    <row r="9" spans="1:24" ht="11.1" customHeight="1">
      <c r="C9" s="77"/>
      <c r="D9" s="77"/>
      <c r="E9" s="77"/>
      <c r="F9" s="77"/>
      <c r="G9" s="77"/>
      <c r="H9" s="77"/>
      <c r="I9" s="77"/>
      <c r="J9" s="210"/>
      <c r="K9" s="77"/>
      <c r="L9" s="41"/>
      <c r="M9" s="41"/>
      <c r="N9" s="41"/>
      <c r="O9" s="41"/>
      <c r="P9" s="41"/>
      <c r="Q9" s="77"/>
      <c r="R9" s="79" t="s">
        <v>230</v>
      </c>
      <c r="S9" s="123"/>
      <c r="T9" s="41"/>
      <c r="U9" s="44"/>
      <c r="V9" s="44"/>
      <c r="W9" s="44"/>
      <c r="X9" s="44"/>
    </row>
    <row r="10" spans="1:24" ht="9" customHeight="1">
      <c r="J10" s="200"/>
      <c r="K10" s="44"/>
      <c r="L10" s="44"/>
      <c r="U10" s="44"/>
      <c r="V10" s="44"/>
      <c r="W10" s="44"/>
      <c r="X10" s="44"/>
    </row>
    <row r="11" spans="1:24" s="60" customFormat="1" ht="11.1" customHeight="1">
      <c r="C11" s="451" t="s">
        <v>231</v>
      </c>
      <c r="D11" s="451"/>
      <c r="E11" s="451"/>
      <c r="F11" s="451"/>
      <c r="G11" s="451"/>
      <c r="H11" s="451"/>
      <c r="I11" s="451"/>
      <c r="J11" s="191"/>
      <c r="K11" s="124">
        <v>10278</v>
      </c>
      <c r="L11" s="124">
        <v>19921</v>
      </c>
      <c r="M11" s="124">
        <v>9904</v>
      </c>
      <c r="N11" s="124">
        <v>10017</v>
      </c>
      <c r="O11" s="125">
        <v>18617.757009345794</v>
      </c>
      <c r="P11" s="126">
        <v>1.94</v>
      </c>
      <c r="Q11" s="127">
        <v>1199</v>
      </c>
      <c r="R11" s="99">
        <v>6.4</v>
      </c>
      <c r="S11" s="124">
        <v>18722</v>
      </c>
      <c r="U11" s="94"/>
      <c r="V11" s="94"/>
      <c r="W11" s="94"/>
      <c r="X11" s="94"/>
    </row>
    <row r="12" spans="1:24" ht="11.1" customHeight="1">
      <c r="C12" s="64"/>
      <c r="D12" s="64"/>
      <c r="E12" s="64"/>
      <c r="F12" s="469" t="s">
        <v>205</v>
      </c>
      <c r="G12" s="469"/>
      <c r="H12" s="469"/>
      <c r="I12" s="469"/>
      <c r="J12" s="192"/>
      <c r="K12" s="128">
        <v>2384</v>
      </c>
      <c r="L12" s="128">
        <v>4533</v>
      </c>
      <c r="M12" s="128">
        <v>2180</v>
      </c>
      <c r="N12" s="128">
        <v>2353</v>
      </c>
      <c r="O12" s="129">
        <v>21585.714285714286</v>
      </c>
      <c r="P12" s="130">
        <v>1.9</v>
      </c>
      <c r="Q12" s="131">
        <v>494</v>
      </c>
      <c r="R12" s="107">
        <v>12.23</v>
      </c>
      <c r="S12" s="128">
        <v>4039</v>
      </c>
      <c r="U12" s="44"/>
      <c r="V12" s="44"/>
      <c r="W12" s="44"/>
      <c r="X12" s="44"/>
    </row>
    <row r="13" spans="1:24" ht="11.1" customHeight="1">
      <c r="C13" s="64"/>
      <c r="D13" s="64"/>
      <c r="E13" s="64"/>
      <c r="F13" s="469" t="s">
        <v>206</v>
      </c>
      <c r="G13" s="469"/>
      <c r="H13" s="469"/>
      <c r="I13" s="469"/>
      <c r="J13" s="192"/>
      <c r="K13" s="128">
        <v>1984</v>
      </c>
      <c r="L13" s="128">
        <v>3662</v>
      </c>
      <c r="M13" s="128">
        <v>1885</v>
      </c>
      <c r="N13" s="128">
        <v>1777</v>
      </c>
      <c r="O13" s="129">
        <v>20344.444444444445</v>
      </c>
      <c r="P13" s="130">
        <v>1.85</v>
      </c>
      <c r="Q13" s="131">
        <v>146</v>
      </c>
      <c r="R13" s="107">
        <v>4.1500000000000004</v>
      </c>
      <c r="S13" s="128">
        <v>3516</v>
      </c>
      <c r="U13" s="44"/>
      <c r="V13" s="44"/>
      <c r="W13" s="44"/>
      <c r="X13" s="44"/>
    </row>
    <row r="14" spans="1:24" ht="11.1" customHeight="1">
      <c r="C14" s="64"/>
      <c r="D14" s="64"/>
      <c r="E14" s="64"/>
      <c r="F14" s="469" t="s">
        <v>210</v>
      </c>
      <c r="G14" s="469"/>
      <c r="H14" s="469"/>
      <c r="I14" s="469"/>
      <c r="J14" s="192"/>
      <c r="K14" s="128">
        <v>2529</v>
      </c>
      <c r="L14" s="128">
        <v>5039</v>
      </c>
      <c r="M14" s="128">
        <v>2470</v>
      </c>
      <c r="N14" s="128">
        <v>2569</v>
      </c>
      <c r="O14" s="129">
        <v>18662.962962962964</v>
      </c>
      <c r="P14" s="130">
        <v>1.99</v>
      </c>
      <c r="Q14" s="131">
        <v>346</v>
      </c>
      <c r="R14" s="107">
        <v>7.37</v>
      </c>
      <c r="S14" s="128">
        <v>4693</v>
      </c>
      <c r="U14" s="44"/>
      <c r="V14" s="44"/>
      <c r="W14" s="44"/>
      <c r="X14" s="44"/>
    </row>
    <row r="15" spans="1:24" ht="11.1" customHeight="1">
      <c r="C15" s="64"/>
      <c r="D15" s="64"/>
      <c r="E15" s="64"/>
      <c r="F15" s="469" t="s">
        <v>213</v>
      </c>
      <c r="G15" s="469"/>
      <c r="H15" s="469"/>
      <c r="I15" s="469"/>
      <c r="J15" s="192"/>
      <c r="K15" s="128">
        <v>2027</v>
      </c>
      <c r="L15" s="128">
        <v>4273</v>
      </c>
      <c r="M15" s="128">
        <v>2121</v>
      </c>
      <c r="N15" s="128">
        <v>2152</v>
      </c>
      <c r="O15" s="129">
        <v>15825.925925925925</v>
      </c>
      <c r="P15" s="130">
        <v>2.11</v>
      </c>
      <c r="Q15" s="131">
        <v>83</v>
      </c>
      <c r="R15" s="107">
        <v>1.98</v>
      </c>
      <c r="S15" s="128">
        <v>4190</v>
      </c>
      <c r="U15" s="44"/>
      <c r="V15" s="44"/>
      <c r="W15" s="44"/>
      <c r="X15" s="44"/>
    </row>
    <row r="16" spans="1:24" ht="11.1" customHeight="1">
      <c r="C16" s="64"/>
      <c r="D16" s="64"/>
      <c r="E16" s="64"/>
      <c r="F16" s="469" t="s">
        <v>216</v>
      </c>
      <c r="G16" s="469"/>
      <c r="H16" s="469"/>
      <c r="I16" s="469"/>
      <c r="J16" s="192"/>
      <c r="K16" s="128">
        <v>1354</v>
      </c>
      <c r="L16" s="128">
        <v>2414</v>
      </c>
      <c r="M16" s="128">
        <v>1248</v>
      </c>
      <c r="N16" s="128">
        <v>1166</v>
      </c>
      <c r="O16" s="129">
        <v>16093.333333333334</v>
      </c>
      <c r="P16" s="130">
        <v>1.78</v>
      </c>
      <c r="Q16" s="131">
        <v>130</v>
      </c>
      <c r="R16" s="107">
        <v>5.69</v>
      </c>
      <c r="S16" s="128">
        <v>2284</v>
      </c>
      <c r="U16" s="44"/>
      <c r="V16" s="44"/>
      <c r="W16" s="44"/>
      <c r="X16" s="44"/>
    </row>
    <row r="17" spans="3:24" ht="9" customHeight="1">
      <c r="C17" s="64"/>
      <c r="D17" s="64"/>
      <c r="E17" s="64"/>
      <c r="F17" s="64"/>
      <c r="G17" s="64"/>
      <c r="H17" s="64"/>
      <c r="I17" s="64"/>
      <c r="J17" s="192"/>
      <c r="K17" s="128"/>
      <c r="L17" s="128"/>
      <c r="M17" s="128"/>
      <c r="N17" s="128"/>
      <c r="O17" s="129"/>
      <c r="P17" s="130"/>
      <c r="Q17" s="131"/>
      <c r="R17" s="132"/>
      <c r="S17" s="128"/>
      <c r="U17" s="44"/>
      <c r="V17" s="44"/>
      <c r="W17" s="44"/>
      <c r="X17" s="44"/>
    </row>
    <row r="18" spans="3:24" s="60" customFormat="1" ht="11.1" customHeight="1">
      <c r="C18" s="451" t="s">
        <v>232</v>
      </c>
      <c r="D18" s="451"/>
      <c r="E18" s="451"/>
      <c r="F18" s="451"/>
      <c r="G18" s="451"/>
      <c r="H18" s="451"/>
      <c r="I18" s="451"/>
      <c r="J18" s="191"/>
      <c r="K18" s="124">
        <v>2660</v>
      </c>
      <c r="L18" s="124">
        <v>5761</v>
      </c>
      <c r="M18" s="124">
        <v>2865</v>
      </c>
      <c r="N18" s="124">
        <v>2896</v>
      </c>
      <c r="O18" s="125">
        <v>16460</v>
      </c>
      <c r="P18" s="126">
        <v>2.17</v>
      </c>
      <c r="Q18" s="127">
        <v>196</v>
      </c>
      <c r="R18" s="99">
        <v>3.52</v>
      </c>
      <c r="S18" s="124">
        <v>5565</v>
      </c>
      <c r="U18" s="94"/>
      <c r="V18" s="94"/>
      <c r="W18" s="94"/>
      <c r="X18" s="94"/>
    </row>
    <row r="19" spans="3:24" ht="11.1" customHeight="1">
      <c r="C19" s="64"/>
      <c r="D19" s="64"/>
      <c r="E19" s="64"/>
      <c r="F19" s="469" t="s">
        <v>205</v>
      </c>
      <c r="G19" s="469"/>
      <c r="H19" s="469"/>
      <c r="I19" s="469"/>
      <c r="J19" s="192"/>
      <c r="K19" s="128">
        <v>1618</v>
      </c>
      <c r="L19" s="128">
        <v>3519</v>
      </c>
      <c r="M19" s="128">
        <v>1704</v>
      </c>
      <c r="N19" s="128">
        <v>1815</v>
      </c>
      <c r="O19" s="129">
        <v>17595</v>
      </c>
      <c r="P19" s="130">
        <v>2.17</v>
      </c>
      <c r="Q19" s="131">
        <v>217</v>
      </c>
      <c r="R19" s="107">
        <v>6.57</v>
      </c>
      <c r="S19" s="128">
        <v>3302</v>
      </c>
      <c r="U19" s="44"/>
      <c r="V19" s="44"/>
      <c r="W19" s="44"/>
      <c r="X19" s="44"/>
    </row>
    <row r="20" spans="3:24" ht="11.1" customHeight="1">
      <c r="C20" s="64"/>
      <c r="D20" s="64"/>
      <c r="E20" s="64"/>
      <c r="F20" s="469" t="s">
        <v>206</v>
      </c>
      <c r="G20" s="469"/>
      <c r="H20" s="469"/>
      <c r="I20" s="469"/>
      <c r="J20" s="192"/>
      <c r="K20" s="128">
        <v>1042</v>
      </c>
      <c r="L20" s="128">
        <v>2242</v>
      </c>
      <c r="M20" s="128">
        <v>1161</v>
      </c>
      <c r="N20" s="128">
        <v>1081</v>
      </c>
      <c r="O20" s="129">
        <v>14946.666666666668</v>
      </c>
      <c r="P20" s="130">
        <v>2.15</v>
      </c>
      <c r="Q20" s="131">
        <v>-21</v>
      </c>
      <c r="R20" s="107">
        <v>-0.93</v>
      </c>
      <c r="S20" s="128">
        <v>2263</v>
      </c>
      <c r="U20" s="44"/>
      <c r="V20" s="44"/>
      <c r="W20" s="44"/>
      <c r="X20" s="44"/>
    </row>
    <row r="21" spans="3:24" ht="9" customHeight="1">
      <c r="J21" s="200"/>
      <c r="K21" s="128"/>
      <c r="L21" s="128"/>
      <c r="M21" s="128"/>
      <c r="N21" s="128"/>
      <c r="O21" s="129"/>
      <c r="P21" s="130"/>
      <c r="Q21" s="131"/>
      <c r="R21" s="132"/>
      <c r="S21" s="128"/>
      <c r="U21" s="44"/>
      <c r="V21" s="44"/>
      <c r="W21" s="44"/>
      <c r="X21" s="44"/>
    </row>
    <row r="22" spans="3:24" s="60" customFormat="1" ht="11.1" customHeight="1">
      <c r="C22" s="451" t="s">
        <v>233</v>
      </c>
      <c r="D22" s="451"/>
      <c r="E22" s="451"/>
      <c r="F22" s="451"/>
      <c r="G22" s="451"/>
      <c r="H22" s="451"/>
      <c r="I22" s="451"/>
      <c r="J22" s="191"/>
      <c r="K22" s="124">
        <v>6335</v>
      </c>
      <c r="L22" s="124">
        <v>12890</v>
      </c>
      <c r="M22" s="124">
        <v>6371</v>
      </c>
      <c r="N22" s="124">
        <v>6519</v>
      </c>
      <c r="O22" s="125">
        <v>16525.641025641024</v>
      </c>
      <c r="P22" s="126">
        <v>2.0299999999999998</v>
      </c>
      <c r="Q22" s="127">
        <v>424</v>
      </c>
      <c r="R22" s="99">
        <v>3.4</v>
      </c>
      <c r="S22" s="124">
        <v>12466</v>
      </c>
      <c r="U22" s="94"/>
      <c r="V22" s="94"/>
      <c r="W22" s="94"/>
      <c r="X22" s="94"/>
    </row>
    <row r="23" spans="3:24" ht="11.1" customHeight="1">
      <c r="C23" s="64"/>
      <c r="D23" s="64"/>
      <c r="E23" s="64"/>
      <c r="F23" s="469" t="s">
        <v>205</v>
      </c>
      <c r="G23" s="469"/>
      <c r="H23" s="469"/>
      <c r="I23" s="469"/>
      <c r="J23" s="192"/>
      <c r="K23" s="128">
        <v>119</v>
      </c>
      <c r="L23" s="128">
        <v>256</v>
      </c>
      <c r="M23" s="128">
        <v>120</v>
      </c>
      <c r="N23" s="128">
        <v>136</v>
      </c>
      <c r="O23" s="129">
        <v>1706.6666666666667</v>
      </c>
      <c r="P23" s="130">
        <v>2.15</v>
      </c>
      <c r="Q23" s="131">
        <v>-24</v>
      </c>
      <c r="R23" s="107">
        <v>-8.57</v>
      </c>
      <c r="S23" s="128">
        <v>280</v>
      </c>
      <c r="U23" s="44"/>
      <c r="V23" s="44"/>
      <c r="W23" s="44"/>
      <c r="X23" s="44"/>
    </row>
    <row r="24" spans="3:24" ht="11.1" customHeight="1">
      <c r="C24" s="64"/>
      <c r="D24" s="64"/>
      <c r="E24" s="64"/>
      <c r="F24" s="469" t="s">
        <v>206</v>
      </c>
      <c r="G24" s="469"/>
      <c r="H24" s="469"/>
      <c r="I24" s="469"/>
      <c r="J24" s="192"/>
      <c r="K24" s="128">
        <v>1135</v>
      </c>
      <c r="L24" s="128">
        <v>2346</v>
      </c>
      <c r="M24" s="128">
        <v>1182</v>
      </c>
      <c r="N24" s="128">
        <v>1164</v>
      </c>
      <c r="O24" s="129">
        <v>14662.5</v>
      </c>
      <c r="P24" s="130">
        <v>2.0699999999999998</v>
      </c>
      <c r="Q24" s="131">
        <v>157</v>
      </c>
      <c r="R24" s="107">
        <v>7.17</v>
      </c>
      <c r="S24" s="128">
        <v>2189</v>
      </c>
      <c r="U24" s="44"/>
      <c r="V24" s="44"/>
      <c r="W24" s="44"/>
      <c r="X24" s="44"/>
    </row>
    <row r="25" spans="3:24" ht="11.1" customHeight="1">
      <c r="C25" s="64"/>
      <c r="D25" s="64"/>
      <c r="E25" s="64"/>
      <c r="F25" s="469" t="s">
        <v>210</v>
      </c>
      <c r="G25" s="469"/>
      <c r="H25" s="469"/>
      <c r="I25" s="469"/>
      <c r="J25" s="192"/>
      <c r="K25" s="128">
        <v>2517</v>
      </c>
      <c r="L25" s="128">
        <v>5027</v>
      </c>
      <c r="M25" s="128">
        <v>2500</v>
      </c>
      <c r="N25" s="128">
        <v>2527</v>
      </c>
      <c r="O25" s="129">
        <v>21856.521739130432</v>
      </c>
      <c r="P25" s="130">
        <v>2</v>
      </c>
      <c r="Q25" s="131">
        <v>186</v>
      </c>
      <c r="R25" s="107">
        <v>3.84</v>
      </c>
      <c r="S25" s="128">
        <v>4841</v>
      </c>
      <c r="U25" s="44"/>
      <c r="V25" s="44"/>
      <c r="W25" s="44"/>
      <c r="X25" s="44"/>
    </row>
    <row r="26" spans="3:24" ht="11.1" customHeight="1">
      <c r="C26" s="64"/>
      <c r="D26" s="64"/>
      <c r="E26" s="64"/>
      <c r="F26" s="469" t="s">
        <v>213</v>
      </c>
      <c r="G26" s="469"/>
      <c r="H26" s="469"/>
      <c r="I26" s="469"/>
      <c r="J26" s="192"/>
      <c r="K26" s="128">
        <v>2564</v>
      </c>
      <c r="L26" s="128">
        <v>5261</v>
      </c>
      <c r="M26" s="128">
        <v>2569</v>
      </c>
      <c r="N26" s="128">
        <v>2692</v>
      </c>
      <c r="O26" s="129">
        <v>21920.833333333336</v>
      </c>
      <c r="P26" s="130">
        <v>2.0499999999999998</v>
      </c>
      <c r="Q26" s="131">
        <v>105</v>
      </c>
      <c r="R26" s="107">
        <v>2.04</v>
      </c>
      <c r="S26" s="128">
        <v>5156</v>
      </c>
      <c r="U26" s="44"/>
      <c r="V26" s="44"/>
      <c r="W26" s="44"/>
      <c r="X26" s="44"/>
    </row>
    <row r="27" spans="3:24" ht="9" customHeight="1">
      <c r="J27" s="200"/>
      <c r="K27" s="128"/>
      <c r="L27" s="128"/>
      <c r="M27" s="128"/>
      <c r="N27" s="128"/>
      <c r="O27" s="129"/>
      <c r="P27" s="130"/>
      <c r="Q27" s="131"/>
      <c r="R27" s="132"/>
      <c r="S27" s="128"/>
      <c r="U27" s="44"/>
      <c r="V27" s="44"/>
      <c r="W27" s="44"/>
      <c r="X27" s="44"/>
    </row>
    <row r="28" spans="3:24" s="60" customFormat="1" ht="11.1" customHeight="1">
      <c r="C28" s="451" t="s">
        <v>234</v>
      </c>
      <c r="D28" s="451"/>
      <c r="E28" s="451"/>
      <c r="F28" s="451"/>
      <c r="G28" s="451"/>
      <c r="H28" s="451"/>
      <c r="I28" s="451"/>
      <c r="J28" s="191"/>
      <c r="K28" s="124">
        <v>5849</v>
      </c>
      <c r="L28" s="124">
        <v>13081</v>
      </c>
      <c r="M28" s="124">
        <v>6538</v>
      </c>
      <c r="N28" s="124">
        <v>6543</v>
      </c>
      <c r="O28" s="125">
        <v>17919.178082191782</v>
      </c>
      <c r="P28" s="126">
        <v>2.2400000000000002</v>
      </c>
      <c r="Q28" s="127">
        <v>1020</v>
      </c>
      <c r="R28" s="99">
        <v>8.4600000000000009</v>
      </c>
      <c r="S28" s="124">
        <v>12061</v>
      </c>
      <c r="U28" s="94"/>
      <c r="V28" s="94"/>
      <c r="W28" s="94"/>
      <c r="X28" s="94"/>
    </row>
    <row r="29" spans="3:24" ht="11.1" customHeight="1">
      <c r="C29" s="64"/>
      <c r="D29" s="64"/>
      <c r="E29" s="64"/>
      <c r="F29" s="469" t="s">
        <v>205</v>
      </c>
      <c r="G29" s="469"/>
      <c r="H29" s="469"/>
      <c r="I29" s="469"/>
      <c r="J29" s="192"/>
      <c r="K29" s="128">
        <v>1525</v>
      </c>
      <c r="L29" s="128">
        <v>3551</v>
      </c>
      <c r="M29" s="128">
        <v>1773</v>
      </c>
      <c r="N29" s="128">
        <v>1778</v>
      </c>
      <c r="O29" s="129">
        <v>17755</v>
      </c>
      <c r="P29" s="130">
        <v>2.33</v>
      </c>
      <c r="Q29" s="131">
        <v>305</v>
      </c>
      <c r="R29" s="107">
        <v>9.4</v>
      </c>
      <c r="S29" s="128">
        <v>3246</v>
      </c>
      <c r="U29" s="44"/>
      <c r="V29" s="44"/>
      <c r="W29" s="44"/>
      <c r="X29" s="44"/>
    </row>
    <row r="30" spans="3:24" ht="11.1" customHeight="1">
      <c r="C30" s="64"/>
      <c r="D30" s="64"/>
      <c r="E30" s="64"/>
      <c r="F30" s="469" t="s">
        <v>206</v>
      </c>
      <c r="G30" s="469"/>
      <c r="H30" s="469"/>
      <c r="I30" s="469"/>
      <c r="J30" s="192"/>
      <c r="K30" s="128">
        <v>1262</v>
      </c>
      <c r="L30" s="128">
        <v>2831</v>
      </c>
      <c r="M30" s="128">
        <v>1389</v>
      </c>
      <c r="N30" s="128">
        <v>1442</v>
      </c>
      <c r="O30" s="129">
        <v>17693.75</v>
      </c>
      <c r="P30" s="130">
        <v>2.2400000000000002</v>
      </c>
      <c r="Q30" s="131">
        <v>-47</v>
      </c>
      <c r="R30" s="107">
        <v>-1.63</v>
      </c>
      <c r="S30" s="128">
        <v>2878</v>
      </c>
      <c r="U30" s="44"/>
      <c r="V30" s="44"/>
      <c r="W30" s="44"/>
      <c r="X30" s="44"/>
    </row>
    <row r="31" spans="3:24" ht="11.1" customHeight="1">
      <c r="C31" s="64"/>
      <c r="D31" s="64"/>
      <c r="E31" s="64"/>
      <c r="F31" s="469" t="s">
        <v>210</v>
      </c>
      <c r="G31" s="469"/>
      <c r="H31" s="469"/>
      <c r="I31" s="469"/>
      <c r="J31" s="192"/>
      <c r="K31" s="128">
        <v>1896</v>
      </c>
      <c r="L31" s="128">
        <v>4147</v>
      </c>
      <c r="M31" s="128">
        <v>2122</v>
      </c>
      <c r="N31" s="128">
        <v>2025</v>
      </c>
      <c r="O31" s="129">
        <v>20735</v>
      </c>
      <c r="P31" s="130">
        <v>2.19</v>
      </c>
      <c r="Q31" s="131">
        <v>733</v>
      </c>
      <c r="R31" s="107">
        <v>21.47</v>
      </c>
      <c r="S31" s="128">
        <v>3414</v>
      </c>
      <c r="U31" s="44"/>
      <c r="V31" s="44"/>
      <c r="W31" s="44"/>
      <c r="X31" s="44"/>
    </row>
    <row r="32" spans="3:24" ht="11.1" customHeight="1">
      <c r="C32" s="64"/>
      <c r="D32" s="64"/>
      <c r="E32" s="64"/>
      <c r="F32" s="469" t="s">
        <v>213</v>
      </c>
      <c r="G32" s="469"/>
      <c r="H32" s="469"/>
      <c r="I32" s="469"/>
      <c r="J32" s="192"/>
      <c r="K32" s="128">
        <v>1166</v>
      </c>
      <c r="L32" s="128">
        <v>2552</v>
      </c>
      <c r="M32" s="128">
        <v>1254</v>
      </c>
      <c r="N32" s="128">
        <v>1298</v>
      </c>
      <c r="O32" s="129">
        <v>15011.764705882351</v>
      </c>
      <c r="P32" s="130">
        <v>2.19</v>
      </c>
      <c r="Q32" s="131">
        <v>29</v>
      </c>
      <c r="R32" s="107">
        <v>1.1499999999999999</v>
      </c>
      <c r="S32" s="128">
        <v>2523</v>
      </c>
      <c r="U32" s="44"/>
      <c r="V32" s="44"/>
      <c r="W32" s="44"/>
      <c r="X32" s="44"/>
    </row>
    <row r="33" spans="3:24" ht="9" customHeight="1">
      <c r="C33" s="44"/>
      <c r="D33" s="44"/>
      <c r="E33" s="44"/>
      <c r="F33" s="44"/>
      <c r="G33" s="44"/>
      <c r="H33" s="44"/>
      <c r="I33" s="44"/>
      <c r="J33" s="200"/>
      <c r="K33" s="128"/>
      <c r="L33" s="128"/>
      <c r="M33" s="128"/>
      <c r="N33" s="128"/>
      <c r="O33" s="129"/>
      <c r="P33" s="130"/>
      <c r="Q33" s="131"/>
      <c r="R33" s="132"/>
      <c r="S33" s="103"/>
      <c r="U33" s="44"/>
      <c r="V33" s="44"/>
      <c r="W33" s="44"/>
      <c r="X33" s="44"/>
    </row>
    <row r="34" spans="3:24" s="60" customFormat="1" ht="11.1" customHeight="1">
      <c r="C34" s="451" t="s">
        <v>235</v>
      </c>
      <c r="D34" s="451"/>
      <c r="E34" s="451"/>
      <c r="F34" s="451"/>
      <c r="G34" s="451"/>
      <c r="H34" s="451"/>
      <c r="I34" s="451"/>
      <c r="J34" s="191"/>
      <c r="K34" s="124">
        <v>8426</v>
      </c>
      <c r="L34" s="124">
        <v>18864</v>
      </c>
      <c r="M34" s="124">
        <v>9187</v>
      </c>
      <c r="N34" s="124">
        <v>9677</v>
      </c>
      <c r="O34" s="125">
        <v>15852.100840336136</v>
      </c>
      <c r="P34" s="126">
        <v>2.2400000000000002</v>
      </c>
      <c r="Q34" s="127">
        <v>774</v>
      </c>
      <c r="R34" s="99">
        <v>4.28</v>
      </c>
      <c r="S34" s="124">
        <v>18090</v>
      </c>
      <c r="U34" s="94"/>
      <c r="V34" s="94"/>
      <c r="W34" s="94"/>
      <c r="X34" s="94"/>
    </row>
    <row r="35" spans="3:24" ht="11.1" customHeight="1">
      <c r="C35" s="64"/>
      <c r="D35" s="64"/>
      <c r="E35" s="64"/>
      <c r="F35" s="469" t="s">
        <v>205</v>
      </c>
      <c r="G35" s="469"/>
      <c r="H35" s="469"/>
      <c r="I35" s="469"/>
      <c r="J35" s="192"/>
      <c r="K35" s="128">
        <v>2795</v>
      </c>
      <c r="L35" s="128">
        <v>6054</v>
      </c>
      <c r="M35" s="128">
        <v>2956</v>
      </c>
      <c r="N35" s="128">
        <v>3098</v>
      </c>
      <c r="O35" s="129">
        <v>18345.454545454544</v>
      </c>
      <c r="P35" s="130">
        <v>2.17</v>
      </c>
      <c r="Q35" s="131">
        <v>30</v>
      </c>
      <c r="R35" s="107">
        <v>0.5</v>
      </c>
      <c r="S35" s="128">
        <v>6024</v>
      </c>
      <c r="U35" s="44"/>
      <c r="V35" s="44"/>
      <c r="W35" s="44"/>
      <c r="X35" s="44"/>
    </row>
    <row r="36" spans="3:24" ht="11.1" customHeight="1">
      <c r="C36" s="64"/>
      <c r="D36" s="64"/>
      <c r="E36" s="64"/>
      <c r="F36" s="469" t="s">
        <v>206</v>
      </c>
      <c r="G36" s="469"/>
      <c r="H36" s="469"/>
      <c r="I36" s="469"/>
      <c r="J36" s="192"/>
      <c r="K36" s="128">
        <v>1814</v>
      </c>
      <c r="L36" s="128">
        <v>3980</v>
      </c>
      <c r="M36" s="128">
        <v>1936</v>
      </c>
      <c r="N36" s="128">
        <v>2044</v>
      </c>
      <c r="O36" s="129">
        <v>12838.709677419354</v>
      </c>
      <c r="P36" s="130">
        <v>2.19</v>
      </c>
      <c r="Q36" s="131">
        <v>150</v>
      </c>
      <c r="R36" s="107">
        <v>3.92</v>
      </c>
      <c r="S36" s="128">
        <v>3830</v>
      </c>
      <c r="U36" s="44"/>
      <c r="V36" s="44"/>
      <c r="W36" s="44"/>
      <c r="X36" s="44"/>
    </row>
    <row r="37" spans="3:24" ht="11.1" customHeight="1">
      <c r="C37" s="64"/>
      <c r="D37" s="64"/>
      <c r="E37" s="64"/>
      <c r="F37" s="469" t="s">
        <v>210</v>
      </c>
      <c r="G37" s="469"/>
      <c r="H37" s="469"/>
      <c r="I37" s="469"/>
      <c r="J37" s="192"/>
      <c r="K37" s="128">
        <v>2027</v>
      </c>
      <c r="L37" s="128">
        <v>4597</v>
      </c>
      <c r="M37" s="128">
        <v>2206</v>
      </c>
      <c r="N37" s="128">
        <v>2391</v>
      </c>
      <c r="O37" s="129">
        <v>15323.333333333334</v>
      </c>
      <c r="P37" s="130">
        <v>2.27</v>
      </c>
      <c r="Q37" s="131">
        <v>189</v>
      </c>
      <c r="R37" s="107">
        <v>4.29</v>
      </c>
      <c r="S37" s="128">
        <v>4408</v>
      </c>
      <c r="U37" s="44"/>
      <c r="V37" s="44"/>
      <c r="W37" s="44"/>
      <c r="X37" s="44"/>
    </row>
    <row r="38" spans="3:24" ht="11.1" customHeight="1">
      <c r="C38" s="64"/>
      <c r="D38" s="64"/>
      <c r="E38" s="64"/>
      <c r="F38" s="469" t="s">
        <v>213</v>
      </c>
      <c r="G38" s="469"/>
      <c r="H38" s="469"/>
      <c r="I38" s="469"/>
      <c r="J38" s="192"/>
      <c r="K38" s="128">
        <v>1790</v>
      </c>
      <c r="L38" s="128">
        <v>4233</v>
      </c>
      <c r="M38" s="128">
        <v>2089</v>
      </c>
      <c r="N38" s="128">
        <v>2144</v>
      </c>
      <c r="O38" s="129">
        <v>16932</v>
      </c>
      <c r="P38" s="130">
        <v>2.36</v>
      </c>
      <c r="Q38" s="131">
        <v>405</v>
      </c>
      <c r="R38" s="107">
        <v>10.58</v>
      </c>
      <c r="S38" s="128">
        <v>3828</v>
      </c>
      <c r="U38" s="44"/>
      <c r="V38" s="44"/>
      <c r="W38" s="44"/>
      <c r="X38" s="44"/>
    </row>
    <row r="39" spans="3:24" ht="9" customHeight="1">
      <c r="C39" s="64"/>
      <c r="D39" s="64"/>
      <c r="E39" s="64"/>
      <c r="F39" s="64"/>
      <c r="G39" s="64"/>
      <c r="H39" s="64"/>
      <c r="I39" s="64"/>
      <c r="J39" s="192"/>
      <c r="K39" s="128"/>
      <c r="L39" s="128"/>
      <c r="M39" s="128"/>
      <c r="N39" s="128"/>
      <c r="O39" s="129"/>
      <c r="P39" s="130"/>
      <c r="Q39" s="131"/>
      <c r="R39" s="132"/>
      <c r="S39" s="128"/>
      <c r="U39" s="44"/>
      <c r="V39" s="44"/>
      <c r="W39" s="44"/>
      <c r="X39" s="44"/>
    </row>
    <row r="40" spans="3:24" s="60" customFormat="1" ht="11.1" customHeight="1">
      <c r="C40" s="451" t="s">
        <v>236</v>
      </c>
      <c r="D40" s="451"/>
      <c r="E40" s="451"/>
      <c r="F40" s="451"/>
      <c r="G40" s="451"/>
      <c r="H40" s="451"/>
      <c r="I40" s="451"/>
      <c r="J40" s="191"/>
      <c r="K40" s="124">
        <v>11113</v>
      </c>
      <c r="L40" s="124">
        <v>24669</v>
      </c>
      <c r="M40" s="124">
        <v>12083</v>
      </c>
      <c r="N40" s="124">
        <v>12586</v>
      </c>
      <c r="O40" s="125">
        <v>14016.477272727272</v>
      </c>
      <c r="P40" s="126">
        <v>2.2200000000000002</v>
      </c>
      <c r="Q40" s="127">
        <v>419</v>
      </c>
      <c r="R40" s="99">
        <v>1.73</v>
      </c>
      <c r="S40" s="124">
        <v>24250</v>
      </c>
      <c r="U40" s="94"/>
      <c r="V40" s="94"/>
      <c r="W40" s="94"/>
      <c r="X40" s="94"/>
    </row>
    <row r="41" spans="3:24" ht="11.1" customHeight="1">
      <c r="C41" s="64"/>
      <c r="D41" s="64"/>
      <c r="E41" s="64"/>
      <c r="F41" s="469" t="s">
        <v>205</v>
      </c>
      <c r="G41" s="469"/>
      <c r="H41" s="469"/>
      <c r="I41" s="469"/>
      <c r="J41" s="192"/>
      <c r="K41" s="128">
        <v>1849</v>
      </c>
      <c r="L41" s="128">
        <v>3986</v>
      </c>
      <c r="M41" s="128">
        <v>1985</v>
      </c>
      <c r="N41" s="128">
        <v>2001</v>
      </c>
      <c r="O41" s="129">
        <v>9965</v>
      </c>
      <c r="P41" s="130">
        <v>2.16</v>
      </c>
      <c r="Q41" s="131">
        <v>47</v>
      </c>
      <c r="R41" s="107">
        <v>1.19</v>
      </c>
      <c r="S41" s="128">
        <v>3939</v>
      </c>
      <c r="U41" s="44"/>
      <c r="V41" s="44"/>
      <c r="W41" s="44"/>
      <c r="X41" s="44"/>
    </row>
    <row r="42" spans="3:24" ht="11.1" customHeight="1">
      <c r="C42" s="64"/>
      <c r="D42" s="64"/>
      <c r="E42" s="64"/>
      <c r="F42" s="469" t="s">
        <v>206</v>
      </c>
      <c r="G42" s="469"/>
      <c r="H42" s="469"/>
      <c r="I42" s="469"/>
      <c r="J42" s="192"/>
      <c r="K42" s="128">
        <v>2075</v>
      </c>
      <c r="L42" s="128">
        <v>4601</v>
      </c>
      <c r="M42" s="128">
        <v>2311</v>
      </c>
      <c r="N42" s="128">
        <v>2290</v>
      </c>
      <c r="O42" s="129">
        <v>15336.666666666668</v>
      </c>
      <c r="P42" s="130">
        <v>2.2200000000000002</v>
      </c>
      <c r="Q42" s="131">
        <v>112</v>
      </c>
      <c r="R42" s="107">
        <v>2.4900000000000002</v>
      </c>
      <c r="S42" s="128">
        <v>4489</v>
      </c>
      <c r="U42" s="44"/>
      <c r="V42" s="44"/>
      <c r="W42" s="44"/>
      <c r="X42" s="44"/>
    </row>
    <row r="43" spans="3:24" ht="11.1" customHeight="1">
      <c r="C43" s="64"/>
      <c r="D43" s="64"/>
      <c r="E43" s="64"/>
      <c r="F43" s="469" t="s">
        <v>210</v>
      </c>
      <c r="G43" s="469"/>
      <c r="H43" s="469"/>
      <c r="I43" s="469"/>
      <c r="J43" s="192"/>
      <c r="K43" s="128">
        <v>1922</v>
      </c>
      <c r="L43" s="128">
        <v>4062</v>
      </c>
      <c r="M43" s="128">
        <v>1967</v>
      </c>
      <c r="N43" s="128">
        <v>2095</v>
      </c>
      <c r="O43" s="129">
        <v>16248</v>
      </c>
      <c r="P43" s="130">
        <v>2.11</v>
      </c>
      <c r="Q43" s="131">
        <v>-163</v>
      </c>
      <c r="R43" s="107">
        <v>-3.86</v>
      </c>
      <c r="S43" s="128">
        <v>4225</v>
      </c>
      <c r="U43" s="44"/>
      <c r="V43" s="44"/>
      <c r="W43" s="44"/>
      <c r="X43" s="44"/>
    </row>
    <row r="44" spans="3:24" ht="11.1" customHeight="1">
      <c r="C44" s="64"/>
      <c r="D44" s="64"/>
      <c r="E44" s="64"/>
      <c r="F44" s="469" t="s">
        <v>213</v>
      </c>
      <c r="G44" s="469"/>
      <c r="H44" s="469"/>
      <c r="I44" s="469"/>
      <c r="J44" s="192"/>
      <c r="K44" s="128">
        <v>1927</v>
      </c>
      <c r="L44" s="128">
        <v>4426</v>
      </c>
      <c r="M44" s="128">
        <v>2138</v>
      </c>
      <c r="N44" s="128">
        <v>2288</v>
      </c>
      <c r="O44" s="129">
        <v>14277.41935483871</v>
      </c>
      <c r="P44" s="130">
        <v>2.2999999999999998</v>
      </c>
      <c r="Q44" s="131">
        <v>72</v>
      </c>
      <c r="R44" s="107">
        <v>1.65</v>
      </c>
      <c r="S44" s="128">
        <v>4354</v>
      </c>
      <c r="U44" s="44"/>
      <c r="V44" s="44"/>
      <c r="W44" s="44"/>
      <c r="X44" s="44"/>
    </row>
    <row r="45" spans="3:24" ht="11.1" customHeight="1">
      <c r="C45" s="64"/>
      <c r="D45" s="64"/>
      <c r="E45" s="64"/>
      <c r="F45" s="469" t="s">
        <v>216</v>
      </c>
      <c r="G45" s="469"/>
      <c r="H45" s="469"/>
      <c r="I45" s="469"/>
      <c r="J45" s="192"/>
      <c r="K45" s="128">
        <v>1919</v>
      </c>
      <c r="L45" s="128">
        <v>4293</v>
      </c>
      <c r="M45" s="128">
        <v>2043</v>
      </c>
      <c r="N45" s="128">
        <v>2250</v>
      </c>
      <c r="O45" s="129">
        <v>16511.538461538461</v>
      </c>
      <c r="P45" s="130">
        <v>2.2400000000000002</v>
      </c>
      <c r="Q45" s="131">
        <v>145</v>
      </c>
      <c r="R45" s="107">
        <v>3.5</v>
      </c>
      <c r="S45" s="128">
        <v>4148</v>
      </c>
      <c r="U45" s="44"/>
      <c r="V45" s="44"/>
      <c r="W45" s="44"/>
      <c r="X45" s="44"/>
    </row>
    <row r="46" spans="3:24" ht="11.1" customHeight="1">
      <c r="C46" s="64"/>
      <c r="D46" s="64"/>
      <c r="E46" s="64"/>
      <c r="F46" s="469" t="s">
        <v>217</v>
      </c>
      <c r="G46" s="469"/>
      <c r="H46" s="469"/>
      <c r="I46" s="469"/>
      <c r="J46" s="192"/>
      <c r="K46" s="128">
        <v>1421</v>
      </c>
      <c r="L46" s="128">
        <v>3301</v>
      </c>
      <c r="M46" s="128">
        <v>1639</v>
      </c>
      <c r="N46" s="128">
        <v>1662</v>
      </c>
      <c r="O46" s="129">
        <v>13204</v>
      </c>
      <c r="P46" s="130">
        <v>2.3199999999999998</v>
      </c>
      <c r="Q46" s="131">
        <v>206</v>
      </c>
      <c r="R46" s="107">
        <v>6.66</v>
      </c>
      <c r="S46" s="128">
        <v>3095</v>
      </c>
      <c r="U46" s="44"/>
      <c r="V46" s="44"/>
      <c r="W46" s="44"/>
      <c r="X46" s="44"/>
    </row>
    <row r="47" spans="3:24" ht="9" customHeight="1">
      <c r="C47" s="64"/>
      <c r="D47" s="64"/>
      <c r="E47" s="64"/>
      <c r="F47" s="454"/>
      <c r="G47" s="454"/>
      <c r="H47" s="454"/>
      <c r="I47" s="454"/>
      <c r="J47" s="192"/>
      <c r="K47" s="128"/>
      <c r="L47" s="128"/>
      <c r="M47" s="128"/>
      <c r="N47" s="128"/>
      <c r="O47" s="129"/>
      <c r="P47" s="130"/>
      <c r="Q47" s="131"/>
      <c r="R47" s="132"/>
      <c r="S47" s="128"/>
      <c r="U47" s="44"/>
      <c r="V47" s="44"/>
      <c r="W47" s="44"/>
      <c r="X47" s="44"/>
    </row>
    <row r="48" spans="3:24" s="60" customFormat="1" ht="11.1" customHeight="1">
      <c r="C48" s="451" t="s">
        <v>237</v>
      </c>
      <c r="D48" s="451"/>
      <c r="E48" s="451"/>
      <c r="F48" s="451"/>
      <c r="G48" s="451"/>
      <c r="H48" s="451"/>
      <c r="I48" s="451"/>
      <c r="J48" s="191"/>
      <c r="K48" s="124">
        <v>6748</v>
      </c>
      <c r="L48" s="124">
        <v>16289</v>
      </c>
      <c r="M48" s="124">
        <v>8164</v>
      </c>
      <c r="N48" s="124">
        <v>8125</v>
      </c>
      <c r="O48" s="125">
        <v>11803.623188405798</v>
      </c>
      <c r="P48" s="126">
        <v>2.41</v>
      </c>
      <c r="Q48" s="127">
        <v>1072</v>
      </c>
      <c r="R48" s="99">
        <v>7.04</v>
      </c>
      <c r="S48" s="124">
        <v>15217</v>
      </c>
      <c r="U48" s="94"/>
      <c r="V48" s="94"/>
      <c r="W48" s="94"/>
      <c r="X48" s="94"/>
    </row>
    <row r="49" spans="3:24" ht="11.1" customHeight="1">
      <c r="C49" s="64"/>
      <c r="D49" s="64"/>
      <c r="E49" s="64"/>
      <c r="F49" s="469" t="s">
        <v>205</v>
      </c>
      <c r="G49" s="469"/>
      <c r="H49" s="469"/>
      <c r="I49" s="469"/>
      <c r="J49" s="192"/>
      <c r="K49" s="128">
        <v>1178</v>
      </c>
      <c r="L49" s="128">
        <v>2592</v>
      </c>
      <c r="M49" s="128">
        <v>1290</v>
      </c>
      <c r="N49" s="128">
        <v>1302</v>
      </c>
      <c r="O49" s="129">
        <v>11269.565217391304</v>
      </c>
      <c r="P49" s="130">
        <v>2.2000000000000002</v>
      </c>
      <c r="Q49" s="131">
        <v>107</v>
      </c>
      <c r="R49" s="107">
        <v>4.3099999999999996</v>
      </c>
      <c r="S49" s="128">
        <v>2485</v>
      </c>
      <c r="U49" s="44"/>
      <c r="V49" s="44"/>
      <c r="W49" s="44"/>
      <c r="X49" s="44"/>
    </row>
    <row r="50" spans="3:24" ht="11.1" customHeight="1">
      <c r="C50" s="64"/>
      <c r="D50" s="64"/>
      <c r="E50" s="64"/>
      <c r="F50" s="469" t="s">
        <v>206</v>
      </c>
      <c r="G50" s="469"/>
      <c r="H50" s="469"/>
      <c r="I50" s="469"/>
      <c r="J50" s="192"/>
      <c r="K50" s="128">
        <v>903</v>
      </c>
      <c r="L50" s="128">
        <v>2394</v>
      </c>
      <c r="M50" s="128">
        <v>1170</v>
      </c>
      <c r="N50" s="128">
        <v>1224</v>
      </c>
      <c r="O50" s="129">
        <v>11400</v>
      </c>
      <c r="P50" s="130">
        <v>2.65</v>
      </c>
      <c r="Q50" s="131">
        <v>164</v>
      </c>
      <c r="R50" s="107">
        <v>7.35</v>
      </c>
      <c r="S50" s="128">
        <v>2230</v>
      </c>
      <c r="U50" s="44"/>
      <c r="V50" s="44"/>
      <c r="W50" s="44"/>
      <c r="X50" s="44"/>
    </row>
    <row r="51" spans="3:24" ht="11.1" customHeight="1">
      <c r="C51" s="64"/>
      <c r="D51" s="64"/>
      <c r="E51" s="64"/>
      <c r="F51" s="469" t="s">
        <v>210</v>
      </c>
      <c r="G51" s="469"/>
      <c r="H51" s="469"/>
      <c r="I51" s="469"/>
      <c r="J51" s="192"/>
      <c r="K51" s="128">
        <v>1068</v>
      </c>
      <c r="L51" s="128">
        <v>3025</v>
      </c>
      <c r="M51" s="128">
        <v>1492</v>
      </c>
      <c r="N51" s="128">
        <v>1533</v>
      </c>
      <c r="O51" s="129">
        <v>13750</v>
      </c>
      <c r="P51" s="130">
        <v>2.83</v>
      </c>
      <c r="Q51" s="131">
        <v>99</v>
      </c>
      <c r="R51" s="107">
        <v>3.38</v>
      </c>
      <c r="S51" s="128">
        <v>2926</v>
      </c>
      <c r="U51" s="44"/>
      <c r="V51" s="44"/>
      <c r="W51" s="44"/>
      <c r="X51" s="44"/>
    </row>
    <row r="52" spans="3:24" ht="11.1" customHeight="1">
      <c r="C52" s="64"/>
      <c r="D52" s="64"/>
      <c r="E52" s="64"/>
      <c r="F52" s="469" t="s">
        <v>213</v>
      </c>
      <c r="G52" s="469"/>
      <c r="H52" s="469"/>
      <c r="I52" s="469"/>
      <c r="J52" s="192"/>
      <c r="K52" s="128">
        <v>1311</v>
      </c>
      <c r="L52" s="128">
        <v>3216</v>
      </c>
      <c r="M52" s="128">
        <v>1634</v>
      </c>
      <c r="N52" s="128">
        <v>1582</v>
      </c>
      <c r="O52" s="129">
        <v>13982.608695652174</v>
      </c>
      <c r="P52" s="130">
        <v>2.4500000000000002</v>
      </c>
      <c r="Q52" s="131">
        <v>152</v>
      </c>
      <c r="R52" s="107">
        <v>4.96</v>
      </c>
      <c r="S52" s="128">
        <v>3064</v>
      </c>
      <c r="U52" s="44"/>
      <c r="V52" s="44"/>
      <c r="W52" s="44"/>
      <c r="X52" s="44"/>
    </row>
    <row r="53" spans="3:24" ht="11.1" customHeight="1">
      <c r="C53" s="64"/>
      <c r="D53" s="64"/>
      <c r="E53" s="64"/>
      <c r="F53" s="469" t="s">
        <v>216</v>
      </c>
      <c r="G53" s="469"/>
      <c r="H53" s="469"/>
      <c r="I53" s="469"/>
      <c r="J53" s="192"/>
      <c r="K53" s="128">
        <v>1105</v>
      </c>
      <c r="L53" s="128">
        <v>2322</v>
      </c>
      <c r="M53" s="128">
        <v>1200</v>
      </c>
      <c r="N53" s="128">
        <v>1122</v>
      </c>
      <c r="O53" s="129">
        <v>9675</v>
      </c>
      <c r="P53" s="130">
        <v>2.1</v>
      </c>
      <c r="Q53" s="131">
        <v>360</v>
      </c>
      <c r="R53" s="107">
        <v>18.350000000000001</v>
      </c>
      <c r="S53" s="128">
        <v>1962</v>
      </c>
      <c r="U53" s="44"/>
      <c r="V53" s="44"/>
      <c r="W53" s="44"/>
      <c r="X53" s="44"/>
    </row>
    <row r="54" spans="3:24" ht="11.1" customHeight="1">
      <c r="C54" s="64"/>
      <c r="D54" s="64"/>
      <c r="E54" s="64"/>
      <c r="F54" s="469" t="s">
        <v>217</v>
      </c>
      <c r="G54" s="469"/>
      <c r="H54" s="469"/>
      <c r="I54" s="469"/>
      <c r="J54" s="192"/>
      <c r="K54" s="128">
        <v>1183</v>
      </c>
      <c r="L54" s="128">
        <v>2740</v>
      </c>
      <c r="M54" s="128">
        <v>1378</v>
      </c>
      <c r="N54" s="128">
        <v>1362</v>
      </c>
      <c r="O54" s="129">
        <v>10538.461538461537</v>
      </c>
      <c r="P54" s="130">
        <v>2.3199999999999998</v>
      </c>
      <c r="Q54" s="131">
        <v>190</v>
      </c>
      <c r="R54" s="107">
        <v>7.45</v>
      </c>
      <c r="S54" s="128">
        <v>2550</v>
      </c>
      <c r="U54" s="44"/>
      <c r="V54" s="44"/>
      <c r="W54" s="44"/>
      <c r="X54" s="44"/>
    </row>
    <row r="55" spans="3:24" ht="9" customHeight="1">
      <c r="J55" s="200"/>
      <c r="K55" s="128"/>
      <c r="L55" s="128"/>
      <c r="M55" s="128"/>
      <c r="N55" s="128"/>
      <c r="O55" s="129"/>
      <c r="P55" s="130"/>
      <c r="Q55" s="131"/>
      <c r="R55" s="132"/>
      <c r="S55" s="128"/>
      <c r="U55" s="44"/>
      <c r="V55" s="44"/>
      <c r="W55" s="44"/>
      <c r="X55" s="44"/>
    </row>
    <row r="56" spans="3:24" s="60" customFormat="1" ht="11.1" customHeight="1">
      <c r="C56" s="451" t="s">
        <v>238</v>
      </c>
      <c r="D56" s="451"/>
      <c r="E56" s="451"/>
      <c r="F56" s="451"/>
      <c r="G56" s="451"/>
      <c r="H56" s="451"/>
      <c r="I56" s="451"/>
      <c r="J56" s="191"/>
      <c r="K56" s="124">
        <v>13185</v>
      </c>
      <c r="L56" s="124">
        <v>26399</v>
      </c>
      <c r="M56" s="124">
        <v>13468</v>
      </c>
      <c r="N56" s="124">
        <v>12931</v>
      </c>
      <c r="O56" s="125">
        <v>16096.951219512197</v>
      </c>
      <c r="P56" s="126">
        <v>2</v>
      </c>
      <c r="Q56" s="127">
        <v>706</v>
      </c>
      <c r="R56" s="99">
        <v>2.75</v>
      </c>
      <c r="S56" s="124">
        <v>25693</v>
      </c>
      <c r="U56" s="94"/>
      <c r="V56" s="94"/>
      <c r="W56" s="94"/>
      <c r="X56" s="94"/>
    </row>
    <row r="57" spans="3:24" ht="11.1" customHeight="1">
      <c r="C57" s="64"/>
      <c r="D57" s="64"/>
      <c r="E57" s="64"/>
      <c r="F57" s="469" t="s">
        <v>205</v>
      </c>
      <c r="G57" s="469"/>
      <c r="H57" s="469"/>
      <c r="I57" s="469"/>
      <c r="J57" s="192"/>
      <c r="K57" s="128">
        <v>2630</v>
      </c>
      <c r="L57" s="128">
        <v>4645</v>
      </c>
      <c r="M57" s="128">
        <v>2313</v>
      </c>
      <c r="N57" s="128">
        <v>2332</v>
      </c>
      <c r="O57" s="129">
        <v>17865.384615384613</v>
      </c>
      <c r="P57" s="130">
        <v>1.77</v>
      </c>
      <c r="Q57" s="131">
        <v>125</v>
      </c>
      <c r="R57" s="107">
        <v>2.77</v>
      </c>
      <c r="S57" s="128">
        <v>4520</v>
      </c>
      <c r="U57" s="44"/>
      <c r="V57" s="44"/>
      <c r="W57" s="44"/>
      <c r="X57" s="44"/>
    </row>
    <row r="58" spans="3:24" ht="11.1" customHeight="1">
      <c r="C58" s="64"/>
      <c r="D58" s="64"/>
      <c r="E58" s="64"/>
      <c r="F58" s="469" t="s">
        <v>206</v>
      </c>
      <c r="G58" s="469"/>
      <c r="H58" s="469"/>
      <c r="I58" s="469"/>
      <c r="J58" s="192"/>
      <c r="K58" s="128">
        <v>2924</v>
      </c>
      <c r="L58" s="128">
        <v>5955</v>
      </c>
      <c r="M58" s="128">
        <v>2974</v>
      </c>
      <c r="N58" s="128">
        <v>2981</v>
      </c>
      <c r="O58" s="129">
        <v>23820</v>
      </c>
      <c r="P58" s="130">
        <v>2.04</v>
      </c>
      <c r="Q58" s="131">
        <v>457</v>
      </c>
      <c r="R58" s="107">
        <v>8.31</v>
      </c>
      <c r="S58" s="128">
        <v>5498</v>
      </c>
      <c r="U58" s="44"/>
      <c r="V58" s="44"/>
      <c r="W58" s="44"/>
      <c r="X58" s="44"/>
    </row>
    <row r="59" spans="3:24" ht="11.1" customHeight="1">
      <c r="C59" s="64"/>
      <c r="D59" s="64"/>
      <c r="E59" s="64"/>
      <c r="F59" s="469" t="s">
        <v>210</v>
      </c>
      <c r="G59" s="469"/>
      <c r="H59" s="469"/>
      <c r="I59" s="469"/>
      <c r="J59" s="192"/>
      <c r="K59" s="128">
        <v>1397</v>
      </c>
      <c r="L59" s="128">
        <v>2892</v>
      </c>
      <c r="M59" s="128">
        <v>1386</v>
      </c>
      <c r="N59" s="128">
        <v>1506</v>
      </c>
      <c r="O59" s="129">
        <v>22246.153846153844</v>
      </c>
      <c r="P59" s="130">
        <v>2.0699999999999998</v>
      </c>
      <c r="Q59" s="131">
        <v>209</v>
      </c>
      <c r="R59" s="107">
        <v>7.79</v>
      </c>
      <c r="S59" s="128">
        <v>2683</v>
      </c>
      <c r="U59" s="44"/>
      <c r="V59" s="44"/>
      <c r="W59" s="44"/>
      <c r="X59" s="44"/>
    </row>
    <row r="60" spans="3:24" ht="11.1" customHeight="1">
      <c r="C60" s="64"/>
      <c r="D60" s="64"/>
      <c r="E60" s="64"/>
      <c r="F60" s="469" t="s">
        <v>213</v>
      </c>
      <c r="G60" s="469"/>
      <c r="H60" s="469"/>
      <c r="I60" s="469"/>
      <c r="J60" s="192"/>
      <c r="K60" s="128">
        <v>24</v>
      </c>
      <c r="L60" s="128">
        <v>889</v>
      </c>
      <c r="M60" s="128">
        <v>818</v>
      </c>
      <c r="N60" s="128">
        <v>71</v>
      </c>
      <c r="O60" s="129">
        <v>3556</v>
      </c>
      <c r="P60" s="130">
        <v>37.04</v>
      </c>
      <c r="Q60" s="131">
        <v>120</v>
      </c>
      <c r="R60" s="107">
        <v>15.6</v>
      </c>
      <c r="S60" s="128">
        <v>769</v>
      </c>
      <c r="U60" s="44"/>
      <c r="V60" s="44"/>
      <c r="W60" s="44"/>
      <c r="X60" s="44"/>
    </row>
    <row r="61" spans="3:24" ht="11.1" customHeight="1">
      <c r="C61" s="64"/>
      <c r="D61" s="64"/>
      <c r="E61" s="64"/>
      <c r="F61" s="469" t="s">
        <v>216</v>
      </c>
      <c r="G61" s="469"/>
      <c r="H61" s="469"/>
      <c r="I61" s="469"/>
      <c r="J61" s="192"/>
      <c r="K61" s="128">
        <v>1215</v>
      </c>
      <c r="L61" s="128">
        <v>2436</v>
      </c>
      <c r="M61" s="128">
        <v>1276</v>
      </c>
      <c r="N61" s="128">
        <v>1160</v>
      </c>
      <c r="O61" s="129">
        <v>17400</v>
      </c>
      <c r="P61" s="130">
        <v>2</v>
      </c>
      <c r="Q61" s="131">
        <v>-40</v>
      </c>
      <c r="R61" s="107">
        <v>-1.62</v>
      </c>
      <c r="S61" s="128">
        <v>2476</v>
      </c>
      <c r="U61" s="44"/>
      <c r="V61" s="44"/>
      <c r="W61" s="44"/>
      <c r="X61" s="44"/>
    </row>
    <row r="62" spans="3:24" ht="11.1" customHeight="1">
      <c r="C62" s="64"/>
      <c r="D62" s="64"/>
      <c r="E62" s="64"/>
      <c r="F62" s="469" t="s">
        <v>217</v>
      </c>
      <c r="G62" s="469"/>
      <c r="H62" s="469"/>
      <c r="I62" s="469"/>
      <c r="J62" s="192"/>
      <c r="K62" s="128">
        <v>1443</v>
      </c>
      <c r="L62" s="128">
        <v>2743</v>
      </c>
      <c r="M62" s="128">
        <v>1256</v>
      </c>
      <c r="N62" s="128">
        <v>1487</v>
      </c>
      <c r="O62" s="129">
        <v>15238.888888888889</v>
      </c>
      <c r="P62" s="130">
        <v>1.9</v>
      </c>
      <c r="Q62" s="131">
        <v>6</v>
      </c>
      <c r="R62" s="107">
        <v>0.22</v>
      </c>
      <c r="S62" s="128">
        <v>2737</v>
      </c>
      <c r="U62" s="44"/>
      <c r="V62" s="44"/>
      <c r="W62" s="44"/>
      <c r="X62" s="44"/>
    </row>
    <row r="63" spans="3:24" ht="11.1" customHeight="1">
      <c r="C63" s="64"/>
      <c r="D63" s="64"/>
      <c r="E63" s="64"/>
      <c r="F63" s="469" t="s">
        <v>239</v>
      </c>
      <c r="G63" s="469"/>
      <c r="H63" s="469"/>
      <c r="I63" s="469"/>
      <c r="J63" s="192"/>
      <c r="K63" s="128">
        <v>1538</v>
      </c>
      <c r="L63" s="128">
        <v>3024</v>
      </c>
      <c r="M63" s="128">
        <v>1537</v>
      </c>
      <c r="N63" s="128">
        <v>1487</v>
      </c>
      <c r="O63" s="129">
        <v>14400</v>
      </c>
      <c r="P63" s="130">
        <v>1.97</v>
      </c>
      <c r="Q63" s="131">
        <v>-129</v>
      </c>
      <c r="R63" s="107">
        <v>-4.09</v>
      </c>
      <c r="S63" s="128">
        <v>3153</v>
      </c>
      <c r="U63" s="44"/>
      <c r="V63" s="44"/>
      <c r="W63" s="44"/>
      <c r="X63" s="44"/>
    </row>
    <row r="64" spans="3:24" ht="11.1" customHeight="1">
      <c r="C64" s="64"/>
      <c r="D64" s="64"/>
      <c r="E64" s="64"/>
      <c r="F64" s="469" t="s">
        <v>240</v>
      </c>
      <c r="G64" s="469"/>
      <c r="H64" s="469"/>
      <c r="I64" s="469"/>
      <c r="J64" s="192"/>
      <c r="K64" s="128">
        <v>2014</v>
      </c>
      <c r="L64" s="128">
        <v>3815</v>
      </c>
      <c r="M64" s="128">
        <v>1908</v>
      </c>
      <c r="N64" s="128">
        <v>1907</v>
      </c>
      <c r="O64" s="129">
        <v>17340.909090909092</v>
      </c>
      <c r="P64" s="130">
        <v>1.89</v>
      </c>
      <c r="Q64" s="131">
        <v>-42</v>
      </c>
      <c r="R64" s="107">
        <v>-1.0900000000000001</v>
      </c>
      <c r="S64" s="128">
        <v>3857</v>
      </c>
      <c r="U64" s="44"/>
      <c r="V64" s="44"/>
      <c r="W64" s="44"/>
      <c r="X64" s="44"/>
    </row>
    <row r="65" spans="3:24" ht="9" customHeight="1">
      <c r="J65" s="200"/>
      <c r="K65" s="128"/>
      <c r="L65" s="128"/>
      <c r="M65" s="128"/>
      <c r="N65" s="128"/>
      <c r="O65" s="129"/>
      <c r="P65" s="130"/>
      <c r="Q65" s="131"/>
      <c r="R65" s="132"/>
      <c r="S65" s="128"/>
      <c r="U65" s="44"/>
      <c r="V65" s="44"/>
      <c r="W65" s="44"/>
      <c r="X65" s="44"/>
    </row>
    <row r="66" spans="3:24" s="60" customFormat="1" ht="11.1" customHeight="1">
      <c r="C66" s="451" t="s">
        <v>241</v>
      </c>
      <c r="D66" s="451"/>
      <c r="E66" s="451"/>
      <c r="F66" s="451"/>
      <c r="G66" s="451"/>
      <c r="H66" s="451"/>
      <c r="I66" s="451"/>
      <c r="J66" s="191"/>
      <c r="K66" s="124">
        <v>12004</v>
      </c>
      <c r="L66" s="124">
        <v>28403</v>
      </c>
      <c r="M66" s="124">
        <v>14099</v>
      </c>
      <c r="N66" s="124">
        <v>14304</v>
      </c>
      <c r="O66" s="125">
        <v>17110.240963855424</v>
      </c>
      <c r="P66" s="126">
        <v>2.37</v>
      </c>
      <c r="Q66" s="127">
        <v>986</v>
      </c>
      <c r="R66" s="99">
        <v>3.6</v>
      </c>
      <c r="S66" s="124">
        <v>27417</v>
      </c>
      <c r="U66" s="94"/>
      <c r="V66" s="94"/>
      <c r="W66" s="94"/>
      <c r="X66" s="94"/>
    </row>
    <row r="67" spans="3:24" ht="11.1" customHeight="1">
      <c r="C67" s="64"/>
      <c r="D67" s="64"/>
      <c r="E67" s="64"/>
      <c r="F67" s="469" t="s">
        <v>205</v>
      </c>
      <c r="G67" s="469"/>
      <c r="H67" s="469"/>
      <c r="I67" s="469"/>
      <c r="J67" s="192"/>
      <c r="K67" s="128">
        <v>2118</v>
      </c>
      <c r="L67" s="128">
        <v>4888</v>
      </c>
      <c r="M67" s="128">
        <v>2401</v>
      </c>
      <c r="N67" s="128">
        <v>2487</v>
      </c>
      <c r="O67" s="129">
        <v>17457.142857142855</v>
      </c>
      <c r="P67" s="130">
        <v>2.31</v>
      </c>
      <c r="Q67" s="131">
        <v>193</v>
      </c>
      <c r="R67" s="107">
        <v>4.1100000000000003</v>
      </c>
      <c r="S67" s="128">
        <v>4695</v>
      </c>
      <c r="U67" s="44"/>
      <c r="V67" s="44"/>
      <c r="W67" s="44"/>
      <c r="X67" s="44"/>
    </row>
    <row r="68" spans="3:24" ht="11.1" customHeight="1">
      <c r="C68" s="64"/>
      <c r="D68" s="64"/>
      <c r="E68" s="64"/>
      <c r="F68" s="469" t="s">
        <v>206</v>
      </c>
      <c r="G68" s="469"/>
      <c r="H68" s="469"/>
      <c r="I68" s="469"/>
      <c r="J68" s="192"/>
      <c r="K68" s="128">
        <v>3296</v>
      </c>
      <c r="L68" s="128">
        <v>6978</v>
      </c>
      <c r="M68" s="128">
        <v>3410</v>
      </c>
      <c r="N68" s="128">
        <v>3568</v>
      </c>
      <c r="O68" s="129">
        <v>17445</v>
      </c>
      <c r="P68" s="130">
        <v>2.12</v>
      </c>
      <c r="Q68" s="131">
        <v>245</v>
      </c>
      <c r="R68" s="107">
        <v>3.64</v>
      </c>
      <c r="S68" s="128">
        <v>6733</v>
      </c>
      <c r="U68" s="44"/>
      <c r="V68" s="44"/>
      <c r="W68" s="44"/>
      <c r="X68" s="44"/>
    </row>
    <row r="69" spans="3:24" ht="11.1" customHeight="1">
      <c r="C69" s="64"/>
      <c r="D69" s="64"/>
      <c r="E69" s="64"/>
      <c r="F69" s="469" t="s">
        <v>210</v>
      </c>
      <c r="G69" s="469"/>
      <c r="H69" s="469"/>
      <c r="I69" s="469"/>
      <c r="J69" s="192"/>
      <c r="K69" s="128">
        <v>2375</v>
      </c>
      <c r="L69" s="128">
        <v>6132</v>
      </c>
      <c r="M69" s="128">
        <v>3131</v>
      </c>
      <c r="N69" s="128">
        <v>3001</v>
      </c>
      <c r="O69" s="129">
        <v>19162.5</v>
      </c>
      <c r="P69" s="130">
        <v>2.58</v>
      </c>
      <c r="Q69" s="131">
        <v>-136</v>
      </c>
      <c r="R69" s="107">
        <v>-2.17</v>
      </c>
      <c r="S69" s="128">
        <v>6268</v>
      </c>
      <c r="U69" s="44"/>
      <c r="V69" s="44"/>
      <c r="W69" s="44"/>
      <c r="X69" s="44"/>
    </row>
    <row r="70" spans="3:24" ht="11.1" customHeight="1">
      <c r="C70" s="64"/>
      <c r="D70" s="64"/>
      <c r="E70" s="64"/>
      <c r="F70" s="469" t="s">
        <v>213</v>
      </c>
      <c r="G70" s="469"/>
      <c r="H70" s="469"/>
      <c r="I70" s="469"/>
      <c r="J70" s="192"/>
      <c r="K70" s="128">
        <v>2501</v>
      </c>
      <c r="L70" s="128">
        <v>6380</v>
      </c>
      <c r="M70" s="128">
        <v>3200</v>
      </c>
      <c r="N70" s="128">
        <v>3180</v>
      </c>
      <c r="O70" s="129">
        <v>15190.476190476191</v>
      </c>
      <c r="P70" s="130">
        <v>2.5499999999999998</v>
      </c>
      <c r="Q70" s="131">
        <v>159</v>
      </c>
      <c r="R70" s="107">
        <v>2.56</v>
      </c>
      <c r="S70" s="128">
        <v>6221</v>
      </c>
      <c r="U70" s="44"/>
      <c r="V70" s="44"/>
      <c r="W70" s="44"/>
      <c r="X70" s="44"/>
    </row>
    <row r="71" spans="3:24" ht="11.1" customHeight="1">
      <c r="C71" s="64"/>
      <c r="D71" s="64"/>
      <c r="E71" s="64"/>
      <c r="F71" s="469" t="s">
        <v>216</v>
      </c>
      <c r="G71" s="469"/>
      <c r="H71" s="469"/>
      <c r="I71" s="469"/>
      <c r="J71" s="192"/>
      <c r="K71" s="128">
        <v>1714</v>
      </c>
      <c r="L71" s="128">
        <v>4025</v>
      </c>
      <c r="M71" s="128">
        <v>1957</v>
      </c>
      <c r="N71" s="128">
        <v>2068</v>
      </c>
      <c r="O71" s="129">
        <v>15480.76923076923</v>
      </c>
      <c r="P71" s="130">
        <v>2.35</v>
      </c>
      <c r="Q71" s="131">
        <v>525</v>
      </c>
      <c r="R71" s="107">
        <v>15</v>
      </c>
      <c r="S71" s="128">
        <v>3500</v>
      </c>
      <c r="U71" s="44"/>
      <c r="V71" s="44"/>
      <c r="W71" s="44"/>
      <c r="X71" s="44"/>
    </row>
    <row r="72" spans="3:24" ht="9" customHeight="1">
      <c r="C72" s="64"/>
      <c r="D72" s="64"/>
      <c r="E72" s="64"/>
      <c r="F72" s="64"/>
      <c r="G72" s="64"/>
      <c r="H72" s="64"/>
      <c r="I72" s="64"/>
      <c r="J72" s="192"/>
      <c r="K72" s="128"/>
      <c r="L72" s="128"/>
      <c r="M72" s="128"/>
      <c r="N72" s="128"/>
      <c r="O72" s="129"/>
      <c r="P72" s="130"/>
      <c r="Q72" s="131"/>
      <c r="R72" s="132"/>
      <c r="S72" s="128"/>
      <c r="U72" s="44"/>
      <c r="V72" s="44"/>
      <c r="W72" s="44"/>
      <c r="X72" s="44"/>
    </row>
    <row r="73" spans="3:24" s="60" customFormat="1" ht="11.1" customHeight="1">
      <c r="C73" s="451" t="s">
        <v>242</v>
      </c>
      <c r="D73" s="451"/>
      <c r="E73" s="451"/>
      <c r="F73" s="451"/>
      <c r="G73" s="451"/>
      <c r="H73" s="451"/>
      <c r="I73" s="451"/>
      <c r="J73" s="191"/>
      <c r="K73" s="124">
        <v>11960</v>
      </c>
      <c r="L73" s="124">
        <v>29403</v>
      </c>
      <c r="M73" s="124">
        <v>13911</v>
      </c>
      <c r="N73" s="124">
        <v>15492</v>
      </c>
      <c r="O73" s="125">
        <v>17606.586826347306</v>
      </c>
      <c r="P73" s="126">
        <v>2.46</v>
      </c>
      <c r="Q73" s="127">
        <v>-2044</v>
      </c>
      <c r="R73" s="99">
        <v>-6.5</v>
      </c>
      <c r="S73" s="124">
        <v>31447</v>
      </c>
      <c r="U73" s="94"/>
      <c r="V73" s="94"/>
      <c r="W73" s="94"/>
      <c r="X73" s="94"/>
    </row>
    <row r="74" spans="3:24" s="44" customFormat="1" ht="11.1" customHeight="1">
      <c r="C74" s="64"/>
      <c r="D74" s="64"/>
      <c r="E74" s="64"/>
      <c r="F74" s="469" t="s">
        <v>205</v>
      </c>
      <c r="G74" s="469"/>
      <c r="H74" s="469"/>
      <c r="I74" s="469"/>
      <c r="J74" s="192"/>
      <c r="K74" s="128">
        <v>1453</v>
      </c>
      <c r="L74" s="128">
        <v>2895</v>
      </c>
      <c r="M74" s="128">
        <v>1346</v>
      </c>
      <c r="N74" s="128">
        <v>1549</v>
      </c>
      <c r="O74" s="129">
        <v>41357.142857142855</v>
      </c>
      <c r="P74" s="130">
        <v>1.99</v>
      </c>
      <c r="Q74" s="131">
        <v>-294</v>
      </c>
      <c r="R74" s="107">
        <v>-9.2200000000000006</v>
      </c>
      <c r="S74" s="128">
        <v>3189</v>
      </c>
    </row>
    <row r="75" spans="3:24" s="44" customFormat="1" ht="11.1" customHeight="1">
      <c r="C75" s="64"/>
      <c r="D75" s="64"/>
      <c r="E75" s="64"/>
      <c r="F75" s="469" t="s">
        <v>206</v>
      </c>
      <c r="G75" s="469"/>
      <c r="H75" s="469"/>
      <c r="I75" s="469"/>
      <c r="J75" s="192"/>
      <c r="K75" s="128">
        <v>2485</v>
      </c>
      <c r="L75" s="128">
        <v>6251</v>
      </c>
      <c r="M75" s="128">
        <v>2856</v>
      </c>
      <c r="N75" s="128">
        <v>3395</v>
      </c>
      <c r="O75" s="129">
        <v>24042.307692307691</v>
      </c>
      <c r="P75" s="130">
        <v>2.52</v>
      </c>
      <c r="Q75" s="131">
        <v>-655</v>
      </c>
      <c r="R75" s="107">
        <v>-9.48</v>
      </c>
      <c r="S75" s="128">
        <v>6906</v>
      </c>
    </row>
    <row r="76" spans="3:24" ht="11.1" customHeight="1">
      <c r="C76" s="64"/>
      <c r="D76" s="64"/>
      <c r="E76" s="64"/>
      <c r="F76" s="469" t="s">
        <v>210</v>
      </c>
      <c r="G76" s="469"/>
      <c r="H76" s="469"/>
      <c r="I76" s="469"/>
      <c r="J76" s="192"/>
      <c r="K76" s="128">
        <v>3663</v>
      </c>
      <c r="L76" s="128">
        <v>9367</v>
      </c>
      <c r="M76" s="128">
        <v>4501</v>
      </c>
      <c r="N76" s="128">
        <v>4866</v>
      </c>
      <c r="O76" s="129">
        <v>32300.000000000004</v>
      </c>
      <c r="P76" s="130">
        <v>2.56</v>
      </c>
      <c r="Q76" s="131">
        <v>-338</v>
      </c>
      <c r="R76" s="107">
        <v>-3.48</v>
      </c>
      <c r="S76" s="128">
        <v>9705</v>
      </c>
      <c r="U76" s="44"/>
      <c r="V76" s="44"/>
      <c r="W76" s="44"/>
      <c r="X76" s="44"/>
    </row>
    <row r="77" spans="3:24" ht="11.1" customHeight="1">
      <c r="C77" s="64"/>
      <c r="D77" s="64"/>
      <c r="E77" s="64"/>
      <c r="F77" s="469" t="s">
        <v>213</v>
      </c>
      <c r="G77" s="469"/>
      <c r="H77" s="469"/>
      <c r="I77" s="469"/>
      <c r="J77" s="192"/>
      <c r="K77" s="128">
        <v>9</v>
      </c>
      <c r="L77" s="128">
        <v>9</v>
      </c>
      <c r="M77" s="128">
        <v>9</v>
      </c>
      <c r="N77" s="128">
        <v>0</v>
      </c>
      <c r="O77" s="129">
        <v>14.754098360655737</v>
      </c>
      <c r="P77" s="130">
        <v>1</v>
      </c>
      <c r="Q77" s="131">
        <v>-14</v>
      </c>
      <c r="R77" s="107">
        <v>-60.87</v>
      </c>
      <c r="S77" s="128">
        <v>23</v>
      </c>
      <c r="U77" s="44"/>
      <c r="V77" s="44"/>
      <c r="W77" s="44"/>
      <c r="X77" s="44"/>
    </row>
    <row r="78" spans="3:24" ht="11.1" customHeight="1">
      <c r="C78" s="64"/>
      <c r="D78" s="64"/>
      <c r="E78" s="64"/>
      <c r="F78" s="469" t="s">
        <v>216</v>
      </c>
      <c r="G78" s="469"/>
      <c r="H78" s="469"/>
      <c r="I78" s="469"/>
      <c r="J78" s="192"/>
      <c r="K78" s="128">
        <v>1490</v>
      </c>
      <c r="L78" s="128">
        <v>3638</v>
      </c>
      <c r="M78" s="128">
        <v>1684</v>
      </c>
      <c r="N78" s="128">
        <v>1954</v>
      </c>
      <c r="O78" s="129">
        <v>22737.5</v>
      </c>
      <c r="P78" s="130">
        <v>2.44</v>
      </c>
      <c r="Q78" s="131">
        <v>-293</v>
      </c>
      <c r="R78" s="107">
        <v>-7.45</v>
      </c>
      <c r="S78" s="128">
        <v>3931</v>
      </c>
      <c r="U78" s="44"/>
      <c r="V78" s="44"/>
      <c r="W78" s="44"/>
      <c r="X78" s="44"/>
    </row>
    <row r="79" spans="3:24" ht="11.1" customHeight="1">
      <c r="C79" s="64"/>
      <c r="D79" s="64"/>
      <c r="E79" s="64"/>
      <c r="F79" s="469" t="s">
        <v>217</v>
      </c>
      <c r="G79" s="469"/>
      <c r="H79" s="469"/>
      <c r="I79" s="469"/>
      <c r="J79" s="192"/>
      <c r="K79" s="128">
        <v>450</v>
      </c>
      <c r="L79" s="128">
        <v>1134</v>
      </c>
      <c r="M79" s="128">
        <v>510</v>
      </c>
      <c r="N79" s="128">
        <v>624</v>
      </c>
      <c r="O79" s="129">
        <v>14175</v>
      </c>
      <c r="P79" s="130">
        <v>2.52</v>
      </c>
      <c r="Q79" s="131">
        <v>-89</v>
      </c>
      <c r="R79" s="107">
        <v>-7.28</v>
      </c>
      <c r="S79" s="128">
        <v>1223</v>
      </c>
      <c r="U79" s="44"/>
      <c r="V79" s="44"/>
      <c r="W79" s="44"/>
      <c r="X79" s="44"/>
    </row>
    <row r="80" spans="3:24" ht="10.5" customHeight="1">
      <c r="C80" s="64"/>
      <c r="D80" s="64"/>
      <c r="E80" s="64"/>
      <c r="F80" s="469" t="s">
        <v>239</v>
      </c>
      <c r="G80" s="469"/>
      <c r="H80" s="469"/>
      <c r="I80" s="469"/>
      <c r="J80" s="192"/>
      <c r="K80" s="128">
        <v>2410</v>
      </c>
      <c r="L80" s="128">
        <v>6109</v>
      </c>
      <c r="M80" s="128">
        <v>3005</v>
      </c>
      <c r="N80" s="128">
        <v>3104</v>
      </c>
      <c r="O80" s="129">
        <v>29090.476190476191</v>
      </c>
      <c r="P80" s="130">
        <v>2.5299999999999998</v>
      </c>
      <c r="Q80" s="131">
        <v>-361</v>
      </c>
      <c r="R80" s="107">
        <v>-5.58</v>
      </c>
      <c r="S80" s="128">
        <v>6470</v>
      </c>
      <c r="U80" s="44"/>
      <c r="V80" s="44"/>
      <c r="W80" s="44"/>
      <c r="X80" s="44"/>
    </row>
    <row r="81" spans="2:24" s="44" customFormat="1" ht="15" customHeight="1">
      <c r="B81" s="45"/>
      <c r="C81" s="45"/>
      <c r="D81" s="45"/>
      <c r="E81" s="45"/>
      <c r="F81" s="45"/>
      <c r="G81" s="45"/>
      <c r="H81" s="45"/>
      <c r="I81" s="45"/>
      <c r="J81" s="189"/>
      <c r="K81" s="45"/>
      <c r="L81" s="45"/>
      <c r="M81" s="45"/>
      <c r="N81" s="45"/>
      <c r="O81" s="45"/>
      <c r="P81" s="45"/>
      <c r="Q81" s="45"/>
      <c r="R81" s="45"/>
      <c r="S81" s="45"/>
    </row>
    <row r="82" spans="2:24" s="44" customFormat="1" ht="11.1" customHeight="1"/>
    <row r="83" spans="2:24" ht="15.95" customHeight="1">
      <c r="U83" s="44"/>
      <c r="V83" s="44"/>
      <c r="W83" s="44"/>
      <c r="X83" s="44"/>
    </row>
    <row r="84" spans="2:24" ht="15.95" customHeight="1">
      <c r="U84" s="44"/>
      <c r="V84" s="44"/>
      <c r="W84" s="44"/>
      <c r="X84" s="44"/>
    </row>
    <row r="85" spans="2:24" ht="15.95" customHeight="1">
      <c r="U85" s="44"/>
      <c r="V85" s="44"/>
      <c r="W85" s="44"/>
      <c r="X85" s="44"/>
    </row>
    <row r="86" spans="2:24" ht="15.95" customHeight="1">
      <c r="U86" s="44"/>
      <c r="V86" s="44"/>
      <c r="W86" s="44"/>
      <c r="X86" s="44"/>
    </row>
    <row r="87" spans="2:24" ht="15.95" customHeight="1"/>
    <row r="88" spans="2:24" ht="15.95" customHeight="1"/>
    <row r="89" spans="2:24" ht="15.95" customHeight="1"/>
    <row r="90" spans="2:24" ht="15.95" customHeight="1"/>
    <row r="91" spans="2:24" ht="15.95" customHeight="1"/>
    <row r="92" spans="2:24" ht="15.95" customHeight="1"/>
    <row r="93" spans="2:24" ht="15.95" customHeight="1"/>
    <row r="94" spans="2:24" ht="15.95" customHeight="1"/>
    <row r="95" spans="2:24" ht="15.95" customHeight="1"/>
    <row r="96" spans="2:24" ht="15.95" customHeight="1"/>
    <row r="97" ht="15.95" customHeight="1"/>
    <row r="98" ht="15.95" customHeight="1"/>
    <row r="99" ht="15.95" customHeight="1"/>
    <row r="100" ht="15.95" customHeight="1"/>
  </sheetData>
  <mergeCells count="68">
    <mergeCell ref="C11:I11"/>
    <mergeCell ref="A1:K2"/>
    <mergeCell ref="B5:S5"/>
    <mergeCell ref="B7:J8"/>
    <mergeCell ref="K7:K8"/>
    <mergeCell ref="L7:N7"/>
    <mergeCell ref="Q7:R7"/>
    <mergeCell ref="F25:I25"/>
    <mergeCell ref="F26:I26"/>
    <mergeCell ref="F15:I15"/>
    <mergeCell ref="C28:I28"/>
    <mergeCell ref="F29:I29"/>
    <mergeCell ref="F19:I19"/>
    <mergeCell ref="F20:I20"/>
    <mergeCell ref="C22:I22"/>
    <mergeCell ref="F23:I23"/>
    <mergeCell ref="F24:I24"/>
    <mergeCell ref="F12:I12"/>
    <mergeCell ref="F13:I13"/>
    <mergeCell ref="F14:I14"/>
    <mergeCell ref="F16:I16"/>
    <mergeCell ref="C18:I18"/>
    <mergeCell ref="F30:I30"/>
    <mergeCell ref="F31:I31"/>
    <mergeCell ref="F32:I32"/>
    <mergeCell ref="F46:I46"/>
    <mergeCell ref="F35:I35"/>
    <mergeCell ref="F36:I36"/>
    <mergeCell ref="F37:I37"/>
    <mergeCell ref="F38:I38"/>
    <mergeCell ref="C40:I40"/>
    <mergeCell ref="F41:I41"/>
    <mergeCell ref="F42:I42"/>
    <mergeCell ref="F43:I43"/>
    <mergeCell ref="F44:I44"/>
    <mergeCell ref="F45:I45"/>
    <mergeCell ref="C34:I34"/>
    <mergeCell ref="F47:I47"/>
    <mergeCell ref="C48:I48"/>
    <mergeCell ref="F49:I49"/>
    <mergeCell ref="F50:I50"/>
    <mergeCell ref="F51:I51"/>
    <mergeCell ref="F63:I63"/>
    <mergeCell ref="F52:I52"/>
    <mergeCell ref="F53:I53"/>
    <mergeCell ref="F54:I54"/>
    <mergeCell ref="C56:I56"/>
    <mergeCell ref="F58:I58"/>
    <mergeCell ref="F59:I59"/>
    <mergeCell ref="F60:I60"/>
    <mergeCell ref="F61:I61"/>
    <mergeCell ref="F62:I62"/>
    <mergeCell ref="F57:I57"/>
    <mergeCell ref="F75:I75"/>
    <mergeCell ref="F64:I64"/>
    <mergeCell ref="C66:I66"/>
    <mergeCell ref="F67:I67"/>
    <mergeCell ref="F68:I68"/>
    <mergeCell ref="F69:I69"/>
    <mergeCell ref="F70:I70"/>
    <mergeCell ref="F71:I71"/>
    <mergeCell ref="C73:I73"/>
    <mergeCell ref="F74:I74"/>
    <mergeCell ref="F76:I76"/>
    <mergeCell ref="F77:I77"/>
    <mergeCell ref="F78:I78"/>
    <mergeCell ref="F79:I79"/>
    <mergeCell ref="F80:I80"/>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100"/>
  <sheetViews>
    <sheetView view="pageBreakPreview" zoomScaleNormal="100" zoomScaleSheetLayoutView="100" workbookViewId="0"/>
  </sheetViews>
  <sheetFormatPr defaultRowHeight="11.25"/>
  <cols>
    <col min="1" max="10" width="1.625" style="13" customWidth="1"/>
    <col min="11" max="19" width="9.125" style="13" customWidth="1"/>
    <col min="20" max="20" width="1.625" style="13" customWidth="1"/>
    <col min="21" max="16384" width="9" style="13"/>
  </cols>
  <sheetData>
    <row r="1" spans="2:59" customFormat="1" ht="13.5" customHeight="1">
      <c r="C1" s="53"/>
      <c r="D1" s="53"/>
      <c r="E1" s="221"/>
      <c r="F1" s="221"/>
      <c r="G1" s="221"/>
      <c r="H1" s="221"/>
      <c r="I1" s="221"/>
      <c r="J1" s="221"/>
      <c r="K1" s="13"/>
      <c r="L1" s="13"/>
      <c r="M1" s="13"/>
      <c r="R1" s="330">
        <v>53</v>
      </c>
      <c r="S1" s="330"/>
      <c r="T1" s="330"/>
      <c r="U1" s="13"/>
      <c r="AW1" s="53"/>
      <c r="AX1" s="53"/>
      <c r="AY1" s="53"/>
      <c r="AZ1" s="53"/>
      <c r="BA1" s="53"/>
      <c r="BB1" s="53"/>
      <c r="BC1" s="53"/>
      <c r="BD1" s="53"/>
      <c r="BE1" s="53"/>
      <c r="BF1" s="53"/>
      <c r="BG1" s="53"/>
    </row>
    <row r="2" spans="2:59" customFormat="1" ht="13.5" customHeight="1">
      <c r="C2" s="53"/>
      <c r="D2" s="53"/>
      <c r="E2" s="221"/>
      <c r="F2" s="221"/>
      <c r="G2" s="221"/>
      <c r="H2" s="221"/>
      <c r="I2" s="221"/>
      <c r="J2" s="221"/>
      <c r="K2" s="13"/>
      <c r="L2" s="13"/>
      <c r="M2" s="13"/>
      <c r="R2" s="330"/>
      <c r="S2" s="330"/>
      <c r="T2" s="330"/>
      <c r="U2" s="13"/>
      <c r="AW2" s="53"/>
      <c r="AX2" s="53"/>
      <c r="AY2" s="53"/>
      <c r="AZ2" s="53"/>
      <c r="BA2" s="53"/>
      <c r="BB2" s="53"/>
      <c r="BC2" s="53"/>
      <c r="BD2" s="53"/>
      <c r="BE2" s="53"/>
      <c r="BF2" s="53"/>
      <c r="BG2" s="53"/>
    </row>
    <row r="3" spans="2:59" ht="11.1" customHeight="1"/>
    <row r="4" spans="2:59" ht="11.1" customHeight="1"/>
    <row r="5" spans="2:59" s="56" customFormat="1" ht="18" customHeight="1">
      <c r="B5" s="477" t="s">
        <v>526</v>
      </c>
      <c r="C5" s="477"/>
      <c r="D5" s="477"/>
      <c r="E5" s="477"/>
      <c r="F5" s="477"/>
      <c r="G5" s="477"/>
      <c r="H5" s="477"/>
      <c r="I5" s="477"/>
      <c r="J5" s="477"/>
      <c r="K5" s="477"/>
      <c r="L5" s="477"/>
      <c r="M5" s="477"/>
      <c r="N5" s="477"/>
      <c r="O5" s="477"/>
      <c r="P5" s="477"/>
      <c r="Q5" s="477"/>
      <c r="R5" s="477"/>
      <c r="S5" s="477"/>
      <c r="T5" s="50"/>
    </row>
    <row r="6" spans="2:59" ht="12.95" customHeight="1">
      <c r="B6" s="44"/>
      <c r="C6" s="44"/>
      <c r="D6" s="44"/>
      <c r="E6" s="44"/>
      <c r="F6" s="44"/>
      <c r="G6" s="44"/>
      <c r="H6" s="44"/>
      <c r="I6" s="44"/>
      <c r="J6" s="44"/>
      <c r="K6" s="44"/>
      <c r="L6" s="44"/>
      <c r="M6" s="44"/>
      <c r="N6" s="44"/>
      <c r="O6" s="44"/>
      <c r="P6" s="44"/>
      <c r="Q6" s="44"/>
      <c r="R6" s="44"/>
      <c r="S6" s="44"/>
      <c r="T6" s="44"/>
    </row>
    <row r="7" spans="2:59" ht="14.1" customHeight="1">
      <c r="B7" s="478" t="s">
        <v>189</v>
      </c>
      <c r="C7" s="479"/>
      <c r="D7" s="479"/>
      <c r="E7" s="479"/>
      <c r="F7" s="479"/>
      <c r="G7" s="479"/>
      <c r="H7" s="479"/>
      <c r="I7" s="479"/>
      <c r="J7" s="480"/>
      <c r="K7" s="473" t="s">
        <v>97</v>
      </c>
      <c r="L7" s="475" t="s">
        <v>47</v>
      </c>
      <c r="M7" s="475"/>
      <c r="N7" s="475"/>
      <c r="O7" s="207" t="s">
        <v>192</v>
      </c>
      <c r="P7" s="207" t="s">
        <v>193</v>
      </c>
      <c r="Q7" s="475" t="s">
        <v>225</v>
      </c>
      <c r="R7" s="475"/>
      <c r="S7" s="175" t="s">
        <v>195</v>
      </c>
      <c r="T7" s="123"/>
    </row>
    <row r="8" spans="2:59" ht="14.1" customHeight="1">
      <c r="B8" s="481"/>
      <c r="C8" s="482"/>
      <c r="D8" s="482"/>
      <c r="E8" s="482"/>
      <c r="F8" s="482"/>
      <c r="G8" s="482"/>
      <c r="H8" s="482"/>
      <c r="I8" s="482"/>
      <c r="J8" s="483"/>
      <c r="K8" s="444"/>
      <c r="L8" s="196" t="s">
        <v>94</v>
      </c>
      <c r="M8" s="197" t="s">
        <v>95</v>
      </c>
      <c r="N8" s="197" t="s">
        <v>96</v>
      </c>
      <c r="O8" s="208" t="s">
        <v>198</v>
      </c>
      <c r="P8" s="208" t="s">
        <v>226</v>
      </c>
      <c r="Q8" s="196" t="s">
        <v>227</v>
      </c>
      <c r="R8" s="209" t="s">
        <v>228</v>
      </c>
      <c r="S8" s="211" t="s">
        <v>229</v>
      </c>
      <c r="T8" s="123"/>
    </row>
    <row r="9" spans="2:59" ht="11.1" customHeight="1">
      <c r="C9" s="77"/>
      <c r="D9" s="77"/>
      <c r="E9" s="77"/>
      <c r="F9" s="77"/>
      <c r="G9" s="77"/>
      <c r="H9" s="77"/>
      <c r="I9" s="77"/>
      <c r="J9" s="210"/>
      <c r="K9" s="77"/>
      <c r="L9" s="41"/>
      <c r="M9" s="41"/>
      <c r="N9" s="41"/>
      <c r="O9" s="41"/>
      <c r="P9" s="41"/>
      <c r="Q9" s="77"/>
      <c r="R9" s="79" t="s">
        <v>230</v>
      </c>
      <c r="S9" s="123"/>
      <c r="T9" s="41"/>
    </row>
    <row r="10" spans="2:59" ht="8.25" customHeight="1">
      <c r="J10" s="200"/>
      <c r="K10" s="44"/>
      <c r="L10" s="44"/>
      <c r="M10" s="44"/>
      <c r="N10" s="44"/>
    </row>
    <row r="11" spans="2:59" s="60" customFormat="1" ht="11.1" customHeight="1">
      <c r="C11" s="451" t="s">
        <v>243</v>
      </c>
      <c r="D11" s="451"/>
      <c r="E11" s="451"/>
      <c r="F11" s="451"/>
      <c r="G11" s="451"/>
      <c r="H11" s="451"/>
      <c r="I11" s="451"/>
      <c r="J11" s="191"/>
      <c r="K11" s="124">
        <v>6216</v>
      </c>
      <c r="L11" s="124">
        <v>12935</v>
      </c>
      <c r="M11" s="124">
        <v>6410</v>
      </c>
      <c r="N11" s="124">
        <v>6525</v>
      </c>
      <c r="O11" s="125">
        <v>16798.701298701297</v>
      </c>
      <c r="P11" s="133">
        <v>2.08</v>
      </c>
      <c r="Q11" s="134">
        <v>400</v>
      </c>
      <c r="R11" s="135">
        <v>3.19</v>
      </c>
      <c r="S11" s="124">
        <v>12535</v>
      </c>
    </row>
    <row r="12" spans="2:59" ht="11.1" customHeight="1">
      <c r="C12" s="64"/>
      <c r="D12" s="64"/>
      <c r="E12" s="64"/>
      <c r="F12" s="469" t="s">
        <v>205</v>
      </c>
      <c r="G12" s="469"/>
      <c r="H12" s="469"/>
      <c r="I12" s="469"/>
      <c r="J12" s="192"/>
      <c r="K12" s="128">
        <v>1704</v>
      </c>
      <c r="L12" s="128">
        <v>4142</v>
      </c>
      <c r="M12" s="128">
        <v>2042</v>
      </c>
      <c r="N12" s="128">
        <v>2100</v>
      </c>
      <c r="O12" s="129">
        <v>16568</v>
      </c>
      <c r="P12" s="136">
        <v>2.4300000000000002</v>
      </c>
      <c r="Q12" s="137">
        <v>124</v>
      </c>
      <c r="R12" s="138">
        <v>3.09</v>
      </c>
      <c r="S12" s="128">
        <v>4018</v>
      </c>
    </row>
    <row r="13" spans="2:59" ht="11.1" customHeight="1">
      <c r="C13" s="64"/>
      <c r="D13" s="64"/>
      <c r="E13" s="64"/>
      <c r="F13" s="469" t="s">
        <v>206</v>
      </c>
      <c r="G13" s="469"/>
      <c r="H13" s="469"/>
      <c r="I13" s="469"/>
      <c r="J13" s="192"/>
      <c r="K13" s="128">
        <v>2406</v>
      </c>
      <c r="L13" s="128">
        <v>4671</v>
      </c>
      <c r="M13" s="128">
        <v>2298</v>
      </c>
      <c r="N13" s="128">
        <v>2373</v>
      </c>
      <c r="O13" s="129">
        <v>15570</v>
      </c>
      <c r="P13" s="136">
        <v>1.94</v>
      </c>
      <c r="Q13" s="137">
        <v>26</v>
      </c>
      <c r="R13" s="138">
        <v>0.56000000000000005</v>
      </c>
      <c r="S13" s="128">
        <v>4645</v>
      </c>
    </row>
    <row r="14" spans="2:59" ht="11.1" customHeight="1">
      <c r="C14" s="64"/>
      <c r="D14" s="64"/>
      <c r="E14" s="64"/>
      <c r="F14" s="469" t="s">
        <v>210</v>
      </c>
      <c r="G14" s="469"/>
      <c r="H14" s="469"/>
      <c r="I14" s="469"/>
      <c r="J14" s="192"/>
      <c r="K14" s="128">
        <v>2106</v>
      </c>
      <c r="L14" s="128">
        <v>4122</v>
      </c>
      <c r="M14" s="128">
        <v>2070</v>
      </c>
      <c r="N14" s="128">
        <v>2052</v>
      </c>
      <c r="O14" s="129">
        <v>17921.73913043478</v>
      </c>
      <c r="P14" s="136">
        <v>1.96</v>
      </c>
      <c r="Q14" s="137">
        <v>250</v>
      </c>
      <c r="R14" s="138">
        <v>6.46</v>
      </c>
      <c r="S14" s="128">
        <v>3872</v>
      </c>
    </row>
    <row r="15" spans="2:59" ht="8.25" customHeight="1">
      <c r="J15" s="200"/>
      <c r="K15" s="128"/>
      <c r="L15" s="128"/>
      <c r="M15" s="128"/>
      <c r="N15" s="128"/>
      <c r="O15" s="129"/>
      <c r="P15" s="136"/>
      <c r="Q15" s="137"/>
      <c r="R15" s="138"/>
      <c r="S15" s="128"/>
    </row>
    <row r="16" spans="2:59" s="60" customFormat="1" ht="11.1" customHeight="1">
      <c r="C16" s="451" t="s">
        <v>244</v>
      </c>
      <c r="D16" s="451"/>
      <c r="E16" s="451"/>
      <c r="F16" s="451"/>
      <c r="G16" s="451"/>
      <c r="H16" s="451"/>
      <c r="I16" s="451"/>
      <c r="J16" s="191"/>
      <c r="K16" s="124">
        <v>4794</v>
      </c>
      <c r="L16" s="124">
        <v>12403</v>
      </c>
      <c r="M16" s="124">
        <v>6199</v>
      </c>
      <c r="N16" s="124">
        <v>6204</v>
      </c>
      <c r="O16" s="125">
        <v>10511.016949152543</v>
      </c>
      <c r="P16" s="133">
        <v>2.59</v>
      </c>
      <c r="Q16" s="134">
        <v>551</v>
      </c>
      <c r="R16" s="135">
        <v>4.6500000000000004</v>
      </c>
      <c r="S16" s="124">
        <v>11852</v>
      </c>
    </row>
    <row r="17" spans="3:19" ht="11.1" customHeight="1">
      <c r="C17" s="64"/>
      <c r="D17" s="64"/>
      <c r="E17" s="64"/>
      <c r="F17" s="469" t="s">
        <v>205</v>
      </c>
      <c r="G17" s="469"/>
      <c r="H17" s="469"/>
      <c r="I17" s="469"/>
      <c r="J17" s="192"/>
      <c r="K17" s="128">
        <v>1297</v>
      </c>
      <c r="L17" s="128">
        <v>3352</v>
      </c>
      <c r="M17" s="128">
        <v>1671</v>
      </c>
      <c r="N17" s="128">
        <v>1681</v>
      </c>
      <c r="O17" s="129">
        <v>13966.666666666668</v>
      </c>
      <c r="P17" s="136">
        <v>2.58</v>
      </c>
      <c r="Q17" s="137">
        <v>252</v>
      </c>
      <c r="R17" s="138">
        <v>8.1300000000000008</v>
      </c>
      <c r="S17" s="128">
        <v>3100</v>
      </c>
    </row>
    <row r="18" spans="3:19" ht="11.1" customHeight="1">
      <c r="C18" s="64"/>
      <c r="D18" s="64"/>
      <c r="E18" s="64"/>
      <c r="F18" s="469" t="s">
        <v>206</v>
      </c>
      <c r="G18" s="469"/>
      <c r="H18" s="469"/>
      <c r="I18" s="469"/>
      <c r="J18" s="192"/>
      <c r="K18" s="128">
        <v>890</v>
      </c>
      <c r="L18" s="128">
        <v>2175</v>
      </c>
      <c r="M18" s="128">
        <v>1100</v>
      </c>
      <c r="N18" s="128">
        <v>1075</v>
      </c>
      <c r="O18" s="129">
        <v>7500.0000000000009</v>
      </c>
      <c r="P18" s="136">
        <v>2.44</v>
      </c>
      <c r="Q18" s="137">
        <v>-46</v>
      </c>
      <c r="R18" s="138">
        <v>-2.0699999999999998</v>
      </c>
      <c r="S18" s="128">
        <v>2221</v>
      </c>
    </row>
    <row r="19" spans="3:19" ht="11.1" customHeight="1">
      <c r="C19" s="64"/>
      <c r="D19" s="64"/>
      <c r="E19" s="64"/>
      <c r="F19" s="469" t="s">
        <v>210</v>
      </c>
      <c r="G19" s="469"/>
      <c r="H19" s="469"/>
      <c r="I19" s="469"/>
      <c r="J19" s="192"/>
      <c r="K19" s="128">
        <v>1389</v>
      </c>
      <c r="L19" s="128">
        <v>3752</v>
      </c>
      <c r="M19" s="128">
        <v>1846</v>
      </c>
      <c r="N19" s="128">
        <v>1906</v>
      </c>
      <c r="O19" s="129">
        <v>12103.225806451614</v>
      </c>
      <c r="P19" s="136">
        <v>2.7</v>
      </c>
      <c r="Q19" s="137">
        <v>179</v>
      </c>
      <c r="R19" s="138">
        <v>5.01</v>
      </c>
      <c r="S19" s="128">
        <v>3573</v>
      </c>
    </row>
    <row r="20" spans="3:19" ht="11.1" customHeight="1">
      <c r="C20" s="64"/>
      <c r="D20" s="64"/>
      <c r="E20" s="64"/>
      <c r="F20" s="469" t="s">
        <v>213</v>
      </c>
      <c r="G20" s="469"/>
      <c r="H20" s="469"/>
      <c r="I20" s="469"/>
      <c r="J20" s="192"/>
      <c r="K20" s="128">
        <v>1218</v>
      </c>
      <c r="L20" s="128">
        <v>3124</v>
      </c>
      <c r="M20" s="128">
        <v>1582</v>
      </c>
      <c r="N20" s="128">
        <v>1542</v>
      </c>
      <c r="O20" s="129">
        <v>9466.6666666666661</v>
      </c>
      <c r="P20" s="136">
        <v>2.56</v>
      </c>
      <c r="Q20" s="137">
        <v>166</v>
      </c>
      <c r="R20" s="138">
        <v>5.61</v>
      </c>
      <c r="S20" s="128">
        <v>2958</v>
      </c>
    </row>
    <row r="21" spans="3:19" ht="8.25" customHeight="1">
      <c r="C21" s="64"/>
      <c r="D21" s="64"/>
      <c r="E21" s="64"/>
      <c r="F21" s="64"/>
      <c r="G21" s="64"/>
      <c r="H21" s="64"/>
      <c r="I21" s="64"/>
      <c r="J21" s="192"/>
      <c r="K21" s="128"/>
      <c r="L21" s="128"/>
      <c r="M21" s="128"/>
      <c r="N21" s="128"/>
      <c r="O21" s="129"/>
      <c r="P21" s="136"/>
      <c r="Q21" s="137"/>
      <c r="R21" s="138"/>
      <c r="S21" s="128"/>
    </row>
    <row r="22" spans="3:19" s="60" customFormat="1" ht="11.1" customHeight="1">
      <c r="C22" s="451" t="s">
        <v>245</v>
      </c>
      <c r="D22" s="451"/>
      <c r="E22" s="451"/>
      <c r="F22" s="451"/>
      <c r="G22" s="451"/>
      <c r="H22" s="451"/>
      <c r="I22" s="451"/>
      <c r="J22" s="191"/>
      <c r="K22" s="124">
        <v>7013</v>
      </c>
      <c r="L22" s="124">
        <v>15250</v>
      </c>
      <c r="M22" s="124">
        <v>7449</v>
      </c>
      <c r="N22" s="124">
        <v>7801</v>
      </c>
      <c r="O22" s="125">
        <v>15885.416666666668</v>
      </c>
      <c r="P22" s="133">
        <v>2.17</v>
      </c>
      <c r="Q22" s="134">
        <v>326</v>
      </c>
      <c r="R22" s="135">
        <v>2.1800000000000002</v>
      </c>
      <c r="S22" s="124">
        <v>14924</v>
      </c>
    </row>
    <row r="23" spans="3:19" ht="11.1" customHeight="1">
      <c r="C23" s="64"/>
      <c r="D23" s="64"/>
      <c r="E23" s="64"/>
      <c r="F23" s="469" t="s">
        <v>205</v>
      </c>
      <c r="G23" s="469"/>
      <c r="H23" s="469"/>
      <c r="I23" s="469"/>
      <c r="J23" s="192"/>
      <c r="K23" s="128">
        <v>1329</v>
      </c>
      <c r="L23" s="128">
        <v>3084</v>
      </c>
      <c r="M23" s="128">
        <v>1536</v>
      </c>
      <c r="N23" s="128">
        <v>1548</v>
      </c>
      <c r="O23" s="129">
        <v>18141.176470588234</v>
      </c>
      <c r="P23" s="136">
        <v>2.3199999999999998</v>
      </c>
      <c r="Q23" s="137">
        <v>1</v>
      </c>
      <c r="R23" s="138">
        <v>0.03</v>
      </c>
      <c r="S23" s="128">
        <v>3083</v>
      </c>
    </row>
    <row r="24" spans="3:19" ht="11.1" customHeight="1">
      <c r="C24" s="64"/>
      <c r="D24" s="64"/>
      <c r="E24" s="64"/>
      <c r="F24" s="469" t="s">
        <v>206</v>
      </c>
      <c r="G24" s="469"/>
      <c r="H24" s="469"/>
      <c r="I24" s="469"/>
      <c r="J24" s="192"/>
      <c r="K24" s="128">
        <v>2091</v>
      </c>
      <c r="L24" s="128">
        <v>4162</v>
      </c>
      <c r="M24" s="128">
        <v>2034</v>
      </c>
      <c r="N24" s="128">
        <v>2128</v>
      </c>
      <c r="O24" s="129">
        <v>18095.652173913044</v>
      </c>
      <c r="P24" s="136">
        <v>1.99</v>
      </c>
      <c r="Q24" s="137">
        <v>-57</v>
      </c>
      <c r="R24" s="138">
        <v>-1.35</v>
      </c>
      <c r="S24" s="128">
        <v>4219</v>
      </c>
    </row>
    <row r="25" spans="3:19" ht="11.1" customHeight="1">
      <c r="C25" s="64"/>
      <c r="D25" s="64"/>
      <c r="E25" s="64"/>
      <c r="F25" s="469" t="s">
        <v>210</v>
      </c>
      <c r="G25" s="469"/>
      <c r="H25" s="469"/>
      <c r="I25" s="469"/>
      <c r="J25" s="192"/>
      <c r="K25" s="128">
        <v>1915</v>
      </c>
      <c r="L25" s="128">
        <v>3947</v>
      </c>
      <c r="M25" s="128">
        <v>1898</v>
      </c>
      <c r="N25" s="128">
        <v>2049</v>
      </c>
      <c r="O25" s="129">
        <v>15180.76923076923</v>
      </c>
      <c r="P25" s="136">
        <v>2.06</v>
      </c>
      <c r="Q25" s="137">
        <v>189</v>
      </c>
      <c r="R25" s="138">
        <v>5.03</v>
      </c>
      <c r="S25" s="128">
        <v>3758</v>
      </c>
    </row>
    <row r="26" spans="3:19" ht="11.1" customHeight="1">
      <c r="C26" s="64"/>
      <c r="D26" s="64"/>
      <c r="E26" s="64"/>
      <c r="F26" s="469" t="s">
        <v>213</v>
      </c>
      <c r="G26" s="469"/>
      <c r="H26" s="469"/>
      <c r="I26" s="469"/>
      <c r="J26" s="192"/>
      <c r="K26" s="128">
        <v>1678</v>
      </c>
      <c r="L26" s="128">
        <v>4057</v>
      </c>
      <c r="M26" s="128">
        <v>1981</v>
      </c>
      <c r="N26" s="128">
        <v>2076</v>
      </c>
      <c r="O26" s="129">
        <v>13523.333333333334</v>
      </c>
      <c r="P26" s="136">
        <v>2.42</v>
      </c>
      <c r="Q26" s="137">
        <v>193</v>
      </c>
      <c r="R26" s="138">
        <v>4.99</v>
      </c>
      <c r="S26" s="128">
        <v>3864</v>
      </c>
    </row>
    <row r="27" spans="3:19" ht="8.25" customHeight="1">
      <c r="C27" s="64"/>
      <c r="D27" s="64"/>
      <c r="E27" s="64"/>
      <c r="F27" s="64"/>
      <c r="G27" s="64"/>
      <c r="H27" s="64"/>
      <c r="I27" s="64"/>
      <c r="J27" s="192"/>
      <c r="K27" s="128"/>
      <c r="L27" s="128"/>
      <c r="M27" s="128"/>
      <c r="N27" s="128"/>
      <c r="O27" s="129"/>
      <c r="P27" s="136"/>
      <c r="Q27" s="137"/>
      <c r="R27" s="138"/>
      <c r="S27" s="128"/>
    </row>
    <row r="28" spans="3:19" s="60" customFormat="1" ht="11.1" customHeight="1">
      <c r="C28" s="451" t="s">
        <v>246</v>
      </c>
      <c r="D28" s="451"/>
      <c r="E28" s="451"/>
      <c r="F28" s="451"/>
      <c r="G28" s="451"/>
      <c r="H28" s="451"/>
      <c r="I28" s="451"/>
      <c r="J28" s="191"/>
      <c r="K28" s="124">
        <v>5733</v>
      </c>
      <c r="L28" s="124">
        <v>11793</v>
      </c>
      <c r="M28" s="124">
        <v>5705</v>
      </c>
      <c r="N28" s="124">
        <v>6088</v>
      </c>
      <c r="O28" s="125">
        <v>12680.645161290322</v>
      </c>
      <c r="P28" s="133">
        <v>2.06</v>
      </c>
      <c r="Q28" s="134">
        <v>577</v>
      </c>
      <c r="R28" s="135">
        <v>5.14</v>
      </c>
      <c r="S28" s="124">
        <v>11216</v>
      </c>
    </row>
    <row r="29" spans="3:19" ht="11.1" customHeight="1">
      <c r="C29" s="64"/>
      <c r="D29" s="64"/>
      <c r="E29" s="64"/>
      <c r="F29" s="469" t="s">
        <v>205</v>
      </c>
      <c r="G29" s="469"/>
      <c r="H29" s="469"/>
      <c r="I29" s="469"/>
      <c r="J29" s="192"/>
      <c r="K29" s="128">
        <v>979</v>
      </c>
      <c r="L29" s="128">
        <v>2005</v>
      </c>
      <c r="M29" s="128">
        <v>992</v>
      </c>
      <c r="N29" s="128">
        <v>1013</v>
      </c>
      <c r="O29" s="129">
        <v>11794.117647058823</v>
      </c>
      <c r="P29" s="136">
        <v>2.0499999999999998</v>
      </c>
      <c r="Q29" s="137">
        <v>103</v>
      </c>
      <c r="R29" s="138">
        <v>5.42</v>
      </c>
      <c r="S29" s="128">
        <v>1902</v>
      </c>
    </row>
    <row r="30" spans="3:19" ht="11.1" customHeight="1">
      <c r="C30" s="64"/>
      <c r="D30" s="64"/>
      <c r="E30" s="64"/>
      <c r="F30" s="469" t="s">
        <v>206</v>
      </c>
      <c r="G30" s="469"/>
      <c r="H30" s="469"/>
      <c r="I30" s="469"/>
      <c r="J30" s="192"/>
      <c r="K30" s="128">
        <v>790</v>
      </c>
      <c r="L30" s="128">
        <v>1699</v>
      </c>
      <c r="M30" s="128">
        <v>840</v>
      </c>
      <c r="N30" s="128">
        <v>859</v>
      </c>
      <c r="O30" s="129">
        <v>9994.1176470588234</v>
      </c>
      <c r="P30" s="136">
        <v>2.15</v>
      </c>
      <c r="Q30" s="137">
        <v>67</v>
      </c>
      <c r="R30" s="138">
        <v>4.1100000000000003</v>
      </c>
      <c r="S30" s="128">
        <v>1632</v>
      </c>
    </row>
    <row r="31" spans="3:19" ht="11.1" customHeight="1">
      <c r="C31" s="64"/>
      <c r="D31" s="64"/>
      <c r="E31" s="64"/>
      <c r="F31" s="469" t="s">
        <v>210</v>
      </c>
      <c r="G31" s="469"/>
      <c r="H31" s="469"/>
      <c r="I31" s="469"/>
      <c r="J31" s="192"/>
      <c r="K31" s="128">
        <v>1336</v>
      </c>
      <c r="L31" s="128">
        <v>2725</v>
      </c>
      <c r="M31" s="128">
        <v>1259</v>
      </c>
      <c r="N31" s="128">
        <v>1466</v>
      </c>
      <c r="O31" s="129">
        <v>14342.105263157895</v>
      </c>
      <c r="P31" s="136">
        <v>2.04</v>
      </c>
      <c r="Q31" s="137">
        <v>269</v>
      </c>
      <c r="R31" s="138">
        <v>10.95</v>
      </c>
      <c r="S31" s="128">
        <v>2456</v>
      </c>
    </row>
    <row r="32" spans="3:19" ht="11.1" customHeight="1">
      <c r="C32" s="64"/>
      <c r="D32" s="64"/>
      <c r="E32" s="64"/>
      <c r="F32" s="469" t="s">
        <v>213</v>
      </c>
      <c r="G32" s="469"/>
      <c r="H32" s="469"/>
      <c r="I32" s="469"/>
      <c r="J32" s="192"/>
      <c r="K32" s="128">
        <v>1348</v>
      </c>
      <c r="L32" s="128">
        <v>2950</v>
      </c>
      <c r="M32" s="128">
        <v>1487</v>
      </c>
      <c r="N32" s="128">
        <v>1463</v>
      </c>
      <c r="O32" s="129">
        <v>14750</v>
      </c>
      <c r="P32" s="136">
        <v>2.19</v>
      </c>
      <c r="Q32" s="137">
        <v>104</v>
      </c>
      <c r="R32" s="138">
        <v>3.65</v>
      </c>
      <c r="S32" s="128">
        <v>2846</v>
      </c>
    </row>
    <row r="33" spans="3:19" ht="11.1" customHeight="1">
      <c r="C33" s="64"/>
      <c r="D33" s="64"/>
      <c r="E33" s="64"/>
      <c r="F33" s="469" t="s">
        <v>216</v>
      </c>
      <c r="G33" s="469"/>
      <c r="H33" s="469"/>
      <c r="I33" s="469"/>
      <c r="J33" s="192"/>
      <c r="K33" s="128">
        <v>1280</v>
      </c>
      <c r="L33" s="128">
        <v>2414</v>
      </c>
      <c r="M33" s="128">
        <v>1127</v>
      </c>
      <c r="N33" s="128">
        <v>1287</v>
      </c>
      <c r="O33" s="129">
        <v>12705.263157894737</v>
      </c>
      <c r="P33" s="136">
        <v>1.89</v>
      </c>
      <c r="Q33" s="137">
        <v>34</v>
      </c>
      <c r="R33" s="138">
        <v>1.43</v>
      </c>
      <c r="S33" s="128">
        <v>2380</v>
      </c>
    </row>
    <row r="34" spans="3:19" ht="8.25" customHeight="1">
      <c r="J34" s="200"/>
      <c r="K34" s="128"/>
      <c r="L34" s="128"/>
      <c r="M34" s="128"/>
      <c r="N34" s="128"/>
      <c r="O34" s="129"/>
      <c r="P34" s="136"/>
      <c r="Q34" s="137"/>
      <c r="R34" s="138"/>
      <c r="S34" s="128"/>
    </row>
    <row r="35" spans="3:19" s="60" customFormat="1" ht="11.1" customHeight="1">
      <c r="C35" s="451" t="s">
        <v>247</v>
      </c>
      <c r="D35" s="451"/>
      <c r="E35" s="451"/>
      <c r="F35" s="451"/>
      <c r="G35" s="451"/>
      <c r="H35" s="451"/>
      <c r="I35" s="451"/>
      <c r="J35" s="191"/>
      <c r="K35" s="124">
        <v>6357</v>
      </c>
      <c r="L35" s="124">
        <v>14129</v>
      </c>
      <c r="M35" s="124">
        <v>6782</v>
      </c>
      <c r="N35" s="124">
        <v>7347</v>
      </c>
      <c r="O35" s="125">
        <v>15192.473118279569</v>
      </c>
      <c r="P35" s="133">
        <v>2.2200000000000002</v>
      </c>
      <c r="Q35" s="134">
        <v>1386</v>
      </c>
      <c r="R35" s="135">
        <v>10.88</v>
      </c>
      <c r="S35" s="124">
        <v>12743</v>
      </c>
    </row>
    <row r="36" spans="3:19" ht="11.1" customHeight="1">
      <c r="C36" s="64"/>
      <c r="D36" s="64"/>
      <c r="E36" s="64"/>
      <c r="F36" s="469" t="s">
        <v>205</v>
      </c>
      <c r="G36" s="469"/>
      <c r="H36" s="469"/>
      <c r="I36" s="469"/>
      <c r="J36" s="192"/>
      <c r="K36" s="128">
        <v>1693</v>
      </c>
      <c r="L36" s="128">
        <v>3614</v>
      </c>
      <c r="M36" s="128">
        <v>1671</v>
      </c>
      <c r="N36" s="128">
        <v>1943</v>
      </c>
      <c r="O36" s="129">
        <v>18070</v>
      </c>
      <c r="P36" s="136">
        <v>2.13</v>
      </c>
      <c r="Q36" s="137">
        <v>-83</v>
      </c>
      <c r="R36" s="138">
        <v>-2.25</v>
      </c>
      <c r="S36" s="128">
        <v>3697</v>
      </c>
    </row>
    <row r="37" spans="3:19" ht="11.1" customHeight="1">
      <c r="C37" s="64"/>
      <c r="D37" s="64"/>
      <c r="E37" s="64"/>
      <c r="F37" s="469" t="s">
        <v>206</v>
      </c>
      <c r="G37" s="469"/>
      <c r="H37" s="469"/>
      <c r="I37" s="469"/>
      <c r="J37" s="192"/>
      <c r="K37" s="128">
        <v>1248</v>
      </c>
      <c r="L37" s="128">
        <v>2825</v>
      </c>
      <c r="M37" s="128">
        <v>1361</v>
      </c>
      <c r="N37" s="128">
        <v>1464</v>
      </c>
      <c r="O37" s="129">
        <v>17656.25</v>
      </c>
      <c r="P37" s="136">
        <v>2.2599999999999998</v>
      </c>
      <c r="Q37" s="137">
        <v>798</v>
      </c>
      <c r="R37" s="138">
        <v>39.369999999999997</v>
      </c>
      <c r="S37" s="128">
        <v>2027</v>
      </c>
    </row>
    <row r="38" spans="3:19" ht="11.1" customHeight="1">
      <c r="C38" s="64"/>
      <c r="D38" s="64"/>
      <c r="E38" s="64"/>
      <c r="F38" s="469" t="s">
        <v>210</v>
      </c>
      <c r="G38" s="469"/>
      <c r="H38" s="469"/>
      <c r="I38" s="469"/>
      <c r="J38" s="192"/>
      <c r="K38" s="128">
        <v>1325</v>
      </c>
      <c r="L38" s="128">
        <v>2879</v>
      </c>
      <c r="M38" s="128">
        <v>1399</v>
      </c>
      <c r="N38" s="128">
        <v>1480</v>
      </c>
      <c r="O38" s="129">
        <v>11995.833333333334</v>
      </c>
      <c r="P38" s="136">
        <v>2.17</v>
      </c>
      <c r="Q38" s="137">
        <v>23</v>
      </c>
      <c r="R38" s="138">
        <v>0.81</v>
      </c>
      <c r="S38" s="128">
        <v>2856</v>
      </c>
    </row>
    <row r="39" spans="3:19" ht="11.1" customHeight="1">
      <c r="C39" s="64"/>
      <c r="D39" s="64"/>
      <c r="E39" s="64"/>
      <c r="F39" s="469" t="s">
        <v>213</v>
      </c>
      <c r="G39" s="469"/>
      <c r="H39" s="469"/>
      <c r="I39" s="469"/>
      <c r="J39" s="192"/>
      <c r="K39" s="128">
        <v>973</v>
      </c>
      <c r="L39" s="128">
        <v>2245</v>
      </c>
      <c r="M39" s="128">
        <v>1087</v>
      </c>
      <c r="N39" s="128">
        <v>1158</v>
      </c>
      <c r="O39" s="129">
        <v>16035.714285714284</v>
      </c>
      <c r="P39" s="136">
        <v>2.31</v>
      </c>
      <c r="Q39" s="137">
        <v>396</v>
      </c>
      <c r="R39" s="138">
        <v>21.42</v>
      </c>
      <c r="S39" s="128">
        <v>1849</v>
      </c>
    </row>
    <row r="40" spans="3:19" ht="11.1" customHeight="1">
      <c r="C40" s="64"/>
      <c r="D40" s="64"/>
      <c r="E40" s="64"/>
      <c r="F40" s="469" t="s">
        <v>216</v>
      </c>
      <c r="G40" s="469"/>
      <c r="H40" s="469"/>
      <c r="I40" s="469"/>
      <c r="J40" s="192"/>
      <c r="K40" s="128">
        <v>1118</v>
      </c>
      <c r="L40" s="128">
        <v>2566</v>
      </c>
      <c r="M40" s="128">
        <v>1264</v>
      </c>
      <c r="N40" s="128">
        <v>1302</v>
      </c>
      <c r="O40" s="129">
        <v>14255.555555555557</v>
      </c>
      <c r="P40" s="136">
        <v>2.2999999999999998</v>
      </c>
      <c r="Q40" s="137">
        <v>252</v>
      </c>
      <c r="R40" s="138">
        <v>10.89</v>
      </c>
      <c r="S40" s="128">
        <v>2314</v>
      </c>
    </row>
    <row r="41" spans="3:19" ht="8.25" customHeight="1">
      <c r="C41" s="64"/>
      <c r="D41" s="64"/>
      <c r="E41" s="64"/>
      <c r="F41" s="64"/>
      <c r="G41" s="64"/>
      <c r="H41" s="64"/>
      <c r="I41" s="64"/>
      <c r="J41" s="192"/>
      <c r="K41" s="128"/>
      <c r="L41" s="128"/>
      <c r="M41" s="128"/>
      <c r="N41" s="128"/>
      <c r="O41" s="129"/>
      <c r="P41" s="136"/>
      <c r="Q41" s="137"/>
      <c r="R41" s="138"/>
      <c r="S41" s="128"/>
    </row>
    <row r="42" spans="3:19" s="60" customFormat="1" ht="11.1" customHeight="1">
      <c r="C42" s="451" t="s">
        <v>248</v>
      </c>
      <c r="D42" s="451"/>
      <c r="E42" s="451"/>
      <c r="F42" s="451"/>
      <c r="G42" s="451"/>
      <c r="H42" s="451"/>
      <c r="I42" s="451"/>
      <c r="J42" s="191"/>
      <c r="K42" s="124">
        <v>4781</v>
      </c>
      <c r="L42" s="124">
        <v>11684</v>
      </c>
      <c r="M42" s="124">
        <v>5734</v>
      </c>
      <c r="N42" s="124">
        <v>5950</v>
      </c>
      <c r="O42" s="125">
        <v>10339.823008849558</v>
      </c>
      <c r="P42" s="133">
        <v>2.44</v>
      </c>
      <c r="Q42" s="134">
        <v>1421</v>
      </c>
      <c r="R42" s="135">
        <v>13.85</v>
      </c>
      <c r="S42" s="124">
        <v>10263</v>
      </c>
    </row>
    <row r="43" spans="3:19" ht="11.1" customHeight="1">
      <c r="C43" s="64"/>
      <c r="D43" s="64"/>
      <c r="E43" s="64"/>
      <c r="F43" s="469" t="s">
        <v>205</v>
      </c>
      <c r="G43" s="469"/>
      <c r="H43" s="469"/>
      <c r="I43" s="469"/>
      <c r="J43" s="192"/>
      <c r="K43" s="128">
        <v>802</v>
      </c>
      <c r="L43" s="128">
        <v>1703</v>
      </c>
      <c r="M43" s="128">
        <v>856</v>
      </c>
      <c r="N43" s="128">
        <v>847</v>
      </c>
      <c r="O43" s="129">
        <v>7404.347826086956</v>
      </c>
      <c r="P43" s="136">
        <v>2.12</v>
      </c>
      <c r="Q43" s="137">
        <v>416</v>
      </c>
      <c r="R43" s="138">
        <v>32.32</v>
      </c>
      <c r="S43" s="128">
        <v>1287</v>
      </c>
    </row>
    <row r="44" spans="3:19" ht="11.1" customHeight="1">
      <c r="C44" s="64"/>
      <c r="D44" s="64"/>
      <c r="E44" s="64"/>
      <c r="F44" s="469" t="s">
        <v>206</v>
      </c>
      <c r="G44" s="469"/>
      <c r="H44" s="469"/>
      <c r="I44" s="469"/>
      <c r="J44" s="192"/>
      <c r="K44" s="128">
        <v>692</v>
      </c>
      <c r="L44" s="128">
        <v>1642</v>
      </c>
      <c r="M44" s="128">
        <v>832</v>
      </c>
      <c r="N44" s="128">
        <v>810</v>
      </c>
      <c r="O44" s="129">
        <v>11728.571428571428</v>
      </c>
      <c r="P44" s="136">
        <v>2.37</v>
      </c>
      <c r="Q44" s="137">
        <v>37</v>
      </c>
      <c r="R44" s="138">
        <v>2.31</v>
      </c>
      <c r="S44" s="128">
        <v>1605</v>
      </c>
    </row>
    <row r="45" spans="3:19" ht="11.1" customHeight="1">
      <c r="C45" s="64"/>
      <c r="D45" s="64"/>
      <c r="E45" s="64"/>
      <c r="F45" s="469" t="s">
        <v>210</v>
      </c>
      <c r="G45" s="469"/>
      <c r="H45" s="469"/>
      <c r="I45" s="469"/>
      <c r="J45" s="192"/>
      <c r="K45" s="128">
        <v>708</v>
      </c>
      <c r="L45" s="128">
        <v>1827</v>
      </c>
      <c r="M45" s="128">
        <v>864</v>
      </c>
      <c r="N45" s="128">
        <v>963</v>
      </c>
      <c r="O45" s="129">
        <v>11418.75</v>
      </c>
      <c r="P45" s="136">
        <v>2.58</v>
      </c>
      <c r="Q45" s="137">
        <v>227</v>
      </c>
      <c r="R45" s="138">
        <v>14.19</v>
      </c>
      <c r="S45" s="128">
        <v>1600</v>
      </c>
    </row>
    <row r="46" spans="3:19" ht="11.1" customHeight="1">
      <c r="C46" s="64"/>
      <c r="D46" s="64"/>
      <c r="E46" s="64"/>
      <c r="F46" s="469" t="s">
        <v>213</v>
      </c>
      <c r="G46" s="469"/>
      <c r="H46" s="469"/>
      <c r="I46" s="469"/>
      <c r="J46" s="192"/>
      <c r="K46" s="128">
        <v>623</v>
      </c>
      <c r="L46" s="128">
        <v>1772</v>
      </c>
      <c r="M46" s="128">
        <v>854</v>
      </c>
      <c r="N46" s="128">
        <v>918</v>
      </c>
      <c r="O46" s="129">
        <v>9326.3157894736833</v>
      </c>
      <c r="P46" s="136">
        <v>2.84</v>
      </c>
      <c r="Q46" s="137">
        <v>415</v>
      </c>
      <c r="R46" s="138">
        <v>30.58</v>
      </c>
      <c r="S46" s="128">
        <v>1357</v>
      </c>
    </row>
    <row r="47" spans="3:19" ht="11.1" customHeight="1">
      <c r="C47" s="64"/>
      <c r="D47" s="64"/>
      <c r="E47" s="64"/>
      <c r="F47" s="469" t="s">
        <v>216</v>
      </c>
      <c r="G47" s="469"/>
      <c r="H47" s="469"/>
      <c r="I47" s="469"/>
      <c r="J47" s="192"/>
      <c r="K47" s="128">
        <v>1124</v>
      </c>
      <c r="L47" s="128">
        <v>2620</v>
      </c>
      <c r="M47" s="128">
        <v>1261</v>
      </c>
      <c r="N47" s="128">
        <v>1359</v>
      </c>
      <c r="O47" s="129">
        <v>11391.304347826086</v>
      </c>
      <c r="P47" s="136">
        <v>2.33</v>
      </c>
      <c r="Q47" s="137">
        <v>403</v>
      </c>
      <c r="R47" s="138">
        <v>18.18</v>
      </c>
      <c r="S47" s="128">
        <v>2217</v>
      </c>
    </row>
    <row r="48" spans="3:19" ht="11.1" customHeight="1">
      <c r="C48" s="64"/>
      <c r="D48" s="64"/>
      <c r="E48" s="64"/>
      <c r="F48" s="469" t="s">
        <v>217</v>
      </c>
      <c r="G48" s="469"/>
      <c r="H48" s="469"/>
      <c r="I48" s="469"/>
      <c r="J48" s="192"/>
      <c r="K48" s="128">
        <v>832</v>
      </c>
      <c r="L48" s="128">
        <v>2120</v>
      </c>
      <c r="M48" s="128">
        <v>1067</v>
      </c>
      <c r="N48" s="128">
        <v>1053</v>
      </c>
      <c r="O48" s="129">
        <v>11777.777777777777</v>
      </c>
      <c r="P48" s="136">
        <v>2.5499999999999998</v>
      </c>
      <c r="Q48" s="137">
        <v>-77</v>
      </c>
      <c r="R48" s="138">
        <v>-3.5</v>
      </c>
      <c r="S48" s="128">
        <v>2197</v>
      </c>
    </row>
    <row r="49" spans="3:19" ht="8.25" customHeight="1">
      <c r="C49" s="64"/>
      <c r="D49" s="64"/>
      <c r="E49" s="64"/>
      <c r="F49" s="64"/>
      <c r="G49" s="64"/>
      <c r="H49" s="64"/>
      <c r="I49" s="64"/>
      <c r="J49" s="192"/>
      <c r="K49" s="128"/>
      <c r="L49" s="128"/>
      <c r="M49" s="128"/>
      <c r="N49" s="128"/>
      <c r="O49" s="129"/>
      <c r="P49" s="136"/>
      <c r="Q49" s="137"/>
      <c r="R49" s="138"/>
      <c r="S49" s="128"/>
    </row>
    <row r="50" spans="3:19" s="60" customFormat="1" ht="11.1" customHeight="1">
      <c r="C50" s="451" t="s">
        <v>249</v>
      </c>
      <c r="D50" s="451"/>
      <c r="E50" s="451"/>
      <c r="F50" s="451"/>
      <c r="G50" s="451"/>
      <c r="H50" s="451"/>
      <c r="I50" s="451"/>
      <c r="J50" s="191"/>
      <c r="K50" s="124">
        <v>3953</v>
      </c>
      <c r="L50" s="124">
        <v>9491</v>
      </c>
      <c r="M50" s="124">
        <v>4716</v>
      </c>
      <c r="N50" s="124">
        <v>4775</v>
      </c>
      <c r="O50" s="125">
        <v>15065.079365079366</v>
      </c>
      <c r="P50" s="133">
        <v>2.4</v>
      </c>
      <c r="Q50" s="134">
        <v>274</v>
      </c>
      <c r="R50" s="135">
        <v>2.97</v>
      </c>
      <c r="S50" s="124">
        <v>9217</v>
      </c>
    </row>
    <row r="51" spans="3:19" s="44" customFormat="1" ht="11.1" customHeight="1">
      <c r="C51" s="64"/>
      <c r="D51" s="64"/>
      <c r="E51" s="64"/>
      <c r="F51" s="469" t="s">
        <v>205</v>
      </c>
      <c r="G51" s="469"/>
      <c r="H51" s="469"/>
      <c r="I51" s="469"/>
      <c r="J51" s="192"/>
      <c r="K51" s="128">
        <v>1774</v>
      </c>
      <c r="L51" s="128">
        <v>4086</v>
      </c>
      <c r="M51" s="128">
        <v>2043</v>
      </c>
      <c r="N51" s="128">
        <v>2043</v>
      </c>
      <c r="O51" s="129">
        <v>17025</v>
      </c>
      <c r="P51" s="136">
        <v>2.2999999999999998</v>
      </c>
      <c r="Q51" s="137">
        <v>113</v>
      </c>
      <c r="R51" s="138">
        <v>2.84</v>
      </c>
      <c r="S51" s="128">
        <v>3973</v>
      </c>
    </row>
    <row r="52" spans="3:19" s="44" customFormat="1" ht="11.1" customHeight="1">
      <c r="C52" s="64"/>
      <c r="D52" s="64"/>
      <c r="E52" s="64"/>
      <c r="F52" s="469" t="s">
        <v>206</v>
      </c>
      <c r="G52" s="469"/>
      <c r="H52" s="469"/>
      <c r="I52" s="469"/>
      <c r="J52" s="192"/>
      <c r="K52" s="128">
        <v>809</v>
      </c>
      <c r="L52" s="128">
        <v>2004</v>
      </c>
      <c r="M52" s="128">
        <v>1001</v>
      </c>
      <c r="N52" s="128">
        <v>1003</v>
      </c>
      <c r="O52" s="129">
        <v>12525</v>
      </c>
      <c r="P52" s="136">
        <v>2.48</v>
      </c>
      <c r="Q52" s="137">
        <v>238</v>
      </c>
      <c r="R52" s="138">
        <v>13.48</v>
      </c>
      <c r="S52" s="128">
        <v>1766</v>
      </c>
    </row>
    <row r="53" spans="3:19" ht="11.1" customHeight="1">
      <c r="C53" s="64"/>
      <c r="D53" s="64"/>
      <c r="E53" s="64"/>
      <c r="F53" s="469" t="s">
        <v>210</v>
      </c>
      <c r="G53" s="469"/>
      <c r="H53" s="469"/>
      <c r="I53" s="469"/>
      <c r="J53" s="192"/>
      <c r="K53" s="128">
        <v>1370</v>
      </c>
      <c r="L53" s="128">
        <v>3401</v>
      </c>
      <c r="M53" s="128">
        <v>1672</v>
      </c>
      <c r="N53" s="128">
        <v>1729</v>
      </c>
      <c r="O53" s="129">
        <v>14170.833333333334</v>
      </c>
      <c r="P53" s="136">
        <v>2.48</v>
      </c>
      <c r="Q53" s="137">
        <v>-77</v>
      </c>
      <c r="R53" s="138">
        <v>-2.21</v>
      </c>
      <c r="S53" s="128">
        <v>3478</v>
      </c>
    </row>
    <row r="54" spans="3:19" ht="8.25" customHeight="1">
      <c r="C54" s="44"/>
      <c r="D54" s="44"/>
      <c r="E54" s="44"/>
      <c r="F54" s="44"/>
      <c r="G54" s="44"/>
      <c r="H54" s="44"/>
      <c r="I54" s="44"/>
      <c r="J54" s="200"/>
      <c r="K54" s="128"/>
      <c r="L54" s="128"/>
      <c r="M54" s="128"/>
      <c r="N54" s="128"/>
      <c r="O54" s="129"/>
      <c r="P54" s="136"/>
      <c r="Q54" s="137"/>
      <c r="R54" s="138"/>
      <c r="S54" s="103"/>
    </row>
    <row r="55" spans="3:19" s="60" customFormat="1" ht="11.1" customHeight="1">
      <c r="C55" s="451" t="s">
        <v>250</v>
      </c>
      <c r="D55" s="451"/>
      <c r="E55" s="451"/>
      <c r="F55" s="451"/>
      <c r="G55" s="451"/>
      <c r="H55" s="451"/>
      <c r="I55" s="451"/>
      <c r="J55" s="191"/>
      <c r="K55" s="124">
        <v>13490</v>
      </c>
      <c r="L55" s="124">
        <v>26603</v>
      </c>
      <c r="M55" s="124">
        <v>12807</v>
      </c>
      <c r="N55" s="124">
        <v>13796</v>
      </c>
      <c r="O55" s="125">
        <v>13712.886597938144</v>
      </c>
      <c r="P55" s="133">
        <v>1.97</v>
      </c>
      <c r="Q55" s="134">
        <v>1135</v>
      </c>
      <c r="R55" s="135">
        <v>4.46</v>
      </c>
      <c r="S55" s="124">
        <v>25468</v>
      </c>
    </row>
    <row r="56" spans="3:19" ht="11.1" customHeight="1">
      <c r="C56" s="64"/>
      <c r="D56" s="64"/>
      <c r="E56" s="64"/>
      <c r="F56" s="469" t="s">
        <v>205</v>
      </c>
      <c r="G56" s="469"/>
      <c r="H56" s="469"/>
      <c r="I56" s="469"/>
      <c r="J56" s="192"/>
      <c r="K56" s="128">
        <v>1683</v>
      </c>
      <c r="L56" s="128">
        <v>3192</v>
      </c>
      <c r="M56" s="128">
        <v>1439</v>
      </c>
      <c r="N56" s="128">
        <v>1753</v>
      </c>
      <c r="O56" s="129">
        <v>13300</v>
      </c>
      <c r="P56" s="136">
        <v>1.9</v>
      </c>
      <c r="Q56" s="137">
        <v>-17</v>
      </c>
      <c r="R56" s="138">
        <v>-0.53</v>
      </c>
      <c r="S56" s="128">
        <v>3209</v>
      </c>
    </row>
    <row r="57" spans="3:19" ht="11.1" customHeight="1">
      <c r="C57" s="64"/>
      <c r="D57" s="64"/>
      <c r="E57" s="64"/>
      <c r="F57" s="469" t="s">
        <v>206</v>
      </c>
      <c r="G57" s="469"/>
      <c r="H57" s="469"/>
      <c r="I57" s="469"/>
      <c r="J57" s="192"/>
      <c r="K57" s="128">
        <v>2273</v>
      </c>
      <c r="L57" s="128">
        <v>4596</v>
      </c>
      <c r="M57" s="128">
        <v>2148</v>
      </c>
      <c r="N57" s="128">
        <v>2448</v>
      </c>
      <c r="O57" s="129">
        <v>16414.285714285714</v>
      </c>
      <c r="P57" s="136">
        <v>2.02</v>
      </c>
      <c r="Q57" s="137">
        <v>188</v>
      </c>
      <c r="R57" s="138">
        <v>4.26</v>
      </c>
      <c r="S57" s="128">
        <v>4408</v>
      </c>
    </row>
    <row r="58" spans="3:19" ht="11.1" customHeight="1">
      <c r="C58" s="64"/>
      <c r="D58" s="64"/>
      <c r="E58" s="64"/>
      <c r="F58" s="469" t="s">
        <v>210</v>
      </c>
      <c r="G58" s="469"/>
      <c r="H58" s="469"/>
      <c r="I58" s="469"/>
      <c r="J58" s="192"/>
      <c r="K58" s="128">
        <v>1535</v>
      </c>
      <c r="L58" s="128">
        <v>2651</v>
      </c>
      <c r="M58" s="128">
        <v>1288</v>
      </c>
      <c r="N58" s="128">
        <v>1363</v>
      </c>
      <c r="O58" s="129">
        <v>16568.75</v>
      </c>
      <c r="P58" s="136">
        <v>1.73</v>
      </c>
      <c r="Q58" s="137">
        <v>152</v>
      </c>
      <c r="R58" s="138">
        <v>6.08</v>
      </c>
      <c r="S58" s="128">
        <v>2499</v>
      </c>
    </row>
    <row r="59" spans="3:19" ht="11.1" customHeight="1">
      <c r="C59" s="64"/>
      <c r="D59" s="64"/>
      <c r="E59" s="64"/>
      <c r="F59" s="469" t="s">
        <v>213</v>
      </c>
      <c r="G59" s="469"/>
      <c r="H59" s="469"/>
      <c r="I59" s="469"/>
      <c r="J59" s="192"/>
      <c r="K59" s="128">
        <v>1536</v>
      </c>
      <c r="L59" s="128">
        <v>3003</v>
      </c>
      <c r="M59" s="128">
        <v>1473</v>
      </c>
      <c r="N59" s="128">
        <v>1530</v>
      </c>
      <c r="O59" s="129">
        <v>15015</v>
      </c>
      <c r="P59" s="136">
        <v>1.96</v>
      </c>
      <c r="Q59" s="137">
        <v>172</v>
      </c>
      <c r="R59" s="138">
        <v>6.08</v>
      </c>
      <c r="S59" s="128">
        <v>2831</v>
      </c>
    </row>
    <row r="60" spans="3:19" ht="11.1" customHeight="1">
      <c r="C60" s="64"/>
      <c r="D60" s="64"/>
      <c r="E60" s="64"/>
      <c r="F60" s="469" t="s">
        <v>216</v>
      </c>
      <c r="G60" s="469"/>
      <c r="H60" s="469"/>
      <c r="I60" s="469"/>
      <c r="J60" s="192"/>
      <c r="K60" s="128">
        <v>820</v>
      </c>
      <c r="L60" s="128">
        <v>1626</v>
      </c>
      <c r="M60" s="128">
        <v>826</v>
      </c>
      <c r="N60" s="128">
        <v>800</v>
      </c>
      <c r="O60" s="129">
        <v>5420</v>
      </c>
      <c r="P60" s="136">
        <v>1.98</v>
      </c>
      <c r="Q60" s="137">
        <v>8</v>
      </c>
      <c r="R60" s="138">
        <v>0.49</v>
      </c>
      <c r="S60" s="128">
        <v>1618</v>
      </c>
    </row>
    <row r="61" spans="3:19" ht="11.1" customHeight="1">
      <c r="C61" s="64"/>
      <c r="D61" s="64"/>
      <c r="E61" s="64"/>
      <c r="F61" s="469" t="s">
        <v>217</v>
      </c>
      <c r="G61" s="469"/>
      <c r="H61" s="469"/>
      <c r="I61" s="469"/>
      <c r="J61" s="192"/>
      <c r="K61" s="128">
        <v>1404</v>
      </c>
      <c r="L61" s="128">
        <v>2725</v>
      </c>
      <c r="M61" s="128">
        <v>1318</v>
      </c>
      <c r="N61" s="128">
        <v>1407</v>
      </c>
      <c r="O61" s="129">
        <v>12976.190476190477</v>
      </c>
      <c r="P61" s="136">
        <v>1.94</v>
      </c>
      <c r="Q61" s="137">
        <v>104</v>
      </c>
      <c r="R61" s="138">
        <v>3.97</v>
      </c>
      <c r="S61" s="128">
        <v>2621</v>
      </c>
    </row>
    <row r="62" spans="3:19" ht="11.1" customHeight="1">
      <c r="C62" s="64"/>
      <c r="D62" s="64"/>
      <c r="E62" s="64"/>
      <c r="F62" s="469" t="s">
        <v>239</v>
      </c>
      <c r="G62" s="469"/>
      <c r="H62" s="469"/>
      <c r="I62" s="469"/>
      <c r="J62" s="192"/>
      <c r="K62" s="128">
        <v>1990</v>
      </c>
      <c r="L62" s="128">
        <v>4133</v>
      </c>
      <c r="M62" s="128">
        <v>2029</v>
      </c>
      <c r="N62" s="128">
        <v>2104</v>
      </c>
      <c r="O62" s="129">
        <v>16532</v>
      </c>
      <c r="P62" s="136">
        <v>2.08</v>
      </c>
      <c r="Q62" s="137">
        <v>401</v>
      </c>
      <c r="R62" s="138">
        <v>10.74</v>
      </c>
      <c r="S62" s="128">
        <v>3732</v>
      </c>
    </row>
    <row r="63" spans="3:19" ht="11.1" customHeight="1">
      <c r="C63" s="64"/>
      <c r="D63" s="64"/>
      <c r="E63" s="64"/>
      <c r="F63" s="469" t="s">
        <v>240</v>
      </c>
      <c r="G63" s="469"/>
      <c r="H63" s="469"/>
      <c r="I63" s="469"/>
      <c r="J63" s="192"/>
      <c r="K63" s="128">
        <v>2249</v>
      </c>
      <c r="L63" s="128">
        <v>4677</v>
      </c>
      <c r="M63" s="128">
        <v>2286</v>
      </c>
      <c r="N63" s="128">
        <v>2391</v>
      </c>
      <c r="O63" s="129">
        <v>15087.096774193549</v>
      </c>
      <c r="P63" s="136">
        <v>2.08</v>
      </c>
      <c r="Q63" s="137">
        <v>127</v>
      </c>
      <c r="R63" s="138">
        <v>2.79</v>
      </c>
      <c r="S63" s="128">
        <v>4550</v>
      </c>
    </row>
    <row r="64" spans="3:19" ht="8.25" customHeight="1">
      <c r="C64" s="64"/>
      <c r="D64" s="64"/>
      <c r="E64" s="64"/>
      <c r="F64" s="64"/>
      <c r="G64" s="64"/>
      <c r="H64" s="64"/>
      <c r="I64" s="64"/>
      <c r="J64" s="192"/>
      <c r="K64" s="128"/>
      <c r="L64" s="128"/>
      <c r="M64" s="128"/>
      <c r="N64" s="128"/>
      <c r="O64" s="129"/>
      <c r="P64" s="136"/>
      <c r="Q64" s="137"/>
      <c r="R64" s="138"/>
      <c r="S64" s="128"/>
    </row>
    <row r="65" spans="3:19" s="60" customFormat="1" ht="11.1" customHeight="1">
      <c r="C65" s="451" t="s">
        <v>251</v>
      </c>
      <c r="D65" s="451"/>
      <c r="E65" s="451"/>
      <c r="F65" s="451"/>
      <c r="G65" s="451"/>
      <c r="H65" s="451"/>
      <c r="I65" s="451"/>
      <c r="J65" s="191"/>
      <c r="K65" s="124">
        <v>13215</v>
      </c>
      <c r="L65" s="124">
        <v>30357</v>
      </c>
      <c r="M65" s="124">
        <v>14782</v>
      </c>
      <c r="N65" s="124">
        <v>15575</v>
      </c>
      <c r="O65" s="125">
        <v>13492</v>
      </c>
      <c r="P65" s="133">
        <v>2.2999999999999998</v>
      </c>
      <c r="Q65" s="134">
        <v>699</v>
      </c>
      <c r="R65" s="135">
        <v>2.36</v>
      </c>
      <c r="S65" s="124">
        <v>29658</v>
      </c>
    </row>
    <row r="66" spans="3:19" ht="11.1" customHeight="1">
      <c r="C66" s="64"/>
      <c r="D66" s="64"/>
      <c r="E66" s="64"/>
      <c r="F66" s="469" t="s">
        <v>205</v>
      </c>
      <c r="G66" s="469"/>
      <c r="H66" s="469"/>
      <c r="I66" s="469"/>
      <c r="J66" s="192"/>
      <c r="K66" s="128">
        <v>668</v>
      </c>
      <c r="L66" s="128">
        <v>1600</v>
      </c>
      <c r="M66" s="128">
        <v>787</v>
      </c>
      <c r="N66" s="128">
        <v>813</v>
      </c>
      <c r="O66" s="129">
        <v>4324.3243243243242</v>
      </c>
      <c r="P66" s="136">
        <v>2.4</v>
      </c>
      <c r="Q66" s="137">
        <v>109</v>
      </c>
      <c r="R66" s="138">
        <v>7.31</v>
      </c>
      <c r="S66" s="128">
        <v>1491</v>
      </c>
    </row>
    <row r="67" spans="3:19" ht="11.1" customHeight="1">
      <c r="C67" s="64"/>
      <c r="D67" s="64"/>
      <c r="E67" s="64"/>
      <c r="F67" s="469" t="s">
        <v>206</v>
      </c>
      <c r="G67" s="469"/>
      <c r="H67" s="469"/>
      <c r="I67" s="469"/>
      <c r="J67" s="192"/>
      <c r="K67" s="128">
        <v>1921</v>
      </c>
      <c r="L67" s="128">
        <v>4520</v>
      </c>
      <c r="M67" s="128">
        <v>2229</v>
      </c>
      <c r="N67" s="128">
        <v>2291</v>
      </c>
      <c r="O67" s="129">
        <v>14580.645161290322</v>
      </c>
      <c r="P67" s="136">
        <v>2.35</v>
      </c>
      <c r="Q67" s="137">
        <v>40</v>
      </c>
      <c r="R67" s="138">
        <v>0.89</v>
      </c>
      <c r="S67" s="128">
        <v>4480</v>
      </c>
    </row>
    <row r="68" spans="3:19" ht="11.1" customHeight="1">
      <c r="C68" s="64"/>
      <c r="D68" s="64"/>
      <c r="E68" s="64"/>
      <c r="F68" s="469" t="s">
        <v>210</v>
      </c>
      <c r="G68" s="469"/>
      <c r="H68" s="469"/>
      <c r="I68" s="469"/>
      <c r="J68" s="192"/>
      <c r="K68" s="128">
        <v>2462</v>
      </c>
      <c r="L68" s="128">
        <v>5486</v>
      </c>
      <c r="M68" s="128">
        <v>2686</v>
      </c>
      <c r="N68" s="128">
        <v>2800</v>
      </c>
      <c r="O68" s="129">
        <v>17696.774193548386</v>
      </c>
      <c r="P68" s="136">
        <v>2.23</v>
      </c>
      <c r="Q68" s="137">
        <v>104</v>
      </c>
      <c r="R68" s="138">
        <v>1.93</v>
      </c>
      <c r="S68" s="128">
        <v>5382</v>
      </c>
    </row>
    <row r="69" spans="3:19" ht="11.1" customHeight="1">
      <c r="C69" s="64"/>
      <c r="D69" s="64"/>
      <c r="E69" s="64"/>
      <c r="F69" s="469" t="s">
        <v>213</v>
      </c>
      <c r="G69" s="469"/>
      <c r="H69" s="469"/>
      <c r="I69" s="469"/>
      <c r="J69" s="192"/>
      <c r="K69" s="128">
        <v>2051</v>
      </c>
      <c r="L69" s="128">
        <v>4529</v>
      </c>
      <c r="M69" s="128">
        <v>2096</v>
      </c>
      <c r="N69" s="128">
        <v>2433</v>
      </c>
      <c r="O69" s="129">
        <v>15617.241379310346</v>
      </c>
      <c r="P69" s="136">
        <v>2.21</v>
      </c>
      <c r="Q69" s="137">
        <v>-184</v>
      </c>
      <c r="R69" s="138">
        <v>-3.9</v>
      </c>
      <c r="S69" s="128">
        <v>4713</v>
      </c>
    </row>
    <row r="70" spans="3:19" ht="11.1" customHeight="1">
      <c r="C70" s="64"/>
      <c r="D70" s="64"/>
      <c r="E70" s="64"/>
      <c r="F70" s="469" t="s">
        <v>216</v>
      </c>
      <c r="G70" s="469"/>
      <c r="H70" s="469"/>
      <c r="I70" s="469"/>
      <c r="J70" s="192"/>
      <c r="K70" s="128">
        <v>1621</v>
      </c>
      <c r="L70" s="128">
        <v>3972</v>
      </c>
      <c r="M70" s="128">
        <v>1965</v>
      </c>
      <c r="N70" s="128">
        <v>2007</v>
      </c>
      <c r="O70" s="129">
        <v>15276.923076923076</v>
      </c>
      <c r="P70" s="136">
        <v>2.4500000000000002</v>
      </c>
      <c r="Q70" s="137">
        <v>326</v>
      </c>
      <c r="R70" s="138">
        <v>8.94</v>
      </c>
      <c r="S70" s="128">
        <v>3646</v>
      </c>
    </row>
    <row r="71" spans="3:19" ht="11.1" customHeight="1">
      <c r="C71" s="64"/>
      <c r="D71" s="64"/>
      <c r="E71" s="64"/>
      <c r="F71" s="469" t="s">
        <v>217</v>
      </c>
      <c r="G71" s="469"/>
      <c r="H71" s="469"/>
      <c r="I71" s="469"/>
      <c r="J71" s="192"/>
      <c r="K71" s="128">
        <v>1168</v>
      </c>
      <c r="L71" s="128">
        <v>2850</v>
      </c>
      <c r="M71" s="128">
        <v>1410</v>
      </c>
      <c r="N71" s="128">
        <v>1440</v>
      </c>
      <c r="O71" s="129">
        <v>12954.545454545454</v>
      </c>
      <c r="P71" s="136">
        <v>2.44</v>
      </c>
      <c r="Q71" s="137">
        <v>101</v>
      </c>
      <c r="R71" s="138">
        <v>3.67</v>
      </c>
      <c r="S71" s="128">
        <v>2749</v>
      </c>
    </row>
    <row r="72" spans="3:19" ht="11.1" customHeight="1">
      <c r="C72" s="64"/>
      <c r="D72" s="64"/>
      <c r="E72" s="64"/>
      <c r="F72" s="469" t="s">
        <v>239</v>
      </c>
      <c r="G72" s="469"/>
      <c r="H72" s="469"/>
      <c r="I72" s="469"/>
      <c r="J72" s="192"/>
      <c r="K72" s="128">
        <v>1839</v>
      </c>
      <c r="L72" s="128">
        <v>3740</v>
      </c>
      <c r="M72" s="128">
        <v>1818</v>
      </c>
      <c r="N72" s="128">
        <v>1922</v>
      </c>
      <c r="O72" s="129">
        <v>16260.86956521739</v>
      </c>
      <c r="P72" s="136">
        <v>2.0299999999999998</v>
      </c>
      <c r="Q72" s="137">
        <v>130</v>
      </c>
      <c r="R72" s="138">
        <v>3.6</v>
      </c>
      <c r="S72" s="128">
        <v>3610</v>
      </c>
    </row>
    <row r="73" spans="3:19" ht="11.1" customHeight="1">
      <c r="C73" s="64"/>
      <c r="D73" s="64"/>
      <c r="E73" s="64"/>
      <c r="F73" s="469" t="s">
        <v>240</v>
      </c>
      <c r="G73" s="469"/>
      <c r="H73" s="469"/>
      <c r="I73" s="469"/>
      <c r="J73" s="192"/>
      <c r="K73" s="128">
        <v>1485</v>
      </c>
      <c r="L73" s="128">
        <v>3660</v>
      </c>
      <c r="M73" s="128">
        <v>1791</v>
      </c>
      <c r="N73" s="128">
        <v>1869</v>
      </c>
      <c r="O73" s="129">
        <v>14076.923076923076</v>
      </c>
      <c r="P73" s="136">
        <v>2.46</v>
      </c>
      <c r="Q73" s="137">
        <v>73</v>
      </c>
      <c r="R73" s="138">
        <v>2.04</v>
      </c>
      <c r="S73" s="128">
        <v>3587</v>
      </c>
    </row>
    <row r="74" spans="3:19" ht="8.25" customHeight="1">
      <c r="C74" s="64"/>
      <c r="D74" s="64"/>
      <c r="E74" s="64"/>
      <c r="F74" s="64"/>
      <c r="G74" s="64"/>
      <c r="H74" s="64"/>
      <c r="I74" s="64"/>
      <c r="J74" s="192"/>
      <c r="K74" s="128"/>
      <c r="L74" s="128"/>
      <c r="M74" s="128"/>
      <c r="N74" s="128"/>
      <c r="O74" s="129"/>
      <c r="P74" s="136"/>
      <c r="Q74" s="137"/>
      <c r="R74" s="138"/>
      <c r="S74" s="128"/>
    </row>
    <row r="75" spans="3:19" s="60" customFormat="1" ht="11.1" customHeight="1">
      <c r="C75" s="451" t="s">
        <v>252</v>
      </c>
      <c r="D75" s="451"/>
      <c r="E75" s="451"/>
      <c r="F75" s="451"/>
      <c r="G75" s="451"/>
      <c r="H75" s="451"/>
      <c r="I75" s="451"/>
      <c r="J75" s="191"/>
      <c r="K75" s="124">
        <v>9971</v>
      </c>
      <c r="L75" s="124">
        <v>18964</v>
      </c>
      <c r="M75" s="124">
        <v>9322</v>
      </c>
      <c r="N75" s="124">
        <v>9642</v>
      </c>
      <c r="O75" s="125">
        <v>14047.407407407407</v>
      </c>
      <c r="P75" s="133">
        <v>1.9</v>
      </c>
      <c r="Q75" s="134">
        <v>-299</v>
      </c>
      <c r="R75" s="135">
        <v>-1.55</v>
      </c>
      <c r="S75" s="124">
        <v>19263</v>
      </c>
    </row>
    <row r="76" spans="3:19" ht="11.1" customHeight="1">
      <c r="C76" s="64"/>
      <c r="D76" s="64"/>
      <c r="E76" s="64"/>
      <c r="F76" s="469" t="s">
        <v>205</v>
      </c>
      <c r="G76" s="469"/>
      <c r="H76" s="469"/>
      <c r="I76" s="469"/>
      <c r="J76" s="192"/>
      <c r="K76" s="128">
        <v>3125</v>
      </c>
      <c r="L76" s="128">
        <v>5455</v>
      </c>
      <c r="M76" s="128">
        <v>2675</v>
      </c>
      <c r="N76" s="128">
        <v>2780</v>
      </c>
      <c r="O76" s="129">
        <v>16044.117647058822</v>
      </c>
      <c r="P76" s="136">
        <v>1.75</v>
      </c>
      <c r="Q76" s="137">
        <v>26</v>
      </c>
      <c r="R76" s="138">
        <v>0.48</v>
      </c>
      <c r="S76" s="128">
        <v>5429</v>
      </c>
    </row>
    <row r="77" spans="3:19" ht="11.1" customHeight="1">
      <c r="C77" s="64"/>
      <c r="D77" s="64"/>
      <c r="E77" s="64"/>
      <c r="F77" s="469" t="s">
        <v>206</v>
      </c>
      <c r="G77" s="469"/>
      <c r="H77" s="469"/>
      <c r="I77" s="469"/>
      <c r="J77" s="192"/>
      <c r="K77" s="128">
        <v>2135</v>
      </c>
      <c r="L77" s="128">
        <v>4108</v>
      </c>
      <c r="M77" s="128">
        <v>2002</v>
      </c>
      <c r="N77" s="128">
        <v>2106</v>
      </c>
      <c r="O77" s="129">
        <v>13251.612903225807</v>
      </c>
      <c r="P77" s="136">
        <v>1.92</v>
      </c>
      <c r="Q77" s="137">
        <v>-19</v>
      </c>
      <c r="R77" s="138">
        <v>-0.46</v>
      </c>
      <c r="S77" s="128">
        <v>4127</v>
      </c>
    </row>
    <row r="78" spans="3:19" ht="11.1" customHeight="1">
      <c r="C78" s="64"/>
      <c r="D78" s="64"/>
      <c r="E78" s="64"/>
      <c r="F78" s="469" t="s">
        <v>210</v>
      </c>
      <c r="G78" s="469"/>
      <c r="H78" s="469"/>
      <c r="I78" s="469"/>
      <c r="J78" s="192"/>
      <c r="K78" s="128">
        <v>2277</v>
      </c>
      <c r="L78" s="128">
        <v>4847</v>
      </c>
      <c r="M78" s="128">
        <v>2374</v>
      </c>
      <c r="N78" s="128">
        <v>2473</v>
      </c>
      <c r="O78" s="129">
        <v>13848.571428571429</v>
      </c>
      <c r="P78" s="136">
        <v>2.13</v>
      </c>
      <c r="Q78" s="137">
        <v>-212</v>
      </c>
      <c r="R78" s="138">
        <v>-4.1900000000000004</v>
      </c>
      <c r="S78" s="128">
        <v>5059</v>
      </c>
    </row>
    <row r="79" spans="3:19" ht="11.1" customHeight="1">
      <c r="C79" s="64"/>
      <c r="D79" s="64"/>
      <c r="E79" s="64"/>
      <c r="F79" s="469" t="s">
        <v>213</v>
      </c>
      <c r="G79" s="469"/>
      <c r="H79" s="469"/>
      <c r="I79" s="469"/>
      <c r="J79" s="192"/>
      <c r="K79" s="128">
        <v>2434</v>
      </c>
      <c r="L79" s="128">
        <v>4554</v>
      </c>
      <c r="M79" s="128">
        <v>2271</v>
      </c>
      <c r="N79" s="128">
        <v>2283</v>
      </c>
      <c r="O79" s="129">
        <v>13011.428571428572</v>
      </c>
      <c r="P79" s="136">
        <v>1.87</v>
      </c>
      <c r="Q79" s="137">
        <v>-94</v>
      </c>
      <c r="R79" s="138">
        <v>-2.02</v>
      </c>
      <c r="S79" s="128">
        <v>4648</v>
      </c>
    </row>
    <row r="80" spans="3:19" ht="8.25" customHeight="1">
      <c r="J80" s="200"/>
      <c r="K80" s="128"/>
      <c r="L80" s="128"/>
      <c r="M80" s="128"/>
      <c r="N80" s="128"/>
      <c r="O80" s="129"/>
      <c r="P80" s="136"/>
      <c r="Q80" s="137"/>
      <c r="R80" s="138"/>
      <c r="S80" s="128"/>
    </row>
    <row r="81" spans="2:19" s="60" customFormat="1" ht="11.1" customHeight="1">
      <c r="C81" s="451" t="s">
        <v>253</v>
      </c>
      <c r="D81" s="451"/>
      <c r="E81" s="451"/>
      <c r="F81" s="451"/>
      <c r="G81" s="451"/>
      <c r="H81" s="451"/>
      <c r="I81" s="451"/>
      <c r="J81" s="191"/>
      <c r="K81" s="124">
        <v>970</v>
      </c>
      <c r="L81" s="124">
        <v>2081</v>
      </c>
      <c r="M81" s="124">
        <v>1002</v>
      </c>
      <c r="N81" s="124">
        <v>1079</v>
      </c>
      <c r="O81" s="125">
        <v>11561.111111111111</v>
      </c>
      <c r="P81" s="133">
        <v>2.15</v>
      </c>
      <c r="Q81" s="134">
        <v>59</v>
      </c>
      <c r="R81" s="135">
        <v>2.92</v>
      </c>
      <c r="S81" s="124">
        <v>2022</v>
      </c>
    </row>
    <row r="82" spans="2:19" ht="11.1" customHeight="1">
      <c r="B82" s="45"/>
      <c r="C82" s="45"/>
      <c r="D82" s="45"/>
      <c r="E82" s="45"/>
      <c r="F82" s="45"/>
      <c r="G82" s="45"/>
      <c r="H82" s="45"/>
      <c r="I82" s="45"/>
      <c r="J82" s="189"/>
      <c r="K82" s="139"/>
      <c r="L82" s="139"/>
      <c r="M82" s="139"/>
      <c r="N82" s="139"/>
      <c r="O82" s="139"/>
      <c r="P82" s="45"/>
      <c r="Q82" s="45"/>
      <c r="R82" s="45"/>
      <c r="S82" s="45"/>
    </row>
    <row r="83" spans="2:19" ht="11.1" customHeight="1"/>
    <row r="84" spans="2:19" ht="15.95" customHeight="1"/>
    <row r="85" spans="2:19" ht="15.95" customHeight="1"/>
    <row r="86" spans="2:19" ht="15.95" customHeight="1"/>
    <row r="87" spans="2:19" ht="15.95" customHeight="1"/>
    <row r="88" spans="2:19" ht="15.95" customHeight="1"/>
    <row r="89" spans="2:19" ht="15.95" customHeight="1"/>
    <row r="90" spans="2:19" ht="15.95" customHeight="1"/>
    <row r="91" spans="2:19" ht="15.95" customHeight="1"/>
    <row r="92" spans="2:19" ht="15.95" customHeight="1"/>
    <row r="93" spans="2:19" ht="15.95" customHeight="1"/>
    <row r="94" spans="2:19" ht="15.95" customHeight="1"/>
    <row r="95" spans="2:19" ht="15.95" customHeight="1"/>
    <row r="96" spans="2:19" ht="15.95" customHeight="1"/>
    <row r="97" ht="15.95" customHeight="1"/>
    <row r="98" ht="15.95" customHeight="1"/>
    <row r="99" ht="15.95" customHeight="1"/>
    <row r="100" ht="15.95" customHeight="1"/>
  </sheetData>
  <mergeCells count="67">
    <mergeCell ref="C16:I16"/>
    <mergeCell ref="R1:T2"/>
    <mergeCell ref="B5:S5"/>
    <mergeCell ref="B7:J8"/>
    <mergeCell ref="K7:K8"/>
    <mergeCell ref="L7:N7"/>
    <mergeCell ref="Q7:R7"/>
    <mergeCell ref="C11:I11"/>
    <mergeCell ref="F12:I12"/>
    <mergeCell ref="F13:I13"/>
    <mergeCell ref="F14:I14"/>
    <mergeCell ref="F23:I23"/>
    <mergeCell ref="F24:I24"/>
    <mergeCell ref="F25:I25"/>
    <mergeCell ref="F26:I26"/>
    <mergeCell ref="C28:I28"/>
    <mergeCell ref="F17:I17"/>
    <mergeCell ref="F18:I18"/>
    <mergeCell ref="F19:I19"/>
    <mergeCell ref="F20:I20"/>
    <mergeCell ref="C22:I22"/>
    <mergeCell ref="F29:I29"/>
    <mergeCell ref="F30:I30"/>
    <mergeCell ref="F31:I31"/>
    <mergeCell ref="F32:I32"/>
    <mergeCell ref="F33:I33"/>
    <mergeCell ref="C35:I35"/>
    <mergeCell ref="C42:I42"/>
    <mergeCell ref="F43:I43"/>
    <mergeCell ref="F44:I44"/>
    <mergeCell ref="F45:I45"/>
    <mergeCell ref="F46:I46"/>
    <mergeCell ref="F36:I36"/>
    <mergeCell ref="F37:I37"/>
    <mergeCell ref="F38:I38"/>
    <mergeCell ref="F39:I39"/>
    <mergeCell ref="F40:I40"/>
    <mergeCell ref="C65:I65"/>
    <mergeCell ref="F58:I58"/>
    <mergeCell ref="F47:I47"/>
    <mergeCell ref="F48:I48"/>
    <mergeCell ref="C50:I50"/>
    <mergeCell ref="F51:I51"/>
    <mergeCell ref="F52:I52"/>
    <mergeCell ref="F53:I53"/>
    <mergeCell ref="C55:I55"/>
    <mergeCell ref="F56:I56"/>
    <mergeCell ref="F57:I57"/>
    <mergeCell ref="F59:I59"/>
    <mergeCell ref="F60:I60"/>
    <mergeCell ref="F61:I61"/>
    <mergeCell ref="F62:I62"/>
    <mergeCell ref="F63:I63"/>
    <mergeCell ref="F77:I77"/>
    <mergeCell ref="F78:I78"/>
    <mergeCell ref="F79:I79"/>
    <mergeCell ref="C81:I81"/>
    <mergeCell ref="F66:I66"/>
    <mergeCell ref="F67:I67"/>
    <mergeCell ref="F68:I68"/>
    <mergeCell ref="F69:I69"/>
    <mergeCell ref="F70:I70"/>
    <mergeCell ref="F71:I71"/>
    <mergeCell ref="F72:I72"/>
    <mergeCell ref="F73:I73"/>
    <mergeCell ref="C75:I75"/>
    <mergeCell ref="F76:I76"/>
  </mergeCells>
  <phoneticPr fontId="6"/>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'61'!Print_Area</vt:lpstr>
      <vt:lpstr>'62'!Print_Area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2016-12-13T00:32:05Z</dcterms:modified>
</cp:coreProperties>
</file>