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bookViews>
  <sheets>
    <sheet name="213" sheetId="18" r:id="rId1"/>
    <sheet name="214" sheetId="4" r:id="rId2"/>
    <sheet name="215" sheetId="5" r:id="rId3"/>
    <sheet name="216" sheetId="6" r:id="rId4"/>
    <sheet name="217" sheetId="7" r:id="rId5"/>
    <sheet name="218" sheetId="8" r:id="rId6"/>
    <sheet name="219" sheetId="9" r:id="rId7"/>
    <sheet name="220" sheetId="10" r:id="rId8"/>
    <sheet name="221" sheetId="2" r:id="rId9"/>
    <sheet name="222" sheetId="11" r:id="rId10"/>
    <sheet name="223" sheetId="15" r:id="rId11"/>
    <sheet name="224" sheetId="13" r:id="rId12"/>
    <sheet name="225" sheetId="14" r:id="rId13"/>
    <sheet name="226" sheetId="16" r:id="rId14"/>
  </sheets>
  <definedNames>
    <definedName name="_xlnm.Print_Area" localSheetId="0">'213'!$A$1:$BJ$69</definedName>
    <definedName name="_xlnm.Print_Area" localSheetId="1">'214'!$A$1:$BK$59</definedName>
    <definedName name="_xlnm.Print_Area" localSheetId="2">'215'!$A$1:$BK$62</definedName>
    <definedName name="_xlnm.Print_Area" localSheetId="3">'216'!$A$1:$BK$71</definedName>
    <definedName name="_xlnm.Print_Area" localSheetId="4">'217'!$A$1:$BK$71</definedName>
    <definedName name="_xlnm.Print_Area" localSheetId="5">'218'!$A$1:$BK$65</definedName>
    <definedName name="_xlnm.Print_Area" localSheetId="6">'219'!$A$1:$BK$74</definedName>
    <definedName name="_xlnm.Print_Area" localSheetId="7">'220'!$A$1:$BK$71</definedName>
    <definedName name="_xlnm.Print_Area" localSheetId="8">'221'!$A$1:$BK$65</definedName>
    <definedName name="_xlnm.Print_Area" localSheetId="9">'222'!$A$1:$BK$79</definedName>
    <definedName name="_xlnm.Print_Area" localSheetId="10">'223'!$A$1:$BK$58</definedName>
    <definedName name="_xlnm.Print_Area" localSheetId="11">'224'!$A$1:$BK$65</definedName>
    <definedName name="_xlnm.Print_Area" localSheetId="12">'225'!$A$1:$BK$39</definedName>
    <definedName name="_xlnm.Print_Area" localSheetId="13">'226'!$A$1:$BK$65</definedName>
  </definedNames>
  <calcPr calcId="145621"/>
</workbook>
</file>

<file path=xl/calcChain.xml><?xml version="1.0" encoding="utf-8"?>
<calcChain xmlns="http://schemas.openxmlformats.org/spreadsheetml/2006/main">
  <c r="N62" i="8" l="1"/>
  <c r="L54" i="10" l="1"/>
  <c r="A1" i="4" l="1"/>
  <c r="M14" i="15" l="1"/>
  <c r="BG56" i="11"/>
  <c r="BE56" i="11"/>
  <c r="BA56" i="11"/>
  <c r="AY56" i="11"/>
  <c r="AU56" i="11"/>
  <c r="AS56" i="11"/>
  <c r="AL56" i="11"/>
  <c r="AD56" i="11"/>
  <c r="U56" i="11"/>
  <c r="L56" i="11"/>
  <c r="BC35" i="11"/>
  <c r="AU35" i="11"/>
  <c r="AM35" i="11"/>
  <c r="AD35" i="11"/>
  <c r="U35" i="11"/>
  <c r="L35" i="11"/>
  <c r="L26" i="11"/>
  <c r="L24" i="11"/>
  <c r="L22" i="11"/>
  <c r="L20" i="11"/>
  <c r="L18" i="11"/>
  <c r="L16" i="11"/>
  <c r="BC14" i="11"/>
  <c r="AU14" i="11"/>
  <c r="AM14" i="11"/>
  <c r="AD14" i="11"/>
  <c r="U14" i="11"/>
  <c r="L13" i="11"/>
  <c r="L12" i="11"/>
  <c r="L11" i="11"/>
  <c r="L10" i="11"/>
  <c r="L14" i="11" l="1"/>
  <c r="BD38" i="15"/>
  <c r="AW38" i="15"/>
  <c r="AP38" i="15"/>
  <c r="AI38" i="15"/>
  <c r="AB38" i="15"/>
  <c r="N14" i="7" l="1"/>
  <c r="L40" i="5"/>
  <c r="L39" i="5"/>
  <c r="L38" i="5"/>
  <c r="L37" i="5"/>
  <c r="L36" i="5"/>
  <c r="L34" i="5"/>
  <c r="L33" i="5"/>
  <c r="L32" i="5"/>
  <c r="L31" i="5"/>
  <c r="L30" i="5"/>
  <c r="AC28" i="5"/>
  <c r="Z28" i="5"/>
  <c r="W28" i="5"/>
  <c r="T28" i="5"/>
  <c r="P28" i="5"/>
  <c r="L28" i="5"/>
  <c r="AS1" i="5" l="1"/>
  <c r="A1" i="6" s="1"/>
  <c r="AS1" i="7" s="1"/>
  <c r="A1" i="8" s="1"/>
  <c r="AS1" i="9" s="1"/>
  <c r="A1" i="10" s="1"/>
  <c r="BB1" i="2" s="1"/>
  <c r="A1" i="11" s="1"/>
  <c r="BB1" i="15" s="1"/>
  <c r="A1" i="13" s="1"/>
  <c r="BB1" i="14" s="1"/>
  <c r="A1" i="16" s="1"/>
  <c r="AW25" i="8"/>
  <c r="N15" i="8" s="1"/>
  <c r="L16" i="10"/>
  <c r="N60" i="9"/>
  <c r="R48" i="8"/>
  <c r="U25" i="8"/>
  <c r="R38" i="7"/>
  <c r="AL48" i="7"/>
  <c r="R48" i="7"/>
  <c r="M58" i="7"/>
  <c r="AB58" i="7"/>
  <c r="AV58" i="7"/>
  <c r="L55" i="5"/>
  <c r="L56" i="5"/>
  <c r="L57" i="5"/>
  <c r="L58" i="5"/>
  <c r="L54" i="5"/>
  <c r="L49" i="5"/>
  <c r="L50" i="5"/>
  <c r="L51" i="5"/>
  <c r="L52" i="5"/>
  <c r="L48" i="5"/>
  <c r="L43" i="5"/>
  <c r="L44" i="5"/>
  <c r="L45" i="5"/>
  <c r="L46" i="5"/>
  <c r="L42" i="5"/>
  <c r="AP54" i="5"/>
  <c r="AP49" i="5"/>
  <c r="AP50" i="5"/>
  <c r="AP51" i="5"/>
  <c r="AP52" i="5"/>
  <c r="AP48" i="5"/>
  <c r="AP43" i="5"/>
  <c r="AP44" i="5"/>
  <c r="AP45" i="5"/>
  <c r="AP46" i="5"/>
  <c r="AP42" i="5"/>
  <c r="AP37" i="5"/>
  <c r="AP38" i="5"/>
  <c r="AP39" i="5"/>
  <c r="AP40" i="5"/>
  <c r="AP36" i="5"/>
  <c r="AP31" i="5"/>
  <c r="AP32" i="5"/>
  <c r="AP33" i="5"/>
  <c r="AP34" i="5"/>
  <c r="AP30" i="5"/>
  <c r="M38" i="7" l="1"/>
</calcChain>
</file>

<file path=xl/sharedStrings.xml><?xml version="1.0" encoding="utf-8"?>
<sst xmlns="http://schemas.openxmlformats.org/spreadsheetml/2006/main" count="802" uniqueCount="533">
  <si>
    <t>年　　　度</t>
    <rPh sb="0" eb="1">
      <t>ネン</t>
    </rPh>
    <rPh sb="4" eb="5">
      <t>ド</t>
    </rPh>
    <phoneticPr fontId="3"/>
  </si>
  <si>
    <t>練馬休日急患診療所</t>
    <rPh sb="0" eb="2">
      <t>ネリマ</t>
    </rPh>
    <rPh sb="2" eb="4">
      <t>キュウジツ</t>
    </rPh>
    <rPh sb="4" eb="6">
      <t>キュウカン</t>
    </rPh>
    <rPh sb="6" eb="9">
      <t>シンリョウジョ</t>
    </rPh>
    <phoneticPr fontId="3"/>
  </si>
  <si>
    <t>練馬つつじ歯科休日急患診療所</t>
    <rPh sb="0" eb="2">
      <t>ネリマ</t>
    </rPh>
    <rPh sb="5" eb="7">
      <t>シカ</t>
    </rPh>
    <rPh sb="7" eb="9">
      <t>キュウジツ</t>
    </rPh>
    <rPh sb="9" eb="11">
      <t>キュウカン</t>
    </rPh>
    <rPh sb="11" eb="14">
      <t>シンリョウジョ</t>
    </rPh>
    <phoneticPr fontId="3"/>
  </si>
  <si>
    <t>昼間(休日)</t>
    <rPh sb="0" eb="2">
      <t>ヒルマ</t>
    </rPh>
    <rPh sb="3" eb="5">
      <t>キュウジツ</t>
    </rPh>
    <phoneticPr fontId="3"/>
  </si>
  <si>
    <t>準夜間</t>
    <rPh sb="0" eb="1">
      <t>ジュン</t>
    </rPh>
    <rPh sb="1" eb="3">
      <t>ヤカン</t>
    </rPh>
    <phoneticPr fontId="3"/>
  </si>
  <si>
    <t>歯科休日
急患診療</t>
    <rPh sb="0" eb="2">
      <t>シカ</t>
    </rPh>
    <rPh sb="2" eb="4">
      <t>キュウジツ</t>
    </rPh>
    <rPh sb="5" eb="7">
      <t>キュウカン</t>
    </rPh>
    <rPh sb="7" eb="9">
      <t>シンリョウ</t>
    </rPh>
    <phoneticPr fontId="3"/>
  </si>
  <si>
    <t>年度</t>
    <rPh sb="0" eb="2">
      <t>ネンド</t>
    </rPh>
    <phoneticPr fontId="3"/>
  </si>
  <si>
    <t>平成</t>
    <rPh sb="0" eb="2">
      <t>ヘイセイ</t>
    </rPh>
    <phoneticPr fontId="3"/>
  </si>
  <si>
    <t>心身障害者(児)
・要介護高齢者
歯科診療</t>
    <rPh sb="0" eb="2">
      <t>シンシン</t>
    </rPh>
    <rPh sb="2" eb="5">
      <t>ショウガイシャ</t>
    </rPh>
    <rPh sb="6" eb="7">
      <t>ジ</t>
    </rPh>
    <rPh sb="10" eb="11">
      <t>ヨウ</t>
    </rPh>
    <rPh sb="11" eb="13">
      <t>カイゴ</t>
    </rPh>
    <rPh sb="13" eb="16">
      <t>コウレイシャ</t>
    </rPh>
    <rPh sb="17" eb="19">
      <t>シカ</t>
    </rPh>
    <rPh sb="19" eb="21">
      <t>シンリョウ</t>
    </rPh>
    <phoneticPr fontId="3"/>
  </si>
  <si>
    <t>心身障害者(児)
歯科相談</t>
    <rPh sb="0" eb="2">
      <t>シンシン</t>
    </rPh>
    <rPh sb="2" eb="5">
      <t>ショウガイシャ</t>
    </rPh>
    <rPh sb="6" eb="7">
      <t>ジ</t>
    </rPh>
    <rPh sb="9" eb="11">
      <t>シカ</t>
    </rPh>
    <rPh sb="11" eb="13">
      <t>ソウダン</t>
    </rPh>
    <phoneticPr fontId="3"/>
  </si>
  <si>
    <r>
      <t xml:space="preserve">摂食・えん下
ﾘﾊﾋﾞﾘﾃｰｼｮﾝ
</t>
    </r>
    <r>
      <rPr>
        <sz val="7.5"/>
        <color indexed="8"/>
        <rFont val="ＭＳ 明朝"/>
        <family val="1"/>
        <charset val="128"/>
      </rPr>
      <t>外来および訪問診療</t>
    </r>
    <rPh sb="0" eb="2">
      <t>セッショク</t>
    </rPh>
    <rPh sb="5" eb="6">
      <t>シタ</t>
    </rPh>
    <rPh sb="18" eb="20">
      <t>ガイライ</t>
    </rPh>
    <rPh sb="23" eb="25">
      <t>ホウモン</t>
    </rPh>
    <rPh sb="25" eb="27">
      <t>シンリョウ</t>
    </rPh>
    <phoneticPr fontId="3"/>
  </si>
  <si>
    <t>練馬区休日・夜間薬局</t>
    <rPh sb="0" eb="3">
      <t>ネリマク</t>
    </rPh>
    <rPh sb="3" eb="5">
      <t>キュウジツ</t>
    </rPh>
    <rPh sb="6" eb="8">
      <t>ヤカン</t>
    </rPh>
    <rPh sb="8" eb="10">
      <t>ヤッキョク</t>
    </rPh>
    <phoneticPr fontId="3"/>
  </si>
  <si>
    <t>石神井休日急患診療所</t>
    <rPh sb="0" eb="3">
      <t>シャクジイ</t>
    </rPh>
    <rPh sb="3" eb="5">
      <t>キュウジツ</t>
    </rPh>
    <rPh sb="5" eb="7">
      <t>キュウカン</t>
    </rPh>
    <rPh sb="7" eb="10">
      <t>シンリョウジョ</t>
    </rPh>
    <phoneticPr fontId="3"/>
  </si>
  <si>
    <t>準夜間
(土・休日)</t>
    <rPh sb="0" eb="1">
      <t>ジュン</t>
    </rPh>
    <rPh sb="1" eb="3">
      <t>ヤカン</t>
    </rPh>
    <rPh sb="5" eb="6">
      <t>ツチ</t>
    </rPh>
    <rPh sb="7" eb="9">
      <t>キュウジツ</t>
    </rPh>
    <phoneticPr fontId="3"/>
  </si>
  <si>
    <t>石神井休日夜間薬局</t>
    <rPh sb="0" eb="3">
      <t>シャクジイ</t>
    </rPh>
    <rPh sb="3" eb="5">
      <t>キュウジツ</t>
    </rPh>
    <rPh sb="5" eb="7">
      <t>ヤカン</t>
    </rPh>
    <rPh sb="7" eb="9">
      <t>ヤッキョク</t>
    </rPh>
    <phoneticPr fontId="3"/>
  </si>
  <si>
    <t>石 神 井 歯 科
休 日 急 患
診　療　所</t>
    <rPh sb="0" eb="1">
      <t>イシ</t>
    </rPh>
    <rPh sb="2" eb="3">
      <t>カミ</t>
    </rPh>
    <rPh sb="4" eb="5">
      <t>イ</t>
    </rPh>
    <rPh sb="6" eb="7">
      <t>ハ</t>
    </rPh>
    <rPh sb="8" eb="9">
      <t>カ</t>
    </rPh>
    <rPh sb="10" eb="11">
      <t>キュウ</t>
    </rPh>
    <rPh sb="12" eb="13">
      <t>ニチ</t>
    </rPh>
    <rPh sb="14" eb="15">
      <t>キュウ</t>
    </rPh>
    <rPh sb="16" eb="17">
      <t>カン</t>
    </rPh>
    <rPh sb="18" eb="19">
      <t>ミ</t>
    </rPh>
    <rPh sb="20" eb="21">
      <t>イヤス</t>
    </rPh>
    <rPh sb="22" eb="23">
      <t>ショ</t>
    </rPh>
    <phoneticPr fontId="3"/>
  </si>
  <si>
    <t>小児初期救急医療事業</t>
    <rPh sb="0" eb="2">
      <t>ショウニ</t>
    </rPh>
    <rPh sb="2" eb="4">
      <t>ショキ</t>
    </rPh>
    <rPh sb="4" eb="6">
      <t>キュウキュウ</t>
    </rPh>
    <rPh sb="6" eb="8">
      <t>イリョウ</t>
    </rPh>
    <rPh sb="8" eb="10">
      <t>ジギョウ</t>
    </rPh>
    <phoneticPr fontId="3"/>
  </si>
  <si>
    <t>輪番制</t>
    <rPh sb="0" eb="3">
      <t>リンバンセイ</t>
    </rPh>
    <phoneticPr fontId="3"/>
  </si>
  <si>
    <t>島　　村
記念病院</t>
    <rPh sb="0" eb="1">
      <t>シマ</t>
    </rPh>
    <rPh sb="3" eb="4">
      <t>ムラ</t>
    </rPh>
    <rPh sb="5" eb="7">
      <t>キネン</t>
    </rPh>
    <rPh sb="7" eb="9">
      <t>ビョウイン</t>
    </rPh>
    <phoneticPr fontId="3"/>
  </si>
  <si>
    <t>順　天　堂
練 馬 病 院</t>
    <rPh sb="0" eb="1">
      <t>ジュン</t>
    </rPh>
    <rPh sb="2" eb="3">
      <t>テン</t>
    </rPh>
    <rPh sb="4" eb="5">
      <t>ドウ</t>
    </rPh>
    <rPh sb="6" eb="7">
      <t>ネリ</t>
    </rPh>
    <rPh sb="8" eb="9">
      <t>ウマ</t>
    </rPh>
    <rPh sb="10" eb="11">
      <t>ヤマイ</t>
    </rPh>
    <rPh sb="12" eb="13">
      <t>イン</t>
    </rPh>
    <phoneticPr fontId="3"/>
  </si>
  <si>
    <t>日 大 練 馬
光が丘病院</t>
    <rPh sb="0" eb="1">
      <t>ヒ</t>
    </rPh>
    <rPh sb="2" eb="3">
      <t>ダイ</t>
    </rPh>
    <rPh sb="4" eb="5">
      <t>ネリ</t>
    </rPh>
    <rPh sb="6" eb="7">
      <t>ウマ</t>
    </rPh>
    <rPh sb="8" eb="9">
      <t>ヒカリ</t>
    </rPh>
    <rPh sb="10" eb="11">
      <t>オカ</t>
    </rPh>
    <rPh sb="11" eb="13">
      <t>ビョウイン</t>
    </rPh>
    <phoneticPr fontId="3"/>
  </si>
  <si>
    <t>医　　科
休日診療</t>
    <rPh sb="0" eb="1">
      <t>イ</t>
    </rPh>
    <rPh sb="3" eb="4">
      <t>カ</t>
    </rPh>
    <rPh sb="5" eb="7">
      <t>キュウジツ</t>
    </rPh>
    <rPh sb="7" eb="9">
      <t>シンリョウ</t>
    </rPh>
    <phoneticPr fontId="3"/>
  </si>
  <si>
    <t>歯　　科
休日診療</t>
    <rPh sb="0" eb="1">
      <t>ハ</t>
    </rPh>
    <rPh sb="3" eb="4">
      <t>カ</t>
    </rPh>
    <rPh sb="5" eb="7">
      <t>キュウジツ</t>
    </rPh>
    <rPh sb="7" eb="9">
      <t>シンリョウ</t>
    </rPh>
    <phoneticPr fontId="3"/>
  </si>
  <si>
    <t>柔道整復
施　　術</t>
    <rPh sb="0" eb="2">
      <t>ジュウドウ</t>
    </rPh>
    <rPh sb="2" eb="4">
      <t>セイフク</t>
    </rPh>
    <rPh sb="5" eb="6">
      <t>セ</t>
    </rPh>
    <rPh sb="8" eb="9">
      <t>ジュツ</t>
    </rPh>
    <phoneticPr fontId="3"/>
  </si>
  <si>
    <t>注</t>
    <rPh sb="0" eb="1">
      <t>チュウ</t>
    </rPh>
    <phoneticPr fontId="3"/>
  </si>
  <si>
    <t>資料</t>
    <rPh sb="0" eb="2">
      <t>シリョウ</t>
    </rPh>
    <phoneticPr fontId="3"/>
  </si>
  <si>
    <t>：</t>
    <phoneticPr fontId="3"/>
  </si>
  <si>
    <t>「石神井休日夜間薬局」は平成20年４月に開局した。</t>
    <rPh sb="1" eb="4">
      <t>シャクジイ</t>
    </rPh>
    <rPh sb="4" eb="6">
      <t>キュウジツ</t>
    </rPh>
    <rPh sb="6" eb="8">
      <t>ヤカン</t>
    </rPh>
    <rPh sb="8" eb="10">
      <t>ヤッキョク</t>
    </rPh>
    <rPh sb="12" eb="14">
      <t>ヘイセイ</t>
    </rPh>
    <rPh sb="16" eb="17">
      <t>ネン</t>
    </rPh>
    <rPh sb="18" eb="19">
      <t>ガツ</t>
    </rPh>
    <rPh sb="20" eb="22">
      <t>カイキョク</t>
    </rPh>
    <phoneticPr fontId="3"/>
  </si>
  <si>
    <t>島村記念病院への小児初期救急医療事業は平成23年11月に開始した。</t>
    <rPh sb="0" eb="2">
      <t>シマムラ</t>
    </rPh>
    <rPh sb="2" eb="4">
      <t>キネン</t>
    </rPh>
    <rPh sb="4" eb="6">
      <t>ビョウイン</t>
    </rPh>
    <rPh sb="8" eb="10">
      <t>ショウニ</t>
    </rPh>
    <rPh sb="10" eb="12">
      <t>ショキ</t>
    </rPh>
    <rPh sb="12" eb="14">
      <t>キュウキュウ</t>
    </rPh>
    <rPh sb="14" eb="16">
      <t>イリョウ</t>
    </rPh>
    <rPh sb="16" eb="18">
      <t>ジギョウ</t>
    </rPh>
    <rPh sb="19" eb="21">
      <t>ヘイセイ</t>
    </rPh>
    <rPh sb="23" eb="24">
      <t>ネン</t>
    </rPh>
    <rPh sb="26" eb="27">
      <t>ガツ</t>
    </rPh>
    <rPh sb="28" eb="30">
      <t>カイシ</t>
    </rPh>
    <phoneticPr fontId="3"/>
  </si>
  <si>
    <t>地域医療担当部地域医療課</t>
    <rPh sb="0" eb="2">
      <t>チイキ</t>
    </rPh>
    <rPh sb="2" eb="4">
      <t>イリョウ</t>
    </rPh>
    <rPh sb="4" eb="7">
      <t>タントウブ</t>
    </rPh>
    <rPh sb="7" eb="9">
      <t>チイキ</t>
    </rPh>
    <rPh sb="9" eb="11">
      <t>イリョウ</t>
    </rPh>
    <rPh sb="11" eb="12">
      <t>カ</t>
    </rPh>
    <phoneticPr fontId="3"/>
  </si>
  <si>
    <t>(1)　事　　業　　状　　況</t>
    <rPh sb="4" eb="5">
      <t>ジ</t>
    </rPh>
    <rPh sb="7" eb="8">
      <t>ギョウ</t>
    </rPh>
    <rPh sb="10" eb="11">
      <t>ジョウ</t>
    </rPh>
    <rPh sb="13" eb="14">
      <t>キョウ</t>
    </rPh>
    <phoneticPr fontId="3"/>
  </si>
  <si>
    <t>家庭用コンポスト化容器
・電気式生ごみ処理機</t>
    <rPh sb="0" eb="3">
      <t>カテイヨウ</t>
    </rPh>
    <rPh sb="8" eb="9">
      <t>カ</t>
    </rPh>
    <rPh sb="9" eb="11">
      <t>ヨウキ</t>
    </rPh>
    <rPh sb="13" eb="15">
      <t>デンキ</t>
    </rPh>
    <rPh sb="15" eb="16">
      <t>シキ</t>
    </rPh>
    <rPh sb="16" eb="17">
      <t>ナマ</t>
    </rPh>
    <rPh sb="19" eb="22">
      <t>ショリキ</t>
    </rPh>
    <phoneticPr fontId="3"/>
  </si>
  <si>
    <t>購入費助成</t>
    <rPh sb="0" eb="3">
      <t>コウニュウヒ</t>
    </rPh>
    <rPh sb="3" eb="5">
      <t>ジョセイ</t>
    </rPh>
    <phoneticPr fontId="3"/>
  </si>
  <si>
    <t>リサイクル
マーケット
開　　　催
(支援事業)</t>
    <rPh sb="12" eb="13">
      <t>カイ</t>
    </rPh>
    <rPh sb="16" eb="17">
      <t>サイ</t>
    </rPh>
    <rPh sb="19" eb="21">
      <t>シエン</t>
    </rPh>
    <rPh sb="21" eb="23">
      <t>ジギョウ</t>
    </rPh>
    <phoneticPr fontId="3"/>
  </si>
  <si>
    <t>成立</t>
    <rPh sb="0" eb="2">
      <t>セイリツ</t>
    </rPh>
    <phoneticPr fontId="3"/>
  </si>
  <si>
    <t>あっせん</t>
    <phoneticPr fontId="3"/>
  </si>
  <si>
    <t>譲（渡）</t>
    <rPh sb="0" eb="1">
      <t>ユズル</t>
    </rPh>
    <rPh sb="2" eb="3">
      <t>ワタル</t>
    </rPh>
    <phoneticPr fontId="3"/>
  </si>
  <si>
    <t>譲（受）</t>
    <rPh sb="0" eb="1">
      <t>ユズル</t>
    </rPh>
    <rPh sb="2" eb="3">
      <t>ウケ</t>
    </rPh>
    <phoneticPr fontId="3"/>
  </si>
  <si>
    <t>集 団 回 収
登録団体数</t>
    <rPh sb="0" eb="1">
      <t>シュウ</t>
    </rPh>
    <rPh sb="2" eb="3">
      <t>ダン</t>
    </rPh>
    <rPh sb="4" eb="5">
      <t>カイ</t>
    </rPh>
    <rPh sb="6" eb="7">
      <t>オサム</t>
    </rPh>
    <rPh sb="8" eb="10">
      <t>トウロク</t>
    </rPh>
    <rPh sb="10" eb="12">
      <t>ダンタイ</t>
    </rPh>
    <rPh sb="12" eb="13">
      <t>スウ</t>
    </rPh>
    <phoneticPr fontId="3"/>
  </si>
  <si>
    <t>大型生活用品リサイクル情報掲示板
(リサイクル情報の提供件数）</t>
    <rPh sb="0" eb="2">
      <t>オオガタ</t>
    </rPh>
    <rPh sb="2" eb="4">
      <t>セイカツ</t>
    </rPh>
    <rPh sb="4" eb="6">
      <t>ヨウヒン</t>
    </rPh>
    <rPh sb="11" eb="13">
      <t>ジョウホウ</t>
    </rPh>
    <rPh sb="13" eb="16">
      <t>ケイジバン</t>
    </rPh>
    <rPh sb="23" eb="25">
      <t>ジョウホウ</t>
    </rPh>
    <rPh sb="26" eb="28">
      <t>テイキョウ</t>
    </rPh>
    <rPh sb="28" eb="30">
      <t>ケンスウ</t>
    </rPh>
    <phoneticPr fontId="3"/>
  </si>
  <si>
    <t>件</t>
    <rPh sb="0" eb="1">
      <t>ケン</t>
    </rPh>
    <phoneticPr fontId="3"/>
  </si>
  <si>
    <t>回</t>
    <rPh sb="0" eb="1">
      <t>カイ</t>
    </rPh>
    <phoneticPr fontId="3"/>
  </si>
  <si>
    <t>環境部清掃リサイクル課</t>
    <rPh sb="0" eb="3">
      <t>カンキョウブ</t>
    </rPh>
    <rPh sb="3" eb="5">
      <t>セイソウ</t>
    </rPh>
    <rPh sb="10" eb="11">
      <t>カ</t>
    </rPh>
    <phoneticPr fontId="3"/>
  </si>
  <si>
    <t>白紙ページ</t>
    <rPh sb="0" eb="2">
      <t>ハクシ</t>
    </rPh>
    <phoneticPr fontId="5"/>
  </si>
  <si>
    <t>(各年３月31日現在)</t>
    <rPh sb="1" eb="3">
      <t>カクネン</t>
    </rPh>
    <rPh sb="4" eb="5">
      <t>ガツ</t>
    </rPh>
    <rPh sb="7" eb="8">
      <t>ニチ</t>
    </rPh>
    <rPh sb="8" eb="10">
      <t>ゲンザイ</t>
    </rPh>
    <phoneticPr fontId="5"/>
  </si>
  <si>
    <t>施設数</t>
    <rPh sb="0" eb="2">
      <t>シセツ</t>
    </rPh>
    <rPh sb="2" eb="3">
      <t>スウ</t>
    </rPh>
    <phoneticPr fontId="5"/>
  </si>
  <si>
    <t>病床数</t>
    <rPh sb="0" eb="3">
      <t>ビョウショウスウ</t>
    </rPh>
    <phoneticPr fontId="5"/>
  </si>
  <si>
    <t>病院</t>
    <rPh sb="0" eb="2">
      <t>ビョウイン</t>
    </rPh>
    <phoneticPr fontId="5"/>
  </si>
  <si>
    <t>計</t>
    <rPh sb="0" eb="1">
      <t>ケイ</t>
    </rPh>
    <phoneticPr fontId="5"/>
  </si>
  <si>
    <t>有床</t>
    <rPh sb="0" eb="2">
      <t>ユウショウ</t>
    </rPh>
    <phoneticPr fontId="5"/>
  </si>
  <si>
    <t>無床</t>
    <rPh sb="0" eb="2">
      <t>ムショウ</t>
    </rPh>
    <phoneticPr fontId="5"/>
  </si>
  <si>
    <t>診療所</t>
    <rPh sb="0" eb="3">
      <t>シンリョウジョ</t>
    </rPh>
    <phoneticPr fontId="5"/>
  </si>
  <si>
    <t>助産施設</t>
    <rPh sb="0" eb="2">
      <t>ジョサン</t>
    </rPh>
    <rPh sb="2" eb="4">
      <t>シセツ</t>
    </rPh>
    <phoneticPr fontId="5"/>
  </si>
  <si>
    <t>歯科診療所</t>
    <rPh sb="0" eb="2">
      <t>シカ</t>
    </rPh>
    <rPh sb="2" eb="4">
      <t>シンリョウ</t>
    </rPh>
    <rPh sb="4" eb="5">
      <t>ジョ</t>
    </rPh>
    <phoneticPr fontId="5"/>
  </si>
  <si>
    <t>年</t>
    <rPh sb="0" eb="1">
      <t>ネン</t>
    </rPh>
    <phoneticPr fontId="5"/>
  </si>
  <si>
    <t>平成</t>
    <rPh sb="0" eb="2">
      <t>ヘイセイ</t>
    </rPh>
    <phoneticPr fontId="5"/>
  </si>
  <si>
    <t>注</t>
    <rPh sb="0" eb="1">
      <t>チュウ</t>
    </rPh>
    <phoneticPr fontId="5"/>
  </si>
  <si>
    <t>資料</t>
    <rPh sb="0" eb="2">
      <t>シリョウ</t>
    </rPh>
    <phoneticPr fontId="5"/>
  </si>
  <si>
    <t>：</t>
    <phoneticPr fontId="5"/>
  </si>
  <si>
    <t>：</t>
    <phoneticPr fontId="5"/>
  </si>
  <si>
    <t>健康部生活衛生課</t>
    <rPh sb="0" eb="2">
      <t>ケンコウ</t>
    </rPh>
    <rPh sb="2" eb="3">
      <t>ブ</t>
    </rPh>
    <rPh sb="3" eb="5">
      <t>セイカツ</t>
    </rPh>
    <rPh sb="5" eb="8">
      <t>エイセイカ</t>
    </rPh>
    <phoneticPr fontId="5"/>
  </si>
  <si>
    <t>町　　　名</t>
    <rPh sb="0" eb="1">
      <t>マチ</t>
    </rPh>
    <rPh sb="4" eb="5">
      <t>メイ</t>
    </rPh>
    <phoneticPr fontId="5"/>
  </si>
  <si>
    <t>一般診療所</t>
    <rPh sb="0" eb="2">
      <t>イッパン</t>
    </rPh>
    <rPh sb="2" eb="5">
      <t>シンリョウジョ</t>
    </rPh>
    <phoneticPr fontId="5"/>
  </si>
  <si>
    <t>歯　科
診療所</t>
    <rPh sb="0" eb="1">
      <t>ハ</t>
    </rPh>
    <rPh sb="2" eb="3">
      <t>カ</t>
    </rPh>
    <rPh sb="4" eb="7">
      <t>シンリョウジョ</t>
    </rPh>
    <phoneticPr fontId="5"/>
  </si>
  <si>
    <t>病　院</t>
    <rPh sb="0" eb="1">
      <t>ヤマイ</t>
    </rPh>
    <rPh sb="2" eb="3">
      <t>イン</t>
    </rPh>
    <phoneticPr fontId="5"/>
  </si>
  <si>
    <t>総数</t>
    <rPh sb="0" eb="2">
      <t>ソウスウ</t>
    </rPh>
    <phoneticPr fontId="5"/>
  </si>
  <si>
    <t>旭丘</t>
    <rPh sb="0" eb="2">
      <t>アサヒガオカ</t>
    </rPh>
    <phoneticPr fontId="5"/>
  </si>
  <si>
    <t>小竹町</t>
    <rPh sb="0" eb="2">
      <t>コタケ</t>
    </rPh>
    <rPh sb="2" eb="3">
      <t>チョウ</t>
    </rPh>
    <phoneticPr fontId="5"/>
  </si>
  <si>
    <t>栄町</t>
    <rPh sb="0" eb="2">
      <t>サカエチョウ</t>
    </rPh>
    <phoneticPr fontId="5"/>
  </si>
  <si>
    <t>羽沢</t>
    <rPh sb="0" eb="2">
      <t>ハザワ</t>
    </rPh>
    <phoneticPr fontId="5"/>
  </si>
  <si>
    <t>豊玉上</t>
    <rPh sb="0" eb="3">
      <t>トヨタマカミ</t>
    </rPh>
    <phoneticPr fontId="5"/>
  </si>
  <si>
    <t>豊玉中</t>
    <rPh sb="0" eb="3">
      <t>トヨタマナカ</t>
    </rPh>
    <phoneticPr fontId="5"/>
  </si>
  <si>
    <t>豊玉南</t>
    <rPh sb="0" eb="2">
      <t>トヨタマ</t>
    </rPh>
    <rPh sb="2" eb="3">
      <t>ミナミ</t>
    </rPh>
    <phoneticPr fontId="5"/>
  </si>
  <si>
    <t>豊玉北</t>
    <rPh sb="0" eb="3">
      <t>トヨタマキタ</t>
    </rPh>
    <phoneticPr fontId="5"/>
  </si>
  <si>
    <t>中村</t>
    <rPh sb="0" eb="2">
      <t>ナカムラ</t>
    </rPh>
    <phoneticPr fontId="5"/>
  </si>
  <si>
    <t>中村南</t>
    <rPh sb="0" eb="2">
      <t>ナカムラ</t>
    </rPh>
    <rPh sb="2" eb="3">
      <t>ミナミ</t>
    </rPh>
    <phoneticPr fontId="5"/>
  </si>
  <si>
    <t>中村北</t>
    <rPh sb="0" eb="2">
      <t>ナカムラ</t>
    </rPh>
    <rPh sb="2" eb="3">
      <t>キタ</t>
    </rPh>
    <phoneticPr fontId="5"/>
  </si>
  <si>
    <t>桜台</t>
    <rPh sb="0" eb="2">
      <t>サクラダイ</t>
    </rPh>
    <phoneticPr fontId="5"/>
  </si>
  <si>
    <t>練馬</t>
    <rPh sb="0" eb="2">
      <t>ネリマ</t>
    </rPh>
    <phoneticPr fontId="5"/>
  </si>
  <si>
    <t>向山</t>
    <rPh sb="0" eb="2">
      <t>コウヤマ</t>
    </rPh>
    <phoneticPr fontId="5"/>
  </si>
  <si>
    <t>貫井</t>
    <rPh sb="0" eb="2">
      <t>ヌクイ</t>
    </rPh>
    <phoneticPr fontId="5"/>
  </si>
  <si>
    <t>錦</t>
    <rPh sb="0" eb="1">
      <t>ニシキ</t>
    </rPh>
    <phoneticPr fontId="5"/>
  </si>
  <si>
    <t>氷川台</t>
    <rPh sb="0" eb="3">
      <t>ヒカワダイ</t>
    </rPh>
    <phoneticPr fontId="5"/>
  </si>
  <si>
    <t>平和台</t>
    <rPh sb="0" eb="3">
      <t>ヘイワダイ</t>
    </rPh>
    <phoneticPr fontId="5"/>
  </si>
  <si>
    <t>早宮</t>
    <rPh sb="0" eb="2">
      <t>ハヤミヤ</t>
    </rPh>
    <phoneticPr fontId="5"/>
  </si>
  <si>
    <t>春日町</t>
    <rPh sb="0" eb="3">
      <t>カスガチョウ</t>
    </rPh>
    <phoneticPr fontId="5"/>
  </si>
  <si>
    <t>高松</t>
    <rPh sb="0" eb="2">
      <t>タカマツ</t>
    </rPh>
    <phoneticPr fontId="5"/>
  </si>
  <si>
    <t>北町</t>
    <rPh sb="0" eb="2">
      <t>キタマチ</t>
    </rPh>
    <phoneticPr fontId="5"/>
  </si>
  <si>
    <t>田柄</t>
    <rPh sb="0" eb="2">
      <t>タガラ</t>
    </rPh>
    <phoneticPr fontId="5"/>
  </si>
  <si>
    <t>光が丘</t>
    <rPh sb="0" eb="1">
      <t>ヒカリ</t>
    </rPh>
    <rPh sb="2" eb="3">
      <t>オカ</t>
    </rPh>
    <phoneticPr fontId="5"/>
  </si>
  <si>
    <t>旭町</t>
    <rPh sb="0" eb="2">
      <t>アサヒチョウ</t>
    </rPh>
    <phoneticPr fontId="5"/>
  </si>
  <si>
    <t>土支田</t>
    <rPh sb="0" eb="3">
      <t>ドシダ</t>
    </rPh>
    <phoneticPr fontId="5"/>
  </si>
  <si>
    <t>富士見台</t>
    <rPh sb="0" eb="4">
      <t>フジミダイ</t>
    </rPh>
    <phoneticPr fontId="5"/>
  </si>
  <si>
    <t>南田中</t>
    <rPh sb="0" eb="3">
      <t>ミナミタナカ</t>
    </rPh>
    <phoneticPr fontId="5"/>
  </si>
  <si>
    <t>高野台</t>
    <rPh sb="0" eb="3">
      <t>タカノダイ</t>
    </rPh>
    <phoneticPr fontId="5"/>
  </si>
  <si>
    <t>谷原</t>
    <rPh sb="0" eb="2">
      <t>ヤハラ</t>
    </rPh>
    <phoneticPr fontId="5"/>
  </si>
  <si>
    <t>三原台</t>
    <rPh sb="0" eb="3">
      <t>ミハラダイ</t>
    </rPh>
    <phoneticPr fontId="5"/>
  </si>
  <si>
    <t>石神井町</t>
    <rPh sb="0" eb="4">
      <t>シャクジイマチ</t>
    </rPh>
    <phoneticPr fontId="5"/>
  </si>
  <si>
    <t>石神井台</t>
    <rPh sb="0" eb="3">
      <t>シャクジイ</t>
    </rPh>
    <rPh sb="3" eb="4">
      <t>ダイ</t>
    </rPh>
    <phoneticPr fontId="5"/>
  </si>
  <si>
    <t>上石神井</t>
    <rPh sb="0" eb="4">
      <t>カミシャクジイ</t>
    </rPh>
    <phoneticPr fontId="5"/>
  </si>
  <si>
    <t>上石神井南町</t>
    <rPh sb="0" eb="4">
      <t>カミシャクジイ</t>
    </rPh>
    <rPh sb="4" eb="6">
      <t>ミナミマチ</t>
    </rPh>
    <phoneticPr fontId="5"/>
  </si>
  <si>
    <t>下石神井</t>
    <rPh sb="0" eb="4">
      <t>シモシャクジイ</t>
    </rPh>
    <phoneticPr fontId="5"/>
  </si>
  <si>
    <t>立野町</t>
    <rPh sb="0" eb="2">
      <t>タテノ</t>
    </rPh>
    <rPh sb="2" eb="3">
      <t>チョウ</t>
    </rPh>
    <phoneticPr fontId="5"/>
  </si>
  <si>
    <t>関町東</t>
    <rPh sb="0" eb="3">
      <t>セキマチヒガシ</t>
    </rPh>
    <phoneticPr fontId="5"/>
  </si>
  <si>
    <t>関町北</t>
    <rPh sb="0" eb="1">
      <t>セキ</t>
    </rPh>
    <rPh sb="1" eb="2">
      <t>マチ</t>
    </rPh>
    <rPh sb="2" eb="3">
      <t>キタ</t>
    </rPh>
    <phoneticPr fontId="5"/>
  </si>
  <si>
    <t>関町南</t>
    <rPh sb="0" eb="3">
      <t>セキマチミナミ</t>
    </rPh>
    <phoneticPr fontId="5"/>
  </si>
  <si>
    <t>東大泉</t>
    <rPh sb="0" eb="1">
      <t>ヒガシ</t>
    </rPh>
    <rPh sb="1" eb="3">
      <t>オオイズミ</t>
    </rPh>
    <phoneticPr fontId="5"/>
  </si>
  <si>
    <t>西大泉町</t>
    <rPh sb="0" eb="3">
      <t>ニシオオイズミ</t>
    </rPh>
    <rPh sb="3" eb="4">
      <t>マチ</t>
    </rPh>
    <phoneticPr fontId="5"/>
  </si>
  <si>
    <t>西大泉</t>
    <rPh sb="0" eb="3">
      <t>ニシオオイズミ</t>
    </rPh>
    <phoneticPr fontId="5"/>
  </si>
  <si>
    <t>南大泉</t>
    <rPh sb="0" eb="1">
      <t>ミナミ</t>
    </rPh>
    <rPh sb="1" eb="3">
      <t>オオイズミ</t>
    </rPh>
    <phoneticPr fontId="5"/>
  </si>
  <si>
    <t>大泉町</t>
    <rPh sb="0" eb="3">
      <t>オオイズミマチ</t>
    </rPh>
    <phoneticPr fontId="5"/>
  </si>
  <si>
    <t>大泉学園町</t>
    <rPh sb="0" eb="2">
      <t>オオイズミ</t>
    </rPh>
    <rPh sb="2" eb="4">
      <t>ガクエン</t>
    </rPh>
    <rPh sb="4" eb="5">
      <t>マチ</t>
    </rPh>
    <phoneticPr fontId="5"/>
  </si>
  <si>
    <t>：</t>
    <phoneticPr fontId="5"/>
  </si>
  <si>
    <t>(各年12月31日現在)</t>
    <rPh sb="1" eb="3">
      <t>カクネン</t>
    </rPh>
    <rPh sb="5" eb="6">
      <t>ガツ</t>
    </rPh>
    <rPh sb="8" eb="9">
      <t>ニチ</t>
    </rPh>
    <rPh sb="9" eb="11">
      <t>ゲンザイ</t>
    </rPh>
    <phoneticPr fontId="5"/>
  </si>
  <si>
    <t>医薬品製造を
行 う も の</t>
    <rPh sb="0" eb="3">
      <t>イヤクヒン</t>
    </rPh>
    <rPh sb="3" eb="5">
      <t>セイゾウ</t>
    </rPh>
    <rPh sb="7" eb="8">
      <t>オコナ</t>
    </rPh>
    <phoneticPr fontId="5"/>
  </si>
  <si>
    <t>医薬品製造を
行わないもの</t>
    <rPh sb="0" eb="3">
      <t>イヤクヒン</t>
    </rPh>
    <rPh sb="3" eb="5">
      <t>セイゾウ</t>
    </rPh>
    <rPh sb="7" eb="8">
      <t>オコナ</t>
    </rPh>
    <phoneticPr fontId="5"/>
  </si>
  <si>
    <t>薬剤師数</t>
    <rPh sb="0" eb="3">
      <t>ヤクザイシ</t>
    </rPh>
    <rPh sb="3" eb="4">
      <t>スウ</t>
    </rPh>
    <phoneticPr fontId="5"/>
  </si>
  <si>
    <t>薬局数</t>
    <rPh sb="0" eb="2">
      <t>ヤッキョク</t>
    </rPh>
    <rPh sb="2" eb="3">
      <t>スウ</t>
    </rPh>
    <phoneticPr fontId="5"/>
  </si>
  <si>
    <t>：</t>
    <phoneticPr fontId="5"/>
  </si>
  <si>
    <t>薬剤師数は、厚生労働省薬剤師調査に基づく、隔年12月31日現在の区内在住者からの調査票届出数である。</t>
    <rPh sb="0" eb="3">
      <t>ヤクザイシ</t>
    </rPh>
    <rPh sb="3" eb="4">
      <t>スウ</t>
    </rPh>
    <rPh sb="6" eb="8">
      <t>コウセイ</t>
    </rPh>
    <rPh sb="8" eb="11">
      <t>ロウドウショウ</t>
    </rPh>
    <rPh sb="11" eb="14">
      <t>ヤクザイシ</t>
    </rPh>
    <rPh sb="14" eb="16">
      <t>チョウサ</t>
    </rPh>
    <rPh sb="17" eb="18">
      <t>モト</t>
    </rPh>
    <rPh sb="21" eb="23">
      <t>カクネン</t>
    </rPh>
    <rPh sb="25" eb="26">
      <t>ガツ</t>
    </rPh>
    <rPh sb="28" eb="29">
      <t>ニチ</t>
    </rPh>
    <rPh sb="29" eb="31">
      <t>ゲンザイ</t>
    </rPh>
    <rPh sb="32" eb="34">
      <t>クナイ</t>
    </rPh>
    <rPh sb="34" eb="37">
      <t>ザイジュウシャ</t>
    </rPh>
    <rPh sb="40" eb="43">
      <t>チョウサヒョウ</t>
    </rPh>
    <rPh sb="43" eb="45">
      <t>トドケデ</t>
    </rPh>
    <rPh sb="45" eb="46">
      <t>スウ</t>
    </rPh>
    <phoneticPr fontId="5"/>
  </si>
  <si>
    <t>医薬品</t>
    <rPh sb="0" eb="3">
      <t>イヤクヒン</t>
    </rPh>
    <phoneticPr fontId="5"/>
  </si>
  <si>
    <t>医薬部外品</t>
    <rPh sb="0" eb="2">
      <t>イヤク</t>
    </rPh>
    <rPh sb="2" eb="5">
      <t>ブガイヒン</t>
    </rPh>
    <phoneticPr fontId="5"/>
  </si>
  <si>
    <t>販売業</t>
    <rPh sb="0" eb="3">
      <t>ハンバイギョウ</t>
    </rPh>
    <phoneticPr fontId="5"/>
  </si>
  <si>
    <t>賃貸業</t>
    <rPh sb="0" eb="3">
      <t>チンタイギョウ</t>
    </rPh>
    <phoneticPr fontId="5"/>
  </si>
  <si>
    <t>化粧品</t>
    <rPh sb="0" eb="3">
      <t>ケショウヒン</t>
    </rPh>
    <phoneticPr fontId="5"/>
  </si>
  <si>
    <t>医療機器</t>
    <rPh sb="0" eb="2">
      <t>イリョウ</t>
    </rPh>
    <rPh sb="2" eb="4">
      <t>キキ</t>
    </rPh>
    <phoneticPr fontId="5"/>
  </si>
  <si>
    <t>医薬品販売業は、配置販売業および卸売一般販売業を含まない。</t>
    <rPh sb="0" eb="3">
      <t>イヤクヒン</t>
    </rPh>
    <rPh sb="3" eb="6">
      <t>ハンバイギョウ</t>
    </rPh>
    <rPh sb="8" eb="10">
      <t>ハイチ</t>
    </rPh>
    <rPh sb="10" eb="13">
      <t>ハンバイギョウ</t>
    </rPh>
    <rPh sb="16" eb="18">
      <t>オロシウリ</t>
    </rPh>
    <rPh sb="18" eb="20">
      <t>イッパン</t>
    </rPh>
    <rPh sb="20" eb="23">
      <t>ハンバイギョウ</t>
    </rPh>
    <rPh sb="24" eb="25">
      <t>フク</t>
    </rPh>
    <phoneticPr fontId="5"/>
  </si>
  <si>
    <t>特定品目</t>
    <rPh sb="0" eb="2">
      <t>トクテイ</t>
    </rPh>
    <rPh sb="2" eb="4">
      <t>ヒンモク</t>
    </rPh>
    <phoneticPr fontId="5"/>
  </si>
  <si>
    <t>一般</t>
    <rPh sb="0" eb="2">
      <t>イッパン</t>
    </rPh>
    <phoneticPr fontId="5"/>
  </si>
  <si>
    <t>農業用品目</t>
    <rPh sb="0" eb="3">
      <t>ノウギョウヨウ</t>
    </rPh>
    <rPh sb="3" eb="5">
      <t>ヒンモク</t>
    </rPh>
    <phoneticPr fontId="5"/>
  </si>
  <si>
    <t>(各年３月31日現在)</t>
    <rPh sb="1" eb="3">
      <t>カクネン</t>
    </rPh>
    <rPh sb="4" eb="5">
      <t>ガツ</t>
    </rPh>
    <rPh sb="7" eb="8">
      <t>ニチ</t>
    </rPh>
    <rPh sb="8" eb="10">
      <t>ゲンザイ</t>
    </rPh>
    <phoneticPr fontId="6"/>
  </si>
  <si>
    <t>総　　数</t>
    <rPh sb="0" eb="1">
      <t>ソウ</t>
    </rPh>
    <rPh sb="3" eb="4">
      <t>スウ</t>
    </rPh>
    <phoneticPr fontId="6"/>
  </si>
  <si>
    <t>理容所</t>
    <rPh sb="0" eb="2">
      <t>リヨウ</t>
    </rPh>
    <rPh sb="2" eb="3">
      <t>ジョ</t>
    </rPh>
    <phoneticPr fontId="6"/>
  </si>
  <si>
    <t>美容所</t>
    <rPh sb="0" eb="2">
      <t>ビヨウ</t>
    </rPh>
    <rPh sb="2" eb="3">
      <t>ジョ</t>
    </rPh>
    <phoneticPr fontId="6"/>
  </si>
  <si>
    <t>クリーニング</t>
    <phoneticPr fontId="6"/>
  </si>
  <si>
    <t>公衆浴場</t>
    <rPh sb="0" eb="2">
      <t>コウシュウ</t>
    </rPh>
    <rPh sb="2" eb="4">
      <t>ヨクジョウ</t>
    </rPh>
    <phoneticPr fontId="6"/>
  </si>
  <si>
    <t>旅館業</t>
    <rPh sb="0" eb="3">
      <t>リョカンギョウ</t>
    </rPh>
    <phoneticPr fontId="6"/>
  </si>
  <si>
    <t>年</t>
    <rPh sb="0" eb="1">
      <t>ネン</t>
    </rPh>
    <phoneticPr fontId="6"/>
  </si>
  <si>
    <t>平成</t>
    <rPh sb="0" eb="2">
      <t>ヘイセイ</t>
    </rPh>
    <phoneticPr fontId="6"/>
  </si>
  <si>
    <t>興行場</t>
    <rPh sb="0" eb="3">
      <t>コウギョウジョウ</t>
    </rPh>
    <phoneticPr fontId="6"/>
  </si>
  <si>
    <t>プール</t>
    <phoneticPr fontId="6"/>
  </si>
  <si>
    <t>水道施設</t>
    <rPh sb="0" eb="2">
      <t>スイドウ</t>
    </rPh>
    <rPh sb="2" eb="4">
      <t>シセツ</t>
    </rPh>
    <phoneticPr fontId="6"/>
  </si>
  <si>
    <t>墓地等</t>
    <rPh sb="0" eb="2">
      <t>ボチ</t>
    </rPh>
    <rPh sb="2" eb="3">
      <t>トウ</t>
    </rPh>
    <phoneticPr fontId="6"/>
  </si>
  <si>
    <t>コ　イ　ン
ランドリー</t>
    <phoneticPr fontId="6"/>
  </si>
  <si>
    <t>小規模受水槽</t>
    <rPh sb="0" eb="3">
      <t>ショウキボ</t>
    </rPh>
    <rPh sb="3" eb="6">
      <t>ジュスイソウ</t>
    </rPh>
    <phoneticPr fontId="6"/>
  </si>
  <si>
    <t>その他</t>
    <rPh sb="2" eb="3">
      <t>タ</t>
    </rPh>
    <phoneticPr fontId="6"/>
  </si>
  <si>
    <t>資料</t>
    <rPh sb="0" eb="2">
      <t>シリョウ</t>
    </rPh>
    <phoneticPr fontId="6"/>
  </si>
  <si>
    <t>：</t>
    <phoneticPr fontId="6"/>
  </si>
  <si>
    <t>健康部生活衛生課</t>
    <rPh sb="0" eb="2">
      <t>ケンコウ</t>
    </rPh>
    <rPh sb="2" eb="3">
      <t>ブ</t>
    </rPh>
    <rPh sb="3" eb="5">
      <t>セイカツ</t>
    </rPh>
    <rPh sb="5" eb="8">
      <t>エイセイカ</t>
    </rPh>
    <phoneticPr fontId="6"/>
  </si>
  <si>
    <t>飲食店</t>
    <rPh sb="0" eb="2">
      <t>インショク</t>
    </rPh>
    <rPh sb="2" eb="3">
      <t>テン</t>
    </rPh>
    <phoneticPr fontId="6"/>
  </si>
  <si>
    <t>計</t>
    <rPh sb="0" eb="1">
      <t>ケイ</t>
    </rPh>
    <phoneticPr fontId="6"/>
  </si>
  <si>
    <t>旅館、
ホテル</t>
    <rPh sb="0" eb="2">
      <t>リョカン</t>
    </rPh>
    <phoneticPr fontId="6"/>
  </si>
  <si>
    <t>バ ー 、
キャバレー</t>
    <phoneticPr fontId="6"/>
  </si>
  <si>
    <t>一　般
飲食店</t>
    <rPh sb="0" eb="1">
      <t>イチ</t>
    </rPh>
    <rPh sb="2" eb="3">
      <t>ハン</t>
    </rPh>
    <rPh sb="4" eb="6">
      <t>インショク</t>
    </rPh>
    <rPh sb="6" eb="7">
      <t>テン</t>
    </rPh>
    <phoneticPr fontId="6"/>
  </si>
  <si>
    <t>すし屋</t>
    <rPh sb="2" eb="3">
      <t>ヤ</t>
    </rPh>
    <phoneticPr fontId="6"/>
  </si>
  <si>
    <t>そば屋</t>
    <rPh sb="2" eb="3">
      <t>ヤ</t>
    </rPh>
    <phoneticPr fontId="6"/>
  </si>
  <si>
    <t>仕出し屋</t>
    <rPh sb="0" eb="2">
      <t>シダ</t>
    </rPh>
    <rPh sb="3" eb="4">
      <t>ヤ</t>
    </rPh>
    <phoneticPr fontId="6"/>
  </si>
  <si>
    <t>弁当屋</t>
    <rPh sb="0" eb="3">
      <t>ベントウヤ</t>
    </rPh>
    <phoneticPr fontId="6"/>
  </si>
  <si>
    <t>そうざい店</t>
    <rPh sb="4" eb="5">
      <t>テン</t>
    </rPh>
    <phoneticPr fontId="6"/>
  </si>
  <si>
    <t>喫茶店</t>
    <rPh sb="0" eb="3">
      <t>キッサテン</t>
    </rPh>
    <phoneticPr fontId="6"/>
  </si>
  <si>
    <t>店舗</t>
    <rPh sb="0" eb="2">
      <t>テンポ</t>
    </rPh>
    <phoneticPr fontId="6"/>
  </si>
  <si>
    <t>自　動
販売機</t>
    <rPh sb="0" eb="1">
      <t>ジ</t>
    </rPh>
    <rPh sb="2" eb="3">
      <t>ドウ</t>
    </rPh>
    <rPh sb="4" eb="7">
      <t>ハンバイキ</t>
    </rPh>
    <phoneticPr fontId="6"/>
  </si>
  <si>
    <t>自動車</t>
    <rPh sb="0" eb="3">
      <t>ジドウシャ</t>
    </rPh>
    <phoneticPr fontId="6"/>
  </si>
  <si>
    <t>菓子製造業</t>
    <rPh sb="0" eb="2">
      <t>カシ</t>
    </rPh>
    <rPh sb="2" eb="5">
      <t>セイゾウギョウ</t>
    </rPh>
    <phoneticPr fontId="6"/>
  </si>
  <si>
    <t>パ　ン
製造業</t>
    <rPh sb="4" eb="7">
      <t>セイゾウギョウ</t>
    </rPh>
    <phoneticPr fontId="6"/>
  </si>
  <si>
    <t>生菓子
製造業</t>
    <rPh sb="0" eb="3">
      <t>ナマガシ</t>
    </rPh>
    <rPh sb="4" eb="7">
      <t>セイゾウギョウ</t>
    </rPh>
    <phoneticPr fontId="6"/>
  </si>
  <si>
    <t>アイス
クリーム
製造業</t>
    <rPh sb="9" eb="12">
      <t>セイゾウギョウ</t>
    </rPh>
    <phoneticPr fontId="6"/>
  </si>
  <si>
    <t>乳　類
販売業</t>
    <rPh sb="0" eb="1">
      <t>ニュウ</t>
    </rPh>
    <rPh sb="2" eb="3">
      <t>ルイ</t>
    </rPh>
    <rPh sb="4" eb="7">
      <t>ハンバイギョウ</t>
    </rPh>
    <phoneticPr fontId="6"/>
  </si>
  <si>
    <t>乳関係営業</t>
    <rPh sb="0" eb="1">
      <t>ニュウ</t>
    </rPh>
    <rPh sb="1" eb="3">
      <t>カンケイ</t>
    </rPh>
    <rPh sb="3" eb="5">
      <t>エイギョウ</t>
    </rPh>
    <phoneticPr fontId="6"/>
  </si>
  <si>
    <t>食肉関係営業</t>
    <rPh sb="0" eb="2">
      <t>ショクニク</t>
    </rPh>
    <rPh sb="2" eb="4">
      <t>カンケイ</t>
    </rPh>
    <rPh sb="4" eb="6">
      <t>エイギョウ</t>
    </rPh>
    <phoneticPr fontId="6"/>
  </si>
  <si>
    <t>食　肉
処理業</t>
    <rPh sb="0" eb="1">
      <t>ショク</t>
    </rPh>
    <rPh sb="2" eb="3">
      <t>ニク</t>
    </rPh>
    <rPh sb="4" eb="6">
      <t>ショリ</t>
    </rPh>
    <rPh sb="6" eb="7">
      <t>ギョウ</t>
    </rPh>
    <phoneticPr fontId="6"/>
  </si>
  <si>
    <t>食　肉
販売業</t>
    <rPh sb="0" eb="1">
      <t>ショク</t>
    </rPh>
    <rPh sb="2" eb="3">
      <t>ニク</t>
    </rPh>
    <rPh sb="4" eb="7">
      <t>ハンバイギョウ</t>
    </rPh>
    <phoneticPr fontId="6"/>
  </si>
  <si>
    <t>食肉製品
製 造 業</t>
    <rPh sb="0" eb="2">
      <t>ショクニク</t>
    </rPh>
    <rPh sb="2" eb="4">
      <t>セイヒン</t>
    </rPh>
    <rPh sb="5" eb="6">
      <t>セイ</t>
    </rPh>
    <rPh sb="7" eb="8">
      <t>ヅクリ</t>
    </rPh>
    <rPh sb="9" eb="10">
      <t>ギョウ</t>
    </rPh>
    <phoneticPr fontId="6"/>
  </si>
  <si>
    <t>魚介類
販売業</t>
    <rPh sb="0" eb="3">
      <t>ギョカイルイ</t>
    </rPh>
    <rPh sb="4" eb="7">
      <t>ハンバイギョウ</t>
    </rPh>
    <phoneticPr fontId="6"/>
  </si>
  <si>
    <t>魚介類関係営業</t>
    <rPh sb="0" eb="3">
      <t>ギョカイルイ</t>
    </rPh>
    <rPh sb="3" eb="5">
      <t>カンケイ</t>
    </rPh>
    <rPh sb="5" eb="7">
      <t>エイギョウ</t>
    </rPh>
    <phoneticPr fontId="6"/>
  </si>
  <si>
    <t>食品の冷凍
ま　た　は
冷　蔵　業</t>
    <rPh sb="0" eb="2">
      <t>ショクヒン</t>
    </rPh>
    <rPh sb="3" eb="5">
      <t>レイトウ</t>
    </rPh>
    <rPh sb="12" eb="13">
      <t>ヒヤ</t>
    </rPh>
    <rPh sb="14" eb="15">
      <t>クラ</t>
    </rPh>
    <rPh sb="16" eb="17">
      <t>ギョウ</t>
    </rPh>
    <phoneticPr fontId="6"/>
  </si>
  <si>
    <t>氷　雪
販売業</t>
    <rPh sb="0" eb="1">
      <t>コオリ</t>
    </rPh>
    <rPh sb="2" eb="3">
      <t>ユキ</t>
    </rPh>
    <rPh sb="4" eb="7">
      <t>ハンバイギョウ</t>
    </rPh>
    <phoneticPr fontId="6"/>
  </si>
  <si>
    <t>食品油脂
製 造 業</t>
    <rPh sb="0" eb="2">
      <t>ショクヒン</t>
    </rPh>
    <rPh sb="2" eb="4">
      <t>ユシ</t>
    </rPh>
    <rPh sb="5" eb="6">
      <t>セイ</t>
    </rPh>
    <rPh sb="7" eb="8">
      <t>ヅクリ</t>
    </rPh>
    <rPh sb="9" eb="10">
      <t>ギョウ</t>
    </rPh>
    <phoneticPr fontId="6"/>
  </si>
  <si>
    <t>み　そ
製造業</t>
    <rPh sb="4" eb="7">
      <t>セイゾウギョウ</t>
    </rPh>
    <phoneticPr fontId="6"/>
  </si>
  <si>
    <t>ソース類
製 造 業</t>
    <rPh sb="3" eb="4">
      <t>ルイ</t>
    </rPh>
    <rPh sb="5" eb="6">
      <t>セイ</t>
    </rPh>
    <rPh sb="7" eb="8">
      <t>ヅクリ</t>
    </rPh>
    <rPh sb="9" eb="10">
      <t>ギョウ</t>
    </rPh>
    <phoneticPr fontId="6"/>
  </si>
  <si>
    <t>豆　腐
製造業</t>
    <rPh sb="0" eb="1">
      <t>マメ</t>
    </rPh>
    <rPh sb="2" eb="3">
      <t>フ</t>
    </rPh>
    <rPh sb="4" eb="7">
      <t>セイゾウギョウ</t>
    </rPh>
    <phoneticPr fontId="6"/>
  </si>
  <si>
    <t>清　涼
飲料水
製造業</t>
    <rPh sb="0" eb="1">
      <t>キヨシ</t>
    </rPh>
    <rPh sb="2" eb="3">
      <t>リョウ</t>
    </rPh>
    <rPh sb="4" eb="7">
      <t>インリョウスイ</t>
    </rPh>
    <rPh sb="8" eb="11">
      <t>セイゾウギョウ</t>
    </rPh>
    <phoneticPr fontId="6"/>
  </si>
  <si>
    <t>めん類
製造業</t>
    <rPh sb="2" eb="3">
      <t>ルイ</t>
    </rPh>
    <rPh sb="4" eb="7">
      <t>セイゾウギョウ</t>
    </rPh>
    <phoneticPr fontId="6"/>
  </si>
  <si>
    <t>そうざい
製 造 業</t>
    <rPh sb="5" eb="6">
      <t>セイ</t>
    </rPh>
    <rPh sb="7" eb="8">
      <t>ヅクリ</t>
    </rPh>
    <rPh sb="9" eb="10">
      <t>ギョウ</t>
    </rPh>
    <phoneticPr fontId="6"/>
  </si>
  <si>
    <t>添加物
製造業</t>
    <rPh sb="0" eb="3">
      <t>テンカブツ</t>
    </rPh>
    <rPh sb="4" eb="7">
      <t>セイゾウギョウ</t>
    </rPh>
    <phoneticPr fontId="6"/>
  </si>
  <si>
    <t>注</t>
    <rPh sb="0" eb="1">
      <t>チュウ</t>
    </rPh>
    <phoneticPr fontId="6"/>
  </si>
  <si>
    <t>食品衛生法に規定する営業のうち、区内に該当施設がないものについては項目名を掲載していない。</t>
    <rPh sb="0" eb="2">
      <t>ショクヒン</t>
    </rPh>
    <rPh sb="2" eb="5">
      <t>エイセイホウ</t>
    </rPh>
    <rPh sb="6" eb="8">
      <t>キテイ</t>
    </rPh>
    <rPh sb="10" eb="12">
      <t>エイギョウ</t>
    </rPh>
    <rPh sb="16" eb="18">
      <t>クナイ</t>
    </rPh>
    <rPh sb="19" eb="21">
      <t>ガイトウ</t>
    </rPh>
    <rPh sb="21" eb="23">
      <t>シセツ</t>
    </rPh>
    <rPh sb="33" eb="35">
      <t>コウモク</t>
    </rPh>
    <rPh sb="35" eb="36">
      <t>メイ</t>
    </rPh>
    <rPh sb="37" eb="39">
      <t>ケイサイ</t>
    </rPh>
    <phoneticPr fontId="6"/>
  </si>
  <si>
    <t>(2)　食品製造業等取締条例(東京都)に規定する営業</t>
    <rPh sb="4" eb="6">
      <t>ショクヒン</t>
    </rPh>
    <rPh sb="6" eb="9">
      <t>セイゾウギョウ</t>
    </rPh>
    <rPh sb="9" eb="10">
      <t>トウ</t>
    </rPh>
    <rPh sb="10" eb="12">
      <t>トリシマリ</t>
    </rPh>
    <rPh sb="12" eb="14">
      <t>ジョウレイ</t>
    </rPh>
    <rPh sb="15" eb="18">
      <t>トウキョウト</t>
    </rPh>
    <rPh sb="20" eb="22">
      <t>キテイ</t>
    </rPh>
    <rPh sb="24" eb="26">
      <t>エイギョウ</t>
    </rPh>
    <phoneticPr fontId="7"/>
  </si>
  <si>
    <t>(1)　食品衛生法第52条に規定する営業</t>
    <rPh sb="4" eb="6">
      <t>ショクヒン</t>
    </rPh>
    <rPh sb="6" eb="8">
      <t>エイセイ</t>
    </rPh>
    <rPh sb="8" eb="9">
      <t>ホウ</t>
    </rPh>
    <rPh sb="9" eb="10">
      <t>ダイ</t>
    </rPh>
    <rPh sb="12" eb="13">
      <t>ジョウ</t>
    </rPh>
    <rPh sb="14" eb="16">
      <t>キテイ</t>
    </rPh>
    <rPh sb="18" eb="20">
      <t>エイギョウ</t>
    </rPh>
    <phoneticPr fontId="6"/>
  </si>
  <si>
    <t>(各年３月31日現在)</t>
    <rPh sb="1" eb="3">
      <t>カクネン</t>
    </rPh>
    <rPh sb="4" eb="5">
      <t>ガツ</t>
    </rPh>
    <rPh sb="7" eb="8">
      <t>ニチ</t>
    </rPh>
    <rPh sb="8" eb="10">
      <t>ゲンザイ</t>
    </rPh>
    <phoneticPr fontId="7"/>
  </si>
  <si>
    <t>総　　数</t>
    <rPh sb="0" eb="1">
      <t>ソウ</t>
    </rPh>
    <rPh sb="3" eb="4">
      <t>スウ</t>
    </rPh>
    <phoneticPr fontId="7"/>
  </si>
  <si>
    <t>行　　商</t>
    <rPh sb="0" eb="1">
      <t>ギョウ</t>
    </rPh>
    <rPh sb="3" eb="4">
      <t>ショウ</t>
    </rPh>
    <phoneticPr fontId="7"/>
  </si>
  <si>
    <t>つけもの
製 造 業</t>
    <rPh sb="5" eb="6">
      <t>セイ</t>
    </rPh>
    <rPh sb="7" eb="8">
      <t>ヅクリ</t>
    </rPh>
    <rPh sb="9" eb="10">
      <t>ギョウ</t>
    </rPh>
    <phoneticPr fontId="7"/>
  </si>
  <si>
    <t>製菓材料等
製　造　業</t>
    <rPh sb="0" eb="2">
      <t>セイカ</t>
    </rPh>
    <rPh sb="2" eb="4">
      <t>ザイリョウ</t>
    </rPh>
    <rPh sb="4" eb="5">
      <t>トウ</t>
    </rPh>
    <rPh sb="6" eb="7">
      <t>セイ</t>
    </rPh>
    <rPh sb="8" eb="9">
      <t>ヅクリ</t>
    </rPh>
    <rPh sb="10" eb="11">
      <t>ギョウ</t>
    </rPh>
    <phoneticPr fontId="7"/>
  </si>
  <si>
    <t>粉末食品
製 造 業</t>
    <rPh sb="0" eb="2">
      <t>フンマツ</t>
    </rPh>
    <rPh sb="2" eb="4">
      <t>ショクヒン</t>
    </rPh>
    <rPh sb="5" eb="6">
      <t>セイ</t>
    </rPh>
    <rPh sb="7" eb="8">
      <t>ヅクリ</t>
    </rPh>
    <rPh sb="9" eb="10">
      <t>ギョウ</t>
    </rPh>
    <phoneticPr fontId="7"/>
  </si>
  <si>
    <t>そうざい
半製品等
製 造 業</t>
    <rPh sb="5" eb="6">
      <t>ハン</t>
    </rPh>
    <rPh sb="6" eb="8">
      <t>セイヒン</t>
    </rPh>
    <rPh sb="8" eb="9">
      <t>トウ</t>
    </rPh>
    <rPh sb="10" eb="11">
      <t>セイ</t>
    </rPh>
    <rPh sb="12" eb="13">
      <t>ヅクリ</t>
    </rPh>
    <rPh sb="14" eb="15">
      <t>ギョウ</t>
    </rPh>
    <phoneticPr fontId="7"/>
  </si>
  <si>
    <t>調味料等
製 造 業</t>
    <rPh sb="0" eb="3">
      <t>チョウミリョウ</t>
    </rPh>
    <rPh sb="3" eb="4">
      <t>トウ</t>
    </rPh>
    <rPh sb="5" eb="6">
      <t>セイ</t>
    </rPh>
    <rPh sb="7" eb="8">
      <t>ヅクリ</t>
    </rPh>
    <rPh sb="9" eb="10">
      <t>ギョウ</t>
    </rPh>
    <phoneticPr fontId="7"/>
  </si>
  <si>
    <t>平成</t>
    <rPh sb="0" eb="2">
      <t>ヘイセイ</t>
    </rPh>
    <phoneticPr fontId="7"/>
  </si>
  <si>
    <t>年</t>
    <rPh sb="0" eb="1">
      <t>ネン</t>
    </rPh>
    <phoneticPr fontId="7"/>
  </si>
  <si>
    <t>魚介類加工業</t>
    <rPh sb="0" eb="3">
      <t>ギョカイルイ</t>
    </rPh>
    <rPh sb="3" eb="6">
      <t>カコウギョウ</t>
    </rPh>
    <phoneticPr fontId="7"/>
  </si>
  <si>
    <t>食料品等販売業総数</t>
    <rPh sb="0" eb="3">
      <t>ショクリョウヒン</t>
    </rPh>
    <rPh sb="3" eb="4">
      <t>トウ</t>
    </rPh>
    <rPh sb="4" eb="7">
      <t>ハンバイギョウ</t>
    </rPh>
    <rPh sb="7" eb="9">
      <t>ソウスウ</t>
    </rPh>
    <phoneticPr fontId="7"/>
  </si>
  <si>
    <t>計</t>
    <rPh sb="0" eb="1">
      <t>ケイ</t>
    </rPh>
    <phoneticPr fontId="7"/>
  </si>
  <si>
    <t>店　　舗</t>
    <rPh sb="0" eb="1">
      <t>ミセ</t>
    </rPh>
    <rPh sb="3" eb="4">
      <t>ホ</t>
    </rPh>
    <phoneticPr fontId="7"/>
  </si>
  <si>
    <t>そ　の　他</t>
    <rPh sb="4" eb="5">
      <t>タ</t>
    </rPh>
    <phoneticPr fontId="7"/>
  </si>
  <si>
    <t>卵選別包装業</t>
    <rPh sb="0" eb="1">
      <t>タマゴ</t>
    </rPh>
    <rPh sb="1" eb="3">
      <t>センベツ</t>
    </rPh>
    <rPh sb="3" eb="5">
      <t>ホウソウ</t>
    </rPh>
    <rPh sb="5" eb="6">
      <t>ギョウ</t>
    </rPh>
    <phoneticPr fontId="7"/>
  </si>
  <si>
    <t>給　　　　食</t>
    <rPh sb="0" eb="1">
      <t>キュウ</t>
    </rPh>
    <rPh sb="5" eb="6">
      <t>ショク</t>
    </rPh>
    <phoneticPr fontId="7"/>
  </si>
  <si>
    <t>学校・
幼稚園</t>
    <rPh sb="0" eb="2">
      <t>ガッコウ</t>
    </rPh>
    <rPh sb="4" eb="7">
      <t>ヨウチエン</t>
    </rPh>
    <phoneticPr fontId="7"/>
  </si>
  <si>
    <t>給食</t>
    <rPh sb="0" eb="2">
      <t>キュウショク</t>
    </rPh>
    <phoneticPr fontId="7"/>
  </si>
  <si>
    <t>病院・診療所</t>
    <rPh sb="0" eb="2">
      <t>ビョウイン</t>
    </rPh>
    <rPh sb="3" eb="6">
      <t>シンリョウジョ</t>
    </rPh>
    <phoneticPr fontId="7"/>
  </si>
  <si>
    <t>工場・事業所</t>
    <rPh sb="0" eb="2">
      <t>コウジョウ</t>
    </rPh>
    <rPh sb="3" eb="6">
      <t>ジギョウショ</t>
    </rPh>
    <phoneticPr fontId="7"/>
  </si>
  <si>
    <t>児童福祉施設</t>
    <rPh sb="0" eb="2">
      <t>ジドウ</t>
    </rPh>
    <rPh sb="2" eb="4">
      <t>フクシ</t>
    </rPh>
    <rPh sb="4" eb="6">
      <t>シセツ</t>
    </rPh>
    <phoneticPr fontId="7"/>
  </si>
  <si>
    <t>社会福祉施設</t>
    <rPh sb="0" eb="2">
      <t>シャカイ</t>
    </rPh>
    <rPh sb="2" eb="4">
      <t>フクシ</t>
    </rPh>
    <rPh sb="4" eb="6">
      <t>シセツ</t>
    </rPh>
    <phoneticPr fontId="7"/>
  </si>
  <si>
    <t>ボランティア
給　　　　食</t>
    <rPh sb="7" eb="8">
      <t>キュウ</t>
    </rPh>
    <rPh sb="12" eb="13">
      <t>ショク</t>
    </rPh>
    <phoneticPr fontId="7"/>
  </si>
  <si>
    <t>その他</t>
    <rPh sb="2" eb="3">
      <t>タ</t>
    </rPh>
    <phoneticPr fontId="7"/>
  </si>
  <si>
    <t>給　　食
(届出以外)</t>
    <rPh sb="0" eb="1">
      <t>キュウ</t>
    </rPh>
    <rPh sb="3" eb="4">
      <t>ショク</t>
    </rPh>
    <rPh sb="6" eb="8">
      <t>トドケデ</t>
    </rPh>
    <rPh sb="8" eb="10">
      <t>イガイ</t>
    </rPh>
    <phoneticPr fontId="7"/>
  </si>
  <si>
    <t>資料</t>
    <rPh sb="0" eb="2">
      <t>シリョウ</t>
    </rPh>
    <phoneticPr fontId="7"/>
  </si>
  <si>
    <t>：</t>
    <phoneticPr fontId="7"/>
  </si>
  <si>
    <t>健康部生活衛生課</t>
    <rPh sb="0" eb="2">
      <t>ケンコウ</t>
    </rPh>
    <rPh sb="2" eb="3">
      <t>ブ</t>
    </rPh>
    <rPh sb="3" eb="5">
      <t>セイカツ</t>
    </rPh>
    <rPh sb="5" eb="8">
      <t>エイセイカ</t>
    </rPh>
    <phoneticPr fontId="7"/>
  </si>
  <si>
    <t>(3)　東京都ふぐの取扱規制条例に規定する営業</t>
    <rPh sb="4" eb="7">
      <t>トウキョウト</t>
    </rPh>
    <rPh sb="10" eb="12">
      <t>トリアツカイ</t>
    </rPh>
    <rPh sb="12" eb="14">
      <t>キセイ</t>
    </rPh>
    <rPh sb="14" eb="16">
      <t>ジョウレイ</t>
    </rPh>
    <rPh sb="17" eb="19">
      <t>キテイ</t>
    </rPh>
    <rPh sb="21" eb="23">
      <t>エイギョウ</t>
    </rPh>
    <phoneticPr fontId="7"/>
  </si>
  <si>
    <t>総　　　　　　　数</t>
    <rPh sb="0" eb="1">
      <t>ソウ</t>
    </rPh>
    <rPh sb="8" eb="9">
      <t>スウ</t>
    </rPh>
    <phoneticPr fontId="7"/>
  </si>
  <si>
    <t>ふ　ぐ　取　扱　所</t>
    <rPh sb="4" eb="5">
      <t>トリ</t>
    </rPh>
    <rPh sb="6" eb="7">
      <t>アツカイ</t>
    </rPh>
    <rPh sb="8" eb="9">
      <t>ジョ</t>
    </rPh>
    <phoneticPr fontId="7"/>
  </si>
  <si>
    <t>(4)　練馬区食品衛生法施行規則第９条に規定する営業</t>
    <rPh sb="4" eb="7">
      <t>ネリマク</t>
    </rPh>
    <rPh sb="7" eb="9">
      <t>ショクヒン</t>
    </rPh>
    <rPh sb="9" eb="12">
      <t>エイセイホウ</t>
    </rPh>
    <rPh sb="12" eb="14">
      <t>セコウ</t>
    </rPh>
    <rPh sb="14" eb="16">
      <t>キソク</t>
    </rPh>
    <rPh sb="16" eb="17">
      <t>ダイ</t>
    </rPh>
    <rPh sb="18" eb="19">
      <t>ジョウ</t>
    </rPh>
    <rPh sb="20" eb="22">
      <t>キテイ</t>
    </rPh>
    <rPh sb="24" eb="26">
      <t>エイギョウ</t>
    </rPh>
    <phoneticPr fontId="7"/>
  </si>
  <si>
    <t>添加物販売業</t>
    <rPh sb="0" eb="3">
      <t>テンカブツ</t>
    </rPh>
    <rPh sb="3" eb="6">
      <t>ハンバイギョウ</t>
    </rPh>
    <phoneticPr fontId="7"/>
  </si>
  <si>
    <t>乳さく取業</t>
    <rPh sb="0" eb="1">
      <t>ニュウ</t>
    </rPh>
    <rPh sb="3" eb="4">
      <t>トリ</t>
    </rPh>
    <rPh sb="4" eb="5">
      <t>ギョウ</t>
    </rPh>
    <phoneticPr fontId="7"/>
  </si>
  <si>
    <t>注</t>
    <rPh sb="0" eb="1">
      <t>チュウ</t>
    </rPh>
    <phoneticPr fontId="7"/>
  </si>
  <si>
    <t>：</t>
    <phoneticPr fontId="7"/>
  </si>
  <si>
    <t>練馬区食品衛生法施行規則第９条に規定する営業は、届出のみを要し、許可を要しない営業である。</t>
    <rPh sb="0" eb="3">
      <t>ネリマク</t>
    </rPh>
    <rPh sb="3" eb="5">
      <t>ショクヒン</t>
    </rPh>
    <rPh sb="5" eb="8">
      <t>エイセイホウ</t>
    </rPh>
    <rPh sb="8" eb="10">
      <t>セコウ</t>
    </rPh>
    <rPh sb="10" eb="12">
      <t>キソク</t>
    </rPh>
    <rPh sb="12" eb="13">
      <t>ダイ</t>
    </rPh>
    <rPh sb="14" eb="15">
      <t>ジョウ</t>
    </rPh>
    <rPh sb="16" eb="18">
      <t>キテイ</t>
    </rPh>
    <rPh sb="20" eb="22">
      <t>エイギョウ</t>
    </rPh>
    <rPh sb="24" eb="26">
      <t>トドケデ</t>
    </rPh>
    <rPh sb="29" eb="30">
      <t>ヨウ</t>
    </rPh>
    <rPh sb="32" eb="34">
      <t>キョカ</t>
    </rPh>
    <rPh sb="35" eb="36">
      <t>ヨウ</t>
    </rPh>
    <rPh sb="39" eb="41">
      <t>エイギョウ</t>
    </rPh>
    <phoneticPr fontId="7"/>
  </si>
  <si>
    <t>年　　　　次</t>
    <rPh sb="0" eb="1">
      <t>ネン</t>
    </rPh>
    <rPh sb="5" eb="6">
      <t>ツギ</t>
    </rPh>
    <phoneticPr fontId="8"/>
  </si>
  <si>
    <t>総　　数</t>
    <rPh sb="0" eb="1">
      <t>ソウ</t>
    </rPh>
    <rPh sb="3" eb="4">
      <t>スウ</t>
    </rPh>
    <phoneticPr fontId="8"/>
  </si>
  <si>
    <t>悪性新生物(がん等)</t>
    <rPh sb="0" eb="2">
      <t>アクセイ</t>
    </rPh>
    <rPh sb="2" eb="5">
      <t>シンセイブツ</t>
    </rPh>
    <rPh sb="8" eb="9">
      <t>トウ</t>
    </rPh>
    <phoneticPr fontId="8"/>
  </si>
  <si>
    <t>計</t>
    <rPh sb="0" eb="1">
      <t>ケイ</t>
    </rPh>
    <phoneticPr fontId="8"/>
  </si>
  <si>
    <t>食　　道</t>
    <rPh sb="0" eb="1">
      <t>ショク</t>
    </rPh>
    <rPh sb="3" eb="4">
      <t>ミチ</t>
    </rPh>
    <phoneticPr fontId="8"/>
  </si>
  <si>
    <t>胃</t>
    <rPh sb="0" eb="1">
      <t>イ</t>
    </rPh>
    <phoneticPr fontId="8"/>
  </si>
  <si>
    <t>結　　腸</t>
    <rPh sb="0" eb="1">
      <t>ケッ</t>
    </rPh>
    <rPh sb="3" eb="4">
      <t>チョウ</t>
    </rPh>
    <phoneticPr fontId="8"/>
  </si>
  <si>
    <t>直　 腸 　・
直腸Ｓ状結腸
移 　行　 部</t>
    <rPh sb="0" eb="1">
      <t>チョク</t>
    </rPh>
    <rPh sb="3" eb="4">
      <t>チョウ</t>
    </rPh>
    <rPh sb="8" eb="10">
      <t>チョクチョウ</t>
    </rPh>
    <rPh sb="11" eb="12">
      <t>ジョウ</t>
    </rPh>
    <rPh sb="12" eb="14">
      <t>ケッチョウ</t>
    </rPh>
    <rPh sb="15" eb="16">
      <t>ワタル</t>
    </rPh>
    <rPh sb="18" eb="19">
      <t>ギョウ</t>
    </rPh>
    <rPh sb="21" eb="22">
      <t>ブ</t>
    </rPh>
    <phoneticPr fontId="8"/>
  </si>
  <si>
    <t>肝・肝内胆管</t>
    <rPh sb="0" eb="1">
      <t>カン</t>
    </rPh>
    <rPh sb="2" eb="3">
      <t>カン</t>
    </rPh>
    <rPh sb="3" eb="4">
      <t>ナイ</t>
    </rPh>
    <rPh sb="4" eb="6">
      <t>タンカン</t>
    </rPh>
    <phoneticPr fontId="8"/>
  </si>
  <si>
    <t>平成</t>
    <rPh sb="0" eb="2">
      <t>ヘイセイ</t>
    </rPh>
    <phoneticPr fontId="8"/>
  </si>
  <si>
    <t>年</t>
    <rPh sb="0" eb="1">
      <t>ネン</t>
    </rPh>
    <phoneticPr fontId="8"/>
  </si>
  <si>
    <t>胆 の う ・
その他の胆道</t>
    <rPh sb="0" eb="1">
      <t>タン</t>
    </rPh>
    <rPh sb="10" eb="11">
      <t>タ</t>
    </rPh>
    <rPh sb="12" eb="13">
      <t>タン</t>
    </rPh>
    <rPh sb="13" eb="14">
      <t>ドウ</t>
    </rPh>
    <phoneticPr fontId="8"/>
  </si>
  <si>
    <t>膵</t>
    <rPh sb="0" eb="1">
      <t>スイ</t>
    </rPh>
    <phoneticPr fontId="8"/>
  </si>
  <si>
    <t>気　 管 　・
気 管 支 ・
肺</t>
    <rPh sb="0" eb="1">
      <t>キ</t>
    </rPh>
    <rPh sb="3" eb="4">
      <t>カン</t>
    </rPh>
    <rPh sb="8" eb="9">
      <t>キ</t>
    </rPh>
    <rPh sb="10" eb="11">
      <t>カン</t>
    </rPh>
    <rPh sb="12" eb="13">
      <t>シ</t>
    </rPh>
    <rPh sb="16" eb="17">
      <t>ハイ</t>
    </rPh>
    <phoneticPr fontId="8"/>
  </si>
  <si>
    <t>乳　　房</t>
    <rPh sb="0" eb="1">
      <t>ニュウ</t>
    </rPh>
    <rPh sb="3" eb="4">
      <t>フサ</t>
    </rPh>
    <phoneticPr fontId="8"/>
  </si>
  <si>
    <t>子　　宮</t>
    <rPh sb="0" eb="1">
      <t>コ</t>
    </rPh>
    <rPh sb="3" eb="4">
      <t>ミヤ</t>
    </rPh>
    <phoneticPr fontId="8"/>
  </si>
  <si>
    <t>白　血　病</t>
    <rPh sb="0" eb="1">
      <t>シロ</t>
    </rPh>
    <rPh sb="2" eb="3">
      <t>チ</t>
    </rPh>
    <rPh sb="4" eb="5">
      <t>ヤマイ</t>
    </rPh>
    <phoneticPr fontId="8"/>
  </si>
  <si>
    <t>そ　の　他</t>
    <rPh sb="4" eb="5">
      <t>タ</t>
    </rPh>
    <phoneticPr fontId="8"/>
  </si>
  <si>
    <t>結核</t>
    <rPh sb="0" eb="2">
      <t>ケッカク</t>
    </rPh>
    <phoneticPr fontId="8"/>
  </si>
  <si>
    <t>糖尿病</t>
    <rPh sb="0" eb="3">
      <t>トウニョウビョウ</t>
    </rPh>
    <phoneticPr fontId="8"/>
  </si>
  <si>
    <t>心疾患</t>
    <rPh sb="0" eb="3">
      <t>シンシッカン</t>
    </rPh>
    <phoneticPr fontId="8"/>
  </si>
  <si>
    <t>高血圧性疾患</t>
    <rPh sb="0" eb="4">
      <t>コウケツアツセイ</t>
    </rPh>
    <rPh sb="4" eb="6">
      <t>シッカン</t>
    </rPh>
    <phoneticPr fontId="8"/>
  </si>
  <si>
    <t>脳血管疾患</t>
    <rPh sb="0" eb="1">
      <t>ノウ</t>
    </rPh>
    <rPh sb="1" eb="3">
      <t>ケッカン</t>
    </rPh>
    <rPh sb="3" eb="5">
      <t>シッカン</t>
    </rPh>
    <phoneticPr fontId="8"/>
  </si>
  <si>
    <t>肺炎</t>
    <rPh sb="0" eb="2">
      <t>ハイエン</t>
    </rPh>
    <phoneticPr fontId="8"/>
  </si>
  <si>
    <t>喘息</t>
    <rPh sb="0" eb="2">
      <t>ゼンソク</t>
    </rPh>
    <phoneticPr fontId="8"/>
  </si>
  <si>
    <t>肝疾患</t>
    <rPh sb="0" eb="3">
      <t>カンシッカン</t>
    </rPh>
    <phoneticPr fontId="8"/>
  </si>
  <si>
    <t>腎不全</t>
    <rPh sb="0" eb="3">
      <t>ジンフゼン</t>
    </rPh>
    <phoneticPr fontId="8"/>
  </si>
  <si>
    <t>老衰</t>
    <rPh sb="0" eb="2">
      <t>ロウスイ</t>
    </rPh>
    <phoneticPr fontId="8"/>
  </si>
  <si>
    <t>不慮の事故</t>
    <rPh sb="0" eb="2">
      <t>フリョ</t>
    </rPh>
    <rPh sb="3" eb="5">
      <t>ジコ</t>
    </rPh>
    <phoneticPr fontId="8"/>
  </si>
  <si>
    <t>自殺</t>
    <rPh sb="0" eb="2">
      <t>ジサツ</t>
    </rPh>
    <phoneticPr fontId="8"/>
  </si>
  <si>
    <t>その他の全死因</t>
    <rPh sb="2" eb="3">
      <t>タ</t>
    </rPh>
    <rPh sb="4" eb="5">
      <t>ゼン</t>
    </rPh>
    <rPh sb="5" eb="7">
      <t>シイン</t>
    </rPh>
    <phoneticPr fontId="8"/>
  </si>
  <si>
    <t>注</t>
    <rPh sb="0" eb="1">
      <t>チュウ</t>
    </rPh>
    <phoneticPr fontId="8"/>
  </si>
  <si>
    <t>資料</t>
    <rPh sb="0" eb="2">
      <t>シリョウ</t>
    </rPh>
    <phoneticPr fontId="8"/>
  </si>
  <si>
    <t>：</t>
    <phoneticPr fontId="8"/>
  </si>
  <si>
    <t>総数</t>
    <rPh sb="0" eb="2">
      <t>ソウスウ</t>
    </rPh>
    <phoneticPr fontId="8"/>
  </si>
  <si>
    <t>一類感染症</t>
    <rPh sb="0" eb="2">
      <t>イチルイ</t>
    </rPh>
    <rPh sb="2" eb="5">
      <t>カンセンショウ</t>
    </rPh>
    <phoneticPr fontId="8"/>
  </si>
  <si>
    <t>急性灰白髄炎
(ポリオ)</t>
    <rPh sb="0" eb="2">
      <t>キュウセイ</t>
    </rPh>
    <rPh sb="2" eb="3">
      <t>ハイ</t>
    </rPh>
    <rPh sb="3" eb="4">
      <t>ハク</t>
    </rPh>
    <rPh sb="4" eb="5">
      <t>ズイ</t>
    </rPh>
    <rPh sb="5" eb="6">
      <t>エン</t>
    </rPh>
    <phoneticPr fontId="8"/>
  </si>
  <si>
    <t>コレラ</t>
    <phoneticPr fontId="8"/>
  </si>
  <si>
    <t>細菌性赤痢</t>
    <rPh sb="0" eb="3">
      <t>サイキンセイ</t>
    </rPh>
    <rPh sb="3" eb="5">
      <t>セキリ</t>
    </rPh>
    <phoneticPr fontId="8"/>
  </si>
  <si>
    <t>腸管出血性
大　腸　菌
感　染　症</t>
    <rPh sb="0" eb="2">
      <t>チョウカン</t>
    </rPh>
    <rPh sb="2" eb="5">
      <t>シュッケツセイ</t>
    </rPh>
    <rPh sb="6" eb="7">
      <t>オオ</t>
    </rPh>
    <rPh sb="8" eb="9">
      <t>チョウ</t>
    </rPh>
    <rPh sb="10" eb="11">
      <t>キン</t>
    </rPh>
    <rPh sb="12" eb="13">
      <t>カン</t>
    </rPh>
    <rPh sb="14" eb="15">
      <t>ソメ</t>
    </rPh>
    <rPh sb="16" eb="17">
      <t>ショウ</t>
    </rPh>
    <phoneticPr fontId="8"/>
  </si>
  <si>
    <t>ジフテリア</t>
    <phoneticPr fontId="8"/>
  </si>
  <si>
    <t>腸チフス</t>
    <rPh sb="0" eb="1">
      <t>チョウ</t>
    </rPh>
    <phoneticPr fontId="8"/>
  </si>
  <si>
    <t>パラチフス</t>
    <phoneticPr fontId="8"/>
  </si>
  <si>
    <t>健康部保健予防課</t>
    <rPh sb="0" eb="2">
      <t>ケンコウ</t>
    </rPh>
    <rPh sb="2" eb="3">
      <t>ブ</t>
    </rPh>
    <rPh sb="3" eb="5">
      <t>ホケン</t>
    </rPh>
    <rPh sb="5" eb="8">
      <t>ヨボウカ</t>
    </rPh>
    <phoneticPr fontId="8"/>
  </si>
  <si>
    <t>年　　　次</t>
    <rPh sb="0" eb="1">
      <t>ネン</t>
    </rPh>
    <rPh sb="4" eb="5">
      <t>ツギ</t>
    </rPh>
    <phoneticPr fontId="9"/>
  </si>
  <si>
    <t>マラリア</t>
    <phoneticPr fontId="9"/>
  </si>
  <si>
    <t>レジオネラ症</t>
    <rPh sb="5" eb="6">
      <t>ショウ</t>
    </rPh>
    <phoneticPr fontId="9"/>
  </si>
  <si>
    <t>総数</t>
    <rPh sb="0" eb="2">
      <t>ソウスウ</t>
    </rPh>
    <phoneticPr fontId="9"/>
  </si>
  <si>
    <t>急性脳炎</t>
    <rPh sb="0" eb="2">
      <t>キュウセイ</t>
    </rPh>
    <rPh sb="2" eb="4">
      <t>ノウエン</t>
    </rPh>
    <phoneticPr fontId="9"/>
  </si>
  <si>
    <t>アメーバ
赤　　痢</t>
    <rPh sb="5" eb="6">
      <t>アカ</t>
    </rPh>
    <rPh sb="8" eb="9">
      <t>リ</t>
    </rPh>
    <phoneticPr fontId="9"/>
  </si>
  <si>
    <t>ク ロ イ ツ
フェルト ・
ヤ コ ブ 病</t>
    <rPh sb="21" eb="22">
      <t>ビョウ</t>
    </rPh>
    <phoneticPr fontId="9"/>
  </si>
  <si>
    <t>後 天 性
免疫不全
症 候 群</t>
    <rPh sb="0" eb="1">
      <t>アト</t>
    </rPh>
    <rPh sb="2" eb="3">
      <t>テン</t>
    </rPh>
    <rPh sb="4" eb="5">
      <t>セイ</t>
    </rPh>
    <rPh sb="6" eb="8">
      <t>メンエキ</t>
    </rPh>
    <rPh sb="8" eb="9">
      <t>フ</t>
    </rPh>
    <rPh sb="9" eb="10">
      <t>ゼン</t>
    </rPh>
    <rPh sb="11" eb="12">
      <t>ショウ</t>
    </rPh>
    <rPh sb="13" eb="14">
      <t>コウ</t>
    </rPh>
    <rPh sb="15" eb="16">
      <t>グン</t>
    </rPh>
    <phoneticPr fontId="9"/>
  </si>
  <si>
    <t>梅毒</t>
    <rPh sb="0" eb="2">
      <t>バイドク</t>
    </rPh>
    <phoneticPr fontId="9"/>
  </si>
  <si>
    <t>麻しん</t>
    <rPh sb="0" eb="1">
      <t>マ</t>
    </rPh>
    <phoneticPr fontId="9"/>
  </si>
  <si>
    <t>風しん</t>
    <rPh sb="0" eb="1">
      <t>フウ</t>
    </rPh>
    <phoneticPr fontId="9"/>
  </si>
  <si>
    <t>劇症型溶血性
レ ン サ球菌
感 　染　 症</t>
    <rPh sb="0" eb="3">
      <t>ゲキショウガタ</t>
    </rPh>
    <rPh sb="3" eb="5">
      <t>ヨウケツ</t>
    </rPh>
    <rPh sb="5" eb="6">
      <t>セイ</t>
    </rPh>
    <rPh sb="12" eb="14">
      <t>キュウキン</t>
    </rPh>
    <rPh sb="15" eb="16">
      <t>カン</t>
    </rPh>
    <rPh sb="18" eb="19">
      <t>ソメ</t>
    </rPh>
    <rPh sb="21" eb="22">
      <t>ショウ</t>
    </rPh>
    <phoneticPr fontId="9"/>
  </si>
  <si>
    <t>平成</t>
    <rPh sb="0" eb="2">
      <t>ヘイセイ</t>
    </rPh>
    <phoneticPr fontId="9"/>
  </si>
  <si>
    <t>年</t>
    <rPh sb="0" eb="1">
      <t>ネン</t>
    </rPh>
    <phoneticPr fontId="9"/>
  </si>
  <si>
    <t>資料</t>
    <rPh sb="0" eb="2">
      <t>シリョウ</t>
    </rPh>
    <phoneticPr fontId="9"/>
  </si>
  <si>
    <t>：</t>
    <phoneticPr fontId="9"/>
  </si>
  <si>
    <t>健康部保健予防課</t>
    <rPh sb="0" eb="2">
      <t>ケンコウ</t>
    </rPh>
    <rPh sb="2" eb="3">
      <t>ブ</t>
    </rPh>
    <rPh sb="3" eb="5">
      <t>ホケン</t>
    </rPh>
    <rPh sb="5" eb="8">
      <t>ヨボウカ</t>
    </rPh>
    <phoneticPr fontId="9"/>
  </si>
  <si>
    <t>年度</t>
    <rPh sb="0" eb="2">
      <t>ネンド</t>
    </rPh>
    <phoneticPr fontId="9"/>
  </si>
  <si>
    <t>犬の鑑札交付・再交付・交換数</t>
    <rPh sb="0" eb="1">
      <t>イヌ</t>
    </rPh>
    <rPh sb="2" eb="4">
      <t>カンサツ</t>
    </rPh>
    <rPh sb="4" eb="6">
      <t>コウフ</t>
    </rPh>
    <rPh sb="7" eb="10">
      <t>サイコウフ</t>
    </rPh>
    <rPh sb="11" eb="13">
      <t>コウカン</t>
    </rPh>
    <rPh sb="13" eb="14">
      <t>スウ</t>
    </rPh>
    <phoneticPr fontId="9"/>
  </si>
  <si>
    <t>犬の予防接種件数</t>
    <rPh sb="0" eb="1">
      <t>イヌ</t>
    </rPh>
    <rPh sb="2" eb="4">
      <t>ヨボウ</t>
    </rPh>
    <rPh sb="4" eb="6">
      <t>セッシュ</t>
    </rPh>
    <rPh sb="6" eb="8">
      <t>ケンスウ</t>
    </rPh>
    <phoneticPr fontId="9"/>
  </si>
  <si>
    <t>咬傷発生件数</t>
    <rPh sb="0" eb="1">
      <t>カ</t>
    </rPh>
    <rPh sb="1" eb="2">
      <t>キズ</t>
    </rPh>
    <rPh sb="2" eb="4">
      <t>ハッセイ</t>
    </rPh>
    <rPh sb="4" eb="6">
      <t>ケンスウ</t>
    </rPh>
    <phoneticPr fontId="9"/>
  </si>
  <si>
    <t>健康部生活衛生課</t>
    <rPh sb="0" eb="2">
      <t>ケンコウ</t>
    </rPh>
    <rPh sb="2" eb="3">
      <t>ブ</t>
    </rPh>
    <rPh sb="3" eb="5">
      <t>セイカツ</t>
    </rPh>
    <rPh sb="5" eb="8">
      <t>エイセイカ</t>
    </rPh>
    <phoneticPr fontId="9"/>
  </si>
  <si>
    <t>本</t>
    <rPh sb="0" eb="1">
      <t>ホン</t>
    </rPh>
    <phoneticPr fontId="3"/>
  </si>
  <si>
    <t>年度</t>
    <rPh sb="0" eb="2">
      <t>ネンド</t>
    </rPh>
    <phoneticPr fontId="12"/>
  </si>
  <si>
    <t>硫黄酸化物</t>
    <rPh sb="0" eb="2">
      <t>イオウ</t>
    </rPh>
    <rPh sb="2" eb="4">
      <t>サンカ</t>
    </rPh>
    <rPh sb="4" eb="5">
      <t>ブツ</t>
    </rPh>
    <phoneticPr fontId="12"/>
  </si>
  <si>
    <t>オキシダント</t>
    <phoneticPr fontId="12"/>
  </si>
  <si>
    <t>二酸化窒素</t>
    <rPh sb="0" eb="3">
      <t>ニサンカ</t>
    </rPh>
    <rPh sb="3" eb="5">
      <t>チッソ</t>
    </rPh>
    <phoneticPr fontId="12"/>
  </si>
  <si>
    <t>浮遊性粒子状物質
(粉　　じ　　ん)</t>
    <rPh sb="0" eb="3">
      <t>フユウセイ</t>
    </rPh>
    <rPh sb="3" eb="5">
      <t>リュウシ</t>
    </rPh>
    <rPh sb="5" eb="6">
      <t>ジョウ</t>
    </rPh>
    <rPh sb="6" eb="8">
      <t>ブッシツ</t>
    </rPh>
    <rPh sb="10" eb="11">
      <t>フン</t>
    </rPh>
    <phoneticPr fontId="12"/>
  </si>
  <si>
    <t>ppm</t>
    <phoneticPr fontId="3"/>
  </si>
  <si>
    <t>mg/㎥</t>
    <phoneticPr fontId="3"/>
  </si>
  <si>
    <t>平成</t>
    <rPh sb="0" eb="2">
      <t>ヘイセイ</t>
    </rPh>
    <phoneticPr fontId="12"/>
  </si>
  <si>
    <t>注</t>
    <rPh sb="0" eb="1">
      <t>チュウ</t>
    </rPh>
    <phoneticPr fontId="12"/>
  </si>
  <si>
    <t>資料</t>
    <rPh sb="0" eb="2">
      <t>シリョウ</t>
    </rPh>
    <phoneticPr fontId="12"/>
  </si>
  <si>
    <t>：</t>
    <phoneticPr fontId="12"/>
  </si>
  <si>
    <t>数値は練馬区豊玉北測定室で測定された年度平均値である。</t>
    <rPh sb="0" eb="2">
      <t>スウチ</t>
    </rPh>
    <rPh sb="3" eb="6">
      <t>ネリマク</t>
    </rPh>
    <rPh sb="6" eb="9">
      <t>トヨタマキタ</t>
    </rPh>
    <rPh sb="9" eb="11">
      <t>ソクテイ</t>
    </rPh>
    <rPh sb="11" eb="12">
      <t>シツ</t>
    </rPh>
    <rPh sb="13" eb="15">
      <t>ソクテイ</t>
    </rPh>
    <rPh sb="18" eb="20">
      <t>ネンド</t>
    </rPh>
    <rPh sb="20" eb="23">
      <t>ヘイキンチ</t>
    </rPh>
    <phoneticPr fontId="12"/>
  </si>
  <si>
    <t>平成22年度から硫黄酸化物は計測していない。</t>
    <rPh sb="0" eb="2">
      <t>ヘイセイ</t>
    </rPh>
    <rPh sb="4" eb="6">
      <t>ネンド</t>
    </rPh>
    <rPh sb="8" eb="10">
      <t>イオウ</t>
    </rPh>
    <rPh sb="10" eb="12">
      <t>サンカ</t>
    </rPh>
    <rPh sb="12" eb="13">
      <t>ブツ</t>
    </rPh>
    <rPh sb="14" eb="16">
      <t>ケイソク</t>
    </rPh>
    <phoneticPr fontId="12"/>
  </si>
  <si>
    <t>環境部環境課</t>
    <rPh sb="0" eb="3">
      <t>カンキョウブ</t>
    </rPh>
    <rPh sb="3" eb="5">
      <t>カンキョウ</t>
    </rPh>
    <rPh sb="5" eb="6">
      <t>カ</t>
    </rPh>
    <phoneticPr fontId="12"/>
  </si>
  <si>
    <t>測定地点</t>
    <rPh sb="0" eb="2">
      <t>ソクテイ</t>
    </rPh>
    <rPh sb="2" eb="4">
      <t>チテン</t>
    </rPh>
    <phoneticPr fontId="12"/>
  </si>
  <si>
    <t>水素イオン濃度
(ｐＨ)</t>
    <rPh sb="0" eb="2">
      <t>スイソ</t>
    </rPh>
    <rPh sb="5" eb="7">
      <t>ノウド</t>
    </rPh>
    <phoneticPr fontId="12"/>
  </si>
  <si>
    <t>溶存酸素量
(ＤＯ)</t>
    <rPh sb="0" eb="4">
      <t>ヨウゾンサンソ</t>
    </rPh>
    <rPh sb="4" eb="5">
      <t>リョウ</t>
    </rPh>
    <phoneticPr fontId="12"/>
  </si>
  <si>
    <t>生物化学的
酸素要求量
(ＢＯＤ)</t>
    <rPh sb="0" eb="2">
      <t>セイブツ</t>
    </rPh>
    <rPh sb="2" eb="5">
      <t>カガクテキ</t>
    </rPh>
    <rPh sb="6" eb="8">
      <t>サンソ</t>
    </rPh>
    <rPh sb="8" eb="11">
      <t>ヨウキュウリョウ</t>
    </rPh>
    <phoneticPr fontId="12"/>
  </si>
  <si>
    <t>化　学　的
酸素要求量
(ＣＯＤ)</t>
    <rPh sb="0" eb="1">
      <t>カ</t>
    </rPh>
    <rPh sb="2" eb="3">
      <t>ガク</t>
    </rPh>
    <rPh sb="4" eb="5">
      <t>テキ</t>
    </rPh>
    <rPh sb="6" eb="8">
      <t>サンソ</t>
    </rPh>
    <rPh sb="8" eb="11">
      <t>ヨウキュウリョウ</t>
    </rPh>
    <phoneticPr fontId="12"/>
  </si>
  <si>
    <t>浮遊物質量
(ＳＳ)</t>
    <rPh sb="0" eb="2">
      <t>フユウ</t>
    </rPh>
    <rPh sb="2" eb="4">
      <t>ブッシツ</t>
    </rPh>
    <rPh sb="4" eb="5">
      <t>リョウ</t>
    </rPh>
    <phoneticPr fontId="12"/>
  </si>
  <si>
    <t>石　　神　　井　　川</t>
    <rPh sb="0" eb="1">
      <t>イシ</t>
    </rPh>
    <rPh sb="3" eb="4">
      <t>カミ</t>
    </rPh>
    <rPh sb="6" eb="7">
      <t>イ</t>
    </rPh>
    <rPh sb="9" eb="10">
      <t>ガワ</t>
    </rPh>
    <phoneticPr fontId="12"/>
  </si>
  <si>
    <t>溜渕橋</t>
    <rPh sb="0" eb="1">
      <t>タ</t>
    </rPh>
    <rPh sb="1" eb="2">
      <t>フチ</t>
    </rPh>
    <rPh sb="2" eb="3">
      <t>ハシ</t>
    </rPh>
    <phoneticPr fontId="12"/>
  </si>
  <si>
    <t>南田中橋</t>
    <rPh sb="0" eb="3">
      <t>ミナミタナカ</t>
    </rPh>
    <rPh sb="3" eb="4">
      <t>ハシ</t>
    </rPh>
    <phoneticPr fontId="12"/>
  </si>
  <si>
    <t>栗原橋</t>
    <rPh sb="0" eb="2">
      <t>クリハラ</t>
    </rPh>
    <rPh sb="2" eb="3">
      <t>ハシ</t>
    </rPh>
    <phoneticPr fontId="12"/>
  </si>
  <si>
    <t>大泉氷川橋</t>
    <rPh sb="0" eb="2">
      <t>オオイズミ</t>
    </rPh>
    <rPh sb="2" eb="4">
      <t>ヒカワ</t>
    </rPh>
    <rPh sb="4" eb="5">
      <t>バシ</t>
    </rPh>
    <phoneticPr fontId="12"/>
  </si>
  <si>
    <t>新東埼橋</t>
    <rPh sb="0" eb="1">
      <t>シン</t>
    </rPh>
    <rPh sb="1" eb="2">
      <t>ヒガシ</t>
    </rPh>
    <rPh sb="2" eb="3">
      <t>サキ</t>
    </rPh>
    <rPh sb="3" eb="4">
      <t>ハシ</t>
    </rPh>
    <phoneticPr fontId="12"/>
  </si>
  <si>
    <t>白子川</t>
    <rPh sb="0" eb="2">
      <t>シラコ</t>
    </rPh>
    <rPh sb="2" eb="3">
      <t>ガワ</t>
    </rPh>
    <phoneticPr fontId="12"/>
  </si>
  <si>
    <t>数値は年度平均値である。</t>
    <rPh sb="0" eb="2">
      <t>スウチ</t>
    </rPh>
    <rPh sb="3" eb="5">
      <t>ネンド</t>
    </rPh>
    <rPh sb="5" eb="8">
      <t>ヘイキンチ</t>
    </rPh>
    <phoneticPr fontId="12"/>
  </si>
  <si>
    <t>環境部みどり推進課</t>
    <rPh sb="0" eb="3">
      <t>カンキョウブ</t>
    </rPh>
    <rPh sb="6" eb="9">
      <t>スイシンカ</t>
    </rPh>
    <phoneticPr fontId="12"/>
  </si>
  <si>
    <t>注</t>
    <rPh sb="0" eb="1">
      <t>チュウ</t>
    </rPh>
    <phoneticPr fontId="13"/>
  </si>
  <si>
    <t>資料</t>
    <rPh sb="0" eb="2">
      <t>シリョウ</t>
    </rPh>
    <phoneticPr fontId="13"/>
  </si>
  <si>
    <t>：</t>
    <phoneticPr fontId="13"/>
  </si>
  <si>
    <t>環境部環境課</t>
    <rPh sb="0" eb="3">
      <t>カンキョウブ</t>
    </rPh>
    <rPh sb="3" eb="5">
      <t>カンキョウ</t>
    </rPh>
    <rPh sb="5" eb="6">
      <t>カ</t>
    </rPh>
    <phoneticPr fontId="13"/>
  </si>
  <si>
    <t>１つの苦情が２つ以上の現象にまたがる場合、それぞれの現象ごとに１件として計上する。</t>
    <rPh sb="3" eb="5">
      <t>クジョウ</t>
    </rPh>
    <rPh sb="8" eb="10">
      <t>イジョウ</t>
    </rPh>
    <rPh sb="11" eb="13">
      <t>ゲンショウ</t>
    </rPh>
    <rPh sb="18" eb="20">
      <t>バアイ</t>
    </rPh>
    <rPh sb="26" eb="28">
      <t>ゲンショウ</t>
    </rPh>
    <rPh sb="32" eb="33">
      <t>ケン</t>
    </rPh>
    <rPh sb="36" eb="38">
      <t>ケイジョウ</t>
    </rPh>
    <phoneticPr fontId="13"/>
  </si>
  <si>
    <t>そのため、総数欄の数値と各現象を合計した数値とが一致しない場合がある。</t>
    <rPh sb="5" eb="7">
      <t>ソウスウ</t>
    </rPh>
    <rPh sb="7" eb="8">
      <t>ラン</t>
    </rPh>
    <rPh sb="9" eb="11">
      <t>スウチ</t>
    </rPh>
    <rPh sb="12" eb="13">
      <t>カク</t>
    </rPh>
    <rPh sb="13" eb="15">
      <t>ゲンショウ</t>
    </rPh>
    <rPh sb="16" eb="18">
      <t>ゴウケイ</t>
    </rPh>
    <rPh sb="20" eb="22">
      <t>スウチ</t>
    </rPh>
    <rPh sb="24" eb="26">
      <t>イッチ</t>
    </rPh>
    <rPh sb="29" eb="31">
      <t>バアイ</t>
    </rPh>
    <phoneticPr fontId="13"/>
  </si>
  <si>
    <t>年度</t>
    <rPh sb="0" eb="2">
      <t>ネンド</t>
    </rPh>
    <phoneticPr fontId="13"/>
  </si>
  <si>
    <t>警報発令回数</t>
    <rPh sb="0" eb="2">
      <t>ケイホウ</t>
    </rPh>
    <rPh sb="2" eb="4">
      <t>ハツレイ</t>
    </rPh>
    <rPh sb="4" eb="6">
      <t>カイスウ</t>
    </rPh>
    <phoneticPr fontId="13"/>
  </si>
  <si>
    <t>注意報発令回数</t>
    <rPh sb="0" eb="3">
      <t>チュウイホウ</t>
    </rPh>
    <rPh sb="3" eb="5">
      <t>ハツレイ</t>
    </rPh>
    <rPh sb="5" eb="7">
      <t>カイスウ</t>
    </rPh>
    <phoneticPr fontId="13"/>
  </si>
  <si>
    <t>被害者数</t>
    <rPh sb="0" eb="3">
      <t>ヒガイシャ</t>
    </rPh>
    <rPh sb="3" eb="4">
      <t>スウ</t>
    </rPh>
    <phoneticPr fontId="13"/>
  </si>
  <si>
    <t>平成</t>
    <rPh sb="0" eb="2">
      <t>ヘイセイ</t>
    </rPh>
    <phoneticPr fontId="13"/>
  </si>
  <si>
    <t>総数</t>
    <rPh sb="0" eb="2">
      <t>ソウスウ</t>
    </rPh>
    <phoneticPr fontId="13"/>
  </si>
  <si>
    <t>ばい煙</t>
    <rPh sb="2" eb="3">
      <t>エン</t>
    </rPh>
    <phoneticPr fontId="13"/>
  </si>
  <si>
    <t>粉じん</t>
    <rPh sb="0" eb="1">
      <t>フン</t>
    </rPh>
    <phoneticPr fontId="13"/>
  </si>
  <si>
    <t>有害ガス＋悪臭</t>
    <rPh sb="0" eb="2">
      <t>ユウガイ</t>
    </rPh>
    <rPh sb="5" eb="7">
      <t>アクシュウ</t>
    </rPh>
    <phoneticPr fontId="13"/>
  </si>
  <si>
    <t>騒音</t>
    <rPh sb="0" eb="2">
      <t>ソウオン</t>
    </rPh>
    <phoneticPr fontId="13"/>
  </si>
  <si>
    <t>振動</t>
    <rPh sb="0" eb="2">
      <t>シンドウ</t>
    </rPh>
    <phoneticPr fontId="13"/>
  </si>
  <si>
    <t>水質汚濁</t>
    <rPh sb="0" eb="2">
      <t>スイシツ</t>
    </rPh>
    <rPh sb="2" eb="4">
      <t>オダク</t>
    </rPh>
    <phoneticPr fontId="13"/>
  </si>
  <si>
    <t>その他</t>
    <rPh sb="2" eb="3">
      <t>タ</t>
    </rPh>
    <phoneticPr fontId="13"/>
  </si>
  <si>
    <t xml:space="preserve">… </t>
    <phoneticPr fontId="12"/>
  </si>
  <si>
    <t>：</t>
    <phoneticPr fontId="13"/>
  </si>
  <si>
    <t>全数届出四類・五類感染症(届出のあった疾病のみ)</t>
    <rPh sb="0" eb="2">
      <t>ゼンスウ</t>
    </rPh>
    <rPh sb="2" eb="4">
      <t>トドケデ</t>
    </rPh>
    <rPh sb="4" eb="5">
      <t>ヨン</t>
    </rPh>
    <rPh sb="5" eb="6">
      <t>ルイ</t>
    </rPh>
    <rPh sb="7" eb="8">
      <t>ゴ</t>
    </rPh>
    <rPh sb="8" eb="9">
      <t>ルイ</t>
    </rPh>
    <rPh sb="9" eb="12">
      <t>カンセンショウ</t>
    </rPh>
    <rPh sb="13" eb="15">
      <t>トドケデ</t>
    </rPh>
    <rPh sb="19" eb="21">
      <t>シッペイ</t>
    </rPh>
    <phoneticPr fontId="9"/>
  </si>
  <si>
    <r>
      <t xml:space="preserve">練馬区夜間救急
</t>
    </r>
    <r>
      <rPr>
        <sz val="7"/>
        <color indexed="8"/>
        <rFont val="ＭＳ 明朝"/>
        <family val="1"/>
        <charset val="128"/>
      </rPr>
      <t>こどもクリニック
(再掲)</t>
    </r>
    <rPh sb="0" eb="3">
      <t>ネリマク</t>
    </rPh>
    <rPh sb="3" eb="5">
      <t>ヤカン</t>
    </rPh>
    <rPh sb="5" eb="7">
      <t>キュウキュウ</t>
    </rPh>
    <rPh sb="18" eb="20">
      <t>サイケイ</t>
    </rPh>
    <phoneticPr fontId="3"/>
  </si>
  <si>
    <t>二類感染症</t>
    <rPh sb="0" eb="1">
      <t>ニ</t>
    </rPh>
    <rPh sb="1" eb="2">
      <t>ルイ</t>
    </rPh>
    <rPh sb="2" eb="5">
      <t>カンセンショウ</t>
    </rPh>
    <phoneticPr fontId="8"/>
  </si>
  <si>
    <t>三類感染症</t>
    <rPh sb="0" eb="2">
      <t>サンルイ</t>
    </rPh>
    <rPh sb="2" eb="5">
      <t>カンセンショウ</t>
    </rPh>
    <phoneticPr fontId="8"/>
  </si>
  <si>
    <t>(平成25年３月31日現在)</t>
    <rPh sb="1" eb="3">
      <t>ヘイセイ</t>
    </rPh>
    <rPh sb="5" eb="6">
      <t>ネン</t>
    </rPh>
    <rPh sb="7" eb="8">
      <t>ガツ</t>
    </rPh>
    <rPh sb="10" eb="11">
      <t>ニチ</t>
    </rPh>
    <rPh sb="11" eb="13">
      <t>ゲンザイ</t>
    </rPh>
    <phoneticPr fontId="5"/>
  </si>
  <si>
    <t xml:space="preserve">… </t>
  </si>
  <si>
    <t>平成24年の数値は概数である。</t>
    <rPh sb="0" eb="2">
      <t>ヘイセイ</t>
    </rPh>
    <rPh sb="4" eb="5">
      <t>ネン</t>
    </rPh>
    <rPh sb="6" eb="8">
      <t>スウチ</t>
    </rPh>
    <rPh sb="9" eb="11">
      <t>ガイスウ</t>
    </rPh>
    <phoneticPr fontId="8"/>
  </si>
  <si>
    <t>東京都福祉保健局「死亡原因一覧表(平成24年)」「人口動態統計(平成20年～24年)」、健康部保健予防課</t>
    <rPh sb="0" eb="3">
      <t>トウキョウト</t>
    </rPh>
    <rPh sb="3" eb="5">
      <t>フクシ</t>
    </rPh>
    <rPh sb="5" eb="7">
      <t>ホケン</t>
    </rPh>
    <rPh sb="7" eb="8">
      <t>キョク</t>
    </rPh>
    <rPh sb="9" eb="11">
      <t>シボウ</t>
    </rPh>
    <rPh sb="11" eb="13">
      <t>ゲンイン</t>
    </rPh>
    <rPh sb="13" eb="15">
      <t>イチラン</t>
    </rPh>
    <rPh sb="15" eb="16">
      <t>ヒョウ</t>
    </rPh>
    <rPh sb="17" eb="19">
      <t>ヘイセイ</t>
    </rPh>
    <rPh sb="21" eb="22">
      <t>ネン</t>
    </rPh>
    <rPh sb="25" eb="27">
      <t>ジンコウ</t>
    </rPh>
    <rPh sb="27" eb="29">
      <t>ドウタイ</t>
    </rPh>
    <rPh sb="29" eb="31">
      <t>トウケイ</t>
    </rPh>
    <rPh sb="32" eb="34">
      <t>ヘイセイ</t>
    </rPh>
    <rPh sb="36" eb="37">
      <t>ネン</t>
    </rPh>
    <rPh sb="40" eb="41">
      <t>ネン</t>
    </rPh>
    <rPh sb="44" eb="46">
      <t>ケンコウ</t>
    </rPh>
    <rPh sb="46" eb="47">
      <t>ブ</t>
    </rPh>
    <rPh sb="47" eb="49">
      <t>ホケン</t>
    </rPh>
    <rPh sb="49" eb="52">
      <t>ヨボウカ</t>
    </rPh>
    <phoneticPr fontId="8"/>
  </si>
  <si>
    <t>(1)</t>
    <phoneticPr fontId="5"/>
  </si>
  <si>
    <t>(2)</t>
  </si>
  <si>
    <t>「病院」とは患者20人以上の収容施設を有するものをいう。</t>
    <rPh sb="1" eb="3">
      <t>ビョウイン</t>
    </rPh>
    <rPh sb="6" eb="8">
      <t>カンジャ</t>
    </rPh>
    <rPh sb="10" eb="11">
      <t>ニン</t>
    </rPh>
    <rPh sb="11" eb="13">
      <t>イジョウ</t>
    </rPh>
    <rPh sb="14" eb="16">
      <t>シュウヨウ</t>
    </rPh>
    <rPh sb="16" eb="18">
      <t>シセツ</t>
    </rPh>
    <rPh sb="19" eb="20">
      <t>ユウ</t>
    </rPh>
    <phoneticPr fontId="5"/>
  </si>
  <si>
    <t>「診療所」とは患者の収容施設を有しないもの、または20人未満のものをいう。</t>
  </si>
  <si>
    <t>苦情
・
相談</t>
    <rPh sb="0" eb="2">
      <t>クジョウ</t>
    </rPh>
    <rPh sb="5" eb="7">
      <t>ソウダン</t>
    </rPh>
    <phoneticPr fontId="3"/>
  </si>
  <si>
    <t>衛生害虫等</t>
    <rPh sb="0" eb="2">
      <t>エイセイ</t>
    </rPh>
    <rPh sb="2" eb="4">
      <t>ガイチュウ</t>
    </rPh>
    <rPh sb="4" eb="5">
      <t>トウ</t>
    </rPh>
    <phoneticPr fontId="3"/>
  </si>
  <si>
    <t>樹木害虫(駆除本数)</t>
    <rPh sb="0" eb="2">
      <t>ジュモク</t>
    </rPh>
    <rPh sb="2" eb="4">
      <t>ガイチュウ</t>
    </rPh>
    <rPh sb="5" eb="7">
      <t>クジョ</t>
    </rPh>
    <rPh sb="7" eb="9">
      <t>ホンスウ</t>
    </rPh>
    <phoneticPr fontId="3"/>
  </si>
  <si>
    <t>蜂駆除(除去巣数)</t>
    <rPh sb="0" eb="1">
      <t>ハチ</t>
    </rPh>
    <rPh sb="1" eb="3">
      <t>クジョ</t>
    </rPh>
    <rPh sb="4" eb="6">
      <t>ジョキョ</t>
    </rPh>
    <rPh sb="6" eb="7">
      <t>ス</t>
    </rPh>
    <rPh sb="7" eb="8">
      <t>スウ</t>
    </rPh>
    <phoneticPr fontId="3"/>
  </si>
  <si>
    <t>駆除件数</t>
    <rPh sb="0" eb="2">
      <t>クジョ</t>
    </rPh>
    <rPh sb="2" eb="4">
      <t>ケンスウ</t>
    </rPh>
    <phoneticPr fontId="3"/>
  </si>
  <si>
    <t>駆除面積</t>
    <rPh sb="0" eb="2">
      <t>クジョ</t>
    </rPh>
    <rPh sb="2" eb="4">
      <t>メンセキ</t>
    </rPh>
    <phoneticPr fontId="3"/>
  </si>
  <si>
    <t>チャドクガ</t>
    <phoneticPr fontId="3"/>
  </si>
  <si>
    <t>サクラムシ</t>
    <phoneticPr fontId="3"/>
  </si>
  <si>
    <t>その他の
樹木害虫</t>
    <rPh sb="2" eb="3">
      <t>タ</t>
    </rPh>
    <rPh sb="5" eb="7">
      <t>ジュモク</t>
    </rPh>
    <rPh sb="7" eb="9">
      <t>ガイチュウ</t>
    </rPh>
    <phoneticPr fontId="3"/>
  </si>
  <si>
    <t>スズメバチ</t>
    <phoneticPr fontId="3"/>
  </si>
  <si>
    <t>アシナガバチ他</t>
    <rPh sb="6" eb="7">
      <t>ホカ</t>
    </rPh>
    <phoneticPr fontId="3"/>
  </si>
  <si>
    <t>㎡</t>
    <phoneticPr fontId="3"/>
  </si>
  <si>
    <t>ユスリカ駆除(延個所数)</t>
    <rPh sb="4" eb="6">
      <t>クジョ</t>
    </rPh>
    <rPh sb="7" eb="8">
      <t>ノベ</t>
    </rPh>
    <rPh sb="8" eb="9">
      <t>コ</t>
    </rPh>
    <rPh sb="9" eb="10">
      <t>ショ</t>
    </rPh>
    <rPh sb="10" eb="11">
      <t>スウ</t>
    </rPh>
    <phoneticPr fontId="3"/>
  </si>
  <si>
    <t>ねずみ駆除</t>
    <rPh sb="3" eb="5">
      <t>クジョ</t>
    </rPh>
    <phoneticPr fontId="3"/>
  </si>
  <si>
    <t>水害時消毒</t>
    <rPh sb="0" eb="2">
      <t>スイガイ</t>
    </rPh>
    <rPh sb="2" eb="3">
      <t>ジ</t>
    </rPh>
    <rPh sb="3" eb="5">
      <t>ショウドク</t>
    </rPh>
    <phoneticPr fontId="3"/>
  </si>
  <si>
    <t>調査</t>
    <rPh sb="0" eb="2">
      <t>チョウサ</t>
    </rPh>
    <phoneticPr fontId="3"/>
  </si>
  <si>
    <t>卵塊除去</t>
    <rPh sb="0" eb="1">
      <t>タマゴ</t>
    </rPh>
    <rPh sb="1" eb="2">
      <t>カタマリ</t>
    </rPh>
    <rPh sb="2" eb="4">
      <t>ジョキョ</t>
    </rPh>
    <phoneticPr fontId="3"/>
  </si>
  <si>
    <t>薬剤散布</t>
    <rPh sb="0" eb="2">
      <t>ヤクザイ</t>
    </rPh>
    <rPh sb="2" eb="4">
      <t>サンプ</t>
    </rPh>
    <phoneticPr fontId="3"/>
  </si>
  <si>
    <t>殺そ剤</t>
    <rPh sb="0" eb="1">
      <t>サッ</t>
    </rPh>
    <rPh sb="2" eb="3">
      <t>ザイ</t>
    </rPh>
    <phoneticPr fontId="3"/>
  </si>
  <si>
    <t>殺そ剤配布</t>
    <rPh sb="0" eb="1">
      <t>サッ</t>
    </rPh>
    <rPh sb="2" eb="3">
      <t>ザイ</t>
    </rPh>
    <rPh sb="3" eb="5">
      <t>ハイフ</t>
    </rPh>
    <phoneticPr fontId="3"/>
  </si>
  <si>
    <t>発生回数</t>
    <rPh sb="0" eb="2">
      <t>ハッセイ</t>
    </rPh>
    <rPh sb="2" eb="4">
      <t>カイスウ</t>
    </rPh>
    <phoneticPr fontId="3"/>
  </si>
  <si>
    <t>件数</t>
    <rPh sb="0" eb="2">
      <t>ケンスウ</t>
    </rPh>
    <phoneticPr fontId="3"/>
  </si>
  <si>
    <t>袋</t>
    <rPh sb="0" eb="1">
      <t>フクロ</t>
    </rPh>
    <phoneticPr fontId="3"/>
  </si>
  <si>
    <t>戸</t>
    <rPh sb="0" eb="1">
      <t>ト</t>
    </rPh>
    <phoneticPr fontId="3"/>
  </si>
  <si>
    <t>：</t>
    <phoneticPr fontId="3"/>
  </si>
  <si>
    <t>蜂駆除対策のアシナガバチ他には、ミツバチも含まれている。</t>
    <rPh sb="0" eb="1">
      <t>ハチ</t>
    </rPh>
    <rPh sb="1" eb="3">
      <t>クジョ</t>
    </rPh>
    <rPh sb="3" eb="5">
      <t>タイサク</t>
    </rPh>
    <rPh sb="12" eb="13">
      <t>ホカ</t>
    </rPh>
    <rPh sb="21" eb="22">
      <t>フク</t>
    </rPh>
    <phoneticPr fontId="3"/>
  </si>
  <si>
    <t>殺そ剤(袋)の数は、配布戸数に窓口での配布数を加えたものである。</t>
    <rPh sb="0" eb="1">
      <t>サッ</t>
    </rPh>
    <rPh sb="2" eb="3">
      <t>ザイ</t>
    </rPh>
    <rPh sb="4" eb="5">
      <t>フクロ</t>
    </rPh>
    <rPh sb="7" eb="8">
      <t>カズ</t>
    </rPh>
    <rPh sb="10" eb="12">
      <t>ハイフ</t>
    </rPh>
    <rPh sb="12" eb="14">
      <t>コスウ</t>
    </rPh>
    <rPh sb="15" eb="17">
      <t>マドグチ</t>
    </rPh>
    <rPh sb="19" eb="21">
      <t>ハイフ</t>
    </rPh>
    <rPh sb="21" eb="22">
      <t>スウ</t>
    </rPh>
    <rPh sb="23" eb="24">
      <t>クワ</t>
    </rPh>
    <phoneticPr fontId="3"/>
  </si>
  <si>
    <t>健康部生活衛生課、土木部道路公園課</t>
    <rPh sb="0" eb="2">
      <t>ケンコウ</t>
    </rPh>
    <rPh sb="2" eb="3">
      <t>ブ</t>
    </rPh>
    <rPh sb="3" eb="5">
      <t>セイカツ</t>
    </rPh>
    <rPh sb="5" eb="8">
      <t>エイセイカ</t>
    </rPh>
    <rPh sb="9" eb="11">
      <t>ドボク</t>
    </rPh>
    <rPh sb="11" eb="12">
      <t>ブ</t>
    </rPh>
    <rPh sb="12" eb="14">
      <t>ドウロ</t>
    </rPh>
    <rPh sb="14" eb="16">
      <t>コウエン</t>
    </rPh>
    <rPh sb="16" eb="17">
      <t>カ</t>
    </rPh>
    <phoneticPr fontId="3"/>
  </si>
  <si>
    <t>表150　医　療　施　設　数　お　よ　び　病　床　数</t>
    <rPh sb="5" eb="6">
      <t>イ</t>
    </rPh>
    <rPh sb="7" eb="8">
      <t>イヤス</t>
    </rPh>
    <rPh sb="9" eb="10">
      <t>シ</t>
    </rPh>
    <rPh sb="11" eb="12">
      <t>セツ</t>
    </rPh>
    <rPh sb="13" eb="14">
      <t>スウ</t>
    </rPh>
    <rPh sb="21" eb="22">
      <t>ヤマイ</t>
    </rPh>
    <rPh sb="23" eb="24">
      <t>トコ</t>
    </rPh>
    <rPh sb="25" eb="26">
      <t>スウ</t>
    </rPh>
    <phoneticPr fontId="5"/>
  </si>
  <si>
    <t>表151　町　別　病　院　数　お　よ　び　診　療　所　数</t>
    <rPh sb="5" eb="6">
      <t>マチ</t>
    </rPh>
    <rPh sb="7" eb="8">
      <t>ベツ</t>
    </rPh>
    <rPh sb="9" eb="10">
      <t>ヤマイ</t>
    </rPh>
    <rPh sb="11" eb="12">
      <t>イン</t>
    </rPh>
    <rPh sb="13" eb="14">
      <t>スウ</t>
    </rPh>
    <rPh sb="21" eb="22">
      <t>ミ</t>
    </rPh>
    <rPh sb="23" eb="24">
      <t>イヤス</t>
    </rPh>
    <rPh sb="25" eb="26">
      <t>ショ</t>
    </rPh>
    <rPh sb="27" eb="28">
      <t>スウ</t>
    </rPh>
    <phoneticPr fontId="5"/>
  </si>
  <si>
    <t>表152　医　療　従　事　者　数</t>
    <rPh sb="5" eb="6">
      <t>イ</t>
    </rPh>
    <rPh sb="7" eb="8">
      <t>イヤス</t>
    </rPh>
    <rPh sb="9" eb="10">
      <t>ジュウ</t>
    </rPh>
    <rPh sb="11" eb="12">
      <t>ジ</t>
    </rPh>
    <rPh sb="13" eb="14">
      <t>シャ</t>
    </rPh>
    <rPh sb="15" eb="16">
      <t>スウ</t>
    </rPh>
    <phoneticPr fontId="5"/>
  </si>
  <si>
    <t>表153　薬　局　数　お　よ　び　薬　剤　師　数</t>
    <rPh sb="5" eb="6">
      <t>クスリ</t>
    </rPh>
    <rPh sb="7" eb="8">
      <t>キョク</t>
    </rPh>
    <rPh sb="9" eb="10">
      <t>スウ</t>
    </rPh>
    <rPh sb="17" eb="18">
      <t>クスリ</t>
    </rPh>
    <rPh sb="19" eb="20">
      <t>ザイ</t>
    </rPh>
    <rPh sb="21" eb="22">
      <t>シ</t>
    </rPh>
    <rPh sb="23" eb="24">
      <t>スウ</t>
    </rPh>
    <phoneticPr fontId="5"/>
  </si>
  <si>
    <t>表154　医 薬 品 等 販 売 業 お よ び 賃 貸 業 施 設 数</t>
    <rPh sb="5" eb="6">
      <t>イ</t>
    </rPh>
    <rPh sb="7" eb="8">
      <t>クスリ</t>
    </rPh>
    <rPh sb="9" eb="10">
      <t>ヒン</t>
    </rPh>
    <rPh sb="11" eb="12">
      <t>トウ</t>
    </rPh>
    <rPh sb="13" eb="14">
      <t>ハン</t>
    </rPh>
    <rPh sb="15" eb="16">
      <t>バイ</t>
    </rPh>
    <rPh sb="17" eb="18">
      <t>ギョウ</t>
    </rPh>
    <rPh sb="25" eb="26">
      <t>チン</t>
    </rPh>
    <rPh sb="27" eb="28">
      <t>カシ</t>
    </rPh>
    <rPh sb="29" eb="30">
      <t>ギョウ</t>
    </rPh>
    <rPh sb="31" eb="32">
      <t>シ</t>
    </rPh>
    <rPh sb="33" eb="34">
      <t>セツ</t>
    </rPh>
    <rPh sb="35" eb="36">
      <t>スウ</t>
    </rPh>
    <phoneticPr fontId="5"/>
  </si>
  <si>
    <t>表155　毒　物　劇　物　販　売　業　施　設　数</t>
    <rPh sb="5" eb="6">
      <t>ドク</t>
    </rPh>
    <rPh sb="7" eb="8">
      <t>モノ</t>
    </rPh>
    <rPh sb="9" eb="10">
      <t>ゲキ</t>
    </rPh>
    <rPh sb="11" eb="12">
      <t>モノ</t>
    </rPh>
    <rPh sb="13" eb="14">
      <t>ハン</t>
    </rPh>
    <rPh sb="15" eb="16">
      <t>バイ</t>
    </rPh>
    <rPh sb="17" eb="18">
      <t>ギョウ</t>
    </rPh>
    <rPh sb="19" eb="20">
      <t>シ</t>
    </rPh>
    <rPh sb="21" eb="22">
      <t>セツ</t>
    </rPh>
    <rPh sb="23" eb="24">
      <t>スウ</t>
    </rPh>
    <phoneticPr fontId="5"/>
  </si>
  <si>
    <t>表156　環　境　衛　生　監　視　対　象　施　設　数</t>
    <rPh sb="5" eb="6">
      <t>ワ</t>
    </rPh>
    <rPh sb="7" eb="8">
      <t>サカイ</t>
    </rPh>
    <rPh sb="9" eb="10">
      <t>マモル</t>
    </rPh>
    <rPh sb="11" eb="12">
      <t>セイ</t>
    </rPh>
    <rPh sb="13" eb="14">
      <t>カン</t>
    </rPh>
    <rPh sb="15" eb="16">
      <t>シ</t>
    </rPh>
    <rPh sb="17" eb="18">
      <t>タイ</t>
    </rPh>
    <rPh sb="19" eb="20">
      <t>ゾウ</t>
    </rPh>
    <rPh sb="21" eb="22">
      <t>シ</t>
    </rPh>
    <rPh sb="23" eb="24">
      <t>セツ</t>
    </rPh>
    <rPh sb="25" eb="26">
      <t>スウ</t>
    </rPh>
    <phoneticPr fontId="6"/>
  </si>
  <si>
    <t>表157　食　品　衛　生　関　係　施　設　数</t>
    <rPh sb="5" eb="6">
      <t>ショク</t>
    </rPh>
    <rPh sb="7" eb="8">
      <t>ヒン</t>
    </rPh>
    <rPh sb="9" eb="10">
      <t>マモル</t>
    </rPh>
    <rPh sb="11" eb="12">
      <t>セイ</t>
    </rPh>
    <rPh sb="13" eb="14">
      <t>カン</t>
    </rPh>
    <rPh sb="15" eb="16">
      <t>カカリ</t>
    </rPh>
    <rPh sb="17" eb="18">
      <t>シ</t>
    </rPh>
    <rPh sb="19" eb="20">
      <t>セツ</t>
    </rPh>
    <rPh sb="21" eb="22">
      <t>スウ</t>
    </rPh>
    <phoneticPr fontId="6"/>
  </si>
  <si>
    <t>表158　主　要　死　因　別　死　亡　数</t>
    <rPh sb="5" eb="6">
      <t>オモ</t>
    </rPh>
    <rPh sb="7" eb="8">
      <t>ヨウ</t>
    </rPh>
    <rPh sb="9" eb="10">
      <t>シ</t>
    </rPh>
    <rPh sb="11" eb="12">
      <t>イン</t>
    </rPh>
    <rPh sb="13" eb="14">
      <t>ベツ</t>
    </rPh>
    <rPh sb="15" eb="16">
      <t>シ</t>
    </rPh>
    <rPh sb="17" eb="18">
      <t>ボウ</t>
    </rPh>
    <rPh sb="19" eb="20">
      <t>スウ</t>
    </rPh>
    <phoneticPr fontId="8"/>
  </si>
  <si>
    <t>表159　一　、　二　、　三　類　感　染　症　発　生　件　数</t>
    <rPh sb="5" eb="6">
      <t>イチ</t>
    </rPh>
    <rPh sb="9" eb="10">
      <t>ニ</t>
    </rPh>
    <rPh sb="13" eb="14">
      <t>サン</t>
    </rPh>
    <rPh sb="15" eb="16">
      <t>ルイ</t>
    </rPh>
    <rPh sb="17" eb="18">
      <t>カン</t>
    </rPh>
    <rPh sb="19" eb="20">
      <t>ソメ</t>
    </rPh>
    <rPh sb="21" eb="22">
      <t>ショウ</t>
    </rPh>
    <rPh sb="23" eb="24">
      <t>ハッ</t>
    </rPh>
    <rPh sb="25" eb="26">
      <t>セイ</t>
    </rPh>
    <rPh sb="27" eb="28">
      <t>ケン</t>
    </rPh>
    <rPh sb="29" eb="30">
      <t>スウ</t>
    </rPh>
    <phoneticPr fontId="8"/>
  </si>
  <si>
    <t>表160　届　出　を　要　す　る　疾　病　発　生　件　数</t>
    <rPh sb="5" eb="6">
      <t>トドケ</t>
    </rPh>
    <rPh sb="7" eb="8">
      <t>デ</t>
    </rPh>
    <rPh sb="11" eb="12">
      <t>ヨウ</t>
    </rPh>
    <rPh sb="17" eb="18">
      <t>シツ</t>
    </rPh>
    <rPh sb="19" eb="20">
      <t>ヤマイ</t>
    </rPh>
    <rPh sb="21" eb="22">
      <t>ハッ</t>
    </rPh>
    <rPh sb="23" eb="24">
      <t>セイ</t>
    </rPh>
    <rPh sb="25" eb="26">
      <t>ケン</t>
    </rPh>
    <rPh sb="27" eb="28">
      <t>スウ</t>
    </rPh>
    <phoneticPr fontId="9"/>
  </si>
  <si>
    <t>表162　犬　の　登　録　等　件　数</t>
    <rPh sb="5" eb="6">
      <t>イヌ</t>
    </rPh>
    <rPh sb="9" eb="10">
      <t>ノボル</t>
    </rPh>
    <rPh sb="11" eb="12">
      <t>ロク</t>
    </rPh>
    <rPh sb="13" eb="14">
      <t>トウ</t>
    </rPh>
    <rPh sb="15" eb="16">
      <t>ケン</t>
    </rPh>
    <rPh sb="17" eb="18">
      <t>スウ</t>
    </rPh>
    <phoneticPr fontId="9"/>
  </si>
  <si>
    <t>表163　休　日　急　患　診　療　事　業　等　実　施　状　況</t>
    <rPh sb="5" eb="6">
      <t>キュウ</t>
    </rPh>
    <rPh sb="7" eb="8">
      <t>ニチ</t>
    </rPh>
    <rPh sb="9" eb="10">
      <t>キュウ</t>
    </rPh>
    <rPh sb="11" eb="12">
      <t>カン</t>
    </rPh>
    <rPh sb="13" eb="14">
      <t>ミ</t>
    </rPh>
    <rPh sb="15" eb="16">
      <t>イヤス</t>
    </rPh>
    <rPh sb="17" eb="18">
      <t>ジ</t>
    </rPh>
    <rPh sb="19" eb="20">
      <t>ギョウ</t>
    </rPh>
    <rPh sb="21" eb="22">
      <t>トウ</t>
    </rPh>
    <rPh sb="23" eb="24">
      <t>ジツ</t>
    </rPh>
    <rPh sb="25" eb="26">
      <t>シ</t>
    </rPh>
    <rPh sb="27" eb="28">
      <t>ジョウ</t>
    </rPh>
    <rPh sb="29" eb="30">
      <t>キョウ</t>
    </rPh>
    <phoneticPr fontId="3"/>
  </si>
  <si>
    <t>表164　リ　サ　イ　ク　ル　事　業　実　施　状　況</t>
    <rPh sb="15" eb="16">
      <t>ジ</t>
    </rPh>
    <rPh sb="17" eb="18">
      <t>ギョウ</t>
    </rPh>
    <rPh sb="19" eb="20">
      <t>ジツ</t>
    </rPh>
    <rPh sb="21" eb="22">
      <t>シ</t>
    </rPh>
    <rPh sb="23" eb="24">
      <t>ジョウ</t>
    </rPh>
    <rPh sb="25" eb="26">
      <t>キョウ</t>
    </rPh>
    <phoneticPr fontId="3"/>
  </si>
  <si>
    <t>医療施設数、衛生監視対象施設数、主要死因別死亡数、ごみ収集量、公害など</t>
    <rPh sb="0" eb="2">
      <t>イリョウ</t>
    </rPh>
    <rPh sb="2" eb="4">
      <t>シセツ</t>
    </rPh>
    <rPh sb="4" eb="5">
      <t>スウ</t>
    </rPh>
    <rPh sb="6" eb="8">
      <t>エイセイ</t>
    </rPh>
    <rPh sb="8" eb="10">
      <t>カンシ</t>
    </rPh>
    <rPh sb="10" eb="12">
      <t>タイショウ</t>
    </rPh>
    <rPh sb="12" eb="14">
      <t>シセツ</t>
    </rPh>
    <rPh sb="14" eb="15">
      <t>スウ</t>
    </rPh>
    <rPh sb="16" eb="18">
      <t>シュヨウ</t>
    </rPh>
    <rPh sb="18" eb="20">
      <t>シイン</t>
    </rPh>
    <rPh sb="20" eb="21">
      <t>ベツ</t>
    </rPh>
    <rPh sb="21" eb="24">
      <t>シボウスウ</t>
    </rPh>
    <rPh sb="27" eb="29">
      <t>シュウシュウ</t>
    </rPh>
    <rPh sb="29" eb="30">
      <t>リョウ</t>
    </rPh>
    <rPh sb="31" eb="33">
      <t>コウガイ</t>
    </rPh>
    <phoneticPr fontId="3"/>
  </si>
  <si>
    <t>年</t>
    <rPh sb="0" eb="1">
      <t>ネン</t>
    </rPh>
    <phoneticPr fontId="3"/>
  </si>
  <si>
    <t>医師</t>
    <rPh sb="0" eb="2">
      <t>イシ</t>
    </rPh>
    <phoneticPr fontId="3"/>
  </si>
  <si>
    <t>歯科医師</t>
    <rPh sb="0" eb="2">
      <t>シカ</t>
    </rPh>
    <rPh sb="2" eb="4">
      <t>イシ</t>
    </rPh>
    <phoneticPr fontId="3"/>
  </si>
  <si>
    <t>保健師等</t>
    <rPh sb="0" eb="3">
      <t>ホケンシ</t>
    </rPh>
    <rPh sb="3" eb="4">
      <t>トウ</t>
    </rPh>
    <phoneticPr fontId="3"/>
  </si>
  <si>
    <t>：</t>
    <phoneticPr fontId="3"/>
  </si>
  <si>
    <t>医師、歯科医師については原則住所に、医師、歯科医師以外については勤務地に届出を行う。</t>
    <rPh sb="0" eb="2">
      <t>イシ</t>
    </rPh>
    <rPh sb="3" eb="5">
      <t>シカ</t>
    </rPh>
    <rPh sb="5" eb="7">
      <t>イシ</t>
    </rPh>
    <rPh sb="12" eb="14">
      <t>ゲンソク</t>
    </rPh>
    <rPh sb="14" eb="16">
      <t>ジュウショ</t>
    </rPh>
    <rPh sb="18" eb="20">
      <t>イシ</t>
    </rPh>
    <rPh sb="21" eb="23">
      <t>シカ</t>
    </rPh>
    <rPh sb="23" eb="25">
      <t>イシ</t>
    </rPh>
    <rPh sb="25" eb="27">
      <t>イガイ</t>
    </rPh>
    <rPh sb="32" eb="35">
      <t>キンムチ</t>
    </rPh>
    <rPh sb="36" eb="38">
      <t>トドケデ</t>
    </rPh>
    <rPh sb="39" eb="40">
      <t>オコナ</t>
    </rPh>
    <phoneticPr fontId="3"/>
  </si>
  <si>
    <t>保健師等の欄は保健師、助産師、看護師、准看護師の従事者数の合計数である。</t>
    <rPh sb="0" eb="3">
      <t>ホケンシ</t>
    </rPh>
    <rPh sb="3" eb="4">
      <t>トウ</t>
    </rPh>
    <rPh sb="5" eb="6">
      <t>ラン</t>
    </rPh>
    <rPh sb="7" eb="10">
      <t>ホケンシ</t>
    </rPh>
    <rPh sb="11" eb="14">
      <t>ジョサンシ</t>
    </rPh>
    <rPh sb="15" eb="18">
      <t>カンゴシ</t>
    </rPh>
    <rPh sb="19" eb="23">
      <t>ジュンカンゴシ</t>
    </rPh>
    <rPh sb="24" eb="27">
      <t>ジュウジシャ</t>
    </rPh>
    <rPh sb="27" eb="28">
      <t>スウ</t>
    </rPh>
    <rPh sb="29" eb="32">
      <t>ゴウケイスウ</t>
    </rPh>
    <phoneticPr fontId="3"/>
  </si>
  <si>
    <t xml:space="preserve">… </t>
    <phoneticPr fontId="3"/>
  </si>
  <si>
    <t>ふぐ加工製品取扱施設</t>
    <rPh sb="2" eb="3">
      <t>カ</t>
    </rPh>
    <rPh sb="3" eb="4">
      <t>コウ</t>
    </rPh>
    <rPh sb="4" eb="6">
      <t>セイヒン</t>
    </rPh>
    <rPh sb="6" eb="8">
      <t>トリアツカイ</t>
    </rPh>
    <rPh sb="8" eb="10">
      <t>シセツ</t>
    </rPh>
    <phoneticPr fontId="2"/>
  </si>
  <si>
    <t>保健所</t>
    <rPh sb="0" eb="3">
      <t>ホケンジョ</t>
    </rPh>
    <phoneticPr fontId="17"/>
  </si>
  <si>
    <t>練　　馬
光が丘病院</t>
    <rPh sb="0" eb="1">
      <t>ネリ</t>
    </rPh>
    <rPh sb="3" eb="4">
      <t>ウマ</t>
    </rPh>
    <rPh sb="5" eb="6">
      <t>ヒカリ</t>
    </rPh>
    <rPh sb="7" eb="8">
      <t>オカ</t>
    </rPh>
    <rPh sb="8" eb="10">
      <t>ビョウイン</t>
    </rPh>
    <phoneticPr fontId="3"/>
  </si>
  <si>
    <t>学校情報発令回数</t>
    <rPh sb="0" eb="2">
      <t>ガッコウ</t>
    </rPh>
    <rPh sb="2" eb="4">
      <t>ジョウホウ</t>
    </rPh>
    <rPh sb="4" eb="6">
      <t>ハツレイ</t>
    </rPh>
    <rPh sb="6" eb="8">
      <t>カイスウ</t>
    </rPh>
    <phoneticPr fontId="3"/>
  </si>
  <si>
    <t>土木</t>
    <rPh sb="0" eb="2">
      <t>ドボク</t>
    </rPh>
    <phoneticPr fontId="17"/>
  </si>
  <si>
    <t>地域医療振興協会練馬光が丘病院が開院した。</t>
    <rPh sb="0" eb="2">
      <t>チイキ</t>
    </rPh>
    <rPh sb="2" eb="4">
      <t>イリョウ</t>
    </rPh>
    <rPh sb="4" eb="6">
      <t>シンコウ</t>
    </rPh>
    <rPh sb="6" eb="8">
      <t>キョウカイ</t>
    </rPh>
    <rPh sb="8" eb="10">
      <t>ネリマ</t>
    </rPh>
    <rPh sb="10" eb="11">
      <t>ヒカリ</t>
    </rPh>
    <rPh sb="12" eb="13">
      <t>オカ</t>
    </rPh>
    <rPh sb="13" eb="15">
      <t>ビョウイン</t>
    </rPh>
    <rPh sb="16" eb="18">
      <t>カイイン</t>
    </rPh>
    <phoneticPr fontId="3"/>
  </si>
  <si>
    <t>平成24年３月31日で運営を終了した日本大学医学部付属練馬光が丘病院を引き継ぎ、平成24年４月１日に公益社団法人</t>
    <rPh sb="0" eb="2">
      <t>ヘイセイ</t>
    </rPh>
    <rPh sb="4" eb="5">
      <t>ネン</t>
    </rPh>
    <rPh sb="6" eb="7">
      <t>ガツ</t>
    </rPh>
    <rPh sb="9" eb="10">
      <t>ニチ</t>
    </rPh>
    <rPh sb="11" eb="13">
      <t>ウンエイ</t>
    </rPh>
    <rPh sb="14" eb="16">
      <t>シュウリョウ</t>
    </rPh>
    <rPh sb="18" eb="20">
      <t>ニホン</t>
    </rPh>
    <rPh sb="20" eb="22">
      <t>ダイガク</t>
    </rPh>
    <rPh sb="22" eb="24">
      <t>イガク</t>
    </rPh>
    <rPh sb="24" eb="25">
      <t>ブ</t>
    </rPh>
    <rPh sb="25" eb="27">
      <t>フゾク</t>
    </rPh>
    <rPh sb="27" eb="29">
      <t>ネリマ</t>
    </rPh>
    <rPh sb="29" eb="30">
      <t>ヒカリ</t>
    </rPh>
    <rPh sb="31" eb="32">
      <t>オカ</t>
    </rPh>
    <rPh sb="32" eb="34">
      <t>ビョウイン</t>
    </rPh>
    <rPh sb="35" eb="36">
      <t>ヒ</t>
    </rPh>
    <rPh sb="37" eb="38">
      <t>ツ</t>
    </rPh>
    <rPh sb="40" eb="42">
      <t>ヘイセイ</t>
    </rPh>
    <rPh sb="44" eb="45">
      <t>ネン</t>
    </rPh>
    <rPh sb="46" eb="47">
      <t>ガツ</t>
    </rPh>
    <rPh sb="47" eb="49">
      <t>ツイタチ</t>
    </rPh>
    <rPh sb="50" eb="52">
      <t>コウエキ</t>
    </rPh>
    <rPh sb="52" eb="54">
      <t>シャダン</t>
    </rPh>
    <rPh sb="54" eb="56">
      <t>ホウジン</t>
    </rPh>
    <phoneticPr fontId="3"/>
  </si>
  <si>
    <t>(2)　資　源　別　回　収　量</t>
    <rPh sb="4" eb="5">
      <t>シ</t>
    </rPh>
    <rPh sb="6" eb="7">
      <t>ミナモト</t>
    </rPh>
    <rPh sb="8" eb="9">
      <t>ベツ</t>
    </rPh>
    <rPh sb="10" eb="11">
      <t>カイ</t>
    </rPh>
    <rPh sb="12" eb="13">
      <t>オサム</t>
    </rPh>
    <rPh sb="14" eb="15">
      <t>リョウ</t>
    </rPh>
    <phoneticPr fontId="3"/>
  </si>
  <si>
    <t>年　　　　　　度
および事業名</t>
    <rPh sb="0" eb="1">
      <t>ネン</t>
    </rPh>
    <rPh sb="7" eb="8">
      <t>ド</t>
    </rPh>
    <rPh sb="12" eb="14">
      <t>ジギョウ</t>
    </rPh>
    <rPh sb="14" eb="15">
      <t>メイ</t>
    </rPh>
    <phoneticPr fontId="3"/>
  </si>
  <si>
    <t>総量</t>
    <rPh sb="0" eb="2">
      <t>ソウリョウ</t>
    </rPh>
    <phoneticPr fontId="3"/>
  </si>
  <si>
    <t>紙類</t>
    <rPh sb="0" eb="2">
      <t>カミルイ</t>
    </rPh>
    <phoneticPr fontId="3"/>
  </si>
  <si>
    <t>新聞</t>
    <rPh sb="0" eb="2">
      <t>シンブン</t>
    </rPh>
    <phoneticPr fontId="3"/>
  </si>
  <si>
    <t>雑誌</t>
    <rPh sb="0" eb="2">
      <t>ザッシ</t>
    </rPh>
    <phoneticPr fontId="3"/>
  </si>
  <si>
    <t>ダンボール</t>
    <phoneticPr fontId="3"/>
  </si>
  <si>
    <t>紙パック</t>
    <rPh sb="0" eb="1">
      <t>カミ</t>
    </rPh>
    <phoneticPr fontId="3"/>
  </si>
  <si>
    <t>その他の紙類</t>
    <rPh sb="2" eb="3">
      <t>タ</t>
    </rPh>
    <rPh sb="4" eb="6">
      <t>カミルイ</t>
    </rPh>
    <phoneticPr fontId="3"/>
  </si>
  <si>
    <t>集団回収</t>
    <rPh sb="0" eb="2">
      <t>シュウダン</t>
    </rPh>
    <rPh sb="2" eb="4">
      <t>カイシュウ</t>
    </rPh>
    <phoneticPr fontId="3"/>
  </si>
  <si>
    <t>集積所回収</t>
    <rPh sb="0" eb="2">
      <t>シュウセキ</t>
    </rPh>
    <rPh sb="2" eb="3">
      <t>ジョ</t>
    </rPh>
    <rPh sb="3" eb="5">
      <t>カイシュウ</t>
    </rPh>
    <phoneticPr fontId="3"/>
  </si>
  <si>
    <t>街区路線回収</t>
    <rPh sb="0" eb="2">
      <t>ガイク</t>
    </rPh>
    <rPh sb="2" eb="4">
      <t>ロセン</t>
    </rPh>
    <rPh sb="4" eb="6">
      <t>カイシュウ</t>
    </rPh>
    <phoneticPr fontId="3"/>
  </si>
  <si>
    <t>公共施設拠点回収</t>
    <rPh sb="0" eb="2">
      <t>コウキョウ</t>
    </rPh>
    <rPh sb="2" eb="4">
      <t>シセツ</t>
    </rPh>
    <rPh sb="4" eb="6">
      <t>キョテン</t>
    </rPh>
    <rPh sb="6" eb="8">
      <t>カイシュウ</t>
    </rPh>
    <phoneticPr fontId="3"/>
  </si>
  <si>
    <t>販売店回収</t>
    <rPh sb="0" eb="3">
      <t>ハンバイテン</t>
    </rPh>
    <rPh sb="3" eb="5">
      <t>カイシュウ</t>
    </rPh>
    <phoneticPr fontId="3"/>
  </si>
  <si>
    <t>粗大回収</t>
    <rPh sb="0" eb="2">
      <t>ソダイ</t>
    </rPh>
    <rPh sb="2" eb="4">
      <t>カイシュウ</t>
    </rPh>
    <phoneticPr fontId="3"/>
  </si>
  <si>
    <t>年　　　　　度
および事業名</t>
    <rPh sb="0" eb="1">
      <t>ネン</t>
    </rPh>
    <rPh sb="6" eb="7">
      <t>ド</t>
    </rPh>
    <rPh sb="11" eb="13">
      <t>ジギョウ</t>
    </rPh>
    <rPh sb="13" eb="14">
      <t>メイネンド</t>
    </rPh>
    <phoneticPr fontId="3"/>
  </si>
  <si>
    <t>古布</t>
    <rPh sb="0" eb="1">
      <t>フル</t>
    </rPh>
    <rPh sb="1" eb="2">
      <t>ヌノ</t>
    </rPh>
    <phoneticPr fontId="3"/>
  </si>
  <si>
    <t>缶</t>
    <rPh sb="0" eb="1">
      <t>カン</t>
    </rPh>
    <phoneticPr fontId="3"/>
  </si>
  <si>
    <t>びん</t>
    <phoneticPr fontId="3"/>
  </si>
  <si>
    <t>ペットボトル</t>
    <phoneticPr fontId="3"/>
  </si>
  <si>
    <t>スチール</t>
    <phoneticPr fontId="3"/>
  </si>
  <si>
    <t>アルミ</t>
    <phoneticPr fontId="3"/>
  </si>
  <si>
    <t>リターナブル</t>
    <phoneticPr fontId="3"/>
  </si>
  <si>
    <t>ワンウェイ</t>
    <phoneticPr fontId="3"/>
  </si>
  <si>
    <t>年　　　　度
および事業名</t>
    <rPh sb="0" eb="1">
      <t>ネン</t>
    </rPh>
    <rPh sb="5" eb="6">
      <t>ド</t>
    </rPh>
    <rPh sb="10" eb="12">
      <t>ジギョウ</t>
    </rPh>
    <rPh sb="12" eb="13">
      <t>メイ</t>
    </rPh>
    <phoneticPr fontId="3"/>
  </si>
  <si>
    <t>乾電池</t>
    <rPh sb="0" eb="3">
      <t>カンデンチ</t>
    </rPh>
    <phoneticPr fontId="3"/>
  </si>
  <si>
    <t>容 器 包 装
プラスチック</t>
    <rPh sb="0" eb="1">
      <t>カタチ</t>
    </rPh>
    <rPh sb="2" eb="3">
      <t>ウツワ</t>
    </rPh>
    <rPh sb="4" eb="5">
      <t>ツツミ</t>
    </rPh>
    <rPh sb="6" eb="7">
      <t>ソウ</t>
    </rPh>
    <phoneticPr fontId="3"/>
  </si>
  <si>
    <t>廃食用油</t>
    <rPh sb="0" eb="1">
      <t>ハイ</t>
    </rPh>
    <rPh sb="1" eb="3">
      <t>ショクヨウ</t>
    </rPh>
    <rPh sb="3" eb="4">
      <t>ユ</t>
    </rPh>
    <phoneticPr fontId="3"/>
  </si>
  <si>
    <t>金属類</t>
    <rPh sb="0" eb="3">
      <t>キンゾクルイ</t>
    </rPh>
    <phoneticPr fontId="3"/>
  </si>
  <si>
    <t>小型家電</t>
    <rPh sb="0" eb="2">
      <t>コガタ</t>
    </rPh>
    <rPh sb="2" eb="4">
      <t>カデン</t>
    </rPh>
    <phoneticPr fontId="3"/>
  </si>
  <si>
    <t>ふとん</t>
    <phoneticPr fontId="3"/>
  </si>
  <si>
    <t>蛍光管</t>
    <rPh sb="0" eb="2">
      <t>ケイコウ</t>
    </rPh>
    <rPh sb="2" eb="3">
      <t>カン</t>
    </rPh>
    <phoneticPr fontId="3"/>
  </si>
  <si>
    <t>：</t>
    <phoneticPr fontId="3"/>
  </si>
  <si>
    <t>廃食用油の回収は、平成20年６月から開始した。</t>
    <rPh sb="0" eb="1">
      <t>ハイ</t>
    </rPh>
    <rPh sb="1" eb="4">
      <t>ショクヨウアブラ</t>
    </rPh>
    <rPh sb="5" eb="7">
      <t>カイシュウ</t>
    </rPh>
    <rPh sb="9" eb="11">
      <t>ヘイセイ</t>
    </rPh>
    <rPh sb="13" eb="14">
      <t>ネン</t>
    </rPh>
    <rPh sb="15" eb="16">
      <t>ガツ</t>
    </rPh>
    <rPh sb="18" eb="20">
      <t>カイシ</t>
    </rPh>
    <phoneticPr fontId="3"/>
  </si>
  <si>
    <t>紙パックの集積所回収は、平成23年４月から開始した。</t>
    <rPh sb="0" eb="1">
      <t>カミ</t>
    </rPh>
    <rPh sb="5" eb="7">
      <t>シュウセキ</t>
    </rPh>
    <rPh sb="7" eb="8">
      <t>ジョ</t>
    </rPh>
    <rPh sb="8" eb="10">
      <t>カイシュウ</t>
    </rPh>
    <rPh sb="12" eb="14">
      <t>ヘイセイ</t>
    </rPh>
    <rPh sb="16" eb="17">
      <t>ネン</t>
    </rPh>
    <rPh sb="18" eb="19">
      <t>ガツ</t>
    </rPh>
    <rPh sb="21" eb="23">
      <t>カイシ</t>
    </rPh>
    <phoneticPr fontId="3"/>
  </si>
  <si>
    <t>小型家電の回収は、平成23年９月から開始した。</t>
    <rPh sb="0" eb="2">
      <t>コガタ</t>
    </rPh>
    <rPh sb="2" eb="4">
      <t>カデン</t>
    </rPh>
    <rPh sb="5" eb="7">
      <t>カイシュウ</t>
    </rPh>
    <rPh sb="9" eb="11">
      <t>ヘイセイ</t>
    </rPh>
    <rPh sb="13" eb="14">
      <t>ネン</t>
    </rPh>
    <rPh sb="15" eb="16">
      <t>ガツ</t>
    </rPh>
    <rPh sb="18" eb="20">
      <t>カイシ</t>
    </rPh>
    <phoneticPr fontId="3"/>
  </si>
  <si>
    <t>蛍光管の回収は、平成24年11月・12月に実施した。</t>
    <rPh sb="0" eb="2">
      <t>ケイコウ</t>
    </rPh>
    <rPh sb="2" eb="3">
      <t>カン</t>
    </rPh>
    <rPh sb="4" eb="6">
      <t>カイシュウ</t>
    </rPh>
    <rPh sb="8" eb="10">
      <t>ヘイセイ</t>
    </rPh>
    <rPh sb="12" eb="13">
      <t>ネン</t>
    </rPh>
    <rPh sb="15" eb="16">
      <t>ガツ</t>
    </rPh>
    <rPh sb="19" eb="20">
      <t>ガツ</t>
    </rPh>
    <rPh sb="21" eb="23">
      <t>ジッシ</t>
    </rPh>
    <phoneticPr fontId="3"/>
  </si>
  <si>
    <t>容器包装プラスチックの回収は、平成20年10月から開始した。</t>
    <rPh sb="0" eb="2">
      <t>ヨウキ</t>
    </rPh>
    <rPh sb="2" eb="4">
      <t>ホウソウ</t>
    </rPh>
    <rPh sb="11" eb="13">
      <t>カイシュウ</t>
    </rPh>
    <rPh sb="15" eb="17">
      <t>ヘイセイ</t>
    </rPh>
    <rPh sb="19" eb="20">
      <t>ネン</t>
    </rPh>
    <rPh sb="22" eb="23">
      <t>ガツ</t>
    </rPh>
    <rPh sb="25" eb="27">
      <t>カイシ</t>
    </rPh>
    <phoneticPr fontId="3"/>
  </si>
  <si>
    <t>(単位：㎏)</t>
    <rPh sb="1" eb="3">
      <t>タンイ</t>
    </rPh>
    <phoneticPr fontId="3"/>
  </si>
  <si>
    <t>ごみ量</t>
    <rPh sb="2" eb="3">
      <t>リョウ</t>
    </rPh>
    <phoneticPr fontId="3"/>
  </si>
  <si>
    <t>し尿</t>
    <rPh sb="1" eb="2">
      <t>ニョウ</t>
    </rPh>
    <phoneticPr fontId="3"/>
  </si>
  <si>
    <t>可燃</t>
    <rPh sb="0" eb="2">
      <t>カネン</t>
    </rPh>
    <phoneticPr fontId="3"/>
  </si>
  <si>
    <t>不燃</t>
    <rPh sb="0" eb="2">
      <t>フネン</t>
    </rPh>
    <phoneticPr fontId="3"/>
  </si>
  <si>
    <t>粗大</t>
    <rPh sb="0" eb="2">
      <t>ソダイ</t>
    </rPh>
    <phoneticPr fontId="3"/>
  </si>
  <si>
    <t>対象戸数</t>
    <rPh sb="0" eb="2">
      <t>タイショウ</t>
    </rPh>
    <rPh sb="2" eb="4">
      <t>コスウ</t>
    </rPh>
    <phoneticPr fontId="3"/>
  </si>
  <si>
    <t>収集量</t>
    <rPh sb="0" eb="2">
      <t>シュウシュウ</t>
    </rPh>
    <rPh sb="2" eb="3">
      <t>リョウ</t>
    </rPh>
    <phoneticPr fontId="3"/>
  </si>
  <si>
    <t>ｔ</t>
    <phoneticPr fontId="3"/>
  </si>
  <si>
    <t>し尿の対象戸数は各年度末現在の、それ以外の項目は各年度における数値である。</t>
    <rPh sb="1" eb="2">
      <t>ニョウ</t>
    </rPh>
    <rPh sb="3" eb="5">
      <t>タイショウ</t>
    </rPh>
    <rPh sb="5" eb="7">
      <t>コスウ</t>
    </rPh>
    <rPh sb="8" eb="10">
      <t>カクネン</t>
    </rPh>
    <rPh sb="11" eb="12">
      <t>マツ</t>
    </rPh>
    <rPh sb="12" eb="14">
      <t>ゲンザイ</t>
    </rPh>
    <rPh sb="18" eb="20">
      <t>イガイ</t>
    </rPh>
    <rPh sb="21" eb="23">
      <t>コウモク</t>
    </rPh>
    <rPh sb="24" eb="27">
      <t>カクネンド</t>
    </rPh>
    <rPh sb="31" eb="33">
      <t>スウチ</t>
    </rPh>
    <phoneticPr fontId="3"/>
  </si>
  <si>
    <t>粗大ごみの量は、資源化および再利用化分を除いた数値である。</t>
    <rPh sb="0" eb="2">
      <t>ソダイ</t>
    </rPh>
    <rPh sb="5" eb="6">
      <t>リョウ</t>
    </rPh>
    <rPh sb="8" eb="11">
      <t>シゲンカ</t>
    </rPh>
    <rPh sb="14" eb="17">
      <t>サイリヨウ</t>
    </rPh>
    <rPh sb="17" eb="18">
      <t>カ</t>
    </rPh>
    <rPh sb="18" eb="19">
      <t>ブン</t>
    </rPh>
    <rPh sb="20" eb="21">
      <t>ノゾ</t>
    </rPh>
    <rPh sb="23" eb="25">
      <t>スウチ</t>
    </rPh>
    <phoneticPr fontId="3"/>
  </si>
  <si>
    <t>表165　ご　み　量　・　し　尿　収　集　量</t>
    <rPh sb="9" eb="10">
      <t>リョウ</t>
    </rPh>
    <rPh sb="15" eb="16">
      <t>ニョウ</t>
    </rPh>
    <rPh sb="17" eb="18">
      <t>オサム</t>
    </rPh>
    <rPh sb="19" eb="20">
      <t>シュウ</t>
    </rPh>
    <rPh sb="21" eb="22">
      <t>リョウ</t>
    </rPh>
    <phoneticPr fontId="3"/>
  </si>
  <si>
    <t>表166　そ　族　昆　虫　駆　除　等　対　策　実　施　状　況</t>
    <rPh sb="7" eb="8">
      <t>ゾク</t>
    </rPh>
    <rPh sb="9" eb="10">
      <t>コン</t>
    </rPh>
    <rPh sb="11" eb="12">
      <t>ムシ</t>
    </rPh>
    <rPh sb="13" eb="14">
      <t>カケル</t>
    </rPh>
    <rPh sb="15" eb="16">
      <t>ジョ</t>
    </rPh>
    <rPh sb="17" eb="18">
      <t>トウ</t>
    </rPh>
    <rPh sb="19" eb="20">
      <t>タイ</t>
    </rPh>
    <rPh sb="21" eb="22">
      <t>サク</t>
    </rPh>
    <rPh sb="23" eb="24">
      <t>ジツ</t>
    </rPh>
    <rPh sb="25" eb="26">
      <t>シ</t>
    </rPh>
    <rPh sb="27" eb="28">
      <t>ジョウ</t>
    </rPh>
    <rPh sb="29" eb="30">
      <t>キョウ</t>
    </rPh>
    <phoneticPr fontId="3"/>
  </si>
  <si>
    <t>表167　大　気　汚　染　状　況　の　推　移</t>
    <rPh sb="5" eb="6">
      <t>ダイ</t>
    </rPh>
    <rPh sb="7" eb="8">
      <t>キ</t>
    </rPh>
    <rPh sb="9" eb="10">
      <t>オ</t>
    </rPh>
    <rPh sb="11" eb="12">
      <t>ソメ</t>
    </rPh>
    <rPh sb="13" eb="14">
      <t>ジョウ</t>
    </rPh>
    <rPh sb="15" eb="16">
      <t>キョウ</t>
    </rPh>
    <rPh sb="19" eb="20">
      <t>スイ</t>
    </rPh>
    <rPh sb="21" eb="22">
      <t>ワタル</t>
    </rPh>
    <phoneticPr fontId="12"/>
  </si>
  <si>
    <t>表168　河　川　の　水　質　測　定　結　果</t>
    <rPh sb="5" eb="6">
      <t>カワ</t>
    </rPh>
    <rPh sb="7" eb="8">
      <t>カワ</t>
    </rPh>
    <rPh sb="11" eb="12">
      <t>ミズ</t>
    </rPh>
    <rPh sb="13" eb="14">
      <t>シツ</t>
    </rPh>
    <rPh sb="15" eb="16">
      <t>ハカリ</t>
    </rPh>
    <rPh sb="17" eb="18">
      <t>サダム</t>
    </rPh>
    <rPh sb="19" eb="20">
      <t>ケッ</t>
    </rPh>
    <rPh sb="21" eb="22">
      <t>ハテ</t>
    </rPh>
    <phoneticPr fontId="12"/>
  </si>
  <si>
    <t>表169　光化学スモッグ発生回数および被害者数</t>
    <rPh sb="5" eb="6">
      <t>ヒカリ</t>
    </rPh>
    <rPh sb="6" eb="7">
      <t>カ</t>
    </rPh>
    <rPh sb="7" eb="8">
      <t>ガク</t>
    </rPh>
    <rPh sb="12" eb="13">
      <t>ハッ</t>
    </rPh>
    <rPh sb="13" eb="14">
      <t>セイ</t>
    </rPh>
    <rPh sb="14" eb="15">
      <t>カイ</t>
    </rPh>
    <rPh sb="15" eb="16">
      <t>スウ</t>
    </rPh>
    <rPh sb="19" eb="20">
      <t>ヒ</t>
    </rPh>
    <rPh sb="20" eb="21">
      <t>ガイ</t>
    </rPh>
    <rPh sb="21" eb="22">
      <t>シャ</t>
    </rPh>
    <rPh sb="22" eb="23">
      <t>スウ</t>
    </rPh>
    <phoneticPr fontId="13"/>
  </si>
  <si>
    <t>表170　公 害 苦 情 受 付 件 数</t>
    <rPh sb="5" eb="6">
      <t>コウ</t>
    </rPh>
    <rPh sb="7" eb="8">
      <t>ガイ</t>
    </rPh>
    <rPh sb="9" eb="10">
      <t>ク</t>
    </rPh>
    <rPh sb="11" eb="12">
      <t>ジョウ</t>
    </rPh>
    <rPh sb="13" eb="14">
      <t>ウケ</t>
    </rPh>
    <rPh sb="15" eb="16">
      <t>ツキ</t>
    </rPh>
    <rPh sb="17" eb="18">
      <t>ケン</t>
    </rPh>
    <rPh sb="19" eb="20">
      <t>スウ</t>
    </rPh>
    <phoneticPr fontId="13"/>
  </si>
  <si>
    <t>数値は、医師法第６条第３項、歯科医師法第６条第３項および保健師助産師看護師法第33条に基づく届出の人数である。</t>
    <rPh sb="0" eb="2">
      <t>スウチ</t>
    </rPh>
    <rPh sb="4" eb="7">
      <t>イシホウ</t>
    </rPh>
    <rPh sb="7" eb="8">
      <t>ダイ</t>
    </rPh>
    <rPh sb="9" eb="10">
      <t>ジョウ</t>
    </rPh>
    <rPh sb="10" eb="11">
      <t>ダイ</t>
    </rPh>
    <rPh sb="12" eb="13">
      <t>コウ</t>
    </rPh>
    <rPh sb="14" eb="16">
      <t>シカ</t>
    </rPh>
    <rPh sb="16" eb="18">
      <t>イシ</t>
    </rPh>
    <rPh sb="18" eb="19">
      <t>ホウ</t>
    </rPh>
    <rPh sb="19" eb="20">
      <t>ダイ</t>
    </rPh>
    <rPh sb="21" eb="22">
      <t>ジョウ</t>
    </rPh>
    <rPh sb="22" eb="23">
      <t>ダイ</t>
    </rPh>
    <rPh sb="24" eb="25">
      <t>コウ</t>
    </rPh>
    <rPh sb="28" eb="31">
      <t>ホケンシ</t>
    </rPh>
    <rPh sb="31" eb="34">
      <t>ジョサンシ</t>
    </rPh>
    <rPh sb="34" eb="37">
      <t>カンゴシ</t>
    </rPh>
    <rPh sb="37" eb="38">
      <t>ホウ</t>
    </rPh>
    <rPh sb="38" eb="39">
      <t>ダイ</t>
    </rPh>
    <rPh sb="41" eb="42">
      <t>ジョウ</t>
    </rPh>
    <rPh sb="43" eb="44">
      <t>モト</t>
    </rPh>
    <rPh sb="46" eb="48">
      <t>トドケデ</t>
    </rPh>
    <rPh sb="49" eb="51">
      <t>ニンズウ</t>
    </rPh>
    <phoneticPr fontId="3"/>
  </si>
  <si>
    <t>また、調査は２年毎に実施される。</t>
    <rPh sb="3" eb="5">
      <t>チョウサ</t>
    </rPh>
    <rPh sb="7" eb="8">
      <t>ネン</t>
    </rPh>
    <rPh sb="8" eb="9">
      <t>ゴト</t>
    </rPh>
    <rPh sb="10" eb="12">
      <t>ジッシ</t>
    </rPh>
    <phoneticPr fontId="3"/>
  </si>
  <si>
    <t>エ ボ ラ
出血熱 ＊</t>
    <rPh sb="6" eb="8">
      <t>シュッケツ</t>
    </rPh>
    <rPh sb="8" eb="9">
      <t>ネツ</t>
    </rPh>
    <phoneticPr fontId="8"/>
  </si>
  <si>
    <t>クリミア・
コンゴ出血熱
＊</t>
    <rPh sb="9" eb="11">
      <t>シュッケツ</t>
    </rPh>
    <rPh sb="11" eb="12">
      <t>ネツ</t>
    </rPh>
    <phoneticPr fontId="8"/>
  </si>
  <si>
    <t>疱そう
(天然痘)
＊</t>
    <rPh sb="0" eb="1">
      <t>モガサ</t>
    </rPh>
    <rPh sb="5" eb="8">
      <t>テンネントウ</t>
    </rPh>
    <phoneticPr fontId="8"/>
  </si>
  <si>
    <t>南米出血熱
＊</t>
    <rPh sb="0" eb="2">
      <t>ナンベイ</t>
    </rPh>
    <rPh sb="2" eb="4">
      <t>シュッケツ</t>
    </rPh>
    <rPh sb="4" eb="5">
      <t>ネツ</t>
    </rPh>
    <phoneticPr fontId="8"/>
  </si>
  <si>
    <t>ペスト
＊</t>
    <phoneticPr fontId="8"/>
  </si>
  <si>
    <t>マール
ブルグ病
＊</t>
    <rPh sb="7" eb="8">
      <t>ビョウ</t>
    </rPh>
    <phoneticPr fontId="8"/>
  </si>
  <si>
    <t>ラッサ熱
＊</t>
    <rPh sb="3" eb="4">
      <t>ネツ</t>
    </rPh>
    <phoneticPr fontId="8"/>
  </si>
  <si>
    <t>結核
＊</t>
    <rPh sb="0" eb="2">
      <t>ケッカク</t>
    </rPh>
    <phoneticPr fontId="8"/>
  </si>
  <si>
    <t>＊には、疑似症患者も含む。</t>
    <rPh sb="4" eb="6">
      <t>ギジ</t>
    </rPh>
    <rPh sb="6" eb="7">
      <t>ショウ</t>
    </rPh>
    <rPh sb="7" eb="9">
      <t>カンジャ</t>
    </rPh>
    <rPh sb="10" eb="11">
      <t>フク</t>
    </rPh>
    <phoneticPr fontId="8"/>
  </si>
  <si>
    <r>
      <rPr>
        <sz val="7"/>
        <color theme="1"/>
        <rFont val="ＭＳ 明朝"/>
        <family val="1"/>
        <charset val="128"/>
      </rPr>
      <t>重症急性呼吸器
症候群</t>
    </r>
    <r>
      <rPr>
        <sz val="6"/>
        <color theme="1"/>
        <rFont val="ＭＳ 明朝"/>
        <family val="1"/>
        <charset val="128"/>
      </rPr>
      <t>(病原体が
SARSｺﾛﾅｳｲﾙｽである
ものに限る)</t>
    </r>
    <r>
      <rPr>
        <sz val="8"/>
        <color theme="1"/>
        <rFont val="ＭＳ 明朝"/>
        <family val="1"/>
        <charset val="128"/>
      </rPr>
      <t>＊</t>
    </r>
    <rPh sb="0" eb="2">
      <t>ジュウショウ</t>
    </rPh>
    <rPh sb="2" eb="4">
      <t>キュウセイ</t>
    </rPh>
    <rPh sb="4" eb="7">
      <t>コキュウキ</t>
    </rPh>
    <rPh sb="8" eb="11">
      <t>ショウコウグン</t>
    </rPh>
    <rPh sb="12" eb="15">
      <t>ビョウゲンタイ</t>
    </rPh>
    <rPh sb="35" eb="36">
      <t>カギ</t>
    </rPh>
    <phoneticPr fontId="8"/>
  </si>
  <si>
    <t>※</t>
    <phoneticPr fontId="12"/>
  </si>
  <si>
    <r>
      <t>※</t>
    </r>
    <r>
      <rPr>
        <sz val="6"/>
        <color theme="1"/>
        <rFont val="ＭＳ Ｐ明朝"/>
        <family val="1"/>
        <charset val="128"/>
      </rPr>
      <t xml:space="preserve"> </t>
    </r>
    <r>
      <rPr>
        <sz val="9"/>
        <color theme="1"/>
        <rFont val="ＭＳ Ｐ明朝"/>
        <family val="1"/>
        <charset val="128"/>
      </rPr>
      <t>平成21、22年度は河川工事により、測定地点を南田中橋から松之木橋へ変更した。</t>
    </r>
    <rPh sb="2" eb="4">
      <t>ヘイセイ</t>
    </rPh>
    <rPh sb="9" eb="11">
      <t>ネンド</t>
    </rPh>
    <rPh sb="12" eb="14">
      <t>カセン</t>
    </rPh>
    <rPh sb="14" eb="16">
      <t>コウジ</t>
    </rPh>
    <rPh sb="20" eb="22">
      <t>ソクテイ</t>
    </rPh>
    <rPh sb="22" eb="24">
      <t>チテン</t>
    </rPh>
    <rPh sb="25" eb="28">
      <t>ミナミタナカ</t>
    </rPh>
    <rPh sb="28" eb="29">
      <t>バシ</t>
    </rPh>
    <rPh sb="31" eb="34">
      <t>マツノキ</t>
    </rPh>
    <rPh sb="34" eb="35">
      <t>バシ</t>
    </rPh>
    <rPh sb="36" eb="38">
      <t>ヘンコウ</t>
    </rPh>
    <phoneticPr fontId="12"/>
  </si>
  <si>
    <t>衛生・環境</t>
    <phoneticPr fontId="30"/>
  </si>
  <si>
    <t>11</t>
    <phoneticPr fontId="30"/>
  </si>
  <si>
    <t>表161　予　防　接　種　実　施　状　況</t>
    <rPh sb="5" eb="6">
      <t>ヨ</t>
    </rPh>
    <rPh sb="7" eb="8">
      <t>ボウ</t>
    </rPh>
    <rPh sb="9" eb="10">
      <t>セッ</t>
    </rPh>
    <rPh sb="11" eb="12">
      <t>シュ</t>
    </rPh>
    <rPh sb="13" eb="14">
      <t>ジツ</t>
    </rPh>
    <rPh sb="15" eb="16">
      <t>シ</t>
    </rPh>
    <rPh sb="17" eb="18">
      <t>ジョウ</t>
    </rPh>
    <rPh sb="19" eb="20">
      <t>キョウ</t>
    </rPh>
    <phoneticPr fontId="3"/>
  </si>
  <si>
    <t>ＤＰＴ-ＩＰＶ</t>
    <phoneticPr fontId="3"/>
  </si>
  <si>
    <t>ＤＰＴ</t>
    <phoneticPr fontId="3"/>
  </si>
  <si>
    <t>ＤＴ</t>
    <phoneticPr fontId="3"/>
  </si>
  <si>
    <t>急性灰白髄炎(小児まひ)</t>
    <rPh sb="0" eb="2">
      <t>キュウセイ</t>
    </rPh>
    <rPh sb="2" eb="3">
      <t>ハイ</t>
    </rPh>
    <rPh sb="3" eb="4">
      <t>ハク</t>
    </rPh>
    <rPh sb="4" eb="5">
      <t>ズイ</t>
    </rPh>
    <rPh sb="5" eb="6">
      <t>エン</t>
    </rPh>
    <rPh sb="7" eb="9">
      <t>ショウニ</t>
    </rPh>
    <phoneticPr fontId="3"/>
  </si>
  <si>
    <t>(四種混合)</t>
    <rPh sb="1" eb="2">
      <t>ヨン</t>
    </rPh>
    <rPh sb="2" eb="3">
      <t>シュ</t>
    </rPh>
    <rPh sb="3" eb="5">
      <t>コンゴウ</t>
    </rPh>
    <phoneticPr fontId="3"/>
  </si>
  <si>
    <t>(三種混合)</t>
    <rPh sb="1" eb="3">
      <t>サンシュ</t>
    </rPh>
    <rPh sb="3" eb="5">
      <t>コンゴウ</t>
    </rPh>
    <phoneticPr fontId="3"/>
  </si>
  <si>
    <t>(二種混合)</t>
    <rPh sb="1" eb="3">
      <t>ニシュ</t>
    </rPh>
    <rPh sb="3" eb="5">
      <t>コンゴウ</t>
    </rPh>
    <phoneticPr fontId="3"/>
  </si>
  <si>
    <t>生ポリオ</t>
    <rPh sb="0" eb="1">
      <t>ナマ</t>
    </rPh>
    <phoneticPr fontId="3"/>
  </si>
  <si>
    <t>不活化ポリオ</t>
    <rPh sb="0" eb="1">
      <t>フ</t>
    </rPh>
    <rPh sb="1" eb="3">
      <t>カツカ</t>
    </rPh>
    <phoneticPr fontId="3"/>
  </si>
  <si>
    <t>接種回数４回</t>
    <rPh sb="0" eb="2">
      <t>セッシュ</t>
    </rPh>
    <rPh sb="2" eb="4">
      <t>カイスウ</t>
    </rPh>
    <rPh sb="5" eb="6">
      <t>カイ</t>
    </rPh>
    <phoneticPr fontId="30"/>
  </si>
  <si>
    <t>接種回数１回</t>
    <rPh sb="0" eb="2">
      <t>セッシュ</t>
    </rPh>
    <rPh sb="2" eb="4">
      <t>カイスウ</t>
    </rPh>
    <rPh sb="5" eb="6">
      <t>カイ</t>
    </rPh>
    <phoneticPr fontId="30"/>
  </si>
  <si>
    <t>接種回数２回</t>
    <rPh sb="0" eb="2">
      <t>セッシュ</t>
    </rPh>
    <rPh sb="2" eb="4">
      <t>カイスウ</t>
    </rPh>
    <rPh sb="5" eb="6">
      <t>カイ</t>
    </rPh>
    <phoneticPr fontId="30"/>
  </si>
  <si>
    <t>麻しん風しん</t>
    <rPh sb="0" eb="1">
      <t>マ</t>
    </rPh>
    <rPh sb="3" eb="4">
      <t>フウ</t>
    </rPh>
    <phoneticPr fontId="3"/>
  </si>
  <si>
    <t>日本脳炎</t>
    <rPh sb="0" eb="2">
      <t>ニホン</t>
    </rPh>
    <rPh sb="2" eb="4">
      <t>ノウエン</t>
    </rPh>
    <phoneticPr fontId="3"/>
  </si>
  <si>
    <t>ＢＣＧ（結核）</t>
    <rPh sb="4" eb="6">
      <t>ケッカク</t>
    </rPh>
    <phoneticPr fontId="3"/>
  </si>
  <si>
    <t>高齢者インフルエンザ</t>
    <rPh sb="0" eb="3">
      <t>コウレイシャ</t>
    </rPh>
    <phoneticPr fontId="3"/>
  </si>
  <si>
    <t>：</t>
    <phoneticPr fontId="3"/>
  </si>
  <si>
    <t>不活化ポリオは平成24年９月から、ＤＰＴ-ＩＰＶ（四種混合）は平成24年11月から定期予防接種を実施している。</t>
    <rPh sb="0" eb="1">
      <t>フ</t>
    </rPh>
    <rPh sb="1" eb="3">
      <t>カツカ</t>
    </rPh>
    <rPh sb="7" eb="9">
      <t>ヘイセイ</t>
    </rPh>
    <rPh sb="11" eb="12">
      <t>ネン</t>
    </rPh>
    <rPh sb="13" eb="14">
      <t>ガツ</t>
    </rPh>
    <rPh sb="25" eb="27">
      <t>ヨンシュ</t>
    </rPh>
    <rPh sb="27" eb="29">
      <t>コンゴウ</t>
    </rPh>
    <rPh sb="31" eb="33">
      <t>ヘイセイ</t>
    </rPh>
    <rPh sb="35" eb="36">
      <t>ネン</t>
    </rPh>
    <rPh sb="38" eb="39">
      <t>ガツ</t>
    </rPh>
    <rPh sb="43" eb="45">
      <t>ヨボウ</t>
    </rPh>
    <rPh sb="48" eb="50">
      <t>ジッシ</t>
    </rPh>
    <phoneticPr fontId="30"/>
  </si>
  <si>
    <t>接種回数は標準的な接種パターンによる接種回数である。（以下の表についても同じ）</t>
    <rPh sb="0" eb="2">
      <t>セッシュ</t>
    </rPh>
    <rPh sb="2" eb="4">
      <t>カイスウ</t>
    </rPh>
    <rPh sb="5" eb="8">
      <t>ヒョウジュンテキ</t>
    </rPh>
    <rPh sb="9" eb="11">
      <t>セッシュ</t>
    </rPh>
    <rPh sb="18" eb="20">
      <t>セッシュ</t>
    </rPh>
    <rPh sb="20" eb="22">
      <t>カイスウ</t>
    </rPh>
    <rPh sb="27" eb="29">
      <t>イカ</t>
    </rPh>
    <rPh sb="30" eb="31">
      <t>ヒョウ</t>
    </rPh>
    <rPh sb="36" eb="37">
      <t>オナ</t>
    </rPh>
    <phoneticPr fontId="30"/>
  </si>
  <si>
    <t>健康部保健予防課</t>
    <rPh sb="0" eb="2">
      <t>ケンコウ</t>
    </rPh>
    <rPh sb="2" eb="3">
      <t>ブ</t>
    </rPh>
    <rPh sb="3" eb="5">
      <t>ホケン</t>
    </rPh>
    <rPh sb="5" eb="8">
      <t>ヨボウカ</t>
    </rPh>
    <phoneticPr fontId="3"/>
  </si>
  <si>
    <t>子宮頸がん</t>
    <rPh sb="0" eb="2">
      <t>シキュウ</t>
    </rPh>
    <rPh sb="2" eb="3">
      <t>ケイ</t>
    </rPh>
    <phoneticPr fontId="3"/>
  </si>
  <si>
    <t>ヒブ</t>
    <phoneticPr fontId="3"/>
  </si>
  <si>
    <t>小児用</t>
    <rPh sb="0" eb="3">
      <t>ショウニヨウ</t>
    </rPh>
    <phoneticPr fontId="3"/>
  </si>
  <si>
    <t>麻しん風しん混合</t>
    <rPh sb="0" eb="1">
      <t>マ</t>
    </rPh>
    <rPh sb="3" eb="4">
      <t>フウ</t>
    </rPh>
    <rPh sb="6" eb="8">
      <t>コンゴウ</t>
    </rPh>
    <phoneticPr fontId="30"/>
  </si>
  <si>
    <t>先天性風しん</t>
    <rPh sb="0" eb="3">
      <t>センテンセイ</t>
    </rPh>
    <rPh sb="3" eb="4">
      <t>フウ</t>
    </rPh>
    <phoneticPr fontId="3"/>
  </si>
  <si>
    <t>予防接種</t>
    <rPh sb="0" eb="2">
      <t>ヨボウ</t>
    </rPh>
    <rPh sb="2" eb="4">
      <t>セッシュ</t>
    </rPh>
    <phoneticPr fontId="3"/>
  </si>
  <si>
    <t>高齢者</t>
    <rPh sb="0" eb="3">
      <t>コウレイシャ</t>
    </rPh>
    <phoneticPr fontId="3"/>
  </si>
  <si>
    <t>肺炎球菌</t>
    <phoneticPr fontId="30"/>
  </si>
  <si>
    <t>未接種者対象事業</t>
    <rPh sb="0" eb="3">
      <t>ミセッシュ</t>
    </rPh>
    <rPh sb="3" eb="4">
      <t>シャ</t>
    </rPh>
    <rPh sb="4" eb="6">
      <t>タイショウ</t>
    </rPh>
    <rPh sb="6" eb="8">
      <t>ジギョウ</t>
    </rPh>
    <phoneticPr fontId="30"/>
  </si>
  <si>
    <t>症候群対策事業</t>
    <rPh sb="0" eb="3">
      <t>ショウコウグン</t>
    </rPh>
    <rPh sb="3" eb="5">
      <t>タイサク</t>
    </rPh>
    <rPh sb="5" eb="7">
      <t>ジギョウ</t>
    </rPh>
    <phoneticPr fontId="30"/>
  </si>
  <si>
    <t>定期化準備事業</t>
    <rPh sb="0" eb="3">
      <t>テイキカ</t>
    </rPh>
    <rPh sb="3" eb="5">
      <t>ジュンビ</t>
    </rPh>
    <rPh sb="5" eb="7">
      <t>ジギョウ</t>
    </rPh>
    <phoneticPr fontId="30"/>
  </si>
  <si>
    <t>接種回数３回</t>
    <rPh sb="0" eb="2">
      <t>セッシュ</t>
    </rPh>
    <rPh sb="2" eb="4">
      <t>カイスウ</t>
    </rPh>
    <rPh sb="5" eb="6">
      <t>カイ</t>
    </rPh>
    <phoneticPr fontId="30"/>
  </si>
  <si>
    <t>２回まで助成</t>
    <rPh sb="1" eb="2">
      <t>カイ</t>
    </rPh>
    <phoneticPr fontId="30"/>
  </si>
  <si>
    <t>１回助成</t>
    <rPh sb="1" eb="2">
      <t>カイ</t>
    </rPh>
    <phoneticPr fontId="30"/>
  </si>
  <si>
    <t>２回まで助成</t>
    <rPh sb="1" eb="2">
      <t>カイ</t>
    </rPh>
    <rPh sb="4" eb="6">
      <t>ジョセイ</t>
    </rPh>
    <phoneticPr fontId="30"/>
  </si>
  <si>
    <t>本表の実施数は、区の助成により実施した任意予防接種の実績である。（全額自己負担による接種者は含まない）</t>
    <rPh sb="0" eb="1">
      <t>ホン</t>
    </rPh>
    <rPh sb="1" eb="2">
      <t>ヒョウ</t>
    </rPh>
    <rPh sb="3" eb="5">
      <t>ジッシ</t>
    </rPh>
    <rPh sb="5" eb="6">
      <t>スウ</t>
    </rPh>
    <rPh sb="8" eb="9">
      <t>ク</t>
    </rPh>
    <rPh sb="10" eb="12">
      <t>ジョセイ</t>
    </rPh>
    <rPh sb="15" eb="17">
      <t>ジッシ</t>
    </rPh>
    <rPh sb="19" eb="21">
      <t>ニンイ</t>
    </rPh>
    <rPh sb="21" eb="23">
      <t>ヨボウ</t>
    </rPh>
    <rPh sb="23" eb="25">
      <t>セッシュ</t>
    </rPh>
    <rPh sb="26" eb="28">
      <t>ジッセキ</t>
    </rPh>
    <rPh sb="33" eb="35">
      <t>ゼンガク</t>
    </rPh>
    <rPh sb="35" eb="37">
      <t>ジコ</t>
    </rPh>
    <rPh sb="37" eb="39">
      <t>フタン</t>
    </rPh>
    <rPh sb="42" eb="44">
      <t>セッシュ</t>
    </rPh>
    <rPh sb="44" eb="45">
      <t>シャ</t>
    </rPh>
    <rPh sb="46" eb="47">
      <t>フク</t>
    </rPh>
    <phoneticPr fontId="30"/>
  </si>
  <si>
    <t>(2)　任 意 予 防 接 種 の 実 施 数</t>
    <rPh sb="4" eb="5">
      <t>ニン</t>
    </rPh>
    <rPh sb="6" eb="7">
      <t>イ</t>
    </rPh>
    <rPh sb="8" eb="9">
      <t>ヨ</t>
    </rPh>
    <rPh sb="10" eb="11">
      <t>ボウ</t>
    </rPh>
    <rPh sb="12" eb="13">
      <t>セッ</t>
    </rPh>
    <rPh sb="14" eb="15">
      <t>タネ</t>
    </rPh>
    <rPh sb="22" eb="23">
      <t>スウ</t>
    </rPh>
    <phoneticPr fontId="3"/>
  </si>
  <si>
    <t>(1)　定 期 予 防 接 種 の 実 施 数</t>
    <rPh sb="4" eb="5">
      <t>テイ</t>
    </rPh>
    <rPh sb="6" eb="7">
      <t>キ</t>
    </rPh>
    <rPh sb="8" eb="9">
      <t>ヨ</t>
    </rPh>
    <rPh sb="10" eb="11">
      <t>ボウ</t>
    </rPh>
    <rPh sb="12" eb="13">
      <t>セッ</t>
    </rPh>
    <rPh sb="14" eb="15">
      <t>タネ</t>
    </rPh>
    <rPh sb="22" eb="23">
      <t>スウ</t>
    </rPh>
    <phoneticPr fontId="3"/>
  </si>
  <si>
    <t>許可を要しない
食品製造業</t>
    <rPh sb="0" eb="2">
      <t>キョカ</t>
    </rPh>
    <rPh sb="3" eb="4">
      <t>ヨウ</t>
    </rPh>
    <rPh sb="8" eb="10">
      <t>ショクヒン</t>
    </rPh>
    <rPh sb="10" eb="13">
      <t>セイゾウギョウ</t>
    </rPh>
    <phoneticPr fontId="7"/>
  </si>
  <si>
    <t>許可を要しない
食品販売業</t>
    <rPh sb="0" eb="2">
      <t>キョカ</t>
    </rPh>
    <rPh sb="3" eb="4">
      <t>ヨウ</t>
    </rPh>
    <rPh sb="8" eb="10">
      <t>ショクヒン</t>
    </rPh>
    <rPh sb="10" eb="13">
      <t>ハンバイギョウ</t>
    </rPh>
    <phoneticPr fontId="7"/>
  </si>
  <si>
    <t>おもちゃ
製造・販売業</t>
    <rPh sb="5" eb="7">
      <t>セイゾウ</t>
    </rPh>
    <rPh sb="8" eb="11">
      <t>ハンバイギョウ</t>
    </rPh>
    <phoneticPr fontId="7"/>
  </si>
  <si>
    <t>粗大ごみからの金属類回収は、平成23年10月から開始した。</t>
    <rPh sb="0" eb="2">
      <t>ソダイ</t>
    </rPh>
    <rPh sb="7" eb="10">
      <t>キンゾクルイ</t>
    </rPh>
    <rPh sb="10" eb="12">
      <t>カイシュウ</t>
    </rPh>
    <rPh sb="14" eb="16">
      <t>ヘイセイ</t>
    </rPh>
    <rPh sb="18" eb="19">
      <t>ネン</t>
    </rPh>
    <rPh sb="21" eb="22">
      <t>ガツ</t>
    </rPh>
    <rPh sb="24" eb="26">
      <t>カイシ</t>
    </rPh>
    <phoneticPr fontId="3"/>
  </si>
  <si>
    <t>粗大ごみからのふとん回収は、平成24年３月から開始した。</t>
    <rPh sb="0" eb="2">
      <t>ソダイ</t>
    </rPh>
    <rPh sb="10" eb="12">
      <t>カイシュウ</t>
    </rPh>
    <rPh sb="14" eb="16">
      <t>ヘイセイ</t>
    </rPh>
    <rPh sb="18" eb="19">
      <t>ネン</t>
    </rPh>
    <rPh sb="20" eb="21">
      <t>ガツ</t>
    </rPh>
    <rPh sb="23" eb="25">
      <t>カイシ</t>
    </rPh>
    <phoneticPr fontId="3"/>
  </si>
  <si>
    <t>食器具
容器包装</t>
    <rPh sb="0" eb="2">
      <t>ショッキ</t>
    </rPh>
    <rPh sb="2" eb="3">
      <t>グ</t>
    </rPh>
    <rPh sb="4" eb="6">
      <t>ヨウキ</t>
    </rPh>
    <rPh sb="6" eb="7">
      <t>ツツミ</t>
    </rPh>
    <rPh sb="7" eb="8">
      <t>ソウ</t>
    </rPh>
    <phoneticPr fontId="7"/>
  </si>
  <si>
    <t>日本脳炎は平成17年５月30日から積極的な接種および個別送付を見合わせていたが、平成22年４月から積極的勧奨接種を再開した。</t>
    <rPh sb="0" eb="2">
      <t>ニホン</t>
    </rPh>
    <rPh sb="2" eb="4">
      <t>ノウエン</t>
    </rPh>
    <rPh sb="5" eb="7">
      <t>ヘイセイ</t>
    </rPh>
    <rPh sb="9" eb="10">
      <t>ネン</t>
    </rPh>
    <rPh sb="11" eb="12">
      <t>ガツ</t>
    </rPh>
    <rPh sb="14" eb="15">
      <t>ニチ</t>
    </rPh>
    <rPh sb="17" eb="20">
      <t>セッキョクテキ</t>
    </rPh>
    <rPh sb="21" eb="23">
      <t>セッシュ</t>
    </rPh>
    <rPh sb="26" eb="28">
      <t>コベツ</t>
    </rPh>
    <rPh sb="28" eb="30">
      <t>ソウフ</t>
    </rPh>
    <rPh sb="31" eb="33">
      <t>ミア</t>
    </rPh>
    <rPh sb="40" eb="42">
      <t>ヘイセイ</t>
    </rPh>
    <rPh sb="44" eb="45">
      <t>ネン</t>
    </rPh>
    <rPh sb="46" eb="47">
      <t>ガツ</t>
    </rPh>
    <rPh sb="49" eb="52">
      <t>セッキョクテキ</t>
    </rPh>
    <rPh sb="52" eb="54">
      <t>カンショウ</t>
    </rPh>
    <rPh sb="54" eb="56">
      <t>セッシュ</t>
    </rPh>
    <rPh sb="57" eb="59">
      <t>サイカイ</t>
    </rPh>
    <phoneticPr fontId="3"/>
  </si>
  <si>
    <t>大泉氷川橋上流では継続的に河川の改修工事を行っている。</t>
    <rPh sb="0" eb="2">
      <t>オオイズミ</t>
    </rPh>
    <rPh sb="2" eb="4">
      <t>ヒカワ</t>
    </rPh>
    <rPh sb="4" eb="5">
      <t>バシ</t>
    </rPh>
    <rPh sb="5" eb="7">
      <t>ジョウリュウ</t>
    </rPh>
    <rPh sb="9" eb="12">
      <t>ケイゾクテキ</t>
    </rPh>
    <rPh sb="13" eb="15">
      <t>カセン</t>
    </rPh>
    <rPh sb="16" eb="18">
      <t>カイシュウ</t>
    </rPh>
    <rPh sb="18" eb="20">
      <t>コウジ</t>
    </rPh>
    <rPh sb="21" eb="22">
      <t>オコナ</t>
    </rPh>
    <phoneticPr fontId="12"/>
  </si>
  <si>
    <t>魚　　肉
ねり製品
製 造 業</t>
    <rPh sb="0" eb="1">
      <t>サカナ</t>
    </rPh>
    <rPh sb="3" eb="4">
      <t>ニク</t>
    </rPh>
    <rPh sb="7" eb="8">
      <t>セイ</t>
    </rPh>
    <rPh sb="8" eb="9">
      <t>ヒン</t>
    </rPh>
    <rPh sb="10" eb="11">
      <t>セイ</t>
    </rPh>
    <rPh sb="12" eb="13">
      <t>ヅクリ</t>
    </rPh>
    <rPh sb="14" eb="15">
      <t>ギョウ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</si>
</sst>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Red]&quot;¥&quot;\-#,##0"/>
    <numFmt numFmtId="176" formatCode="#,##0\ ;&quot;△&quot;#,##0\ ;&quot;－ &quot;"/>
    <numFmt numFmtId="177" formatCode="0_);\(0\)"/>
    <numFmt numFmtId="178" formatCode="#,##0.0_);\(#,##0.0\)"/>
    <numFmt numFmtId="179" formatCode="#,##0.0_ "/>
    <numFmt numFmtId="180" formatCode="#.#\ ;&quot;△ &quot;#.#\ ;&quot;－ &quot;"/>
    <numFmt numFmtId="181" formatCode="#,##0.000_ "/>
    <numFmt numFmtId="182" formatCode="0.0_ "/>
    <numFmt numFmtId="183" formatCode="#,##0\ ;&quot;△   &quot;#,##0\ ;&quot;－&quot;"/>
    <numFmt numFmtId="184" formatCode="0.0_);[Red]\(0.0\)"/>
    <numFmt numFmtId="185" formatCode="&quot;衛生・環境　&quot;#"/>
    <numFmt numFmtId="186" formatCode="#&quot;　衛生・環境&quot;"/>
    <numFmt numFmtId="187" formatCode="&quot;（&quot;#&quot;）&quot;"/>
    <numFmt numFmtId="188" formatCode="#,##0\ ;&quot;△&quot;#,##0\ \ ;&quot;－ &quot;"/>
    <numFmt numFmtId="189" formatCode="#,##0_ ;[Red]\-#,##0\ "/>
  </numFmts>
  <fonts count="5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7.5"/>
      <color indexed="8"/>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
      <name val="ＭＳ 明朝"/>
      <family val="1"/>
      <charset val="128"/>
    </font>
    <font>
      <sz val="6"/>
      <name val="ＭＳ Ｐゴシック"/>
      <family val="3"/>
      <charset val="128"/>
    </font>
    <font>
      <sz val="6"/>
      <name val="ＭＳ Ｐゴシック"/>
      <family val="3"/>
      <charset val="128"/>
    </font>
    <font>
      <sz val="9"/>
      <name val="ＭＳ ゴシック"/>
      <family val="3"/>
      <charset val="128"/>
    </font>
    <font>
      <sz val="11"/>
      <name val="ＭＳ Ｐゴシック"/>
      <family val="3"/>
      <charset val="128"/>
    </font>
    <font>
      <sz val="7"/>
      <color indexed="8"/>
      <name val="ＭＳ 明朝"/>
      <family val="1"/>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明朝"/>
      <family val="1"/>
      <charset val="128"/>
    </font>
    <font>
      <sz val="9"/>
      <color theme="1"/>
      <name val="ＭＳ Ｐ明朝"/>
      <family val="1"/>
      <charset val="128"/>
    </font>
    <font>
      <sz val="13"/>
      <color theme="1"/>
      <name val="ＭＳ 明朝"/>
      <family val="1"/>
      <charset val="128"/>
    </font>
    <font>
      <sz val="9"/>
      <color theme="1"/>
      <name val="ＭＳ ゴシック"/>
      <family val="3"/>
      <charset val="128"/>
    </font>
    <font>
      <sz val="11"/>
      <color theme="1"/>
      <name val="ＭＳ Ｐ明朝"/>
      <family val="1"/>
      <charset val="128"/>
    </font>
    <font>
      <sz val="8"/>
      <color theme="1"/>
      <name val="ＭＳ 明朝"/>
      <family val="1"/>
      <charset val="128"/>
    </font>
    <font>
      <sz val="6"/>
      <color theme="1"/>
      <name val="ＭＳ 明朝"/>
      <family val="1"/>
      <charset val="128"/>
    </font>
    <font>
      <sz val="7.5"/>
      <color theme="1"/>
      <name val="ＭＳ 明朝"/>
      <family val="1"/>
      <charset val="128"/>
    </font>
    <font>
      <sz val="7"/>
      <color theme="1"/>
      <name val="ＭＳ 明朝"/>
      <family val="1"/>
      <charset val="128"/>
    </font>
    <font>
      <sz val="11"/>
      <color theme="1"/>
      <name val="ＭＳ 明朝"/>
      <family val="1"/>
      <charset val="128"/>
    </font>
    <font>
      <sz val="6"/>
      <name val="ＭＳ Ｐゴシック"/>
      <family val="3"/>
      <charset val="128"/>
      <scheme val="minor"/>
    </font>
    <font>
      <sz val="24"/>
      <color theme="1"/>
      <name val="ＭＳ Ｐゴシック"/>
      <family val="3"/>
      <charset val="128"/>
      <scheme val="minor"/>
    </font>
    <font>
      <sz val="11"/>
      <name val="ＭＳ 明朝"/>
      <family val="1"/>
      <charset val="128"/>
    </font>
    <font>
      <b/>
      <sz val="14"/>
      <name val="ＭＳ ゴシック"/>
      <family val="3"/>
      <charset val="128"/>
    </font>
    <font>
      <sz val="14"/>
      <color theme="1"/>
      <name val="ＭＳ ゴシック"/>
      <family val="3"/>
      <charset val="128"/>
    </font>
    <font>
      <sz val="11"/>
      <color theme="1"/>
      <name val="HGS創英角ﾎﾟｯﾌﾟ体"/>
      <family val="3"/>
      <charset val="128"/>
    </font>
    <font>
      <b/>
      <sz val="18"/>
      <color theme="1"/>
      <name val="ＭＳ Ｐゴシック"/>
      <family val="3"/>
      <charset val="128"/>
      <scheme val="minor"/>
    </font>
    <font>
      <sz val="18"/>
      <color theme="1"/>
      <name val="ＭＳ Ｐゴシック"/>
      <family val="3"/>
      <charset val="128"/>
      <scheme val="minor"/>
    </font>
    <font>
      <b/>
      <sz val="48"/>
      <color theme="0"/>
      <name val="ＭＳ Ｐゴシック"/>
      <family val="3"/>
      <charset val="128"/>
      <scheme val="minor"/>
    </font>
    <font>
      <b/>
      <sz val="36"/>
      <color theme="1"/>
      <name val="ＭＳ Ｐゴシック"/>
      <family val="3"/>
      <charset val="128"/>
      <scheme val="minor"/>
    </font>
    <font>
      <sz val="13"/>
      <color theme="1"/>
      <name val="ＭＳ Ｐゴシック"/>
      <family val="3"/>
      <charset val="128"/>
      <scheme val="minor"/>
    </font>
    <font>
      <sz val="11"/>
      <color rgb="FFFF0000"/>
      <name val="ＭＳ Ｐゴシック"/>
      <family val="3"/>
      <charset val="128"/>
      <scheme val="minor"/>
    </font>
    <font>
      <sz val="9"/>
      <name val="ＭＳ Ｐ明朝"/>
      <family val="1"/>
      <charset val="128"/>
    </font>
    <font>
      <sz val="11"/>
      <name val="ＭＳ Ｐゴシック"/>
      <family val="3"/>
      <charset val="128"/>
      <scheme val="minor"/>
    </font>
    <font>
      <sz val="13"/>
      <color theme="1"/>
      <name val="ＭＳ ゴシック"/>
      <family val="3"/>
      <charset val="128"/>
    </font>
    <font>
      <sz val="11"/>
      <color theme="1"/>
      <name val="ＭＳ ゴシック"/>
      <family val="3"/>
      <charset val="128"/>
    </font>
    <font>
      <b/>
      <sz val="11"/>
      <color theme="1"/>
      <name val="ＭＳ 明朝"/>
      <family val="1"/>
      <charset val="128"/>
    </font>
    <font>
      <b/>
      <sz val="9"/>
      <color theme="1"/>
      <name val="ＭＳ 明朝"/>
      <family val="1"/>
      <charset val="128"/>
    </font>
    <font>
      <b/>
      <sz val="11"/>
      <color theme="1"/>
      <name val="ＭＳ Ｐゴシック"/>
      <family val="3"/>
      <charset val="128"/>
      <scheme val="minor"/>
    </font>
    <font>
      <sz val="13"/>
      <name val="ＭＳ ゴシック"/>
      <family val="3"/>
      <charset val="128"/>
    </font>
    <font>
      <sz val="6"/>
      <color theme="1"/>
      <name val="ＭＳ Ｐ明朝"/>
      <family val="1"/>
      <charset val="128"/>
    </font>
    <font>
      <sz val="26"/>
      <color theme="0"/>
      <name val="ＭＳ 明朝"/>
      <family val="1"/>
      <charset val="128"/>
    </font>
    <font>
      <sz val="11"/>
      <color indexed="8"/>
      <name val="ＭＳ Ｐゴシック"/>
      <family val="3"/>
      <charset val="128"/>
    </font>
    <font>
      <sz val="8"/>
      <name val="ＭＳ 明朝"/>
      <family val="1"/>
      <charset val="128"/>
    </font>
    <font>
      <sz val="8"/>
      <name val="ＭＳ Ｐゴシック"/>
      <family val="3"/>
      <charset val="128"/>
      <scheme val="minor"/>
    </font>
    <font>
      <sz val="8.5"/>
      <color theme="1"/>
      <name val="ＭＳ 明朝"/>
      <family val="1"/>
      <charset val="128"/>
    </font>
  </fonts>
  <fills count="5">
    <fill>
      <patternFill patternType="none"/>
    </fill>
    <fill>
      <patternFill patternType="gray125"/>
    </fill>
    <fill>
      <patternFill patternType="solid">
        <fgColor theme="1" tint="0.14996795556505021"/>
        <bgColor indexed="64"/>
      </patternFill>
    </fill>
    <fill>
      <patternFill patternType="solid">
        <fgColor rgb="FFCCFFFF"/>
        <bgColor indexed="64"/>
      </patternFill>
    </fill>
    <fill>
      <patternFill patternType="solid">
        <fgColor theme="0"/>
        <bgColor indexed="64"/>
      </patternFill>
    </fill>
  </fills>
  <borders count="46">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double">
        <color rgb="FFFF0000"/>
      </left>
      <right/>
      <top style="medium">
        <color indexed="64"/>
      </top>
      <bottom style="double">
        <color rgb="FFFF0000"/>
      </bottom>
      <diagonal/>
    </border>
    <border>
      <left/>
      <right/>
      <top style="medium">
        <color indexed="64"/>
      </top>
      <bottom style="double">
        <color rgb="FFFF0000"/>
      </bottom>
      <diagonal/>
    </border>
    <border>
      <left/>
      <right style="dotted">
        <color indexed="64"/>
      </right>
      <top style="medium">
        <color indexed="64"/>
      </top>
      <bottom style="double">
        <color rgb="FFFF0000"/>
      </bottom>
      <diagonal/>
    </border>
    <border>
      <left style="dotted">
        <color indexed="64"/>
      </left>
      <right/>
      <top style="medium">
        <color indexed="64"/>
      </top>
      <bottom style="double">
        <color rgb="FFFF0000"/>
      </bottom>
      <diagonal/>
    </border>
    <border>
      <left/>
      <right style="double">
        <color rgb="FFFF0000"/>
      </right>
      <top style="medium">
        <color indexed="64"/>
      </top>
      <bottom style="double">
        <color rgb="FFFF0000"/>
      </bottom>
      <diagonal/>
    </border>
    <border>
      <left style="hair">
        <color indexed="64"/>
      </left>
      <right/>
      <top style="hair">
        <color indexed="64"/>
      </top>
      <bottom/>
      <diagonal/>
    </border>
    <border>
      <left/>
      <right/>
      <top style="hair">
        <color indexed="64"/>
      </top>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tted">
        <color indexed="64"/>
      </right>
      <top style="double">
        <color rgb="FFFF0000"/>
      </top>
      <bottom style="double">
        <color rgb="FFFF0000"/>
      </bottom>
      <diagonal/>
    </border>
    <border>
      <left style="dotted">
        <color indexed="64"/>
      </left>
      <right/>
      <top style="double">
        <color rgb="FFFF0000"/>
      </top>
      <bottom style="double">
        <color rgb="FFFF0000"/>
      </bottom>
      <diagonal/>
    </border>
    <border>
      <left/>
      <right style="double">
        <color rgb="FFFF0000"/>
      </right>
      <top style="double">
        <color rgb="FFFF0000"/>
      </top>
      <bottom style="double">
        <color rgb="FFFF0000"/>
      </bottom>
      <diagonal/>
    </border>
    <border>
      <left/>
      <right/>
      <top style="hair">
        <color indexed="64"/>
      </top>
      <bottom style="hair">
        <color indexed="64"/>
      </bottom>
      <diagonal/>
    </border>
    <border>
      <left style="hair">
        <color indexed="64"/>
      </left>
      <right/>
      <top/>
      <bottom style="thin">
        <color indexed="64"/>
      </bottom>
      <diagonal/>
    </border>
  </borders>
  <cellStyleXfs count="15">
    <xf numFmtId="0" fontId="0" fillId="0" borderId="0"/>
    <xf numFmtId="38" fontId="19" fillId="0" borderId="0" applyFont="0" applyFill="0" applyBorder="0" applyAlignment="0" applyProtection="0">
      <alignment vertical="center"/>
    </xf>
    <xf numFmtId="6" fontId="19" fillId="0" borderId="0" applyFont="0" applyFill="0" applyBorder="0" applyAlignment="0" applyProtection="0">
      <alignment vertical="center"/>
    </xf>
    <xf numFmtId="0" fontId="15" fillId="0" borderId="0">
      <alignment vertical="center"/>
    </xf>
    <xf numFmtId="0" fontId="32" fillId="0" borderId="0">
      <alignment vertical="center"/>
    </xf>
    <xf numFmtId="38" fontId="15" fillId="0" borderId="0" applyFont="0" applyFill="0" applyBorder="0" applyAlignment="0" applyProtection="0">
      <alignment vertical="center"/>
    </xf>
    <xf numFmtId="38" fontId="19" fillId="0" borderId="0" applyFont="0" applyFill="0" applyBorder="0" applyAlignment="0" applyProtection="0">
      <alignment vertical="center"/>
    </xf>
    <xf numFmtId="0" fontId="19" fillId="0" borderId="0"/>
    <xf numFmtId="0" fontId="15" fillId="0" borderId="0"/>
    <xf numFmtId="0" fontId="2" fillId="0" borderId="0">
      <alignment vertical="center"/>
    </xf>
    <xf numFmtId="0" fontId="19" fillId="0" borderId="0"/>
    <xf numFmtId="0" fontId="1" fillId="0" borderId="0">
      <alignment vertical="center"/>
    </xf>
    <xf numFmtId="6" fontId="15" fillId="0" borderId="0" applyFont="0" applyFill="0" applyBorder="0" applyAlignment="0" applyProtection="0"/>
    <xf numFmtId="0" fontId="1" fillId="0" borderId="0">
      <alignment vertical="center"/>
    </xf>
    <xf numFmtId="0" fontId="52" fillId="0" borderId="0">
      <alignment vertical="center"/>
    </xf>
  </cellStyleXfs>
  <cellXfs count="553">
    <xf numFmtId="0" fontId="0" fillId="0" borderId="0" xfId="0"/>
    <xf numFmtId="0" fontId="0" fillId="0" borderId="1" xfId="0" applyBorder="1"/>
    <xf numFmtId="0" fontId="20" fillId="0" borderId="0" xfId="0" applyFont="1" applyAlignment="1">
      <alignment horizontal="center" vertical="center"/>
    </xf>
    <xf numFmtId="0" fontId="21" fillId="0" borderId="0" xfId="0" applyFont="1" applyAlignment="1">
      <alignment vertical="center"/>
    </xf>
    <xf numFmtId="0" fontId="20" fillId="0" borderId="0" xfId="0" applyFont="1" applyAlignment="1">
      <alignment horizontal="center" vertical="center"/>
    </xf>
    <xf numFmtId="0" fontId="20" fillId="0" borderId="0" xfId="0" applyFont="1" applyBorder="1" applyAlignment="1">
      <alignment horizontal="center" vertical="center"/>
    </xf>
    <xf numFmtId="0" fontId="22"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right" vertical="center"/>
    </xf>
    <xf numFmtId="0" fontId="20" fillId="0" borderId="0" xfId="0" applyFont="1"/>
    <xf numFmtId="0" fontId="0" fillId="0" borderId="2" xfId="0" applyBorder="1"/>
    <xf numFmtId="0" fontId="20" fillId="0" borderId="2" xfId="0" applyFont="1" applyBorder="1"/>
    <xf numFmtId="0" fontId="0" fillId="0" borderId="3" xfId="0" applyBorder="1"/>
    <xf numFmtId="0" fontId="20" fillId="0" borderId="0" xfId="0" applyFont="1" applyAlignment="1">
      <alignment horizontal="center" vertical="center"/>
    </xf>
    <xf numFmtId="0" fontId="21" fillId="0" borderId="0" xfId="0" applyFont="1" applyBorder="1" applyAlignment="1">
      <alignment vertical="center"/>
    </xf>
    <xf numFmtId="0" fontId="20"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center" vertical="center"/>
    </xf>
    <xf numFmtId="0" fontId="20" fillId="0" borderId="1" xfId="0" applyFont="1" applyBorder="1" applyAlignment="1">
      <alignment horizontal="right" vertical="center"/>
    </xf>
    <xf numFmtId="0" fontId="0" fillId="0" borderId="0" xfId="0" applyBorder="1"/>
    <xf numFmtId="0" fontId="20"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distributed" vertical="center"/>
    </xf>
    <xf numFmtId="0" fontId="20"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distributed" vertical="center"/>
    </xf>
    <xf numFmtId="176" fontId="11" fillId="0" borderId="0" xfId="0" applyNumberFormat="1" applyFont="1" applyFill="1" applyBorder="1" applyAlignment="1">
      <alignment vertical="center"/>
    </xf>
    <xf numFmtId="176" fontId="14" fillId="0" borderId="0" xfId="0" applyNumberFormat="1" applyFont="1" applyFill="1" applyBorder="1" applyAlignment="1">
      <alignment vertical="center"/>
    </xf>
    <xf numFmtId="0" fontId="20" fillId="0" borderId="0" xfId="0" applyFont="1" applyBorder="1" applyAlignment="1">
      <alignment horizontal="distributed" vertical="center" justifyLastLine="1"/>
    </xf>
    <xf numFmtId="0" fontId="0" fillId="0" borderId="5" xfId="0" applyBorder="1"/>
    <xf numFmtId="0" fontId="0" fillId="0" borderId="6" xfId="0" applyBorder="1"/>
    <xf numFmtId="0" fontId="0" fillId="0" borderId="7" xfId="0" applyBorder="1"/>
    <xf numFmtId="0" fontId="20" fillId="0" borderId="6" xfId="0" applyFont="1" applyBorder="1"/>
    <xf numFmtId="0" fontId="20" fillId="0" borderId="5" xfId="0" applyFont="1" applyBorder="1" applyAlignment="1">
      <alignment horizontal="distributed" vertical="center" justifyLastLine="1"/>
    </xf>
    <xf numFmtId="0" fontId="0" fillId="0" borderId="8" xfId="0" applyBorder="1"/>
    <xf numFmtId="0" fontId="0" fillId="0" borderId="9" xfId="0" applyBorder="1"/>
    <xf numFmtId="0" fontId="0" fillId="0" borderId="10" xfId="0" applyBorder="1"/>
    <xf numFmtId="0" fontId="0" fillId="0" borderId="11" xfId="0" applyBorder="1"/>
    <xf numFmtId="0" fontId="22" fillId="0" borderId="0" xfId="0" applyFont="1" applyAlignment="1">
      <alignment horizontal="center" vertical="center"/>
    </xf>
    <xf numFmtId="0" fontId="20" fillId="0" borderId="0" xfId="0" applyFont="1" applyAlignment="1">
      <alignment horizontal="center" vertical="center"/>
    </xf>
    <xf numFmtId="0" fontId="21" fillId="0" borderId="0" xfId="0" applyFont="1" applyBorder="1" applyAlignment="1">
      <alignment horizontal="right" vertical="center"/>
    </xf>
    <xf numFmtId="0" fontId="20" fillId="0" borderId="0" xfId="0" applyFont="1" applyBorder="1" applyAlignment="1">
      <alignment horizontal="center" vertical="center"/>
    </xf>
    <xf numFmtId="0" fontId="21" fillId="0" borderId="0" xfId="0" applyFont="1"/>
    <xf numFmtId="0" fontId="22" fillId="0" borderId="0" xfId="0" applyFont="1" applyBorder="1" applyAlignment="1">
      <alignment vertical="center"/>
    </xf>
    <xf numFmtId="185" fontId="24" fillId="0" borderId="0" xfId="0" applyNumberFormat="1" applyFont="1" applyAlignment="1">
      <alignment horizontal="right" vertical="top"/>
    </xf>
    <xf numFmtId="186" fontId="24" fillId="0" borderId="0" xfId="0" applyNumberFormat="1" applyFont="1" applyAlignment="1">
      <alignment horizontal="left" vertical="top"/>
    </xf>
    <xf numFmtId="176" fontId="20" fillId="0" borderId="0" xfId="0" applyNumberFormat="1" applyFont="1" applyBorder="1" applyAlignment="1">
      <alignment vertical="center"/>
    </xf>
    <xf numFmtId="176" fontId="23" fillId="0" borderId="0" xfId="0" applyNumberFormat="1" applyFont="1" applyBorder="1" applyAlignment="1">
      <alignment vertical="center"/>
    </xf>
    <xf numFmtId="0" fontId="20" fillId="0" borderId="0" xfId="0" applyFont="1" applyBorder="1" applyAlignment="1">
      <alignment horizontal="center" vertical="center"/>
    </xf>
    <xf numFmtId="180" fontId="20" fillId="0" borderId="0" xfId="0" applyNumberFormat="1" applyFont="1" applyBorder="1" applyAlignment="1">
      <alignment vertical="center"/>
    </xf>
    <xf numFmtId="179" fontId="20" fillId="0" borderId="0" xfId="0" applyNumberFormat="1" applyFont="1" applyBorder="1" applyAlignment="1">
      <alignment vertical="center"/>
    </xf>
    <xf numFmtId="182" fontId="20" fillId="0" borderId="0" xfId="0" applyNumberFormat="1" applyFont="1" applyBorder="1" applyAlignment="1">
      <alignment vertical="center"/>
    </xf>
    <xf numFmtId="0" fontId="20" fillId="0" borderId="0" xfId="0" applyFont="1" applyBorder="1" applyAlignment="1">
      <alignment vertical="center" justifyLastLine="1"/>
    </xf>
    <xf numFmtId="178" fontId="14" fillId="0" borderId="0" xfId="1" applyNumberFormat="1" applyFont="1" applyFill="1" applyBorder="1" applyAlignment="1">
      <alignment vertical="center"/>
    </xf>
    <xf numFmtId="184" fontId="14" fillId="0" borderId="0" xfId="1" applyNumberFormat="1" applyFont="1" applyFill="1" applyBorder="1" applyAlignment="1">
      <alignment vertical="center"/>
    </xf>
    <xf numFmtId="186" fontId="24" fillId="0" borderId="0" xfId="0" applyNumberFormat="1" applyFont="1" applyBorder="1" applyAlignment="1">
      <alignment horizontal="left" vertical="top"/>
    </xf>
    <xf numFmtId="0" fontId="20" fillId="0" borderId="0" xfId="0" applyFont="1" applyBorder="1" applyAlignment="1">
      <alignment vertical="center" wrapText="1" justifyLastLine="1"/>
    </xf>
    <xf numFmtId="0" fontId="11" fillId="0" borderId="0" xfId="0" applyFont="1" applyFill="1" applyBorder="1" applyAlignment="1">
      <alignment vertical="center"/>
    </xf>
    <xf numFmtId="0" fontId="20" fillId="0" borderId="0" xfId="0" applyFont="1" applyBorder="1" applyAlignment="1">
      <alignment vertical="center"/>
    </xf>
    <xf numFmtId="181" fontId="20" fillId="0" borderId="0" xfId="0" applyNumberFormat="1" applyFont="1" applyBorder="1" applyAlignment="1">
      <alignment vertical="center"/>
    </xf>
    <xf numFmtId="0" fontId="23" fillId="0" borderId="0" xfId="0" applyFont="1" applyBorder="1" applyAlignment="1">
      <alignment vertical="center"/>
    </xf>
    <xf numFmtId="181" fontId="23" fillId="0" borderId="0" xfId="0" applyNumberFormat="1" applyFont="1" applyBorder="1" applyAlignment="1">
      <alignment vertical="center"/>
    </xf>
    <xf numFmtId="177" fontId="21" fillId="0" borderId="0" xfId="0" applyNumberFormat="1" applyFont="1" applyBorder="1" applyAlignment="1">
      <alignment vertical="center"/>
    </xf>
    <xf numFmtId="0" fontId="20" fillId="0" borderId="0" xfId="0" applyFont="1" applyBorder="1" applyAlignment="1">
      <alignment vertical="distributed" textRotation="255" justifyLastLine="1"/>
    </xf>
    <xf numFmtId="0" fontId="0" fillId="0" borderId="0" xfId="0" applyBorder="1" applyAlignment="1">
      <alignment vertical="center"/>
    </xf>
    <xf numFmtId="0" fontId="0" fillId="0" borderId="0" xfId="0" applyFont="1"/>
    <xf numFmtId="0" fontId="0" fillId="0" borderId="0" xfId="0" applyFont="1" applyBorder="1"/>
    <xf numFmtId="187" fontId="0" fillId="0" borderId="0" xfId="0" applyNumberFormat="1" applyAlignment="1">
      <alignment vertical="center"/>
    </xf>
    <xf numFmtId="0" fontId="31" fillId="0" borderId="0" xfId="0" applyFont="1" applyFill="1" applyBorder="1" applyAlignment="1">
      <alignment vertical="center"/>
    </xf>
    <xf numFmtId="0" fontId="0" fillId="0" borderId="0" xfId="0" applyFont="1" applyFill="1" applyBorder="1"/>
    <xf numFmtId="0" fontId="33" fillId="0" borderId="0" xfId="4" applyFont="1" applyFill="1" applyBorder="1" applyAlignment="1">
      <alignment vertical="center" textRotation="255"/>
    </xf>
    <xf numFmtId="0" fontId="34" fillId="0" borderId="0" xfId="0" applyFont="1" applyFill="1" applyBorder="1" applyAlignment="1">
      <alignment vertical="center" textRotation="255"/>
    </xf>
    <xf numFmtId="0" fontId="35" fillId="0" borderId="0" xfId="0" applyFont="1" applyFill="1" applyBorder="1" applyAlignment="1">
      <alignment vertical="center"/>
    </xf>
    <xf numFmtId="0" fontId="0" fillId="0" borderId="0" xfId="0" applyFont="1" applyFill="1" applyBorder="1" applyAlignment="1">
      <alignment vertical="center" justifyLastLine="1"/>
    </xf>
    <xf numFmtId="0" fontId="36" fillId="0" borderId="0" xfId="0" applyFont="1" applyFill="1" applyBorder="1" applyAlignment="1">
      <alignment justifyLastLine="1"/>
    </xf>
    <xf numFmtId="0" fontId="0" fillId="0" borderId="0" xfId="0" applyFont="1" applyFill="1" applyBorder="1" applyAlignment="1">
      <alignment vertical="center" wrapText="1" justifyLastLine="1"/>
    </xf>
    <xf numFmtId="0" fontId="37" fillId="0" borderId="0" xfId="0" applyFont="1" applyFill="1" applyBorder="1" applyAlignment="1">
      <alignment vertical="center" wrapText="1" justifyLastLine="1"/>
    </xf>
    <xf numFmtId="0" fontId="0" fillId="0" borderId="0" xfId="0" applyFont="1" applyFill="1" applyBorder="1" applyAlignment="1">
      <alignment vertical="center"/>
    </xf>
    <xf numFmtId="0" fontId="0" fillId="0" borderId="0" xfId="0" applyFont="1" applyFill="1" applyBorder="1" applyAlignment="1">
      <alignment vertical="top"/>
    </xf>
    <xf numFmtId="0" fontId="0" fillId="0" borderId="0" xfId="0" applyFont="1" applyFill="1" applyBorder="1" applyAlignment="1"/>
    <xf numFmtId="0" fontId="33" fillId="0" borderId="0" xfId="0" applyFont="1" applyFill="1" applyBorder="1" applyAlignment="1">
      <alignment vertical="distributed" textRotation="255" wrapText="1" indent="4"/>
    </xf>
    <xf numFmtId="0" fontId="34" fillId="0" borderId="0" xfId="0" applyFont="1" applyFill="1" applyBorder="1" applyAlignment="1">
      <alignment vertical="distributed" textRotation="255" indent="4"/>
    </xf>
    <xf numFmtId="0" fontId="35" fillId="0" borderId="4" xfId="0" applyFont="1" applyFill="1" applyBorder="1" applyAlignment="1">
      <alignment vertical="center"/>
    </xf>
    <xf numFmtId="0" fontId="40" fillId="0" borderId="0" xfId="0" applyFont="1" applyFill="1" applyBorder="1" applyAlignment="1"/>
    <xf numFmtId="0" fontId="33" fillId="0" borderId="0" xfId="0" applyFont="1" applyFill="1" applyBorder="1" applyAlignment="1">
      <alignment vertical="distributed" textRotation="255" wrapText="1" justifyLastLine="1"/>
    </xf>
    <xf numFmtId="0" fontId="34" fillId="0" borderId="0" xfId="0" applyFont="1" applyFill="1" applyBorder="1" applyAlignment="1">
      <alignment vertical="distributed" textRotation="255" justifyLastLine="1"/>
    </xf>
    <xf numFmtId="0" fontId="33" fillId="0" borderId="0" xfId="0" applyFont="1" applyFill="1" applyBorder="1" applyAlignment="1">
      <alignment vertical="center" textRotation="255" wrapText="1"/>
    </xf>
    <xf numFmtId="0" fontId="0" fillId="0" borderId="0" xfId="0" applyFont="1" applyBorder="1" applyAlignment="1">
      <alignment vertical="center"/>
    </xf>
    <xf numFmtId="49" fontId="0" fillId="0" borderId="0" xfId="0" applyNumberFormat="1" applyFont="1" applyBorder="1" applyAlignment="1">
      <alignment vertical="center"/>
    </xf>
    <xf numFmtId="176" fontId="0" fillId="0" borderId="0" xfId="0" applyNumberFormat="1" applyFont="1" applyBorder="1" applyAlignment="1">
      <alignment vertical="center"/>
    </xf>
    <xf numFmtId="0" fontId="35" fillId="0" borderId="0" xfId="0" applyFont="1" applyAlignment="1">
      <alignment vertical="center"/>
    </xf>
    <xf numFmtId="176" fontId="11" fillId="0" borderId="0" xfId="0" applyNumberFormat="1" applyFont="1" applyFill="1" applyBorder="1" applyAlignment="1">
      <alignment horizontal="right" vertical="center"/>
    </xf>
    <xf numFmtId="0" fontId="20" fillId="0" borderId="0" xfId="0" applyFont="1" applyAlignment="1">
      <alignment horizontal="center" vertical="center"/>
    </xf>
    <xf numFmtId="0" fontId="42" fillId="0" borderId="0" xfId="0" applyFont="1" applyBorder="1" applyAlignment="1">
      <alignment vertical="center"/>
    </xf>
    <xf numFmtId="0" fontId="41" fillId="0" borderId="0" xfId="0" applyFont="1" applyAlignment="1">
      <alignment horizontal="right"/>
    </xf>
    <xf numFmtId="0" fontId="43" fillId="0" borderId="0" xfId="0" applyFont="1"/>
    <xf numFmtId="177" fontId="21" fillId="0" borderId="4" xfId="0" applyNumberFormat="1" applyFont="1" applyBorder="1" applyAlignment="1">
      <alignment vertical="center"/>
    </xf>
    <xf numFmtId="176" fontId="23" fillId="3" borderId="0" xfId="0" applyNumberFormat="1" applyFont="1" applyFill="1" applyBorder="1" applyAlignment="1">
      <alignment vertical="center"/>
    </xf>
    <xf numFmtId="0" fontId="43" fillId="0" borderId="0" xfId="0" applyFont="1" applyAlignment="1">
      <alignment horizontal="right"/>
    </xf>
    <xf numFmtId="0" fontId="43" fillId="0" borderId="0" xfId="0" applyFont="1" applyBorder="1"/>
    <xf numFmtId="176" fontId="14" fillId="3" borderId="0" xfId="0" applyNumberFormat="1" applyFont="1" applyFill="1" applyBorder="1" applyAlignment="1">
      <alignment vertical="center"/>
    </xf>
    <xf numFmtId="177" fontId="21" fillId="0" borderId="0" xfId="0" applyNumberFormat="1" applyFont="1" applyAlignment="1">
      <alignment horizontal="center" vertical="center"/>
    </xf>
    <xf numFmtId="182" fontId="20" fillId="0" borderId="0" xfId="0" applyNumberFormat="1" applyFont="1" applyBorder="1" applyAlignment="1">
      <alignment vertical="center"/>
    </xf>
    <xf numFmtId="180" fontId="20" fillId="0" borderId="0" xfId="0" applyNumberFormat="1" applyFont="1" applyBorder="1" applyAlignment="1">
      <alignment vertical="center"/>
    </xf>
    <xf numFmtId="0" fontId="35" fillId="0" borderId="0" xfId="10" applyFont="1" applyFill="1" applyBorder="1" applyAlignment="1">
      <alignment vertical="center"/>
    </xf>
    <xf numFmtId="0" fontId="0" fillId="0" borderId="0" xfId="0" applyFont="1" applyAlignment="1"/>
    <xf numFmtId="0" fontId="37" fillId="0" borderId="0" xfId="10" applyFont="1" applyFill="1" applyBorder="1" applyAlignment="1">
      <alignment vertical="center" wrapText="1" justifyLastLine="1"/>
    </xf>
    <xf numFmtId="0" fontId="19" fillId="0" borderId="0" xfId="10" applyFont="1" applyFill="1" applyBorder="1" applyAlignment="1">
      <alignment vertical="top"/>
    </xf>
    <xf numFmtId="0" fontId="19" fillId="0" borderId="0" xfId="10" applyFont="1" applyBorder="1"/>
    <xf numFmtId="186" fontId="24" fillId="0" borderId="0" xfId="0" applyNumberFormat="1" applyFont="1" applyAlignment="1">
      <alignment horizontal="left" vertical="top"/>
    </xf>
    <xf numFmtId="0" fontId="29" fillId="0" borderId="0" xfId="0" applyFont="1"/>
    <xf numFmtId="0" fontId="0" fillId="0" borderId="0" xfId="0" applyFont="1" applyFill="1"/>
    <xf numFmtId="0" fontId="29" fillId="0" borderId="0" xfId="0" applyFont="1" applyFill="1"/>
    <xf numFmtId="0" fontId="20" fillId="0" borderId="0" xfId="0" applyFont="1" applyFill="1" applyAlignment="1">
      <alignment vertical="center"/>
    </xf>
    <xf numFmtId="0" fontId="29" fillId="0" borderId="0" xfId="0" applyFont="1" applyFill="1" applyBorder="1"/>
    <xf numFmtId="0" fontId="29" fillId="0" borderId="38" xfId="0" applyFont="1" applyFill="1" applyBorder="1"/>
    <xf numFmtId="0" fontId="29" fillId="0" borderId="37" xfId="0" applyFont="1" applyFill="1" applyBorder="1"/>
    <xf numFmtId="0" fontId="46" fillId="0" borderId="0" xfId="0" applyFont="1"/>
    <xf numFmtId="0" fontId="46" fillId="0" borderId="0" xfId="0" applyFont="1" applyFill="1" applyBorder="1"/>
    <xf numFmtId="0" fontId="48" fillId="0" borderId="0" xfId="0" applyFont="1" applyFill="1" applyBorder="1"/>
    <xf numFmtId="176" fontId="48" fillId="0" borderId="0" xfId="0" applyNumberFormat="1" applyFont="1" applyFill="1" applyBorder="1" applyAlignment="1"/>
    <xf numFmtId="176" fontId="48" fillId="0" borderId="0" xfId="0" applyNumberFormat="1" applyFont="1" applyBorder="1" applyAlignment="1"/>
    <xf numFmtId="0" fontId="48" fillId="0" borderId="0" xfId="0" applyFont="1"/>
    <xf numFmtId="0" fontId="29" fillId="0" borderId="1" xfId="0" applyFont="1" applyFill="1" applyBorder="1"/>
    <xf numFmtId="0" fontId="29" fillId="0" borderId="7" xfId="0" applyFont="1" applyFill="1" applyBorder="1"/>
    <xf numFmtId="0" fontId="29" fillId="0" borderId="38" xfId="0" applyFont="1" applyFill="1" applyBorder="1" applyAlignment="1"/>
    <xf numFmtId="0" fontId="48" fillId="0" borderId="0" xfId="0" applyFont="1" applyAlignment="1"/>
    <xf numFmtId="0" fontId="29" fillId="0" borderId="8" xfId="0" applyFont="1" applyFill="1" applyBorder="1" applyAlignment="1"/>
    <xf numFmtId="0" fontId="29" fillId="0" borderId="0" xfId="0" applyFont="1" applyFill="1" applyBorder="1" applyAlignment="1"/>
    <xf numFmtId="0" fontId="29" fillId="0" borderId="8" xfId="0" applyFont="1" applyFill="1" applyBorder="1"/>
    <xf numFmtId="0" fontId="20" fillId="0" borderId="0" xfId="0" applyFont="1" applyFill="1" applyBorder="1" applyAlignment="1">
      <alignment horizontal="distributed" vertical="center" justifyLastLine="1"/>
    </xf>
    <xf numFmtId="0" fontId="20" fillId="0" borderId="38" xfId="0" applyFont="1" applyFill="1" applyBorder="1" applyAlignment="1">
      <alignment horizontal="distributed" vertical="center" justifyLastLine="1"/>
    </xf>
    <xf numFmtId="0" fontId="0" fillId="0" borderId="38" xfId="0" applyFont="1" applyFill="1" applyBorder="1" applyAlignment="1"/>
    <xf numFmtId="0" fontId="47" fillId="0" borderId="0" xfId="0" applyFont="1" applyFill="1" applyBorder="1" applyAlignment="1">
      <alignment horizontal="distributed" vertical="center" justifyLastLine="1"/>
    </xf>
    <xf numFmtId="0" fontId="20" fillId="0" borderId="1" xfId="0" applyFont="1" applyFill="1" applyBorder="1" applyAlignment="1">
      <alignment horizontal="distributed" vertical="center" justifyLastLine="1"/>
    </xf>
    <xf numFmtId="0" fontId="20" fillId="0" borderId="1" xfId="0" applyFont="1" applyFill="1" applyBorder="1" applyAlignment="1">
      <alignment horizontal="distributed" vertical="center"/>
    </xf>
    <xf numFmtId="0" fontId="20" fillId="0" borderId="7" xfId="0" applyFont="1" applyFill="1" applyBorder="1" applyAlignment="1">
      <alignment horizontal="distributed" vertical="center" justifyLastLine="1"/>
    </xf>
    <xf numFmtId="183" fontId="20" fillId="0" borderId="1" xfId="0" applyNumberFormat="1" applyFont="1" applyFill="1" applyBorder="1" applyAlignment="1">
      <alignment vertical="center"/>
    </xf>
    <xf numFmtId="0" fontId="20" fillId="0" borderId="0" xfId="0" applyFont="1" applyFill="1" applyAlignment="1">
      <alignment horizontal="center" vertical="center"/>
    </xf>
    <xf numFmtId="0" fontId="20" fillId="0" borderId="0" xfId="0" applyFont="1" applyFill="1" applyAlignment="1">
      <alignment horizontal="right" vertical="center"/>
    </xf>
    <xf numFmtId="0" fontId="43" fillId="0" borderId="1" xfId="0" applyFont="1" applyBorder="1"/>
    <xf numFmtId="0" fontId="11" fillId="0" borderId="1" xfId="0" applyFont="1" applyBorder="1" applyAlignment="1">
      <alignment horizontal="right" vertical="center"/>
    </xf>
    <xf numFmtId="0" fontId="11" fillId="0" borderId="0" xfId="0" applyFont="1" applyBorder="1" applyAlignment="1">
      <alignment horizontal="distributed" vertical="center" justifyLastLine="1"/>
    </xf>
    <xf numFmtId="0" fontId="11" fillId="0" borderId="6" xfId="0" applyFont="1" applyBorder="1" applyAlignment="1">
      <alignment horizontal="distributed" vertical="center" justifyLastLine="1"/>
    </xf>
    <xf numFmtId="0" fontId="11" fillId="0" borderId="38" xfId="0" applyFont="1" applyBorder="1" applyAlignment="1">
      <alignment horizontal="distributed" vertical="center" justifyLastLine="1"/>
    </xf>
    <xf numFmtId="0" fontId="43" fillId="0" borderId="6" xfId="0" applyFont="1" applyBorder="1"/>
    <xf numFmtId="0" fontId="43" fillId="0" borderId="7" xfId="0" applyFont="1" applyBorder="1"/>
    <xf numFmtId="0" fontId="11" fillId="0" borderId="0" xfId="0" applyFont="1" applyBorder="1" applyAlignment="1">
      <alignment horizontal="center" vertical="center"/>
    </xf>
    <xf numFmtId="0" fontId="11" fillId="0" borderId="0" xfId="0" applyFont="1" applyAlignment="1">
      <alignment horizontal="center" vertical="center"/>
    </xf>
    <xf numFmtId="0" fontId="42" fillId="0" borderId="0" xfId="0" applyFont="1" applyAlignment="1">
      <alignment vertical="center"/>
    </xf>
    <xf numFmtId="0" fontId="0" fillId="0" borderId="0" xfId="0" applyFill="1" applyBorder="1" applyAlignment="1"/>
    <xf numFmtId="0" fontId="1" fillId="0" borderId="0" xfId="11" applyFont="1" applyAlignment="1"/>
    <xf numFmtId="0" fontId="1" fillId="0" borderId="0" xfId="11" applyFont="1" applyBorder="1" applyAlignment="1"/>
    <xf numFmtId="0" fontId="19" fillId="0" borderId="0" xfId="11" applyFont="1" applyBorder="1" applyAlignment="1"/>
    <xf numFmtId="0" fontId="35" fillId="0" borderId="0" xfId="11" applyFont="1" applyAlignment="1">
      <alignment vertical="center"/>
    </xf>
    <xf numFmtId="0" fontId="1" fillId="0" borderId="0" xfId="11" applyFont="1" applyBorder="1" applyAlignment="1">
      <alignment vertical="top"/>
    </xf>
    <xf numFmtId="0" fontId="19" fillId="0" borderId="0" xfId="11" applyFont="1" applyFill="1" applyBorder="1" applyAlignment="1">
      <alignment vertical="top"/>
    </xf>
    <xf numFmtId="0" fontId="37" fillId="0" borderId="0" xfId="11" applyFont="1" applyFill="1" applyBorder="1" applyAlignment="1">
      <alignment vertical="center" wrapText="1" justifyLastLine="1"/>
    </xf>
    <xf numFmtId="0" fontId="1" fillId="0" borderId="0" xfId="11" applyFont="1" applyBorder="1" applyAlignment="1">
      <alignment vertical="center" wrapText="1" justifyLastLine="1"/>
    </xf>
    <xf numFmtId="0" fontId="35" fillId="0" borderId="0" xfId="11" applyFont="1" applyFill="1" applyBorder="1" applyAlignment="1">
      <alignment vertical="center"/>
    </xf>
    <xf numFmtId="0" fontId="19" fillId="0" borderId="0" xfId="10" applyFont="1" applyFill="1" applyBorder="1"/>
    <xf numFmtId="176" fontId="20" fillId="0" borderId="0" xfId="0" applyNumberFormat="1" applyFont="1" applyBorder="1" applyAlignment="1">
      <alignment vertical="center"/>
    </xf>
    <xf numFmtId="0" fontId="20" fillId="0" borderId="0" xfId="0" applyFont="1" applyAlignment="1">
      <alignment horizontal="center" vertical="center"/>
    </xf>
    <xf numFmtId="176" fontId="23" fillId="0" borderId="0" xfId="0" applyNumberFormat="1" applyFont="1" applyBorder="1" applyAlignment="1">
      <alignment vertical="center"/>
    </xf>
    <xf numFmtId="0" fontId="20" fillId="0" borderId="0" xfId="0" applyFont="1" applyBorder="1" applyAlignment="1">
      <alignment horizontal="center" vertical="center"/>
    </xf>
    <xf numFmtId="177" fontId="21" fillId="0" borderId="0" xfId="0" applyNumberFormat="1" applyFont="1" applyAlignment="1">
      <alignment horizontal="center" vertical="center"/>
    </xf>
    <xf numFmtId="0" fontId="20" fillId="0" borderId="0" xfId="0" applyFont="1" applyBorder="1" applyAlignment="1">
      <alignment horizontal="center" vertical="center" justifyLastLine="1"/>
    </xf>
    <xf numFmtId="0" fontId="11" fillId="0" borderId="0" xfId="0" applyFont="1" applyAlignment="1">
      <alignment horizontal="center" vertical="center"/>
    </xf>
    <xf numFmtId="176" fontId="23" fillId="0" borderId="0" xfId="0" applyNumberFormat="1" applyFont="1" applyBorder="1" applyAlignment="1">
      <alignment horizontal="right" vertical="center"/>
    </xf>
    <xf numFmtId="0" fontId="44" fillId="0" borderId="0" xfId="0" applyFont="1" applyBorder="1" applyAlignment="1">
      <alignment horizontal="center" vertical="center"/>
    </xf>
    <xf numFmtId="176" fontId="23" fillId="0" borderId="45" xfId="0" applyNumberFormat="1" applyFont="1" applyBorder="1" applyAlignment="1">
      <alignment vertical="center"/>
    </xf>
    <xf numFmtId="176" fontId="23" fillId="0" borderId="1" xfId="0" applyNumberFormat="1" applyFont="1" applyBorder="1" applyAlignment="1">
      <alignment vertical="center"/>
    </xf>
    <xf numFmtId="0" fontId="20" fillId="0" borderId="4" xfId="0" applyFont="1" applyFill="1" applyBorder="1" applyAlignment="1">
      <alignment vertical="center" justifyLastLine="1"/>
    </xf>
    <xf numFmtId="0" fontId="0" fillId="0" borderId="4" xfId="0" applyFill="1" applyBorder="1" applyAlignment="1">
      <alignment vertical="center" justifyLastLine="1"/>
    </xf>
    <xf numFmtId="0" fontId="20" fillId="0" borderId="0" xfId="0" applyFont="1" applyFill="1" applyBorder="1" applyAlignment="1">
      <alignment vertical="center" justifyLastLine="1"/>
    </xf>
    <xf numFmtId="0" fontId="0" fillId="0" borderId="0" xfId="0" applyFill="1" applyBorder="1" applyAlignment="1">
      <alignment vertical="center" justifyLastLine="1"/>
    </xf>
    <xf numFmtId="0" fontId="43" fillId="0" borderId="5" xfId="0" applyFont="1" applyBorder="1"/>
    <xf numFmtId="177" fontId="42" fillId="0" borderId="4" xfId="0" applyNumberFormat="1" applyFont="1" applyBorder="1" applyAlignment="1">
      <alignment vertical="center"/>
    </xf>
    <xf numFmtId="185" fontId="24" fillId="0" borderId="0" xfId="0" applyNumberFormat="1" applyFont="1" applyAlignment="1">
      <alignment horizontal="right" vertical="top"/>
    </xf>
    <xf numFmtId="49" fontId="38" fillId="2" borderId="0" xfId="0" applyNumberFormat="1" applyFont="1" applyFill="1" applyBorder="1" applyAlignment="1">
      <alignment horizontal="center" justifyLastLine="1"/>
    </xf>
    <xf numFmtId="49" fontId="38" fillId="2" borderId="1" xfId="0" applyNumberFormat="1" applyFont="1" applyFill="1" applyBorder="1" applyAlignment="1">
      <alignment horizontal="center" justifyLastLine="1"/>
    </xf>
    <xf numFmtId="0" fontId="39" fillId="0" borderId="0" xfId="0" applyFont="1" applyFill="1" applyBorder="1" applyAlignment="1">
      <alignment horizontal="distributed" vertical="center" justifyLastLine="1"/>
    </xf>
    <xf numFmtId="0" fontId="0" fillId="0" borderId="0" xfId="0" applyAlignment="1">
      <alignment horizontal="distributed" justifyLastLine="1"/>
    </xf>
    <xf numFmtId="0" fontId="0" fillId="0" borderId="1" xfId="0" applyBorder="1" applyAlignment="1">
      <alignment horizontal="distributed" justifyLastLine="1"/>
    </xf>
    <xf numFmtId="0" fontId="51" fillId="0" borderId="0" xfId="0" applyFont="1" applyAlignment="1">
      <alignment horizontal="distributed" vertical="center"/>
    </xf>
    <xf numFmtId="186" fontId="24" fillId="0" borderId="0" xfId="0" applyNumberFormat="1" applyFont="1" applyAlignment="1">
      <alignment horizontal="left" vertical="top"/>
    </xf>
    <xf numFmtId="49" fontId="21" fillId="0" borderId="0" xfId="0" applyNumberFormat="1" applyFont="1" applyBorder="1" applyAlignment="1">
      <alignment horizontal="center" vertical="center"/>
    </xf>
    <xf numFmtId="0" fontId="21" fillId="0" borderId="0" xfId="0" applyFont="1" applyAlignment="1">
      <alignment horizontal="distributed" vertical="center"/>
    </xf>
    <xf numFmtId="176" fontId="11" fillId="0" borderId="0" xfId="0" applyNumberFormat="1" applyFont="1" applyFill="1" applyBorder="1" applyAlignment="1">
      <alignment horizontal="right" vertical="center"/>
    </xf>
    <xf numFmtId="0" fontId="20" fillId="0" borderId="0" xfId="0" applyFont="1" applyAlignment="1">
      <alignment horizontal="distributed" vertical="center"/>
    </xf>
    <xf numFmtId="176" fontId="20" fillId="0" borderId="0" xfId="0" applyNumberFormat="1" applyFont="1" applyAlignment="1">
      <alignment vertical="center"/>
    </xf>
    <xf numFmtId="49" fontId="21" fillId="0" borderId="4" xfId="0" applyNumberFormat="1" applyFont="1" applyBorder="1" applyAlignment="1">
      <alignment horizontal="center" vertical="center"/>
    </xf>
    <xf numFmtId="0" fontId="21" fillId="0" borderId="4" xfId="0" applyFont="1" applyBorder="1" applyAlignment="1">
      <alignment horizontal="right" vertical="center"/>
    </xf>
    <xf numFmtId="176" fontId="20" fillId="0" borderId="0" xfId="0" applyNumberFormat="1" applyFont="1" applyBorder="1" applyAlignment="1">
      <alignment vertical="center"/>
    </xf>
    <xf numFmtId="0" fontId="23" fillId="0" borderId="0" xfId="0" applyFont="1" applyAlignment="1">
      <alignment horizontal="distributed" vertical="center"/>
    </xf>
    <xf numFmtId="176" fontId="23" fillId="0" borderId="0" xfId="0" applyNumberFormat="1" applyFont="1" applyAlignment="1">
      <alignment vertical="center"/>
    </xf>
    <xf numFmtId="0" fontId="44" fillId="0" borderId="0" xfId="0" applyFont="1" applyAlignment="1">
      <alignment horizontal="center" vertical="center"/>
    </xf>
    <xf numFmtId="0" fontId="45" fillId="0" borderId="0" xfId="0" applyFont="1" applyAlignment="1">
      <alignment horizontal="center" vertical="center"/>
    </xf>
    <xf numFmtId="176" fontId="14" fillId="0" borderId="0" xfId="0" applyNumberFormat="1" applyFont="1" applyFill="1" applyBorder="1" applyAlignment="1">
      <alignment horizontal="right" vertical="center"/>
    </xf>
    <xf numFmtId="0" fontId="20" fillId="0" borderId="12"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0" fillId="0" borderId="13" xfId="0" applyFont="1" applyBorder="1" applyAlignment="1">
      <alignment horizontal="center" vertical="center"/>
    </xf>
    <xf numFmtId="0" fontId="20" fillId="0" borderId="15" xfId="0" applyFont="1" applyBorder="1" applyAlignment="1">
      <alignment horizontal="center" vertical="center"/>
    </xf>
    <xf numFmtId="0" fontId="20" fillId="0" borderId="13" xfId="0" applyFont="1" applyBorder="1" applyAlignment="1">
      <alignment horizontal="distributed" vertical="center" justifyLastLine="1"/>
    </xf>
    <xf numFmtId="0" fontId="0" fillId="0" borderId="13" xfId="0" applyBorder="1" applyAlignment="1">
      <alignment horizontal="distributed" vertical="center" justifyLastLine="1"/>
    </xf>
    <xf numFmtId="0" fontId="20" fillId="0" borderId="13" xfId="0" applyFont="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20" fillId="0" borderId="18" xfId="0" applyFont="1" applyBorder="1" applyAlignment="1">
      <alignment horizontal="center" vertical="center"/>
    </xf>
    <xf numFmtId="0" fontId="0" fillId="0" borderId="19" xfId="0" applyBorder="1" applyAlignment="1">
      <alignment horizontal="center" vertical="center"/>
    </xf>
    <xf numFmtId="0" fontId="20" fillId="0" borderId="0" xfId="0" applyFont="1" applyAlignment="1">
      <alignment horizontal="center" vertical="center"/>
    </xf>
    <xf numFmtId="0" fontId="23" fillId="0" borderId="0" xfId="0" applyFont="1" applyAlignment="1">
      <alignment horizontal="center" vertical="center"/>
    </xf>
    <xf numFmtId="176" fontId="14" fillId="0" borderId="8" xfId="0" applyNumberFormat="1" applyFont="1" applyFill="1" applyBorder="1" applyAlignment="1">
      <alignment horizontal="right" vertical="center"/>
    </xf>
    <xf numFmtId="0" fontId="20" fillId="0" borderId="14" xfId="0" applyFont="1" applyBorder="1" applyAlignment="1">
      <alignment horizontal="center" vertical="center"/>
    </xf>
    <xf numFmtId="0" fontId="20" fillId="0" borderId="15" xfId="0" applyFont="1" applyBorder="1" applyAlignment="1">
      <alignment horizontal="distributed" vertical="center" justifyLastLine="1"/>
    </xf>
    <xf numFmtId="0" fontId="20" fillId="0" borderId="16" xfId="0" applyFont="1" applyBorder="1" applyAlignment="1">
      <alignment horizontal="distributed" vertical="center" justifyLastLine="1"/>
    </xf>
    <xf numFmtId="0" fontId="20" fillId="0" borderId="17" xfId="0" applyFont="1" applyBorder="1" applyAlignment="1">
      <alignment horizontal="distributed" vertical="center" justifyLastLine="1"/>
    </xf>
    <xf numFmtId="176" fontId="23" fillId="0" borderId="8" xfId="0" applyNumberFormat="1" applyFont="1" applyFill="1" applyBorder="1" applyAlignment="1">
      <alignment vertical="center"/>
    </xf>
    <xf numFmtId="176" fontId="23" fillId="0" borderId="0" xfId="0" applyNumberFormat="1" applyFont="1" applyFill="1" applyBorder="1" applyAlignment="1">
      <alignment vertical="center"/>
    </xf>
    <xf numFmtId="0" fontId="0" fillId="0" borderId="0" xfId="0" applyFill="1" applyBorder="1" applyAlignment="1"/>
    <xf numFmtId="177" fontId="21" fillId="0" borderId="4" xfId="0" applyNumberFormat="1" applyFont="1" applyBorder="1" applyAlignment="1">
      <alignment horizontal="center" vertical="center"/>
    </xf>
    <xf numFmtId="177" fontId="21" fillId="0" borderId="0" xfId="0" applyNumberFormat="1" applyFont="1" applyBorder="1" applyAlignment="1">
      <alignment horizontal="center" vertical="center"/>
    </xf>
    <xf numFmtId="176" fontId="20" fillId="0" borderId="8" xfId="0" applyNumberFormat="1" applyFont="1" applyBorder="1" applyAlignment="1">
      <alignment vertical="center"/>
    </xf>
    <xf numFmtId="0" fontId="21" fillId="0" borderId="4" xfId="0" applyFont="1" applyBorder="1" applyAlignment="1">
      <alignment horizontal="distributed" vertical="center"/>
    </xf>
    <xf numFmtId="176" fontId="23" fillId="0" borderId="0" xfId="0" applyNumberFormat="1" applyFont="1" applyBorder="1" applyAlignment="1">
      <alignment vertical="center"/>
    </xf>
    <xf numFmtId="0" fontId="20" fillId="0" borderId="15" xfId="0" applyFont="1" applyBorder="1" applyAlignment="1">
      <alignment horizontal="distributed" justifyLastLine="1"/>
    </xf>
    <xf numFmtId="0" fontId="20" fillId="0" borderId="17" xfId="0" applyFont="1" applyBorder="1" applyAlignment="1">
      <alignment horizontal="distributed" justifyLastLine="1"/>
    </xf>
    <xf numFmtId="0" fontId="20" fillId="0" borderId="23" xfId="0" applyFont="1" applyBorder="1" applyAlignment="1">
      <alignment horizontal="center" vertical="center"/>
    </xf>
    <xf numFmtId="0" fontId="20" fillId="0" borderId="20" xfId="0" applyFont="1" applyBorder="1" applyAlignment="1">
      <alignment horizontal="center" vertical="center"/>
    </xf>
    <xf numFmtId="0" fontId="20" fillId="0" borderId="11"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distributed" vertical="center" justifyLastLine="1"/>
    </xf>
    <xf numFmtId="0" fontId="20" fillId="0" borderId="4" xfId="0" applyFont="1" applyBorder="1" applyAlignment="1">
      <alignment horizontal="distributed" vertical="center" justifyLastLine="1"/>
    </xf>
    <xf numFmtId="0" fontId="0" fillId="0" borderId="4" xfId="0" applyBorder="1" applyAlignment="1">
      <alignment horizontal="distributed" justifyLastLine="1"/>
    </xf>
    <xf numFmtId="0" fontId="20" fillId="0" borderId="9" xfId="0" applyFont="1" applyBorder="1" applyAlignment="1">
      <alignment horizontal="distributed" vertical="center" justifyLastLine="1"/>
    </xf>
    <xf numFmtId="0" fontId="20" fillId="0" borderId="10" xfId="0" applyFont="1" applyBorder="1" applyAlignment="1">
      <alignment horizontal="distributed" vertical="center" justifyLastLine="1"/>
    </xf>
    <xf numFmtId="0" fontId="0" fillId="0" borderId="10" xfId="0" applyBorder="1" applyAlignment="1">
      <alignment horizontal="distributed" justifyLastLine="1"/>
    </xf>
    <xf numFmtId="0" fontId="11" fillId="0" borderId="22" xfId="0" applyFont="1" applyBorder="1" applyAlignment="1">
      <alignment horizontal="distributed" vertical="center" justifyLastLine="1"/>
    </xf>
    <xf numFmtId="0" fontId="11" fillId="0" borderId="4" xfId="0" applyFont="1" applyBorder="1" applyAlignment="1">
      <alignment horizontal="distributed" vertical="center" justifyLastLine="1"/>
    </xf>
    <xf numFmtId="0" fontId="43" fillId="0" borderId="4" xfId="0" applyFont="1" applyBorder="1" applyAlignment="1">
      <alignment horizontal="distributed" justifyLastLine="1"/>
    </xf>
    <xf numFmtId="0" fontId="11" fillId="0" borderId="9" xfId="0" applyFont="1" applyBorder="1" applyAlignment="1">
      <alignment horizontal="distributed" vertical="center" justifyLastLine="1"/>
    </xf>
    <xf numFmtId="0" fontId="11" fillId="0" borderId="10" xfId="0" applyFont="1" applyBorder="1" applyAlignment="1">
      <alignment horizontal="distributed" vertical="center" justifyLastLine="1"/>
    </xf>
    <xf numFmtId="0" fontId="43" fillId="0" borderId="10" xfId="0" applyFont="1" applyBorder="1" applyAlignment="1">
      <alignment horizontal="distributed" justifyLastLine="1"/>
    </xf>
    <xf numFmtId="0" fontId="20" fillId="0" borderId="15" xfId="0" applyFont="1" applyBorder="1" applyAlignment="1">
      <alignment horizontal="distributed" vertical="center" wrapText="1" justifyLastLine="1"/>
    </xf>
    <xf numFmtId="176" fontId="20" fillId="0" borderId="0" xfId="0" applyNumberFormat="1" applyFont="1" applyFill="1" applyBorder="1" applyAlignment="1">
      <alignment vertical="center"/>
    </xf>
    <xf numFmtId="176" fontId="20" fillId="0" borderId="0" xfId="0" applyNumberFormat="1" applyFont="1" applyAlignment="1">
      <alignment horizontal="right" vertical="center"/>
    </xf>
    <xf numFmtId="176" fontId="20" fillId="0" borderId="0" xfId="0" applyNumberFormat="1" applyFont="1" applyFill="1" applyBorder="1" applyAlignment="1">
      <alignment horizontal="right" vertical="center"/>
    </xf>
    <xf numFmtId="176" fontId="23" fillId="0" borderId="0" xfId="0" applyNumberFormat="1" applyFont="1" applyFill="1" applyBorder="1" applyAlignment="1">
      <alignment horizontal="right" vertical="center"/>
    </xf>
    <xf numFmtId="176" fontId="20" fillId="0" borderId="8" xfId="0" applyNumberFormat="1" applyFont="1" applyFill="1" applyBorder="1" applyAlignment="1">
      <alignment vertical="center"/>
    </xf>
    <xf numFmtId="0" fontId="20" fillId="0" borderId="20" xfId="0" applyFont="1" applyBorder="1" applyAlignment="1">
      <alignment horizontal="distributed" vertical="center" wrapText="1" justifyLastLine="1"/>
    </xf>
    <xf numFmtId="0" fontId="0" fillId="0" borderId="20" xfId="0" applyBorder="1" applyAlignment="1">
      <alignment horizontal="distributed" vertical="center" justifyLastLine="1"/>
    </xf>
    <xf numFmtId="0" fontId="0" fillId="0" borderId="22" xfId="0" applyBorder="1" applyAlignment="1">
      <alignment horizontal="distributed" vertical="center" justifyLastLine="1"/>
    </xf>
    <xf numFmtId="0" fontId="0" fillId="0" borderId="24"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21" xfId="0" applyBorder="1" applyAlignment="1">
      <alignment horizontal="distributed" vertical="center" justifyLastLine="1"/>
    </xf>
    <xf numFmtId="0" fontId="0" fillId="0" borderId="9" xfId="0" applyBorder="1" applyAlignment="1">
      <alignment horizontal="distributed" vertical="center" justifyLastLine="1"/>
    </xf>
    <xf numFmtId="0" fontId="20" fillId="0" borderId="20" xfId="0" applyFont="1" applyBorder="1" applyAlignment="1">
      <alignment horizontal="center" vertical="center" wrapText="1"/>
    </xf>
    <xf numFmtId="0" fontId="0" fillId="0" borderId="20" xfId="0" applyBorder="1" applyAlignment="1">
      <alignment horizontal="center" vertical="center"/>
    </xf>
    <xf numFmtId="0" fontId="0" fillId="0" borderId="24" xfId="0" applyBorder="1" applyAlignment="1">
      <alignment horizontal="center" vertical="center"/>
    </xf>
    <xf numFmtId="0" fontId="0" fillId="0" borderId="21" xfId="0" applyBorder="1" applyAlignment="1">
      <alignment horizontal="center" vertical="center"/>
    </xf>
    <xf numFmtId="0" fontId="20" fillId="0" borderId="13" xfId="0" applyFont="1" applyBorder="1" applyAlignment="1">
      <alignment horizontal="distributed" vertical="center" wrapText="1" justifyLastLine="1"/>
    </xf>
    <xf numFmtId="0" fontId="0" fillId="0" borderId="16"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17" xfId="0" applyBorder="1" applyAlignment="1">
      <alignment horizontal="distributed" vertical="center" justifyLastLine="1"/>
    </xf>
    <xf numFmtId="0" fontId="20" fillId="0" borderId="6" xfId="0" applyFont="1" applyBorder="1" applyAlignment="1">
      <alignment horizontal="center" vertical="center"/>
    </xf>
    <xf numFmtId="0" fontId="20" fillId="0" borderId="24" xfId="0" applyFont="1" applyBorder="1" applyAlignment="1">
      <alignment horizontal="center" vertical="center"/>
    </xf>
    <xf numFmtId="0" fontId="25" fillId="0" borderId="20" xfId="0" applyFont="1" applyBorder="1" applyAlignment="1">
      <alignment horizontal="distributed" vertical="center" wrapText="1" justifyLastLine="1"/>
    </xf>
    <xf numFmtId="0" fontId="25" fillId="0" borderId="24" xfId="0" applyFont="1" applyBorder="1" applyAlignment="1">
      <alignment horizontal="distributed" vertical="center" wrapText="1" justifyLastLine="1"/>
    </xf>
    <xf numFmtId="0" fontId="25" fillId="0" borderId="21" xfId="0" applyFont="1" applyBorder="1" applyAlignment="1">
      <alignment horizontal="distributed" vertical="center" wrapText="1" justifyLastLine="1"/>
    </xf>
    <xf numFmtId="0" fontId="20" fillId="0" borderId="15"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5" fillId="0" borderId="15" xfId="0" applyFont="1" applyBorder="1" applyAlignment="1">
      <alignment horizontal="distributed" vertical="center" wrapText="1" justifyLastLine="1"/>
    </xf>
    <xf numFmtId="0" fontId="25" fillId="0" borderId="15" xfId="0" applyFont="1" applyBorder="1" applyAlignment="1">
      <alignment horizontal="distributed" vertical="center" justifyLastLine="1"/>
    </xf>
    <xf numFmtId="0" fontId="20" fillId="0" borderId="0" xfId="0" applyNumberFormat="1" applyFont="1" applyAlignment="1">
      <alignment horizontal="center" vertical="center"/>
    </xf>
    <xf numFmtId="0" fontId="20" fillId="0" borderId="20" xfId="0" applyFont="1" applyBorder="1" applyAlignment="1">
      <alignment horizontal="distributed" vertical="center" justifyLastLine="1"/>
    </xf>
    <xf numFmtId="0" fontId="20" fillId="0" borderId="21" xfId="0" applyFont="1" applyBorder="1" applyAlignment="1">
      <alignment horizontal="distributed" vertical="center" justifyLastLine="1"/>
    </xf>
    <xf numFmtId="176" fontId="14" fillId="0" borderId="0" xfId="0" applyNumberFormat="1" applyFont="1" applyFill="1" applyBorder="1" applyAlignment="1">
      <alignment vertical="center"/>
    </xf>
    <xf numFmtId="0" fontId="23" fillId="0" borderId="0" xfId="0" applyNumberFormat="1" applyFont="1" applyAlignment="1">
      <alignment horizontal="center" vertical="center"/>
    </xf>
    <xf numFmtId="0" fontId="0" fillId="0" borderId="0" xfId="0" applyAlignment="1">
      <alignment vertical="center"/>
    </xf>
    <xf numFmtId="0" fontId="20" fillId="0" borderId="22" xfId="0" applyFont="1" applyBorder="1" applyAlignment="1">
      <alignment horizontal="center" vertical="center"/>
    </xf>
    <xf numFmtId="0" fontId="20" fillId="0" borderId="4"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applyBorder="1" applyAlignment="1">
      <alignment horizontal="center" vertical="center"/>
    </xf>
    <xf numFmtId="0" fontId="55" fillId="0" borderId="22" xfId="0" applyFont="1" applyBorder="1" applyAlignment="1">
      <alignment horizontal="distributed" vertical="center" wrapText="1" justifyLastLine="1"/>
    </xf>
    <xf numFmtId="0" fontId="55" fillId="0" borderId="4" xfId="0" applyFont="1" applyBorder="1" applyAlignment="1">
      <alignment horizontal="distributed" vertical="center" justifyLastLine="1"/>
    </xf>
    <xf numFmtId="0" fontId="55" fillId="0" borderId="8" xfId="0" applyFont="1" applyBorder="1" applyAlignment="1">
      <alignment horizontal="distributed" vertical="center" justifyLastLine="1"/>
    </xf>
    <xf numFmtId="0" fontId="55" fillId="0" borderId="0" xfId="0" applyFont="1" applyBorder="1" applyAlignment="1">
      <alignment horizontal="distributed" vertical="center" justifyLastLine="1"/>
    </xf>
    <xf numFmtId="0" fontId="55" fillId="0" borderId="9" xfId="0" applyFont="1" applyBorder="1" applyAlignment="1">
      <alignment horizontal="distributed" vertical="center" justifyLastLine="1"/>
    </xf>
    <xf numFmtId="0" fontId="55" fillId="0" borderId="10" xfId="0" applyFont="1" applyBorder="1" applyAlignment="1">
      <alignment horizontal="distributed" vertical="center" justifyLastLine="1"/>
    </xf>
    <xf numFmtId="0" fontId="20" fillId="0" borderId="22" xfId="0" applyFont="1" applyBorder="1" applyAlignment="1">
      <alignment horizontal="distributed" vertical="center" wrapText="1" justifyLastLine="1"/>
    </xf>
    <xf numFmtId="0" fontId="20" fillId="0" borderId="8" xfId="0" applyFont="1" applyBorder="1" applyAlignment="1">
      <alignment horizontal="distributed" vertical="center" justifyLastLine="1"/>
    </xf>
    <xf numFmtId="0" fontId="20" fillId="0" borderId="0" xfId="0" applyFont="1" applyBorder="1" applyAlignment="1">
      <alignment horizontal="distributed" vertical="center" justifyLastLine="1"/>
    </xf>
    <xf numFmtId="176" fontId="23" fillId="0" borderId="8" xfId="0" applyNumberFormat="1" applyFont="1" applyBorder="1" applyAlignment="1">
      <alignment vertical="center"/>
    </xf>
    <xf numFmtId="0" fontId="20" fillId="0" borderId="22" xfId="0" applyFont="1" applyBorder="1" applyAlignment="1">
      <alignment horizontal="distributed" vertical="distributed" indent="1"/>
    </xf>
    <xf numFmtId="0" fontId="20" fillId="0" borderId="4" xfId="0" applyFont="1" applyBorder="1" applyAlignment="1">
      <alignment horizontal="distributed" vertical="distributed" indent="1"/>
    </xf>
    <xf numFmtId="0" fontId="20" fillId="0" borderId="9" xfId="0" applyFont="1" applyBorder="1" applyAlignment="1">
      <alignment horizontal="distributed" vertical="distributed" indent="1"/>
    </xf>
    <xf numFmtId="0" fontId="20" fillId="0" borderId="10" xfId="0" applyFont="1" applyBorder="1" applyAlignment="1">
      <alignment horizontal="distributed" vertical="distributed" indent="1"/>
    </xf>
    <xf numFmtId="0" fontId="20" fillId="0" borderId="0" xfId="0" applyFont="1" applyAlignment="1">
      <alignment horizontal="distributed" vertical="center" justifyLastLine="1"/>
    </xf>
    <xf numFmtId="0" fontId="21" fillId="0" borderId="0" xfId="0" applyFont="1" applyBorder="1" applyAlignment="1">
      <alignment horizontal="right" vertical="center"/>
    </xf>
    <xf numFmtId="0" fontId="25" fillId="0" borderId="17" xfId="0" applyFont="1" applyBorder="1" applyAlignment="1">
      <alignment horizontal="distributed" vertical="center" justifyLastLine="1"/>
    </xf>
    <xf numFmtId="0" fontId="25" fillId="0" borderId="15" xfId="0" applyFont="1" applyBorder="1" applyAlignment="1">
      <alignment horizontal="center" vertical="center" wrapText="1"/>
    </xf>
    <xf numFmtId="0" fontId="25" fillId="0" borderId="15" xfId="0" applyFont="1" applyBorder="1" applyAlignment="1">
      <alignment horizontal="center" vertical="center"/>
    </xf>
    <xf numFmtId="0" fontId="26" fillId="0" borderId="15" xfId="0" applyFont="1" applyBorder="1" applyAlignment="1">
      <alignment horizontal="center" vertical="center" wrapText="1"/>
    </xf>
    <xf numFmtId="0" fontId="26" fillId="0" borderId="15"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0" borderId="0" xfId="0" applyFont="1" applyBorder="1" applyAlignment="1">
      <alignment horizontal="distributed" vertical="center"/>
    </xf>
    <xf numFmtId="0" fontId="23" fillId="0" borderId="0" xfId="0" applyFont="1" applyBorder="1" applyAlignment="1">
      <alignment horizontal="center" vertical="center"/>
    </xf>
    <xf numFmtId="176" fontId="14" fillId="0" borderId="0" xfId="3" applyNumberFormat="1" applyFont="1" applyFill="1" applyBorder="1" applyAlignment="1">
      <alignment horizontal="right" vertical="center"/>
    </xf>
    <xf numFmtId="0" fontId="20" fillId="0" borderId="17" xfId="0" applyFont="1" applyBorder="1" applyAlignment="1">
      <alignment horizontal="center" vertical="center"/>
    </xf>
    <xf numFmtId="0" fontId="14" fillId="0" borderId="0" xfId="0" applyFont="1" applyAlignment="1">
      <alignment horizontal="center" vertical="center"/>
    </xf>
    <xf numFmtId="176" fontId="14" fillId="0" borderId="0" xfId="0" applyNumberFormat="1" applyFont="1" applyAlignment="1">
      <alignment vertical="center"/>
    </xf>
    <xf numFmtId="0" fontId="42" fillId="0" borderId="4" xfId="0" applyFont="1" applyBorder="1" applyAlignment="1">
      <alignment horizontal="right" vertical="center"/>
    </xf>
    <xf numFmtId="176" fontId="11" fillId="0" borderId="0" xfId="0" applyNumberFormat="1" applyFont="1" applyAlignment="1">
      <alignment vertical="center"/>
    </xf>
    <xf numFmtId="0" fontId="11" fillId="0" borderId="0" xfId="0" applyFont="1" applyAlignment="1">
      <alignment horizontal="center" vertical="center"/>
    </xf>
    <xf numFmtId="0" fontId="11" fillId="0" borderId="0" xfId="0" applyFont="1" applyAlignment="1">
      <alignment horizontal="distributed" vertical="center"/>
    </xf>
    <xf numFmtId="0" fontId="11" fillId="0" borderId="4" xfId="0" applyFont="1" applyBorder="1" applyAlignment="1">
      <alignment horizontal="distributed" vertical="center" indent="2"/>
    </xf>
    <xf numFmtId="0" fontId="11" fillId="0" borderId="23" xfId="0" applyFont="1" applyBorder="1" applyAlignment="1">
      <alignment horizontal="distributed" vertical="center" indent="2"/>
    </xf>
    <xf numFmtId="0" fontId="11" fillId="0" borderId="0" xfId="0" applyFont="1" applyBorder="1" applyAlignment="1">
      <alignment horizontal="distributed" vertical="center" indent="2"/>
    </xf>
    <xf numFmtId="0" fontId="11" fillId="0" borderId="6" xfId="0" applyFont="1" applyBorder="1" applyAlignment="1">
      <alignment horizontal="distributed" vertical="center" indent="2"/>
    </xf>
    <xf numFmtId="0" fontId="43" fillId="0" borderId="10" xfId="0" applyFont="1" applyBorder="1" applyAlignment="1">
      <alignment horizontal="distributed" vertical="center" indent="2"/>
    </xf>
    <xf numFmtId="0" fontId="43" fillId="0" borderId="11" xfId="0" applyFont="1" applyBorder="1" applyAlignment="1">
      <alignment horizontal="distributed" vertical="center" indent="2"/>
    </xf>
    <xf numFmtId="0" fontId="11" fillId="4" borderId="22" xfId="0" applyFont="1" applyFill="1" applyBorder="1" applyAlignment="1">
      <alignment horizontal="distributed" vertical="center" justifyLastLine="1"/>
    </xf>
    <xf numFmtId="0" fontId="11" fillId="4" borderId="4" xfId="0" applyFont="1" applyFill="1" applyBorder="1" applyAlignment="1">
      <alignment horizontal="distributed" vertical="center" justifyLastLine="1"/>
    </xf>
    <xf numFmtId="0" fontId="11" fillId="4" borderId="9" xfId="0" applyFont="1" applyFill="1" applyBorder="1" applyAlignment="1">
      <alignment horizontal="distributed" vertical="center" justifyLastLine="1"/>
    </xf>
    <xf numFmtId="0" fontId="11" fillId="4" borderId="10" xfId="0" applyFont="1" applyFill="1" applyBorder="1" applyAlignment="1">
      <alignment horizontal="distributed" vertical="center" justifyLastLine="1"/>
    </xf>
    <xf numFmtId="0" fontId="11" fillId="4" borderId="22" xfId="0" applyFont="1" applyFill="1" applyBorder="1" applyAlignment="1">
      <alignment horizontal="distributed" wrapText="1" justifyLastLine="1"/>
    </xf>
    <xf numFmtId="0" fontId="43" fillId="0" borderId="23" xfId="0" applyFont="1" applyBorder="1" applyAlignment="1">
      <alignment horizontal="distributed" justifyLastLine="1"/>
    </xf>
    <xf numFmtId="0" fontId="53" fillId="4" borderId="22" xfId="0" applyFont="1" applyFill="1" applyBorder="1" applyAlignment="1">
      <alignment horizontal="center" wrapText="1" justifyLastLine="1"/>
    </xf>
    <xf numFmtId="0" fontId="53" fillId="4" borderId="4" xfId="0" applyFont="1" applyFill="1" applyBorder="1" applyAlignment="1">
      <alignment horizontal="center" wrapText="1" justifyLastLine="1"/>
    </xf>
    <xf numFmtId="0" fontId="53" fillId="4" borderId="22" xfId="0" applyFont="1" applyFill="1" applyBorder="1" applyAlignment="1">
      <alignment horizontal="distributed" wrapText="1" justifyLastLine="1"/>
    </xf>
    <xf numFmtId="0" fontId="54" fillId="0" borderId="4" xfId="0" applyFont="1" applyBorder="1" applyAlignment="1">
      <alignment horizontal="distributed" justifyLastLine="1"/>
    </xf>
    <xf numFmtId="0" fontId="54" fillId="0" borderId="23" xfId="0" applyFont="1" applyBorder="1" applyAlignment="1">
      <alignment horizontal="distributed" justifyLastLine="1"/>
    </xf>
    <xf numFmtId="0" fontId="11" fillId="4" borderId="9" xfId="0" applyFont="1" applyFill="1" applyBorder="1" applyAlignment="1">
      <alignment horizontal="distributed" vertical="top" wrapText="1" justifyLastLine="1"/>
    </xf>
    <xf numFmtId="0" fontId="11" fillId="4" borderId="10" xfId="0" applyFont="1" applyFill="1" applyBorder="1" applyAlignment="1">
      <alignment horizontal="distributed" vertical="top" justifyLastLine="1"/>
    </xf>
    <xf numFmtId="0" fontId="11" fillId="4" borderId="11" xfId="0" applyFont="1" applyFill="1" applyBorder="1" applyAlignment="1">
      <alignment horizontal="distributed" vertical="top" justifyLastLine="1"/>
    </xf>
    <xf numFmtId="0" fontId="53" fillId="4" borderId="9" xfId="0" applyFont="1" applyFill="1" applyBorder="1" applyAlignment="1">
      <alignment horizontal="center" vertical="top" wrapText="1" justifyLastLine="1"/>
    </xf>
    <xf numFmtId="0" fontId="53" fillId="4" borderId="10" xfId="0" applyFont="1" applyFill="1" applyBorder="1" applyAlignment="1">
      <alignment horizontal="center" vertical="top" wrapText="1" justifyLastLine="1"/>
    </xf>
    <xf numFmtId="0" fontId="53" fillId="4" borderId="9" xfId="0" applyFont="1" applyFill="1" applyBorder="1" applyAlignment="1">
      <alignment horizontal="distributed" vertical="top" wrapText="1" justifyLastLine="1"/>
    </xf>
    <xf numFmtId="0" fontId="53" fillId="4" borderId="10" xfId="0" applyFont="1" applyFill="1" applyBorder="1" applyAlignment="1">
      <alignment horizontal="distributed" vertical="top" justifyLastLine="1"/>
    </xf>
    <xf numFmtId="0" fontId="53" fillId="4" borderId="11" xfId="0" applyFont="1" applyFill="1" applyBorder="1" applyAlignment="1">
      <alignment horizontal="distributed" vertical="top" justifyLastLine="1"/>
    </xf>
    <xf numFmtId="0" fontId="11" fillId="4" borderId="17" xfId="0" applyFont="1" applyFill="1" applyBorder="1" applyAlignment="1">
      <alignment horizontal="distributed" vertical="center" justifyLastLine="1"/>
    </xf>
    <xf numFmtId="0" fontId="43" fillId="0" borderId="44" xfId="0" applyFont="1" applyBorder="1" applyAlignment="1">
      <alignment horizontal="distributed" vertical="center" justifyLastLine="1"/>
    </xf>
    <xf numFmtId="0" fontId="43" fillId="0" borderId="14" xfId="0" applyFont="1" applyBorder="1" applyAlignment="1">
      <alignment horizontal="distributed" vertical="center" justifyLastLine="1"/>
    </xf>
    <xf numFmtId="0" fontId="11" fillId="4" borderId="44" xfId="0" applyFont="1" applyFill="1" applyBorder="1" applyAlignment="1">
      <alignment horizontal="distributed" vertical="center" justifyLastLine="1"/>
    </xf>
    <xf numFmtId="0" fontId="11" fillId="4" borderId="14" xfId="0" applyFont="1" applyFill="1" applyBorder="1" applyAlignment="1">
      <alignment horizontal="distributed" vertical="center" justifyLastLine="1"/>
    </xf>
    <xf numFmtId="0" fontId="11" fillId="4" borderId="17" xfId="0" applyFont="1" applyFill="1" applyBorder="1" applyAlignment="1">
      <alignment horizontal="distributed" vertical="center" indent="1"/>
    </xf>
    <xf numFmtId="0" fontId="11" fillId="4" borderId="44" xfId="0" applyFont="1" applyFill="1" applyBorder="1" applyAlignment="1">
      <alignment horizontal="distributed" vertical="center" indent="1"/>
    </xf>
    <xf numFmtId="0" fontId="11" fillId="4" borderId="14" xfId="0" applyFont="1" applyFill="1" applyBorder="1" applyAlignment="1">
      <alignment horizontal="distributed" vertical="center" indent="1"/>
    </xf>
    <xf numFmtId="176" fontId="23" fillId="0" borderId="0" xfId="0" applyNumberFormat="1" applyFont="1" applyAlignment="1">
      <alignment horizontal="right" vertical="center"/>
    </xf>
    <xf numFmtId="177" fontId="21" fillId="0" borderId="0" xfId="0" applyNumberFormat="1" applyFont="1" applyAlignment="1">
      <alignment horizontal="center" vertical="center"/>
    </xf>
    <xf numFmtId="0" fontId="20" fillId="0" borderId="4" xfId="0" applyFont="1" applyBorder="1" applyAlignment="1">
      <alignment horizontal="distributed" vertical="center" indent="2"/>
    </xf>
    <xf numFmtId="0" fontId="20" fillId="0" borderId="23" xfId="0" applyFont="1" applyBorder="1" applyAlignment="1">
      <alignment horizontal="distributed" vertical="center" indent="2"/>
    </xf>
    <xf numFmtId="0" fontId="0" fillId="0" borderId="10" xfId="0" applyBorder="1" applyAlignment="1">
      <alignment horizontal="distributed" vertical="center" indent="2"/>
    </xf>
    <xf numFmtId="0" fontId="0" fillId="0" borderId="11" xfId="0" applyBorder="1" applyAlignment="1">
      <alignment horizontal="distributed" vertical="center" indent="2"/>
    </xf>
    <xf numFmtId="0" fontId="20" fillId="0" borderId="31" xfId="0" applyFont="1" applyBorder="1" applyAlignment="1">
      <alignment horizontal="distributed" vertical="center" justifyLastLine="1"/>
    </xf>
    <xf numFmtId="0" fontId="25" fillId="0" borderId="16" xfId="0" applyFont="1" applyBorder="1" applyAlignment="1">
      <alignment horizontal="distributed" vertical="center" justifyLastLine="1"/>
    </xf>
    <xf numFmtId="0" fontId="25" fillId="0" borderId="31" xfId="0" applyFont="1" applyBorder="1" applyAlignment="1">
      <alignment horizontal="distributed" vertical="center" justifyLastLine="1"/>
    </xf>
    <xf numFmtId="0" fontId="20" fillId="4" borderId="17" xfId="0" applyFont="1" applyFill="1" applyBorder="1" applyAlignment="1">
      <alignment horizontal="distributed" vertical="center" indent="1"/>
    </xf>
    <xf numFmtId="0" fontId="0" fillId="0" borderId="44" xfId="0" applyBorder="1" applyAlignment="1">
      <alignment horizontal="distributed" vertical="center" indent="1"/>
    </xf>
    <xf numFmtId="0" fontId="0" fillId="0" borderId="14" xfId="0" applyBorder="1" applyAlignment="1">
      <alignment horizontal="distributed" vertical="center" indent="1"/>
    </xf>
    <xf numFmtId="0" fontId="20" fillId="0" borderId="0" xfId="0" applyFont="1" applyBorder="1" applyAlignment="1">
      <alignment horizontal="distributed" vertical="center" indent="2"/>
    </xf>
    <xf numFmtId="0" fontId="20" fillId="0" borderId="6" xfId="0" applyFont="1" applyBorder="1" applyAlignment="1">
      <alignment horizontal="distributed" vertical="center" indent="2"/>
    </xf>
    <xf numFmtId="0" fontId="20" fillId="4" borderId="20" xfId="0" applyFont="1" applyFill="1" applyBorder="1" applyAlignment="1">
      <alignment horizontal="distributed" justifyLastLine="1"/>
    </xf>
    <xf numFmtId="0" fontId="20" fillId="4" borderId="4" xfId="0" applyFont="1" applyFill="1" applyBorder="1" applyAlignment="1">
      <alignment horizontal="distributed" justifyLastLine="1"/>
    </xf>
    <xf numFmtId="0" fontId="20" fillId="4" borderId="23" xfId="0" applyFont="1" applyFill="1" applyBorder="1" applyAlignment="1">
      <alignment horizontal="distributed" justifyLastLine="1"/>
    </xf>
    <xf numFmtId="0" fontId="20" fillId="0" borderId="16" xfId="0" applyFont="1" applyBorder="1" applyAlignment="1">
      <alignment horizontal="distributed" vertical="center" indent="2"/>
    </xf>
    <xf numFmtId="0" fontId="20" fillId="0" borderId="31" xfId="0" applyFont="1" applyBorder="1" applyAlignment="1">
      <alignment horizontal="distributed" vertical="center" indent="2"/>
    </xf>
    <xf numFmtId="0" fontId="20" fillId="4" borderId="21" xfId="0" applyFont="1" applyFill="1" applyBorder="1" applyAlignment="1">
      <alignment horizontal="distributed" vertical="top" justifyLastLine="1"/>
    </xf>
    <xf numFmtId="0" fontId="20" fillId="4" borderId="10" xfId="0" applyFont="1" applyFill="1" applyBorder="1" applyAlignment="1">
      <alignment horizontal="distributed" vertical="top" justifyLastLine="1"/>
    </xf>
    <xf numFmtId="0" fontId="20" fillId="4" borderId="11" xfId="0" applyFont="1" applyFill="1" applyBorder="1" applyAlignment="1">
      <alignment horizontal="distributed" vertical="top" justifyLastLine="1"/>
    </xf>
    <xf numFmtId="0" fontId="20" fillId="0" borderId="17" xfId="0" applyFont="1" applyBorder="1" applyAlignment="1">
      <alignment horizontal="distributed" vertical="center" indent="1"/>
    </xf>
    <xf numFmtId="0" fontId="20" fillId="0" borderId="44" xfId="0" applyFont="1" applyBorder="1" applyAlignment="1">
      <alignment horizontal="distributed" vertical="center" indent="1"/>
    </xf>
    <xf numFmtId="0" fontId="20" fillId="0" borderId="14" xfId="0" applyFont="1" applyBorder="1" applyAlignment="1">
      <alignment horizontal="distributed" vertical="center" indent="1"/>
    </xf>
    <xf numFmtId="0" fontId="27" fillId="0" borderId="15" xfId="0" applyFont="1" applyBorder="1" applyAlignment="1">
      <alignment horizontal="center" vertical="center"/>
    </xf>
    <xf numFmtId="0" fontId="27" fillId="0" borderId="15" xfId="0" applyFont="1" applyBorder="1" applyAlignment="1">
      <alignment horizontal="center" vertical="center" wrapText="1"/>
    </xf>
    <xf numFmtId="0" fontId="20" fillId="0" borderId="23" xfId="0" applyFont="1" applyBorder="1" applyAlignment="1">
      <alignment horizontal="distributed" vertical="center" justifyLastLine="1"/>
    </xf>
    <xf numFmtId="0" fontId="20" fillId="0" borderId="11" xfId="0" applyFont="1" applyBorder="1" applyAlignment="1">
      <alignment horizontal="distributed" vertical="center" justifyLastLine="1"/>
    </xf>
    <xf numFmtId="0" fontId="20" fillId="0" borderId="37" xfId="0" applyFont="1" applyBorder="1" applyAlignment="1">
      <alignment horizontal="center" vertical="center" wrapText="1" justifyLastLine="1"/>
    </xf>
    <xf numFmtId="0" fontId="20" fillId="0" borderId="38" xfId="0" applyFont="1" applyBorder="1" applyAlignment="1">
      <alignment horizontal="center" vertical="center" justifyLastLine="1"/>
    </xf>
    <xf numFmtId="0" fontId="20" fillId="0" borderId="5" xfId="0" applyFont="1" applyBorder="1" applyAlignment="1">
      <alignment horizontal="center" vertical="center" justifyLastLine="1"/>
    </xf>
    <xf numFmtId="0" fontId="20" fillId="0" borderId="8" xfId="0" applyFont="1" applyBorder="1" applyAlignment="1">
      <alignment horizontal="center" vertical="center" justifyLastLine="1"/>
    </xf>
    <xf numFmtId="0" fontId="20" fillId="0" borderId="0" xfId="0" applyFont="1" applyBorder="1" applyAlignment="1">
      <alignment horizontal="center" vertical="center" justifyLastLine="1"/>
    </xf>
    <xf numFmtId="0" fontId="20" fillId="0" borderId="6" xfId="0" applyFont="1" applyBorder="1" applyAlignment="1">
      <alignment horizontal="center" vertical="center" justifyLastLine="1"/>
    </xf>
    <xf numFmtId="0" fontId="20" fillId="0" borderId="9" xfId="0" applyFont="1" applyBorder="1" applyAlignment="1">
      <alignment horizontal="center" vertical="center" justifyLastLine="1"/>
    </xf>
    <xf numFmtId="0" fontId="20" fillId="0" borderId="10" xfId="0" applyFont="1" applyBorder="1" applyAlignment="1">
      <alignment horizontal="center" vertical="center" justifyLastLine="1"/>
    </xf>
    <xf numFmtId="0" fontId="20" fillId="0" borderId="11" xfId="0" applyFont="1" applyBorder="1" applyAlignment="1">
      <alignment horizontal="center" vertical="center" justifyLastLine="1"/>
    </xf>
    <xf numFmtId="0" fontId="20" fillId="0" borderId="22" xfId="0" applyFont="1" applyBorder="1" applyAlignment="1">
      <alignment horizontal="distributed" vertical="center" indent="2"/>
    </xf>
    <xf numFmtId="0" fontId="0" fillId="0" borderId="4" xfId="0" applyBorder="1" applyAlignment="1">
      <alignment horizontal="distributed" vertical="center" indent="2"/>
    </xf>
    <xf numFmtId="0" fontId="0" fillId="0" borderId="4" xfId="0" applyBorder="1" applyAlignment="1">
      <alignment horizontal="distributed" indent="2"/>
    </xf>
    <xf numFmtId="0" fontId="0" fillId="0" borderId="8" xfId="0" applyBorder="1" applyAlignment="1">
      <alignment horizontal="distributed" vertical="center" indent="2"/>
    </xf>
    <xf numFmtId="0" fontId="0" fillId="0" borderId="0" xfId="0" applyBorder="1" applyAlignment="1">
      <alignment horizontal="distributed" vertical="center" indent="2"/>
    </xf>
    <xf numFmtId="0" fontId="0" fillId="0" borderId="0" xfId="0" applyAlignment="1">
      <alignment horizontal="distributed" indent="2"/>
    </xf>
    <xf numFmtId="0" fontId="0" fillId="0" borderId="0" xfId="0" applyBorder="1" applyAlignment="1">
      <alignment horizontal="distributed" indent="2"/>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38"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8" fillId="0" borderId="15" xfId="0" applyFont="1" applyBorder="1" applyAlignment="1">
      <alignment horizontal="center" vertical="center" wrapText="1"/>
    </xf>
    <xf numFmtId="0" fontId="28" fillId="0" borderId="15" xfId="0" applyFont="1" applyBorder="1" applyAlignment="1">
      <alignment horizontal="center" vertical="center"/>
    </xf>
    <xf numFmtId="0" fontId="20" fillId="0" borderId="0" xfId="0" applyFont="1" applyFill="1" applyAlignment="1">
      <alignment horizontal="center" vertical="center"/>
    </xf>
    <xf numFmtId="0" fontId="20" fillId="0" borderId="12" xfId="0" applyFont="1" applyFill="1" applyBorder="1" applyAlignment="1">
      <alignment horizontal="distributed" vertical="center" wrapText="1" justifyLastLine="1"/>
    </xf>
    <xf numFmtId="0" fontId="29" fillId="0" borderId="13" xfId="0" applyFont="1" applyFill="1" applyBorder="1" applyAlignment="1">
      <alignment horizontal="distributed" vertical="center" justifyLastLine="1"/>
    </xf>
    <xf numFmtId="0" fontId="29" fillId="0" borderId="16" xfId="0" applyFont="1" applyFill="1" applyBorder="1" applyAlignment="1">
      <alignment horizontal="distributed" vertical="center" justifyLastLine="1"/>
    </xf>
    <xf numFmtId="0" fontId="29" fillId="0" borderId="14" xfId="0" applyFont="1" applyFill="1" applyBorder="1" applyAlignment="1">
      <alignment horizontal="distributed" vertical="center" justifyLastLine="1"/>
    </xf>
    <xf numFmtId="0" fontId="29" fillId="0" borderId="15" xfId="0" applyFont="1" applyFill="1" applyBorder="1" applyAlignment="1">
      <alignment horizontal="distributed" vertical="center" justifyLastLine="1"/>
    </xf>
    <xf numFmtId="0" fontId="29" fillId="0" borderId="17" xfId="0" applyFont="1" applyFill="1" applyBorder="1" applyAlignment="1">
      <alignment horizontal="distributed" vertical="center" justifyLastLine="1"/>
    </xf>
    <xf numFmtId="0" fontId="20" fillId="0" borderId="22" xfId="0" applyFont="1" applyFill="1" applyBorder="1" applyAlignment="1">
      <alignment horizontal="distributed" vertical="center" indent="2"/>
    </xf>
    <xf numFmtId="0" fontId="20" fillId="0" borderId="4" xfId="0" applyFont="1" applyFill="1" applyBorder="1" applyAlignment="1">
      <alignment horizontal="distributed" vertical="center" indent="2"/>
    </xf>
    <xf numFmtId="0" fontId="20" fillId="0" borderId="23" xfId="0" applyFont="1" applyFill="1" applyBorder="1" applyAlignment="1">
      <alignment horizontal="distributed" vertical="center" indent="2"/>
    </xf>
    <xf numFmtId="0" fontId="20" fillId="0" borderId="9" xfId="0" applyFont="1" applyFill="1" applyBorder="1" applyAlignment="1">
      <alignment horizontal="distributed" vertical="center" indent="2"/>
    </xf>
    <xf numFmtId="0" fontId="20" fillId="0" borderId="10" xfId="0" applyFont="1" applyFill="1" applyBorder="1" applyAlignment="1">
      <alignment horizontal="distributed" vertical="center" indent="2"/>
    </xf>
    <xf numFmtId="0" fontId="20" fillId="0" borderId="11" xfId="0" applyFont="1" applyFill="1" applyBorder="1" applyAlignment="1">
      <alignment horizontal="distributed" vertical="center" indent="2"/>
    </xf>
    <xf numFmtId="0" fontId="20" fillId="0" borderId="16" xfId="0" applyFont="1" applyFill="1" applyBorder="1" applyAlignment="1">
      <alignment horizontal="distributed" vertical="center" indent="13"/>
    </xf>
    <xf numFmtId="0" fontId="20" fillId="0" borderId="31" xfId="0" applyFont="1" applyFill="1" applyBorder="1" applyAlignment="1">
      <alignment horizontal="distributed" vertical="center" indent="13"/>
    </xf>
    <xf numFmtId="176" fontId="20" fillId="0" borderId="44" xfId="0" applyNumberFormat="1" applyFont="1" applyFill="1" applyBorder="1" applyAlignment="1">
      <alignment horizontal="distributed" vertical="center" indent="2"/>
    </xf>
    <xf numFmtId="176" fontId="20" fillId="0" borderId="14" xfId="0" applyNumberFormat="1" applyFont="1" applyFill="1" applyBorder="1" applyAlignment="1">
      <alignment horizontal="distributed" vertical="center" indent="2"/>
    </xf>
    <xf numFmtId="176" fontId="20" fillId="0" borderId="17" xfId="0" applyNumberFormat="1" applyFont="1" applyFill="1" applyBorder="1" applyAlignment="1">
      <alignment horizontal="distributed" vertical="center" indent="2"/>
    </xf>
    <xf numFmtId="176" fontId="20" fillId="0" borderId="17" xfId="0" applyNumberFormat="1" applyFont="1" applyFill="1" applyBorder="1" applyAlignment="1">
      <alignment horizontal="distributed" vertical="center" indent="1"/>
    </xf>
    <xf numFmtId="176" fontId="20" fillId="0" borderId="44" xfId="0" applyNumberFormat="1" applyFont="1" applyFill="1" applyBorder="1" applyAlignment="1">
      <alignment horizontal="distributed" vertical="center" indent="1"/>
    </xf>
    <xf numFmtId="176" fontId="20" fillId="0" borderId="14" xfId="0" applyNumberFormat="1" applyFont="1" applyFill="1" applyBorder="1" applyAlignment="1">
      <alignment horizontal="distributed" vertical="center" indent="1"/>
    </xf>
    <xf numFmtId="0" fontId="20" fillId="0" borderId="17" xfId="0" applyFont="1" applyFill="1" applyBorder="1" applyAlignment="1">
      <alignment horizontal="distributed" vertical="center" wrapText="1" indent="1"/>
    </xf>
    <xf numFmtId="0" fontId="20" fillId="0" borderId="44" xfId="0" applyFont="1" applyFill="1" applyBorder="1" applyAlignment="1">
      <alignment horizontal="distributed" vertical="center" wrapText="1" indent="1"/>
    </xf>
    <xf numFmtId="0" fontId="20" fillId="0" borderId="14" xfId="0" applyFont="1" applyFill="1" applyBorder="1" applyAlignment="1">
      <alignment horizontal="distributed" vertical="center" wrapText="1" indent="1"/>
    </xf>
    <xf numFmtId="0" fontId="25" fillId="0" borderId="17" xfId="0" applyFont="1" applyFill="1" applyBorder="1" applyAlignment="1">
      <alignment horizontal="distributed" vertical="center" wrapText="1" justifyLastLine="1"/>
    </xf>
    <xf numFmtId="0" fontId="25" fillId="0" borderId="44" xfId="0" applyFont="1" applyFill="1" applyBorder="1" applyAlignment="1">
      <alignment horizontal="distributed" vertical="center" wrapText="1" justifyLastLine="1"/>
    </xf>
    <xf numFmtId="0" fontId="29" fillId="0" borderId="38" xfId="0" applyFont="1" applyFill="1" applyBorder="1" applyAlignment="1">
      <alignment horizontal="center"/>
    </xf>
    <xf numFmtId="0" fontId="20" fillId="0" borderId="0" xfId="0" applyFont="1" applyFill="1" applyBorder="1" applyAlignment="1">
      <alignment horizontal="distributed" vertical="center"/>
    </xf>
    <xf numFmtId="0" fontId="20" fillId="0" borderId="0" xfId="0" applyFont="1" applyFill="1" applyBorder="1" applyAlignment="1">
      <alignment horizontal="center" vertical="center"/>
    </xf>
    <xf numFmtId="176" fontId="20" fillId="0" borderId="8" xfId="0" applyNumberFormat="1" applyFont="1" applyFill="1" applyBorder="1" applyAlignment="1"/>
    <xf numFmtId="0" fontId="20" fillId="0" borderId="0" xfId="0" applyFont="1" applyFill="1" applyBorder="1" applyAlignment="1"/>
    <xf numFmtId="0" fontId="23" fillId="0" borderId="0" xfId="0" applyFont="1" applyFill="1" applyBorder="1" applyAlignment="1">
      <alignment horizontal="center" vertical="center"/>
    </xf>
    <xf numFmtId="176" fontId="23" fillId="0" borderId="8" xfId="0" applyNumberFormat="1" applyFont="1" applyFill="1" applyBorder="1" applyAlignment="1"/>
    <xf numFmtId="0" fontId="23" fillId="0" borderId="0" xfId="0" applyFont="1" applyFill="1" applyBorder="1" applyAlignment="1"/>
    <xf numFmtId="0" fontId="29" fillId="0" borderId="8" xfId="0" applyFont="1" applyFill="1" applyBorder="1" applyAlignment="1">
      <alignment horizontal="center"/>
    </xf>
    <xf numFmtId="0" fontId="29" fillId="0" borderId="0" xfId="0" applyFont="1" applyFill="1" applyBorder="1" applyAlignment="1">
      <alignment horizontal="center"/>
    </xf>
    <xf numFmtId="189" fontId="20" fillId="0" borderId="8" xfId="1" applyNumberFormat="1" applyFont="1" applyFill="1" applyBorder="1" applyAlignment="1"/>
    <xf numFmtId="189" fontId="20" fillId="0" borderId="0" xfId="1" applyNumberFormat="1" applyFont="1" applyFill="1" applyBorder="1" applyAlignment="1"/>
    <xf numFmtId="189" fontId="29" fillId="0" borderId="8" xfId="1" applyNumberFormat="1" applyFont="1" applyFill="1" applyBorder="1" applyAlignment="1">
      <alignment horizontal="center"/>
    </xf>
    <xf numFmtId="189" fontId="29" fillId="0" borderId="0" xfId="1" applyNumberFormat="1" applyFont="1" applyFill="1" applyBorder="1" applyAlignment="1">
      <alignment horizontal="center"/>
    </xf>
    <xf numFmtId="38" fontId="29" fillId="0" borderId="45" xfId="1" applyFont="1" applyFill="1" applyBorder="1" applyAlignment="1">
      <alignment horizontal="center"/>
    </xf>
    <xf numFmtId="38" fontId="29" fillId="0" borderId="1" xfId="1" applyFont="1" applyFill="1" applyBorder="1" applyAlignment="1">
      <alignment horizontal="center"/>
    </xf>
    <xf numFmtId="0" fontId="29" fillId="0" borderId="1" xfId="0" applyFont="1" applyFill="1" applyBorder="1" applyAlignment="1">
      <alignment horizontal="center"/>
    </xf>
    <xf numFmtId="0" fontId="20" fillId="0" borderId="16" xfId="0" applyFont="1" applyFill="1" applyBorder="1" applyAlignment="1">
      <alignment horizontal="center" vertical="center"/>
    </xf>
    <xf numFmtId="0" fontId="20" fillId="0" borderId="31"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6" xfId="0" applyFont="1" applyFill="1" applyBorder="1" applyAlignment="1">
      <alignment horizontal="distributed" vertical="center" indent="4"/>
    </xf>
    <xf numFmtId="0" fontId="20" fillId="0" borderId="31" xfId="0" applyFont="1" applyFill="1" applyBorder="1" applyAlignment="1">
      <alignment horizontal="distributed" vertical="center" indent="4"/>
    </xf>
    <xf numFmtId="0" fontId="20" fillId="0" borderId="12" xfId="0" applyFont="1" applyFill="1" applyBorder="1" applyAlignment="1">
      <alignment horizontal="distributed" vertical="center" indent="4"/>
    </xf>
    <xf numFmtId="0" fontId="20" fillId="0" borderId="22" xfId="0" applyFont="1" applyFill="1" applyBorder="1" applyAlignment="1">
      <alignment horizontal="center" vertical="center" justifyLastLine="1"/>
    </xf>
    <xf numFmtId="0" fontId="20" fillId="0" borderId="4" xfId="0" applyFont="1" applyFill="1" applyBorder="1" applyAlignment="1">
      <alignment horizontal="center" vertical="center" justifyLastLine="1"/>
    </xf>
    <xf numFmtId="0" fontId="20" fillId="0" borderId="9" xfId="0" applyFont="1" applyFill="1" applyBorder="1" applyAlignment="1">
      <alignment horizontal="center" vertical="center" justifyLastLine="1"/>
    </xf>
    <xf numFmtId="0" fontId="20" fillId="0" borderId="10" xfId="0" applyFont="1" applyFill="1" applyBorder="1" applyAlignment="1">
      <alignment horizontal="center" vertical="center" justifyLastLine="1"/>
    </xf>
    <xf numFmtId="176" fontId="20" fillId="0" borderId="17" xfId="0" applyNumberFormat="1" applyFont="1" applyFill="1" applyBorder="1" applyAlignment="1">
      <alignment horizontal="distributed" vertical="center" justifyLastLine="1"/>
    </xf>
    <xf numFmtId="176" fontId="20" fillId="0" borderId="44" xfId="0" applyNumberFormat="1" applyFont="1" applyFill="1" applyBorder="1" applyAlignment="1">
      <alignment horizontal="distributed" vertical="center" justifyLastLine="1"/>
    </xf>
    <xf numFmtId="176" fontId="20" fillId="0" borderId="14" xfId="0" applyNumberFormat="1" applyFont="1" applyFill="1" applyBorder="1" applyAlignment="1">
      <alignment horizontal="distributed" vertical="center" justifyLastLine="1"/>
    </xf>
    <xf numFmtId="0" fontId="20" fillId="0" borderId="17" xfId="0" applyFont="1" applyFill="1" applyBorder="1" applyAlignment="1">
      <alignment horizontal="distributed" vertical="center" indent="1"/>
    </xf>
    <xf numFmtId="0" fontId="20" fillId="0" borderId="44" xfId="0" applyFont="1" applyFill="1" applyBorder="1" applyAlignment="1">
      <alignment horizontal="distributed" vertical="center" indent="1"/>
    </xf>
    <xf numFmtId="0" fontId="20" fillId="0" borderId="14" xfId="0" applyFont="1" applyFill="1" applyBorder="1" applyAlignment="1">
      <alignment horizontal="distributed" vertical="center" indent="1"/>
    </xf>
    <xf numFmtId="0" fontId="20" fillId="0" borderId="13" xfId="0" applyFont="1" applyFill="1" applyBorder="1" applyAlignment="1">
      <alignment horizontal="distributed" vertical="center" justifyLastLine="1"/>
    </xf>
    <xf numFmtId="0" fontId="20" fillId="0" borderId="16" xfId="0" applyFont="1" applyFill="1" applyBorder="1" applyAlignment="1">
      <alignment horizontal="distributed" vertical="center" justifyLastLine="1"/>
    </xf>
    <xf numFmtId="0" fontId="20" fillId="0" borderId="14" xfId="0" applyFont="1" applyFill="1" applyBorder="1" applyAlignment="1">
      <alignment horizontal="distributed" vertical="center" justifyLastLine="1"/>
    </xf>
    <xf numFmtId="0" fontId="20" fillId="0" borderId="15" xfId="0" applyFont="1" applyFill="1" applyBorder="1" applyAlignment="1">
      <alignment horizontal="distributed" vertical="center" justifyLastLine="1"/>
    </xf>
    <xf numFmtId="0" fontId="20" fillId="0" borderId="17" xfId="0" applyFont="1" applyFill="1" applyBorder="1" applyAlignment="1">
      <alignment horizontal="distributed" vertical="center" justifyLastLine="1"/>
    </xf>
    <xf numFmtId="0" fontId="20" fillId="0" borderId="20" xfId="0" applyFont="1" applyFill="1" applyBorder="1" applyAlignment="1">
      <alignment horizontal="distributed" vertical="center" justifyLastLine="1"/>
    </xf>
    <xf numFmtId="0" fontId="20" fillId="0" borderId="21" xfId="0" applyFont="1" applyFill="1" applyBorder="1" applyAlignment="1">
      <alignment horizontal="distributed" vertical="center" justifyLastLine="1"/>
    </xf>
    <xf numFmtId="0" fontId="20" fillId="0" borderId="20" xfId="0" applyFont="1" applyFill="1" applyBorder="1" applyAlignment="1">
      <alignment horizontal="center" vertical="center" wrapText="1" justifyLastLine="1"/>
    </xf>
    <xf numFmtId="0" fontId="20" fillId="0" borderId="21" xfId="0" applyFont="1" applyFill="1" applyBorder="1" applyAlignment="1">
      <alignment horizontal="center" vertical="center" wrapText="1" justifyLastLine="1"/>
    </xf>
    <xf numFmtId="0" fontId="20" fillId="0" borderId="22" xfId="0" applyFont="1" applyFill="1" applyBorder="1" applyAlignment="1">
      <alignment horizontal="distributed" vertical="center" justifyLastLine="1"/>
    </xf>
    <xf numFmtId="0" fontId="20" fillId="0" borderId="4" xfId="0" applyFont="1" applyFill="1" applyBorder="1" applyAlignment="1">
      <alignment horizontal="distributed" vertical="center" justifyLastLine="1"/>
    </xf>
    <xf numFmtId="0" fontId="20" fillId="0" borderId="23" xfId="0" applyFont="1" applyFill="1" applyBorder="1" applyAlignment="1">
      <alignment horizontal="distributed" vertical="center" justifyLastLine="1"/>
    </xf>
    <xf numFmtId="0" fontId="20" fillId="0" borderId="9" xfId="0" applyFont="1" applyFill="1" applyBorder="1" applyAlignment="1">
      <alignment horizontal="distributed" vertical="center" justifyLastLine="1"/>
    </xf>
    <xf numFmtId="0" fontId="20" fillId="0" borderId="10" xfId="0" applyFont="1" applyFill="1" applyBorder="1" applyAlignment="1">
      <alignment horizontal="distributed" vertical="center" justifyLastLine="1"/>
    </xf>
    <xf numFmtId="0" fontId="20" fillId="0" borderId="11" xfId="0" applyFont="1" applyFill="1" applyBorder="1" applyAlignment="1">
      <alignment horizontal="distributed" vertical="center" justifyLastLine="1"/>
    </xf>
    <xf numFmtId="0" fontId="29" fillId="0" borderId="37" xfId="0" applyFont="1" applyFill="1" applyBorder="1" applyAlignment="1">
      <alignment horizontal="center"/>
    </xf>
    <xf numFmtId="177" fontId="20" fillId="0" borderId="0" xfId="0" applyNumberFormat="1" applyFont="1" applyFill="1" applyBorder="1" applyAlignment="1">
      <alignment horizontal="center" vertical="center"/>
    </xf>
    <xf numFmtId="177" fontId="20" fillId="0" borderId="0" xfId="0" applyNumberFormat="1" applyFont="1" applyFill="1" applyAlignment="1">
      <alignment horizontal="center" vertical="center"/>
    </xf>
    <xf numFmtId="0" fontId="20" fillId="0" borderId="0" xfId="0" applyFont="1" applyFill="1" applyAlignment="1">
      <alignment horizontal="distributed" vertical="center"/>
    </xf>
    <xf numFmtId="176" fontId="23" fillId="3" borderId="39" xfId="0" applyNumberFormat="1" applyFont="1" applyFill="1" applyBorder="1" applyAlignment="1">
      <alignment vertical="center"/>
    </xf>
    <xf numFmtId="176" fontId="23" fillId="3" borderId="40" xfId="0" applyNumberFormat="1" applyFont="1" applyFill="1" applyBorder="1" applyAlignment="1">
      <alignment vertical="center"/>
    </xf>
    <xf numFmtId="176" fontId="23" fillId="3" borderId="41" xfId="0" applyNumberFormat="1" applyFont="1" applyFill="1" applyBorder="1" applyAlignment="1">
      <alignment vertical="center"/>
    </xf>
    <xf numFmtId="176" fontId="23" fillId="3" borderId="42" xfId="0" applyNumberFormat="1" applyFont="1" applyFill="1" applyBorder="1" applyAlignment="1">
      <alignment vertical="center"/>
    </xf>
    <xf numFmtId="176" fontId="23" fillId="3" borderId="43" xfId="0" applyNumberFormat="1" applyFont="1" applyFill="1" applyBorder="1" applyAlignment="1">
      <alignment vertical="center"/>
    </xf>
    <xf numFmtId="176" fontId="23" fillId="3" borderId="32" xfId="0" applyNumberFormat="1" applyFont="1" applyFill="1" applyBorder="1" applyAlignment="1">
      <alignment vertical="center"/>
    </xf>
    <xf numFmtId="176" fontId="23" fillId="3" borderId="33" xfId="0" applyNumberFormat="1" applyFont="1" applyFill="1" applyBorder="1" applyAlignment="1">
      <alignment vertical="center"/>
    </xf>
    <xf numFmtId="176" fontId="23" fillId="3" borderId="34" xfId="0" applyNumberFormat="1" applyFont="1" applyFill="1" applyBorder="1" applyAlignment="1">
      <alignment vertical="center"/>
    </xf>
    <xf numFmtId="176" fontId="23" fillId="3" borderId="35" xfId="0" applyNumberFormat="1" applyFont="1" applyFill="1" applyBorder="1" applyAlignment="1">
      <alignment vertical="center"/>
    </xf>
    <xf numFmtId="176" fontId="23" fillId="3" borderId="36" xfId="0" applyNumberFormat="1" applyFont="1" applyFill="1" applyBorder="1" applyAlignment="1">
      <alignment vertical="center"/>
    </xf>
    <xf numFmtId="0" fontId="21" fillId="0" borderId="4" xfId="0" applyFont="1" applyBorder="1" applyAlignment="1">
      <alignment horizontal="center" vertical="center"/>
    </xf>
    <xf numFmtId="0" fontId="20" fillId="0" borderId="12" xfId="0" applyFont="1" applyBorder="1" applyAlignment="1">
      <alignment horizontal="distributed" vertical="center" justifyLastLine="1"/>
    </xf>
    <xf numFmtId="0" fontId="20" fillId="0" borderId="14" xfId="0" applyFont="1" applyBorder="1" applyAlignment="1">
      <alignment horizontal="distributed" vertical="center" justifyLastLine="1"/>
    </xf>
    <xf numFmtId="0" fontId="0" fillId="0" borderId="0" xfId="0" applyBorder="1" applyAlignment="1">
      <alignment horizontal="center" vertical="center"/>
    </xf>
    <xf numFmtId="6" fontId="11" fillId="0" borderId="0" xfId="2" applyFont="1" applyFill="1" applyBorder="1" applyAlignment="1">
      <alignment horizontal="center" vertical="center" justifyLastLine="1"/>
    </xf>
    <xf numFmtId="0" fontId="49" fillId="0" borderId="0" xfId="0" applyFont="1" applyBorder="1" applyAlignment="1">
      <alignment horizontal="center" vertical="center"/>
    </xf>
    <xf numFmtId="0" fontId="11" fillId="0" borderId="23" xfId="0" applyFont="1" applyBorder="1" applyAlignment="1">
      <alignment horizontal="distributed" vertical="center" justifyLastLine="1"/>
    </xf>
    <xf numFmtId="0" fontId="11" fillId="0" borderId="11" xfId="0" applyFont="1" applyBorder="1" applyAlignment="1">
      <alignment horizontal="distributed" vertical="center" justifyLastLine="1"/>
    </xf>
    <xf numFmtId="0" fontId="11" fillId="0" borderId="16" xfId="0" applyFont="1" applyBorder="1" applyAlignment="1">
      <alignment horizontal="distributed" vertical="center" justifyLastLine="1"/>
    </xf>
    <xf numFmtId="0" fontId="11" fillId="0" borderId="31" xfId="0" applyFont="1" applyBorder="1" applyAlignment="1">
      <alignment horizontal="distributed" vertical="center" justifyLastLine="1"/>
    </xf>
    <xf numFmtId="0" fontId="11" fillId="0" borderId="12" xfId="0" applyFont="1" applyBorder="1" applyAlignment="1">
      <alignment horizontal="distributed" vertical="center" justifyLastLine="1"/>
    </xf>
    <xf numFmtId="0" fontId="11" fillId="0" borderId="13" xfId="0" applyFont="1" applyBorder="1" applyAlignment="1">
      <alignment horizontal="distributed" vertical="center" justifyLastLine="1"/>
    </xf>
    <xf numFmtId="0" fontId="11" fillId="0" borderId="15" xfId="0" applyFont="1" applyBorder="1" applyAlignment="1">
      <alignment horizontal="distributed" vertical="center" justifyLastLine="1"/>
    </xf>
    <xf numFmtId="0" fontId="11" fillId="0" borderId="17" xfId="0" applyFont="1" applyBorder="1" applyAlignment="1">
      <alignment horizontal="distributed" vertical="center" justifyLastLine="1"/>
    </xf>
    <xf numFmtId="176" fontId="11" fillId="0" borderId="8" xfId="0" applyNumberFormat="1" applyFont="1" applyBorder="1" applyAlignment="1">
      <alignment horizontal="right" vertical="center"/>
    </xf>
    <xf numFmtId="176" fontId="11" fillId="0" borderId="0" xfId="0" applyNumberFormat="1" applyFont="1" applyBorder="1" applyAlignment="1">
      <alignment horizontal="right" vertical="center"/>
    </xf>
    <xf numFmtId="176" fontId="11" fillId="0" borderId="0" xfId="0" applyNumberFormat="1" applyFont="1" applyAlignment="1">
      <alignment horizontal="right" vertical="center"/>
    </xf>
    <xf numFmtId="38" fontId="11" fillId="0" borderId="0" xfId="1" applyFont="1" applyBorder="1" applyAlignment="1">
      <alignment horizontal="right" vertical="center"/>
    </xf>
    <xf numFmtId="188" fontId="14" fillId="0" borderId="8" xfId="1" applyNumberFormat="1" applyFont="1" applyFill="1" applyBorder="1" applyAlignment="1">
      <alignment horizontal="right" vertical="center"/>
    </xf>
    <xf numFmtId="188" fontId="14" fillId="0" borderId="0" xfId="1" applyNumberFormat="1" applyFont="1" applyFill="1" applyBorder="1" applyAlignment="1">
      <alignment horizontal="right" vertical="center"/>
    </xf>
    <xf numFmtId="183" fontId="14" fillId="0" borderId="0" xfId="1" applyNumberFormat="1" applyFont="1" applyFill="1" applyBorder="1" applyAlignment="1">
      <alignment horizontal="right" vertical="center"/>
    </xf>
    <xf numFmtId="38" fontId="14" fillId="0" borderId="0" xfId="1" applyFont="1" applyFill="1" applyBorder="1" applyAlignment="1">
      <alignment horizontal="right" vertical="center"/>
    </xf>
    <xf numFmtId="177" fontId="42" fillId="0" borderId="4" xfId="0" applyNumberFormat="1" applyFont="1" applyBorder="1" applyAlignment="1">
      <alignment horizontal="center" vertical="center"/>
    </xf>
    <xf numFmtId="177" fontId="42" fillId="0" borderId="0" xfId="0" applyNumberFormat="1" applyFont="1" applyBorder="1" applyAlignment="1">
      <alignment horizontal="center" vertical="center"/>
    </xf>
    <xf numFmtId="177" fontId="42" fillId="0" borderId="0" xfId="0" applyNumberFormat="1" applyFont="1" applyAlignment="1">
      <alignment horizontal="center" vertical="center"/>
    </xf>
    <xf numFmtId="0" fontId="11" fillId="0" borderId="0" xfId="0" applyFont="1" applyBorder="1" applyAlignment="1">
      <alignment horizontal="distributed" vertical="center"/>
    </xf>
    <xf numFmtId="183" fontId="11" fillId="0" borderId="8" xfId="1" applyNumberFormat="1" applyFont="1" applyFill="1" applyBorder="1" applyAlignment="1">
      <alignment horizontal="right" vertical="center"/>
    </xf>
    <xf numFmtId="183" fontId="11" fillId="0" borderId="0" xfId="1" applyNumberFormat="1" applyFont="1" applyFill="1" applyBorder="1" applyAlignment="1">
      <alignment horizontal="right" vertical="center"/>
    </xf>
    <xf numFmtId="0" fontId="20" fillId="0" borderId="0" xfId="0" applyFont="1" applyAlignment="1">
      <alignment horizontal="center" vertical="distributed" textRotation="255" justifyLastLine="1"/>
    </xf>
    <xf numFmtId="0" fontId="20" fillId="0" borderId="6" xfId="0" applyFont="1" applyBorder="1" applyAlignment="1">
      <alignment horizontal="distributed" vertical="center" justifyLastLine="1"/>
    </xf>
    <xf numFmtId="0" fontId="20" fillId="0" borderId="24" xfId="0" applyFont="1" applyBorder="1" applyAlignment="1">
      <alignment horizontal="distributed" vertical="center" justifyLastLine="1"/>
    </xf>
    <xf numFmtId="181" fontId="20" fillId="0" borderId="0" xfId="0" applyNumberFormat="1" applyFont="1" applyAlignment="1">
      <alignment vertical="center"/>
    </xf>
    <xf numFmtId="0" fontId="20" fillId="0" borderId="0" xfId="0" applyFont="1" applyAlignment="1">
      <alignment vertical="center"/>
    </xf>
    <xf numFmtId="181" fontId="23" fillId="0" borderId="0" xfId="0" applyNumberFormat="1" applyFont="1" applyAlignment="1">
      <alignment vertical="center"/>
    </xf>
    <xf numFmtId="0" fontId="23" fillId="0" borderId="0" xfId="0" applyFont="1" applyAlignment="1">
      <alignment vertical="center"/>
    </xf>
    <xf numFmtId="176" fontId="20" fillId="0" borderId="0" xfId="0" applyNumberFormat="1" applyFont="1" applyBorder="1" applyAlignment="1">
      <alignment horizontal="right" vertical="center"/>
    </xf>
    <xf numFmtId="176" fontId="23" fillId="0" borderId="0" xfId="0" applyNumberFormat="1" applyFont="1" applyBorder="1" applyAlignment="1">
      <alignment horizontal="right" vertical="center"/>
    </xf>
    <xf numFmtId="0" fontId="11" fillId="0" borderId="0" xfId="0" applyFont="1" applyFill="1" applyBorder="1" applyAlignment="1">
      <alignment horizontal="center" vertical="center"/>
    </xf>
    <xf numFmtId="0" fontId="11" fillId="0" borderId="0" xfId="0" applyFont="1" applyFill="1" applyAlignment="1">
      <alignment horizontal="center" vertical="center"/>
    </xf>
    <xf numFmtId="0" fontId="0" fillId="0" borderId="0" xfId="0" applyAlignment="1">
      <alignment horizontal="center"/>
    </xf>
    <xf numFmtId="179" fontId="20" fillId="0" borderId="0" xfId="0" applyNumberFormat="1" applyFont="1" applyBorder="1" applyAlignment="1">
      <alignment vertical="center"/>
    </xf>
    <xf numFmtId="180" fontId="20" fillId="0" borderId="0" xfId="0" applyNumberFormat="1" applyFont="1" applyBorder="1" applyAlignment="1">
      <alignment vertical="center"/>
    </xf>
    <xf numFmtId="178" fontId="14" fillId="0" borderId="0" xfId="1" applyNumberFormat="1" applyFont="1" applyFill="1" applyBorder="1" applyAlignment="1">
      <alignment horizontal="right" vertical="center"/>
    </xf>
    <xf numFmtId="182" fontId="20" fillId="0" borderId="0" xfId="0" applyNumberFormat="1" applyFont="1" applyBorder="1" applyAlignment="1">
      <alignment vertical="center"/>
    </xf>
    <xf numFmtId="184" fontId="14" fillId="0" borderId="0" xfId="1" applyNumberFormat="1" applyFont="1" applyFill="1" applyBorder="1" applyAlignment="1">
      <alignment horizontal="right" vertical="center"/>
    </xf>
    <xf numFmtId="0" fontId="11" fillId="0" borderId="20" xfId="0" applyFont="1" applyBorder="1" applyAlignment="1">
      <alignment horizontal="distributed" vertical="center" justifyLastLine="1"/>
    </xf>
    <xf numFmtId="0" fontId="11" fillId="0" borderId="21" xfId="0" applyFont="1" applyBorder="1" applyAlignment="1">
      <alignment horizontal="distributed" vertical="center" justifyLastLine="1"/>
    </xf>
  </cellXfs>
  <cellStyles count="15">
    <cellStyle name="桁区切り" xfId="1" builtinId="6"/>
    <cellStyle name="桁区切り 2" xfId="5"/>
    <cellStyle name="桁区切り 3" xfId="6"/>
    <cellStyle name="通貨" xfId="2" builtinId="7"/>
    <cellStyle name="通貨 2" xfId="12"/>
    <cellStyle name="標準" xfId="0" builtinId="0"/>
    <cellStyle name="標準 2" xfId="3"/>
    <cellStyle name="標準 2 2" xfId="7"/>
    <cellStyle name="標準 2 3" xfId="8"/>
    <cellStyle name="標準 3" xfId="9"/>
    <cellStyle name="標準 3 2" xfId="10"/>
    <cellStyle name="標準 3 2 2" xfId="11"/>
    <cellStyle name="標準 3 3" xfId="13"/>
    <cellStyle name="標準 3_01まえがき" xfId="14"/>
    <cellStyle name="標準_00目次"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25</xdr:col>
      <xdr:colOff>63898</xdr:colOff>
      <xdr:row>74</xdr:row>
      <xdr:rowOff>61153</xdr:rowOff>
    </xdr:from>
    <xdr:to>
      <xdr:col>37</xdr:col>
      <xdr:colOff>61045</xdr:colOff>
      <xdr:row>77</xdr:row>
      <xdr:rowOff>115688</xdr:rowOff>
    </xdr:to>
    <xdr:sp macro="" textlink="">
      <xdr:nvSpPr>
        <xdr:cNvPr id="2" name="角丸四角形 1"/>
        <xdr:cNvSpPr/>
      </xdr:nvSpPr>
      <xdr:spPr>
        <a:xfrm>
          <a:off x="17208898" y="12748453"/>
          <a:ext cx="8226747" cy="568885"/>
        </a:xfrm>
        <a:prstGeom prst="roundRect">
          <a:avLst>
            <a:gd name="adj" fmla="val 28975"/>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65849</xdr:colOff>
      <xdr:row>8</xdr:row>
      <xdr:rowOff>23325</xdr:rowOff>
    </xdr:from>
    <xdr:to>
      <xdr:col>62</xdr:col>
      <xdr:colOff>13864</xdr:colOff>
      <xdr:row>67</xdr:row>
      <xdr:rowOff>23996</xdr:rowOff>
    </xdr:to>
    <xdr:grpSp>
      <xdr:nvGrpSpPr>
        <xdr:cNvPr id="3" name="グループ化 2"/>
        <xdr:cNvGrpSpPr/>
      </xdr:nvGrpSpPr>
      <xdr:grpSpPr>
        <a:xfrm>
          <a:off x="7047674" y="1090125"/>
          <a:ext cx="700490" cy="10601996"/>
          <a:chOff x="6502144" y="1288585"/>
          <a:chExt cx="696293" cy="10097375"/>
        </a:xfrm>
      </xdr:grpSpPr>
      <xdr:sp macro="" textlink="">
        <xdr:nvSpPr>
          <xdr:cNvPr id="4" name="片側の 2 つの角を切り取った四角形 3"/>
          <xdr:cNvSpPr/>
        </xdr:nvSpPr>
        <xdr:spPr>
          <a:xfrm rot="16200000">
            <a:off x="6505964" y="1925573"/>
            <a:ext cx="70758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気象・</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人口</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5" name="片側の 2 つの角を切り取った四角形 4"/>
          <xdr:cNvSpPr/>
        </xdr:nvSpPr>
        <xdr:spPr>
          <a:xfrm rot="16200000">
            <a:off x="6549380" y="2603618"/>
            <a:ext cx="62075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国勢調査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6" name="片側の 2 つの角を切り取った四角形 5"/>
          <xdr:cNvSpPr/>
        </xdr:nvSpPr>
        <xdr:spPr>
          <a:xfrm rot="16200000">
            <a:off x="6545249" y="327763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経済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センサス</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7" name="片側の 2 つの角を切り取った四角形 6"/>
          <xdr:cNvSpPr/>
        </xdr:nvSpPr>
        <xdr:spPr>
          <a:xfrm rot="16200000">
            <a:off x="6545249" y="3942880"/>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商業統計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8" name="片側の 2 つの角を切り取った四角形 7"/>
          <xdr:cNvSpPr/>
        </xdr:nvSpPr>
        <xdr:spPr>
          <a:xfrm rot="16200000">
            <a:off x="6545249" y="4621029"/>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工業統計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9" name="片側の 2 つの角を切り取った四角形 8"/>
          <xdr:cNvSpPr/>
        </xdr:nvSpPr>
        <xdr:spPr>
          <a:xfrm rot="16200000">
            <a:off x="6545249" y="528810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農林業</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センサス</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10" name="片側の 2 つの角を切り取った四角形 9"/>
          <xdr:cNvSpPr/>
        </xdr:nvSpPr>
        <xdr:spPr>
          <a:xfrm rot="16200000">
            <a:off x="6540808" y="5957189"/>
            <a:ext cx="63789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行財政</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・議会</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11" name="片側の 2 つの角を切り取った四角形 10"/>
          <xdr:cNvSpPr/>
        </xdr:nvSpPr>
        <xdr:spPr>
          <a:xfrm rot="16200000">
            <a:off x="6502084" y="6632654"/>
            <a:ext cx="677472"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lnSpc>
                <a:spcPts val="1000"/>
              </a:lnSpc>
            </a:pPr>
            <a:r>
              <a:rPr kumimoji="1" lang="ja-JP" altLang="ja-JP" sz="900" b="1">
                <a:solidFill>
                  <a:sysClr val="windowText" lastClr="000000"/>
                </a:solidFill>
                <a:effectLst/>
                <a:latin typeface="HG丸ｺﾞｼｯｸM-PRO" pitchFamily="50" charset="-128"/>
                <a:ea typeface="HG丸ｺﾞｼｯｸM-PRO" pitchFamily="50" charset="-128"/>
                <a:cs typeface="+mn-cs"/>
              </a:rPr>
              <a:t>区施設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利用状況</a:t>
            </a:r>
            <a:endParaRPr kumimoji="1" lang="en-US" altLang="ja-JP" sz="9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900" b="1">
                <a:solidFill>
                  <a:sysClr val="windowText" lastClr="000000"/>
                </a:solidFill>
                <a:effectLst/>
                <a:latin typeface="HG丸ｺﾞｼｯｸM-PRO" pitchFamily="50" charset="-128"/>
                <a:ea typeface="HG丸ｺﾞｼｯｸM-PRO" pitchFamily="50" charset="-128"/>
                <a:cs typeface="+mn-cs"/>
              </a:rPr>
              <a:t>・</a:t>
            </a:r>
            <a:r>
              <a:rPr lang="ja-JP" altLang="ja-JP"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区民</a:t>
            </a:r>
            <a:r>
              <a:rPr lang="ja-JP" altLang="en-US"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a:t>
            </a:r>
            <a:endPar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12" name="片側の 2 つの角を切り取った四角形 11"/>
          <xdr:cNvSpPr/>
        </xdr:nvSpPr>
        <xdr:spPr>
          <a:xfrm rot="16200000">
            <a:off x="6528423" y="7339277"/>
            <a:ext cx="66267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福祉・</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教育・</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社会保障</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13" name="片側の 2 つの角を切り取った四角形 12"/>
          <xdr:cNvSpPr/>
        </xdr:nvSpPr>
        <xdr:spPr>
          <a:xfrm rot="16200000">
            <a:off x="6548617" y="8044073"/>
            <a:ext cx="62227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l"/>
            <a:r>
              <a:rPr kumimoji="1" lang="ja-JP" altLang="ja-JP" sz="1000" b="1">
                <a:solidFill>
                  <a:schemeClr val="bg1"/>
                </a:solidFill>
                <a:effectLst/>
                <a:latin typeface="HG丸ｺﾞｼｯｸM-PRO" pitchFamily="50" charset="-128"/>
                <a:ea typeface="HG丸ｺﾞｼｯｸM-PRO" pitchFamily="50" charset="-128"/>
                <a:cs typeface="+mn-cs"/>
              </a:rPr>
              <a:t>衛生・</a:t>
            </a:r>
            <a:endParaRPr lang="ja-JP" altLang="ja-JP" sz="1000">
              <a:solidFill>
                <a:schemeClr val="bg1"/>
              </a:solidFill>
              <a:effectLst/>
              <a:latin typeface="HG丸ｺﾞｼｯｸM-PRO" pitchFamily="50" charset="-128"/>
              <a:ea typeface="HG丸ｺﾞｼｯｸM-PRO" pitchFamily="50" charset="-128"/>
            </a:endParaRPr>
          </a:p>
          <a:p>
            <a:pPr algn="l"/>
            <a:r>
              <a:rPr kumimoji="1" lang="ja-JP" altLang="ja-JP" sz="1000" b="1">
                <a:solidFill>
                  <a:schemeClr val="bg1"/>
                </a:solidFill>
                <a:effectLst/>
                <a:latin typeface="HG丸ｺﾞｼｯｸM-PRO" pitchFamily="50" charset="-128"/>
                <a:ea typeface="HG丸ｺﾞｼｯｸM-PRO" pitchFamily="50" charset="-128"/>
                <a:cs typeface="+mn-cs"/>
              </a:rPr>
              <a:t>環境</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14" name="片側の 2 つの角を切り取った四角形 13"/>
          <xdr:cNvSpPr/>
        </xdr:nvSpPr>
        <xdr:spPr>
          <a:xfrm rot="16200000">
            <a:off x="6551844" y="8716518"/>
            <a:ext cx="615825"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土木施設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・みどり</a:t>
            </a:r>
            <a:endParaRPr lang="ja-JP" altLang="ja-JP" sz="900">
              <a:solidFill>
                <a:sysClr val="windowText" lastClr="000000"/>
              </a:solidFill>
              <a:effectLst/>
              <a:latin typeface="HG丸ｺﾞｼｯｸM-PRO" pitchFamily="50" charset="-128"/>
              <a:ea typeface="HG丸ｺﾞｼｯｸM-PRO" pitchFamily="50" charset="-128"/>
            </a:endParaRPr>
          </a:p>
        </xdr:txBody>
      </xdr:sp>
      <xdr:sp macro="" textlink="">
        <xdr:nvSpPr>
          <xdr:cNvPr id="15" name="片側の 2 つの角を切り取った四角形 14"/>
          <xdr:cNvSpPr/>
        </xdr:nvSpPr>
        <xdr:spPr>
          <a:xfrm rot="16200000">
            <a:off x="6505508" y="9377777"/>
            <a:ext cx="70850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区民の</a:t>
            </a:r>
            <a:endParaRPr lang="ja-JP" altLang="ja-JP" sz="1000" b="1">
              <a:solidFill>
                <a:sysClr val="windowText" lastClr="000000"/>
              </a:solidFill>
              <a:effectLst/>
              <a:latin typeface="HG丸ｺﾞｼｯｸM-PRO" pitchFamily="50" charset="-128"/>
              <a:ea typeface="HG丸ｺﾞｼｯｸM-PRO" pitchFamily="50" charset="-128"/>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くらし</a:t>
            </a:r>
            <a:endParaRPr kumimoji="1" lang="en-US" altLang="ja-JP" sz="10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関連</a:t>
            </a:r>
            <a:endParaRPr lang="ja-JP" altLang="ja-JP" sz="1000" b="1">
              <a:solidFill>
                <a:sysClr val="windowText" lastClr="000000"/>
              </a:solidFill>
              <a:effectLst/>
              <a:latin typeface="HG丸ｺﾞｼｯｸM-PRO" pitchFamily="50" charset="-128"/>
              <a:ea typeface="HG丸ｺﾞｼｯｸM-PRO" pitchFamily="50" charset="-128"/>
            </a:endParaRPr>
          </a:p>
        </xdr:txBody>
      </xdr:sp>
      <xdr:sp macro="" textlink="">
        <xdr:nvSpPr>
          <xdr:cNvPr id="16" name="片側の 2 つの角を切り取った四角形 15"/>
          <xdr:cNvSpPr/>
        </xdr:nvSpPr>
        <xdr:spPr>
          <a:xfrm rot="16200000">
            <a:off x="6537714" y="10049228"/>
            <a:ext cx="64408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警察・</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消防・</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17" name="片側の 2 つの角を切り取った四角形 16"/>
          <xdr:cNvSpPr/>
        </xdr:nvSpPr>
        <xdr:spPr>
          <a:xfrm rot="16200000">
            <a:off x="6545250" y="10732779"/>
            <a:ext cx="62901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特別区勢</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一覧</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18" name="片側の 2 つの角を切り取った四角形 17"/>
          <xdr:cNvSpPr/>
        </xdr:nvSpPr>
        <xdr:spPr>
          <a:xfrm rot="16200000">
            <a:off x="6549380" y="1260284"/>
            <a:ext cx="62075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練馬区勢</a:t>
            </a:r>
            <a:endParaRPr lang="en-US" altLang="ja-JP" sz="1000" b="1">
              <a:solidFill>
                <a:sysClr val="windowText" lastClr="000000"/>
              </a:solidFill>
              <a:effectLst/>
              <a:latin typeface="HG丸ｺﾞｼｯｸM-PRO" pitchFamily="50" charset="-128"/>
              <a:ea typeface="HG丸ｺﾞｼｯｸM-PRO" pitchFamily="50" charset="-128"/>
            </a:endParaRPr>
          </a:p>
          <a:p>
            <a:pPr algn="ctr"/>
            <a:r>
              <a:rPr lang="ja-JP" altLang="en-US" sz="1000" b="1">
                <a:solidFill>
                  <a:sysClr val="windowText" lastClr="000000"/>
                </a:solidFill>
                <a:effectLst/>
                <a:latin typeface="HG丸ｺﾞｼｯｸM-PRO" pitchFamily="50" charset="-128"/>
                <a:ea typeface="HG丸ｺﾞｼｯｸM-PRO" pitchFamily="50" charset="-128"/>
              </a:rPr>
              <a:t>図表</a:t>
            </a:r>
            <a:endParaRPr lang="ja-JP" altLang="ja-JP" sz="1000" b="1">
              <a:solidFill>
                <a:sysClr val="windowText" lastClr="000000"/>
              </a:solidFill>
              <a:effectLst/>
              <a:latin typeface="HG丸ｺﾞｼｯｸM-PRO" pitchFamily="50" charset="-128"/>
              <a:ea typeface="HG丸ｺﾞｼｯｸM-PRO" pitchFamily="50" charset="-128"/>
            </a:endParaRPr>
          </a:p>
        </xdr:txBody>
      </xdr:sp>
    </xdr:grpSp>
    <xdr:clientData/>
  </xdr:twoCellAnchor>
  <xdr:twoCellAnchor>
    <xdr:from>
      <xdr:col>55</xdr:col>
      <xdr:colOff>104774</xdr:colOff>
      <xdr:row>8</xdr:row>
      <xdr:rowOff>0</xdr:rowOff>
    </xdr:from>
    <xdr:to>
      <xdr:col>70</xdr:col>
      <xdr:colOff>47625</xdr:colOff>
      <xdr:row>68</xdr:row>
      <xdr:rowOff>47625</xdr:rowOff>
    </xdr:to>
    <xdr:grpSp>
      <xdr:nvGrpSpPr>
        <xdr:cNvPr id="19" name="グループ化 18"/>
        <xdr:cNvGrpSpPr/>
      </xdr:nvGrpSpPr>
      <xdr:grpSpPr>
        <a:xfrm>
          <a:off x="6953249" y="1066800"/>
          <a:ext cx="3505201" cy="10687050"/>
          <a:chOff x="7048499" y="1066800"/>
          <a:chExt cx="3505201" cy="10687050"/>
        </a:xfrm>
      </xdr:grpSpPr>
      <xdr:pic>
        <xdr:nvPicPr>
          <xdr:cNvPr id="20" name="図 1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499" y="8181976"/>
            <a:ext cx="3417194" cy="75120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1" name="図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668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2" name="図 2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7716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3" name="図 2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24765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4" name="図 2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1813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5" name="図 2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8862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6" name="図 2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46101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7" name="図 2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53054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8" name="図 2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0007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9" name="図 2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7246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0" name="図 2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74676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 name="図 3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8868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2" name="図 3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95916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3" name="図 3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2965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4" name="図 3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1001375"/>
            <a:ext cx="3467100" cy="7524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56</xdr:col>
      <xdr:colOff>65849</xdr:colOff>
      <xdr:row>8</xdr:row>
      <xdr:rowOff>23325</xdr:rowOff>
    </xdr:from>
    <xdr:to>
      <xdr:col>62</xdr:col>
      <xdr:colOff>13864</xdr:colOff>
      <xdr:row>67</xdr:row>
      <xdr:rowOff>23996</xdr:rowOff>
    </xdr:to>
    <xdr:grpSp>
      <xdr:nvGrpSpPr>
        <xdr:cNvPr id="35" name="グループ化 34"/>
        <xdr:cNvGrpSpPr/>
      </xdr:nvGrpSpPr>
      <xdr:grpSpPr>
        <a:xfrm>
          <a:off x="7047674" y="1090125"/>
          <a:ext cx="700490" cy="10601996"/>
          <a:chOff x="6502144" y="1288585"/>
          <a:chExt cx="696293" cy="10097375"/>
        </a:xfrm>
      </xdr:grpSpPr>
      <xdr:sp macro="" textlink="">
        <xdr:nvSpPr>
          <xdr:cNvPr id="36" name="片側の 2 つの角を切り取った四角形 35"/>
          <xdr:cNvSpPr/>
        </xdr:nvSpPr>
        <xdr:spPr>
          <a:xfrm rot="16200000">
            <a:off x="6505964" y="1925573"/>
            <a:ext cx="70758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気象・</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人口</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37" name="片側の 2 つの角を切り取った四角形 36"/>
          <xdr:cNvSpPr/>
        </xdr:nvSpPr>
        <xdr:spPr>
          <a:xfrm rot="16200000">
            <a:off x="6549380" y="2603618"/>
            <a:ext cx="62075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国勢調査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38" name="片側の 2 つの角を切り取った四角形 37"/>
          <xdr:cNvSpPr/>
        </xdr:nvSpPr>
        <xdr:spPr>
          <a:xfrm rot="16200000">
            <a:off x="6545249" y="327763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経済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センサス</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39" name="片側の 2 つの角を切り取った四角形 38"/>
          <xdr:cNvSpPr/>
        </xdr:nvSpPr>
        <xdr:spPr>
          <a:xfrm rot="16200000">
            <a:off x="6545249" y="3942880"/>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商業統計</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調査</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40" name="片側の 2 つの角を切り取った四角形 39"/>
          <xdr:cNvSpPr/>
        </xdr:nvSpPr>
        <xdr:spPr>
          <a:xfrm rot="16200000">
            <a:off x="6545249" y="4621029"/>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工業統計</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調査</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41" name="片側の 2 つの角を切り取った四角形 40"/>
          <xdr:cNvSpPr/>
        </xdr:nvSpPr>
        <xdr:spPr>
          <a:xfrm rot="16200000">
            <a:off x="6545249" y="528810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農林業</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センサス</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42" name="片側の 2 つの角を切り取った四角形 41"/>
          <xdr:cNvSpPr/>
        </xdr:nvSpPr>
        <xdr:spPr>
          <a:xfrm rot="16200000">
            <a:off x="6540808" y="5957189"/>
            <a:ext cx="63789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行財政</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・議会</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43" name="片側の 2 つの角を切り取った四角形 42"/>
          <xdr:cNvSpPr/>
        </xdr:nvSpPr>
        <xdr:spPr>
          <a:xfrm rot="16200000">
            <a:off x="6502084" y="6632654"/>
            <a:ext cx="677472"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lnSpc>
                <a:spcPts val="1000"/>
              </a:lnSpc>
            </a:pPr>
            <a:r>
              <a:rPr kumimoji="1" lang="ja-JP" altLang="ja-JP" sz="900" b="1">
                <a:solidFill>
                  <a:sysClr val="windowText" lastClr="000000"/>
                </a:solidFill>
                <a:effectLst/>
                <a:latin typeface="HG丸ｺﾞｼｯｸM-PRO" pitchFamily="50" charset="-128"/>
                <a:ea typeface="HG丸ｺﾞｼｯｸM-PRO" pitchFamily="50" charset="-128"/>
                <a:cs typeface="+mn-cs"/>
              </a:rPr>
              <a:t>区施設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利用状況</a:t>
            </a:r>
            <a:endParaRPr kumimoji="1" lang="en-US" altLang="ja-JP" sz="9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900" b="1">
                <a:solidFill>
                  <a:sysClr val="windowText" lastClr="000000"/>
                </a:solidFill>
                <a:effectLst/>
                <a:latin typeface="HG丸ｺﾞｼｯｸM-PRO" pitchFamily="50" charset="-128"/>
                <a:ea typeface="HG丸ｺﾞｼｯｸM-PRO" pitchFamily="50" charset="-128"/>
                <a:cs typeface="+mn-cs"/>
              </a:rPr>
              <a:t>・</a:t>
            </a:r>
            <a:r>
              <a:rPr lang="ja-JP" altLang="ja-JP"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区民</a:t>
            </a:r>
            <a:r>
              <a:rPr lang="ja-JP" altLang="en-US"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a:t>
            </a:r>
            <a:endPar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44" name="片側の 2 つの角を切り取った四角形 43"/>
          <xdr:cNvSpPr/>
        </xdr:nvSpPr>
        <xdr:spPr>
          <a:xfrm rot="16200000">
            <a:off x="6528423" y="7339277"/>
            <a:ext cx="66267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chemeClr val="tx1"/>
                </a:solidFill>
                <a:effectLst/>
                <a:latin typeface="HG丸ｺﾞｼｯｸM-PRO" panose="020F0600000000000000" pitchFamily="50" charset="-128"/>
                <a:ea typeface="HG丸ｺﾞｼｯｸM-PRO" panose="020F0600000000000000" pitchFamily="50" charset="-128"/>
                <a:cs typeface="+mn-cs"/>
              </a:rPr>
              <a:t>福祉・</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chemeClr val="tx1"/>
                </a:solidFill>
                <a:effectLst/>
                <a:latin typeface="HG丸ｺﾞｼｯｸM-PRO" panose="020F0600000000000000" pitchFamily="50" charset="-128"/>
                <a:ea typeface="HG丸ｺﾞｼｯｸM-PRO" panose="020F0600000000000000" pitchFamily="50" charset="-128"/>
                <a:cs typeface="+mn-cs"/>
              </a:rPr>
              <a:t>教育・</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chemeClr val="tx1"/>
                </a:solidFill>
                <a:effectLst/>
                <a:latin typeface="HG丸ｺﾞｼｯｸM-PRO" panose="020F0600000000000000" pitchFamily="50" charset="-128"/>
                <a:ea typeface="HG丸ｺﾞｼｯｸM-PRO" panose="020F0600000000000000" pitchFamily="50" charset="-128"/>
                <a:cs typeface="+mn-cs"/>
              </a:rPr>
              <a:t>社会保障</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xdr:txBody>
      </xdr:sp>
      <xdr:sp macro="" textlink="">
        <xdr:nvSpPr>
          <xdr:cNvPr id="45" name="片側の 2 つの角を切り取った四角形 44"/>
          <xdr:cNvSpPr/>
        </xdr:nvSpPr>
        <xdr:spPr>
          <a:xfrm rot="16200000">
            <a:off x="6548617" y="8044073"/>
            <a:ext cx="62227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l"/>
            <a:r>
              <a:rPr kumimoji="1" lang="ja-JP" altLang="ja-JP" sz="1000" b="1">
                <a:solidFill>
                  <a:schemeClr val="bg1"/>
                </a:solidFill>
                <a:effectLst/>
                <a:latin typeface="HG丸ｺﾞｼｯｸM-PRO" pitchFamily="50" charset="-128"/>
                <a:ea typeface="HG丸ｺﾞｼｯｸM-PRO" pitchFamily="50" charset="-128"/>
                <a:cs typeface="+mn-cs"/>
              </a:rPr>
              <a:t>衛生・</a:t>
            </a:r>
            <a:endParaRPr lang="ja-JP" altLang="ja-JP" sz="1000">
              <a:solidFill>
                <a:schemeClr val="bg1"/>
              </a:solidFill>
              <a:effectLst/>
              <a:latin typeface="HG丸ｺﾞｼｯｸM-PRO" pitchFamily="50" charset="-128"/>
              <a:ea typeface="HG丸ｺﾞｼｯｸM-PRO" pitchFamily="50" charset="-128"/>
            </a:endParaRPr>
          </a:p>
          <a:p>
            <a:pPr algn="l"/>
            <a:r>
              <a:rPr kumimoji="1" lang="ja-JP" altLang="ja-JP" sz="1000" b="1">
                <a:solidFill>
                  <a:schemeClr val="bg1"/>
                </a:solidFill>
                <a:effectLst/>
                <a:latin typeface="HG丸ｺﾞｼｯｸM-PRO" pitchFamily="50" charset="-128"/>
                <a:ea typeface="HG丸ｺﾞｼｯｸM-PRO" pitchFamily="50" charset="-128"/>
                <a:cs typeface="+mn-cs"/>
              </a:rPr>
              <a:t>環境</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46" name="片側の 2 つの角を切り取った四角形 45"/>
          <xdr:cNvSpPr/>
        </xdr:nvSpPr>
        <xdr:spPr>
          <a:xfrm rot="16200000">
            <a:off x="6551844" y="8716518"/>
            <a:ext cx="615825"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土木施設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・みどり</a:t>
            </a:r>
            <a:endParaRPr lang="ja-JP" altLang="ja-JP" sz="900">
              <a:solidFill>
                <a:sysClr val="windowText" lastClr="000000"/>
              </a:solidFill>
              <a:effectLst/>
              <a:latin typeface="HG丸ｺﾞｼｯｸM-PRO" pitchFamily="50" charset="-128"/>
              <a:ea typeface="HG丸ｺﾞｼｯｸM-PRO" pitchFamily="50" charset="-128"/>
            </a:endParaRPr>
          </a:p>
        </xdr:txBody>
      </xdr:sp>
      <xdr:sp macro="" textlink="">
        <xdr:nvSpPr>
          <xdr:cNvPr id="47" name="片側の 2 つの角を切り取った四角形 46"/>
          <xdr:cNvSpPr/>
        </xdr:nvSpPr>
        <xdr:spPr>
          <a:xfrm rot="16200000">
            <a:off x="6505508" y="9377777"/>
            <a:ext cx="70850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区民の</a:t>
            </a:r>
            <a:endParaRPr lang="ja-JP" altLang="ja-JP" sz="1000" b="1">
              <a:solidFill>
                <a:sysClr val="windowText" lastClr="000000"/>
              </a:solidFill>
              <a:effectLst/>
              <a:latin typeface="HG丸ｺﾞｼｯｸM-PRO" pitchFamily="50" charset="-128"/>
              <a:ea typeface="HG丸ｺﾞｼｯｸM-PRO" pitchFamily="50" charset="-128"/>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くらし</a:t>
            </a:r>
            <a:endParaRPr kumimoji="1" lang="en-US" altLang="ja-JP" sz="10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関連</a:t>
            </a:r>
            <a:endParaRPr lang="ja-JP" altLang="ja-JP" sz="1000" b="1">
              <a:solidFill>
                <a:sysClr val="windowText" lastClr="000000"/>
              </a:solidFill>
              <a:effectLst/>
              <a:latin typeface="HG丸ｺﾞｼｯｸM-PRO" pitchFamily="50" charset="-128"/>
              <a:ea typeface="HG丸ｺﾞｼｯｸM-PRO" pitchFamily="50" charset="-128"/>
            </a:endParaRPr>
          </a:p>
        </xdr:txBody>
      </xdr:sp>
      <xdr:sp macro="" textlink="">
        <xdr:nvSpPr>
          <xdr:cNvPr id="48" name="片側の 2 つの角を切り取った四角形 47"/>
          <xdr:cNvSpPr/>
        </xdr:nvSpPr>
        <xdr:spPr>
          <a:xfrm rot="16200000">
            <a:off x="6537714" y="10049228"/>
            <a:ext cx="64408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警察・</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消防・</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49" name="片側の 2 つの角を切り取った四角形 48"/>
          <xdr:cNvSpPr/>
        </xdr:nvSpPr>
        <xdr:spPr>
          <a:xfrm rot="16200000">
            <a:off x="6545250" y="10732779"/>
            <a:ext cx="62901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特別区勢</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一覧</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50" name="片側の 2 つの角を切り取った四角形 49"/>
          <xdr:cNvSpPr/>
        </xdr:nvSpPr>
        <xdr:spPr>
          <a:xfrm rot="16200000">
            <a:off x="6549380" y="1260284"/>
            <a:ext cx="62075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練馬区勢</a:t>
            </a:r>
            <a:endParaRPr lang="en-US" altLang="ja-JP" sz="1000" b="1">
              <a:solidFill>
                <a:sysClr val="windowText" lastClr="000000"/>
              </a:solidFill>
              <a:effectLst/>
              <a:latin typeface="HG丸ｺﾞｼｯｸM-PRO" pitchFamily="50" charset="-128"/>
              <a:ea typeface="HG丸ｺﾞｼｯｸM-PRO" pitchFamily="50" charset="-128"/>
            </a:endParaRPr>
          </a:p>
          <a:p>
            <a:pPr algn="ctr"/>
            <a:r>
              <a:rPr lang="ja-JP" altLang="en-US" sz="1000" b="1">
                <a:solidFill>
                  <a:sysClr val="windowText" lastClr="000000"/>
                </a:solidFill>
                <a:effectLst/>
                <a:latin typeface="HG丸ｺﾞｼｯｸM-PRO" pitchFamily="50" charset="-128"/>
                <a:ea typeface="HG丸ｺﾞｼｯｸM-PRO" pitchFamily="50" charset="-128"/>
              </a:rPr>
              <a:t>図表</a:t>
            </a:r>
            <a:endParaRPr lang="ja-JP" altLang="ja-JP" sz="1000" b="1">
              <a:solidFill>
                <a:sysClr val="windowText" lastClr="000000"/>
              </a:solidFill>
              <a:effectLst/>
              <a:latin typeface="HG丸ｺﾞｼｯｸM-PRO" pitchFamily="50" charset="-128"/>
              <a:ea typeface="HG丸ｺﾞｼｯｸM-PRO"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97"/>
  <sheetViews>
    <sheetView tabSelected="1" view="pageBreakPreview" zoomScaleNormal="100" zoomScaleSheetLayoutView="100" workbookViewId="0"/>
  </sheetViews>
  <sheetFormatPr defaultRowHeight="13.5"/>
  <cols>
    <col min="1" max="2" width="2.125" style="71" customWidth="1"/>
    <col min="3" max="3" width="0.75" style="71" customWidth="1"/>
    <col min="4" max="52" width="1.625" style="71" customWidth="1"/>
    <col min="53" max="57" width="1.75" style="71" customWidth="1"/>
    <col min="58" max="60" width="1.625" style="71" customWidth="1"/>
    <col min="61" max="67" width="1.625" style="70" customWidth="1"/>
    <col min="68" max="16384" width="9" style="70"/>
  </cols>
  <sheetData>
    <row r="1" spans="1:71" ht="11.1" customHeight="1">
      <c r="A1" s="70"/>
      <c r="AQ1"/>
      <c r="AR1" s="183">
        <v>213</v>
      </c>
      <c r="AS1" s="183"/>
      <c r="AT1" s="183"/>
      <c r="AU1" s="183"/>
      <c r="AV1" s="183"/>
      <c r="AW1" s="183"/>
      <c r="AX1" s="183"/>
      <c r="AY1" s="183"/>
      <c r="AZ1" s="183"/>
      <c r="BA1" s="183"/>
      <c r="BB1" s="183"/>
      <c r="BC1" s="183"/>
      <c r="BD1" s="183"/>
      <c r="BE1" s="183"/>
      <c r="BF1" s="183"/>
      <c r="BG1" s="183"/>
      <c r="BH1" s="183"/>
      <c r="BI1" s="183"/>
      <c r="BJ1" s="183"/>
    </row>
    <row r="2" spans="1:71" ht="11.1" customHeight="1">
      <c r="A2" s="70"/>
      <c r="B2" s="70"/>
      <c r="AQ2"/>
      <c r="AR2" s="183"/>
      <c r="AS2" s="183"/>
      <c r="AT2" s="183"/>
      <c r="AU2" s="183"/>
      <c r="AV2" s="183"/>
      <c r="AW2" s="183"/>
      <c r="AX2" s="183"/>
      <c r="AY2" s="183"/>
      <c r="AZ2" s="183"/>
      <c r="BA2" s="183"/>
      <c r="BB2" s="183"/>
      <c r="BC2" s="183"/>
      <c r="BD2" s="183"/>
      <c r="BE2" s="183"/>
      <c r="BF2" s="183"/>
      <c r="BG2" s="183"/>
      <c r="BH2" s="183"/>
      <c r="BI2" s="183"/>
      <c r="BJ2" s="183"/>
    </row>
    <row r="3" spans="1:71" ht="11.1" customHeight="1">
      <c r="A3" s="70"/>
      <c r="AQ3" s="72"/>
      <c r="AR3" s="72"/>
      <c r="AS3" s="72"/>
      <c r="AT3" s="72"/>
      <c r="AU3" s="72"/>
      <c r="AV3" s="72"/>
      <c r="AW3" s="72"/>
      <c r="AX3" s="72"/>
      <c r="AY3" s="72"/>
      <c r="AZ3" s="72"/>
      <c r="BA3" s="72"/>
      <c r="BB3" s="72"/>
      <c r="BC3" s="72"/>
      <c r="BD3" s="72"/>
      <c r="BE3" s="72"/>
      <c r="BF3" s="72"/>
      <c r="BG3" s="72"/>
      <c r="BH3" s="72"/>
      <c r="BI3" s="72"/>
      <c r="BJ3" s="72"/>
    </row>
    <row r="4" spans="1:71" ht="11.1" customHeight="1">
      <c r="A4" s="70"/>
      <c r="B4" s="70"/>
      <c r="AQ4" s="72"/>
      <c r="AR4" s="72"/>
      <c r="AS4" s="72"/>
      <c r="AT4" s="72"/>
      <c r="AU4" s="72"/>
      <c r="AV4" s="72"/>
      <c r="AW4" s="72"/>
      <c r="AX4" s="72"/>
      <c r="AY4" s="72"/>
      <c r="AZ4" s="72"/>
      <c r="BA4" s="72"/>
      <c r="BB4" s="72"/>
      <c r="BC4" s="72"/>
      <c r="BD4" s="72"/>
      <c r="BE4" s="72"/>
      <c r="BF4" s="72"/>
      <c r="BG4" s="72"/>
      <c r="BH4" s="72"/>
      <c r="BI4" s="72"/>
      <c r="BJ4" s="72"/>
    </row>
    <row r="5" spans="1:71" ht="11.1" customHeight="1">
      <c r="A5" s="73"/>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row>
    <row r="6" spans="1:71" ht="11.1" customHeight="1">
      <c r="A6" s="155"/>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row>
    <row r="7" spans="1:71" ht="11.1" customHeight="1">
      <c r="A7" s="155"/>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155"/>
      <c r="BF7" s="155"/>
      <c r="BG7" s="155"/>
      <c r="BH7" s="155"/>
      <c r="BI7" s="155"/>
      <c r="BJ7" s="155"/>
    </row>
    <row r="8" spans="1:71" ht="11.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165"/>
      <c r="BE8" s="165"/>
      <c r="BF8" s="156"/>
      <c r="BG8" s="156"/>
      <c r="BH8" s="156"/>
      <c r="BI8" s="156"/>
      <c r="BJ8" s="156"/>
      <c r="BK8" s="156"/>
      <c r="BL8" s="156"/>
      <c r="BM8" s="156"/>
      <c r="BN8" s="156"/>
      <c r="BO8" s="156"/>
      <c r="BP8" s="156"/>
      <c r="BQ8" s="156"/>
      <c r="BR8" s="156"/>
      <c r="BS8" s="156"/>
    </row>
    <row r="9" spans="1:71" ht="3" customHeight="1">
      <c r="A9" s="75"/>
      <c r="B9" s="76"/>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109"/>
      <c r="BE9" s="164"/>
      <c r="BF9" s="159"/>
      <c r="BG9" s="159"/>
      <c r="BH9" s="156"/>
      <c r="BI9" s="156"/>
      <c r="BJ9" s="156"/>
      <c r="BK9" s="156"/>
      <c r="BL9" s="156"/>
      <c r="BM9" s="156"/>
      <c r="BN9" s="156"/>
      <c r="BO9" s="156"/>
      <c r="BP9" s="156"/>
      <c r="BQ9" s="156"/>
      <c r="BR9" s="156"/>
      <c r="BS9" s="156"/>
    </row>
    <row r="10" spans="1:71" ht="31.5" customHeight="1">
      <c r="A10" s="76"/>
      <c r="B10" s="76"/>
      <c r="C10" s="78"/>
      <c r="D10" s="79"/>
      <c r="E10" s="80"/>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80"/>
      <c r="BA10" s="81"/>
      <c r="BB10" s="81"/>
      <c r="BC10" s="81"/>
      <c r="BD10" s="111"/>
      <c r="BE10" s="162"/>
      <c r="BF10" s="163"/>
      <c r="BG10" s="159"/>
      <c r="BH10" s="156"/>
      <c r="BI10" s="156"/>
      <c r="BJ10" s="156"/>
      <c r="BK10" s="156"/>
      <c r="BL10" s="156"/>
      <c r="BM10" s="156"/>
      <c r="BN10" s="156"/>
      <c r="BO10" s="156"/>
      <c r="BP10" s="156"/>
      <c r="BQ10" s="156"/>
      <c r="BR10" s="156"/>
      <c r="BS10" s="156"/>
    </row>
    <row r="11" spans="1:71" ht="18" customHeight="1">
      <c r="A11" s="76"/>
      <c r="B11" s="76"/>
      <c r="C11" s="74"/>
      <c r="D11" s="74"/>
      <c r="E11" s="74"/>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74"/>
      <c r="BA11" s="81"/>
      <c r="BB11" s="81"/>
      <c r="BC11" s="81"/>
      <c r="BD11" s="111"/>
      <c r="BE11" s="162"/>
      <c r="BF11" s="157"/>
      <c r="BG11" s="159"/>
      <c r="BH11" s="156"/>
      <c r="BI11" s="156"/>
      <c r="BJ11" s="156"/>
      <c r="BK11" s="156"/>
      <c r="BL11" s="156"/>
      <c r="BM11" s="156"/>
      <c r="BN11" s="156"/>
      <c r="BO11" s="156"/>
      <c r="BP11" s="156"/>
      <c r="BQ11" s="156"/>
      <c r="BR11" s="156"/>
      <c r="BS11" s="156"/>
    </row>
    <row r="12" spans="1:71" ht="3" customHeight="1">
      <c r="A12" s="76"/>
      <c r="B12" s="76"/>
      <c r="C12" s="74"/>
      <c r="D12" s="74"/>
      <c r="E12" s="83"/>
      <c r="F12" s="78"/>
      <c r="G12" s="74"/>
      <c r="H12" s="74"/>
      <c r="I12" s="74"/>
      <c r="J12" s="74"/>
      <c r="K12" s="74"/>
      <c r="L12" s="74"/>
      <c r="M12" s="74"/>
      <c r="N12" s="84"/>
      <c r="O12" s="84"/>
      <c r="P12" s="84"/>
      <c r="Q12" s="84"/>
      <c r="R12" s="84"/>
      <c r="S12" s="84"/>
      <c r="T12" s="83"/>
      <c r="U12" s="83"/>
      <c r="V12" s="83"/>
      <c r="W12" s="83"/>
      <c r="X12" s="83"/>
      <c r="Y12" s="83"/>
      <c r="Z12" s="83"/>
      <c r="AA12" s="84"/>
      <c r="AB12" s="84"/>
      <c r="AC12" s="84"/>
      <c r="AD12" s="84"/>
      <c r="AE12" s="84"/>
      <c r="AF12" s="84"/>
      <c r="AG12" s="84"/>
      <c r="AH12" s="84"/>
      <c r="AI12" s="84"/>
      <c r="AJ12" s="84"/>
      <c r="AK12" s="83"/>
      <c r="AL12" s="83"/>
      <c r="AM12" s="83"/>
      <c r="AN12" s="83"/>
      <c r="AO12" s="83"/>
      <c r="AP12" s="83"/>
      <c r="AQ12" s="83"/>
      <c r="AR12" s="83"/>
      <c r="AS12" s="83"/>
      <c r="AT12" s="83"/>
      <c r="AU12" s="83"/>
      <c r="AV12" s="83"/>
      <c r="AW12" s="83"/>
      <c r="AX12" s="83"/>
      <c r="AY12" s="83"/>
      <c r="AZ12" s="83"/>
      <c r="BA12" s="83"/>
      <c r="BB12" s="83"/>
      <c r="BC12" s="83"/>
      <c r="BD12" s="112"/>
      <c r="BE12" s="161"/>
      <c r="BF12" s="160"/>
      <c r="BG12" s="159"/>
      <c r="BH12" s="156"/>
      <c r="BI12" s="156"/>
      <c r="BJ12" s="156"/>
      <c r="BK12" s="156"/>
      <c r="BL12" s="156"/>
      <c r="BM12" s="156"/>
      <c r="BN12" s="156"/>
      <c r="BO12" s="156"/>
      <c r="BP12" s="156"/>
      <c r="BQ12" s="156"/>
      <c r="BR12" s="156"/>
      <c r="BS12" s="156"/>
    </row>
    <row r="13" spans="1:71" ht="3" customHeight="1">
      <c r="A13" s="76"/>
      <c r="B13" s="76"/>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109"/>
      <c r="BE13" s="164"/>
      <c r="BF13" s="159"/>
      <c r="BG13" s="159"/>
      <c r="BH13" s="156"/>
      <c r="BI13" s="156"/>
      <c r="BJ13" s="156"/>
      <c r="BK13" s="156"/>
      <c r="BL13" s="156"/>
      <c r="BM13" s="156"/>
      <c r="BN13" s="156"/>
      <c r="BO13" s="156"/>
      <c r="BP13" s="156"/>
      <c r="BQ13" s="156"/>
      <c r="BR13" s="156"/>
      <c r="BS13" s="156"/>
    </row>
    <row r="14" spans="1:71" ht="31.5" customHeight="1">
      <c r="A14" s="76"/>
      <c r="B14" s="76"/>
      <c r="C14" s="78"/>
      <c r="D14" s="79"/>
      <c r="E14" s="80"/>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80"/>
      <c r="BA14" s="81"/>
      <c r="BB14" s="81"/>
      <c r="BC14" s="81"/>
      <c r="BD14" s="111"/>
      <c r="BE14" s="162"/>
      <c r="BF14" s="163"/>
      <c r="BG14" s="159"/>
      <c r="BH14" s="156"/>
      <c r="BI14" s="156"/>
      <c r="BJ14" s="156"/>
      <c r="BK14" s="156"/>
      <c r="BL14" s="156"/>
      <c r="BM14" s="156"/>
      <c r="BN14" s="156"/>
      <c r="BO14" s="156"/>
      <c r="BP14" s="156"/>
      <c r="BQ14" s="156"/>
      <c r="BR14" s="156"/>
      <c r="BS14" s="156"/>
    </row>
    <row r="15" spans="1:71" ht="18" customHeight="1">
      <c r="A15" s="76"/>
      <c r="B15" s="76"/>
      <c r="C15" s="74"/>
      <c r="D15" s="74"/>
      <c r="E15" s="74"/>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74"/>
      <c r="BA15" s="81"/>
      <c r="BB15" s="81"/>
      <c r="BC15" s="81"/>
      <c r="BD15" s="111"/>
      <c r="BE15" s="162"/>
      <c r="BF15" s="157"/>
      <c r="BG15" s="159"/>
      <c r="BH15" s="156"/>
      <c r="BI15" s="156"/>
      <c r="BJ15" s="156"/>
      <c r="BK15" s="156"/>
      <c r="BL15" s="156"/>
      <c r="BM15" s="156"/>
      <c r="BN15" s="156"/>
      <c r="BO15" s="156"/>
      <c r="BP15" s="156"/>
      <c r="BQ15" s="156"/>
      <c r="BR15" s="156"/>
      <c r="BS15" s="156"/>
    </row>
    <row r="16" spans="1:71" ht="3" customHeight="1">
      <c r="A16" s="83"/>
      <c r="B16" s="74"/>
      <c r="C16" s="74"/>
      <c r="D16" s="74"/>
      <c r="E16" s="83"/>
      <c r="F16" s="78"/>
      <c r="G16" s="74"/>
      <c r="H16" s="74"/>
      <c r="I16" s="74"/>
      <c r="J16" s="74"/>
      <c r="K16" s="74"/>
      <c r="L16" s="74"/>
      <c r="M16" s="74"/>
      <c r="N16" s="84"/>
      <c r="O16" s="84"/>
      <c r="P16" s="84"/>
      <c r="Q16" s="84"/>
      <c r="R16" s="84"/>
      <c r="S16" s="84"/>
      <c r="T16" s="83"/>
      <c r="U16" s="83"/>
      <c r="V16" s="83"/>
      <c r="W16" s="83"/>
      <c r="X16" s="83"/>
      <c r="Y16" s="83"/>
      <c r="Z16" s="83"/>
      <c r="AA16" s="84"/>
      <c r="AB16" s="84"/>
      <c r="AC16" s="84"/>
      <c r="AD16" s="84"/>
      <c r="AE16" s="84"/>
      <c r="AF16" s="84"/>
      <c r="AG16" s="84"/>
      <c r="AH16" s="84"/>
      <c r="AI16" s="84"/>
      <c r="AJ16" s="84"/>
      <c r="AK16" s="83"/>
      <c r="AL16" s="83"/>
      <c r="AM16" s="83"/>
      <c r="AN16" s="83"/>
      <c r="AO16" s="83"/>
      <c r="AP16" s="83"/>
      <c r="AQ16" s="83"/>
      <c r="AR16" s="83"/>
      <c r="AS16" s="83"/>
      <c r="AT16" s="83"/>
      <c r="AU16" s="83"/>
      <c r="AV16" s="83"/>
      <c r="AW16" s="83"/>
      <c r="AX16" s="83"/>
      <c r="AY16" s="83"/>
      <c r="AZ16" s="83"/>
      <c r="BA16" s="83"/>
      <c r="BB16" s="83"/>
      <c r="BC16" s="83"/>
      <c r="BD16" s="112"/>
      <c r="BE16" s="161"/>
      <c r="BF16" s="160"/>
      <c r="BG16" s="159"/>
      <c r="BH16" s="156"/>
      <c r="BI16" s="156"/>
      <c r="BJ16" s="156"/>
      <c r="BK16" s="156"/>
      <c r="BL16" s="156"/>
      <c r="BM16" s="156"/>
      <c r="BN16" s="156"/>
      <c r="BO16" s="156"/>
      <c r="BP16" s="156"/>
      <c r="BQ16" s="156"/>
      <c r="BR16" s="156"/>
      <c r="BS16" s="156"/>
    </row>
    <row r="17" spans="1:71" ht="3" customHeight="1">
      <c r="A17" s="85"/>
      <c r="B17" s="86"/>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109"/>
      <c r="BE17" s="164"/>
      <c r="BF17" s="159"/>
      <c r="BG17" s="159"/>
      <c r="BH17" s="156"/>
      <c r="BI17" s="156"/>
      <c r="BJ17" s="156"/>
      <c r="BK17" s="156"/>
      <c r="BL17" s="156"/>
      <c r="BM17" s="156"/>
      <c r="BN17" s="156"/>
      <c r="BO17" s="156"/>
      <c r="BP17" s="156"/>
      <c r="BQ17" s="156"/>
      <c r="BR17" s="156"/>
      <c r="BS17" s="156"/>
    </row>
    <row r="18" spans="1:71" ht="31.5" customHeight="1">
      <c r="A18" s="86"/>
      <c r="B18" s="86"/>
      <c r="C18" s="78"/>
      <c r="D18" s="79"/>
      <c r="E18" s="80"/>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81"/>
      <c r="BB18" s="81"/>
      <c r="BC18" s="81"/>
      <c r="BD18" s="111"/>
      <c r="BE18" s="162"/>
      <c r="BF18" s="163"/>
      <c r="BG18" s="159"/>
      <c r="BH18" s="156"/>
      <c r="BI18" s="156"/>
      <c r="BJ18" s="156"/>
      <c r="BK18" s="156"/>
      <c r="BL18" s="156"/>
      <c r="BM18" s="156"/>
      <c r="BN18" s="156"/>
      <c r="BO18" s="156"/>
      <c r="BP18" s="156"/>
      <c r="BQ18" s="156"/>
      <c r="BR18" s="156"/>
      <c r="BS18" s="156"/>
    </row>
    <row r="19" spans="1:71" ht="18" customHeight="1">
      <c r="A19" s="86"/>
      <c r="B19" s="86"/>
      <c r="C19" s="74"/>
      <c r="D19" s="74"/>
      <c r="E19" s="74"/>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74"/>
      <c r="BA19" s="81"/>
      <c r="BB19" s="81"/>
      <c r="BC19" s="81"/>
      <c r="BD19" s="111"/>
      <c r="BE19" s="162"/>
      <c r="BF19" s="157"/>
      <c r="BG19" s="159"/>
      <c r="BH19" s="156"/>
      <c r="BI19" s="156"/>
      <c r="BJ19" s="156"/>
      <c r="BK19" s="156"/>
      <c r="BL19" s="156"/>
      <c r="BM19" s="156"/>
      <c r="BN19" s="156"/>
      <c r="BO19" s="156"/>
      <c r="BP19" s="156"/>
      <c r="BQ19" s="156"/>
      <c r="BR19" s="156"/>
      <c r="BS19" s="156"/>
    </row>
    <row r="20" spans="1:71" ht="3" customHeight="1">
      <c r="A20" s="86"/>
      <c r="B20" s="86"/>
      <c r="C20" s="74"/>
      <c r="D20" s="74"/>
      <c r="E20" s="83"/>
      <c r="F20" s="78"/>
      <c r="G20" s="74"/>
      <c r="H20" s="74"/>
      <c r="I20" s="74"/>
      <c r="J20" s="74"/>
      <c r="K20" s="74"/>
      <c r="L20" s="74"/>
      <c r="M20" s="74"/>
      <c r="N20" s="84"/>
      <c r="O20" s="84"/>
      <c r="P20" s="84"/>
      <c r="Q20" s="84"/>
      <c r="R20" s="84"/>
      <c r="S20" s="84"/>
      <c r="T20" s="83"/>
      <c r="U20" s="83"/>
      <c r="V20" s="83"/>
      <c r="W20" s="83"/>
      <c r="X20" s="83"/>
      <c r="Y20" s="83"/>
      <c r="Z20" s="83"/>
      <c r="AA20" s="84"/>
      <c r="AB20" s="84"/>
      <c r="AC20" s="84"/>
      <c r="AD20" s="84"/>
      <c r="AE20" s="84"/>
      <c r="AF20" s="84"/>
      <c r="AG20" s="84"/>
      <c r="AH20" s="84"/>
      <c r="AI20" s="84"/>
      <c r="AJ20" s="84"/>
      <c r="AK20" s="83"/>
      <c r="AL20" s="83"/>
      <c r="AM20" s="83"/>
      <c r="AN20" s="83"/>
      <c r="AO20" s="83"/>
      <c r="AP20" s="83"/>
      <c r="AQ20" s="83"/>
      <c r="AR20" s="83"/>
      <c r="AS20" s="83"/>
      <c r="AT20" s="83"/>
      <c r="AU20" s="83"/>
      <c r="AV20" s="83"/>
      <c r="AW20" s="83"/>
      <c r="AX20" s="83"/>
      <c r="AY20" s="83"/>
      <c r="AZ20" s="83"/>
      <c r="BA20" s="83"/>
      <c r="BB20" s="83"/>
      <c r="BC20" s="83"/>
      <c r="BD20" s="112"/>
      <c r="BE20" s="161"/>
      <c r="BF20" s="160"/>
      <c r="BG20" s="159"/>
      <c r="BH20" s="156"/>
      <c r="BI20" s="156"/>
      <c r="BJ20" s="156"/>
      <c r="BK20" s="156"/>
      <c r="BL20" s="156"/>
      <c r="BM20" s="156"/>
      <c r="BN20" s="156"/>
      <c r="BO20" s="156"/>
      <c r="BP20" s="156"/>
      <c r="BQ20" s="156"/>
      <c r="BR20" s="156"/>
      <c r="BS20" s="156"/>
    </row>
    <row r="21" spans="1:71" ht="3" customHeight="1">
      <c r="A21" s="86"/>
      <c r="B21" s="86"/>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109"/>
      <c r="BE21" s="164"/>
      <c r="BF21" s="159"/>
      <c r="BG21" s="159"/>
      <c r="BH21" s="156"/>
      <c r="BI21" s="156"/>
      <c r="BJ21" s="156"/>
      <c r="BK21" s="156"/>
      <c r="BL21" s="156"/>
      <c r="BM21" s="156"/>
      <c r="BN21" s="156"/>
      <c r="BO21" s="156"/>
      <c r="BP21" s="156"/>
      <c r="BQ21" s="156"/>
      <c r="BR21" s="156"/>
      <c r="BS21" s="156"/>
    </row>
    <row r="22" spans="1:71" ht="31.5" customHeight="1">
      <c r="A22" s="86"/>
      <c r="B22" s="86"/>
      <c r="C22" s="78"/>
      <c r="D22" s="184" t="s">
        <v>484</v>
      </c>
      <c r="E22" s="184"/>
      <c r="F22" s="184"/>
      <c r="G22" s="184"/>
      <c r="H22" s="184"/>
      <c r="I22" s="184"/>
      <c r="J22" s="186" t="s">
        <v>483</v>
      </c>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7"/>
      <c r="BA22" s="187"/>
      <c r="BB22" s="187"/>
      <c r="BC22" s="187"/>
      <c r="BD22" s="111"/>
      <c r="BE22" s="162"/>
      <c r="BF22" s="163"/>
      <c r="BG22" s="159"/>
      <c r="BH22" s="156"/>
      <c r="BI22" s="156"/>
      <c r="BJ22" s="156"/>
      <c r="BK22" s="156"/>
      <c r="BL22" s="156"/>
      <c r="BM22" s="156"/>
      <c r="BN22" s="156"/>
      <c r="BO22" s="156"/>
      <c r="BP22" s="156"/>
      <c r="BQ22" s="156"/>
      <c r="BR22" s="156"/>
      <c r="BS22" s="156"/>
    </row>
    <row r="23" spans="1:71" ht="18" customHeight="1">
      <c r="A23" s="86"/>
      <c r="B23" s="86"/>
      <c r="C23" s="74"/>
      <c r="D23" s="185"/>
      <c r="E23" s="185"/>
      <c r="F23" s="185"/>
      <c r="G23" s="185"/>
      <c r="H23" s="185"/>
      <c r="I23" s="185"/>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8"/>
      <c r="AN23" s="188"/>
      <c r="AO23" s="188"/>
      <c r="AP23" s="188"/>
      <c r="AQ23" s="188"/>
      <c r="AR23" s="188"/>
      <c r="AS23" s="188"/>
      <c r="AT23" s="188"/>
      <c r="AU23" s="188"/>
      <c r="AV23" s="188"/>
      <c r="AW23" s="188"/>
      <c r="AX23" s="188"/>
      <c r="AY23" s="188"/>
      <c r="AZ23" s="188"/>
      <c r="BA23" s="188"/>
      <c r="BB23" s="188"/>
      <c r="BC23" s="188"/>
      <c r="BD23" s="111"/>
      <c r="BE23" s="162"/>
      <c r="BF23" s="157"/>
      <c r="BG23" s="159"/>
      <c r="BH23" s="156"/>
      <c r="BI23" s="156"/>
      <c r="BJ23" s="156"/>
      <c r="BK23" s="156"/>
      <c r="BL23" s="156"/>
      <c r="BM23" s="156"/>
      <c r="BN23" s="156"/>
      <c r="BO23" s="156"/>
      <c r="BP23" s="156"/>
      <c r="BQ23" s="156"/>
      <c r="BR23" s="156"/>
      <c r="BS23" s="156"/>
    </row>
    <row r="24" spans="1:71" ht="3" customHeight="1">
      <c r="A24" s="86"/>
      <c r="B24" s="86"/>
      <c r="C24" s="74"/>
      <c r="D24" s="74"/>
      <c r="E24" s="83"/>
      <c r="F24" s="78"/>
      <c r="G24" s="74"/>
      <c r="H24" s="74"/>
      <c r="I24" s="74"/>
      <c r="J24" s="74"/>
      <c r="K24" s="74"/>
      <c r="L24" s="74"/>
      <c r="M24" s="74"/>
      <c r="N24" s="84"/>
      <c r="O24" s="84"/>
      <c r="P24" s="84"/>
      <c r="Q24" s="84"/>
      <c r="R24" s="84"/>
      <c r="S24" s="84"/>
      <c r="T24" s="83"/>
      <c r="U24" s="83"/>
      <c r="V24" s="83"/>
      <c r="W24" s="83"/>
      <c r="X24" s="83"/>
      <c r="Y24" s="83"/>
      <c r="Z24" s="83"/>
      <c r="AA24" s="84"/>
      <c r="AB24" s="84"/>
      <c r="AC24" s="84"/>
      <c r="AD24" s="84"/>
      <c r="AE24" s="84"/>
      <c r="AF24" s="84"/>
      <c r="AG24" s="84"/>
      <c r="AH24" s="84"/>
      <c r="AI24" s="84"/>
      <c r="AJ24" s="84"/>
      <c r="AK24" s="83"/>
      <c r="AL24" s="83"/>
      <c r="AM24" s="83"/>
      <c r="AN24" s="83"/>
      <c r="AO24" s="83"/>
      <c r="AP24" s="83"/>
      <c r="AQ24" s="83"/>
      <c r="AR24" s="83"/>
      <c r="AS24" s="83"/>
      <c r="AT24" s="83"/>
      <c r="AU24" s="83"/>
      <c r="AV24" s="83"/>
      <c r="AW24" s="83"/>
      <c r="AX24" s="83"/>
      <c r="AY24" s="83"/>
      <c r="AZ24" s="83"/>
      <c r="BA24" s="83"/>
      <c r="BB24" s="83"/>
      <c r="BC24" s="83"/>
      <c r="BD24" s="112"/>
      <c r="BE24" s="161"/>
      <c r="BF24" s="160"/>
      <c r="BG24" s="159"/>
      <c r="BH24" s="156"/>
      <c r="BI24" s="156"/>
      <c r="BJ24" s="156"/>
      <c r="BK24" s="156"/>
      <c r="BL24" s="156"/>
      <c r="BM24" s="156"/>
      <c r="BN24" s="156"/>
      <c r="BO24" s="156"/>
      <c r="BP24" s="156"/>
      <c r="BQ24" s="156"/>
      <c r="BR24" s="156"/>
      <c r="BS24" s="156"/>
    </row>
    <row r="25" spans="1:71" ht="3" customHeight="1">
      <c r="A25" s="86"/>
      <c r="B25" s="86"/>
      <c r="C25" s="7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109"/>
      <c r="BE25" s="164"/>
      <c r="BF25" s="159"/>
      <c r="BG25" s="159"/>
      <c r="BH25" s="156"/>
      <c r="BI25" s="156"/>
      <c r="BJ25" s="156"/>
      <c r="BK25" s="156"/>
      <c r="BL25" s="156"/>
      <c r="BM25" s="156"/>
      <c r="BN25" s="156"/>
      <c r="BO25" s="156"/>
      <c r="BP25" s="156"/>
      <c r="BQ25" s="156"/>
      <c r="BR25" s="156"/>
      <c r="BS25" s="156"/>
    </row>
    <row r="26" spans="1:71" ht="31.5" customHeight="1">
      <c r="A26" s="86"/>
      <c r="B26" s="86"/>
      <c r="C26" s="78"/>
      <c r="D26" s="79"/>
      <c r="E26" s="80"/>
      <c r="F26" s="88" t="s">
        <v>398</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80"/>
      <c r="BA26" s="81"/>
      <c r="BB26" s="81"/>
      <c r="BC26" s="81"/>
      <c r="BD26" s="111"/>
      <c r="BE26" s="162"/>
      <c r="BF26" s="163"/>
      <c r="BG26" s="159"/>
      <c r="BH26" s="156"/>
      <c r="BI26" s="156"/>
      <c r="BJ26" s="156"/>
      <c r="BK26" s="156"/>
      <c r="BL26" s="156"/>
      <c r="BM26" s="156"/>
      <c r="BN26" s="156"/>
      <c r="BO26" s="156"/>
      <c r="BP26" s="156"/>
      <c r="BQ26" s="156"/>
      <c r="BR26" s="156"/>
      <c r="BS26" s="156"/>
    </row>
    <row r="27" spans="1:71" ht="18" customHeight="1">
      <c r="A27" s="86"/>
      <c r="B27" s="86"/>
      <c r="C27" s="74"/>
      <c r="D27" s="74"/>
      <c r="E27" s="74"/>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74"/>
      <c r="BA27" s="81"/>
      <c r="BB27" s="81"/>
      <c r="BC27" s="81"/>
      <c r="BD27" s="111"/>
      <c r="BE27" s="162"/>
      <c r="BF27" s="157"/>
      <c r="BG27" s="159"/>
      <c r="BH27" s="156"/>
      <c r="BI27" s="156"/>
      <c r="BJ27" s="156"/>
      <c r="BK27" s="156"/>
      <c r="BL27" s="156"/>
      <c r="BM27" s="156"/>
      <c r="BN27" s="156"/>
      <c r="BO27" s="156"/>
      <c r="BP27" s="156"/>
      <c r="BQ27" s="156"/>
      <c r="BR27" s="156"/>
      <c r="BS27" s="156"/>
    </row>
    <row r="28" spans="1:71" ht="3" customHeight="1">
      <c r="A28" s="86"/>
      <c r="B28" s="86"/>
      <c r="C28" s="74"/>
      <c r="D28" s="74"/>
      <c r="E28" s="83"/>
      <c r="F28" s="78"/>
      <c r="G28" s="74"/>
      <c r="H28" s="74"/>
      <c r="I28" s="74"/>
      <c r="J28" s="74"/>
      <c r="K28" s="74"/>
      <c r="L28" s="74"/>
      <c r="M28" s="74"/>
      <c r="N28" s="84"/>
      <c r="O28" s="84"/>
      <c r="P28" s="84"/>
      <c r="Q28" s="84"/>
      <c r="R28" s="84"/>
      <c r="S28" s="84"/>
      <c r="T28" s="83"/>
      <c r="U28" s="83"/>
      <c r="V28" s="83"/>
      <c r="W28" s="83"/>
      <c r="X28" s="83"/>
      <c r="Y28" s="83"/>
      <c r="Z28" s="83"/>
      <c r="AA28" s="84"/>
      <c r="AB28" s="84"/>
      <c r="AC28" s="84"/>
      <c r="AD28" s="84"/>
      <c r="AE28" s="84"/>
      <c r="AF28" s="84"/>
      <c r="AG28" s="84"/>
      <c r="AH28" s="84"/>
      <c r="AI28" s="84"/>
      <c r="AJ28" s="84"/>
      <c r="AK28" s="83"/>
      <c r="AL28" s="83"/>
      <c r="AM28" s="83"/>
      <c r="AN28" s="83"/>
      <c r="AO28" s="83"/>
      <c r="AP28" s="83"/>
      <c r="AQ28" s="83"/>
      <c r="AR28" s="83"/>
      <c r="AS28" s="83"/>
      <c r="AT28" s="83"/>
      <c r="AU28" s="83"/>
      <c r="AV28" s="83"/>
      <c r="AW28" s="83"/>
      <c r="AX28" s="83"/>
      <c r="AY28" s="83"/>
      <c r="AZ28" s="83"/>
      <c r="BA28" s="83"/>
      <c r="BB28" s="83"/>
      <c r="BC28" s="83"/>
      <c r="BD28" s="112"/>
      <c r="BE28" s="161"/>
      <c r="BF28" s="160"/>
      <c r="BG28" s="159"/>
      <c r="BH28" s="156"/>
      <c r="BI28" s="156"/>
      <c r="BJ28" s="156"/>
      <c r="BK28" s="156"/>
      <c r="BL28" s="156"/>
      <c r="BM28" s="156"/>
      <c r="BN28" s="156"/>
      <c r="BO28" s="156"/>
      <c r="BP28" s="156"/>
      <c r="BQ28" s="156"/>
      <c r="BR28" s="156"/>
      <c r="BS28" s="156"/>
    </row>
    <row r="29" spans="1:71" ht="3" customHeight="1">
      <c r="A29" s="86"/>
      <c r="B29" s="86"/>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109"/>
      <c r="BE29" s="164"/>
      <c r="BF29" s="159"/>
      <c r="BG29" s="159"/>
      <c r="BH29" s="156"/>
      <c r="BI29" s="156"/>
      <c r="BJ29" s="156"/>
      <c r="BK29" s="156"/>
      <c r="BL29" s="156"/>
      <c r="BM29" s="156"/>
      <c r="BN29" s="156"/>
      <c r="BO29" s="156"/>
      <c r="BP29" s="156"/>
      <c r="BQ29" s="156"/>
      <c r="BR29" s="156"/>
      <c r="BS29" s="156"/>
    </row>
    <row r="30" spans="1:71" ht="31.5" customHeight="1">
      <c r="A30" s="86"/>
      <c r="B30" s="86"/>
      <c r="C30" s="78"/>
      <c r="D30" s="79"/>
      <c r="E30" s="80"/>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80"/>
      <c r="BA30" s="81"/>
      <c r="BB30" s="81"/>
      <c r="BC30" s="81"/>
      <c r="BD30" s="111"/>
      <c r="BE30" s="162"/>
      <c r="BF30" s="163"/>
      <c r="BG30" s="159"/>
      <c r="BH30" s="156"/>
      <c r="BI30" s="156"/>
      <c r="BJ30" s="156"/>
      <c r="BK30" s="156"/>
      <c r="BL30" s="156"/>
      <c r="BM30" s="156"/>
      <c r="BN30" s="156"/>
      <c r="BO30" s="156"/>
      <c r="BP30" s="156"/>
      <c r="BQ30" s="156"/>
      <c r="BR30" s="156"/>
      <c r="BS30" s="156"/>
    </row>
    <row r="31" spans="1:71" ht="18" customHeight="1">
      <c r="A31" s="86"/>
      <c r="B31" s="86"/>
      <c r="C31" s="74"/>
      <c r="D31" s="74"/>
      <c r="E31" s="74"/>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74"/>
      <c r="BA31" s="81"/>
      <c r="BB31" s="81"/>
      <c r="BC31" s="81"/>
      <c r="BD31" s="111"/>
      <c r="BE31" s="162"/>
      <c r="BF31" s="157"/>
      <c r="BG31" s="159"/>
      <c r="BH31" s="156"/>
      <c r="BI31" s="156"/>
      <c r="BJ31" s="156"/>
      <c r="BK31" s="156"/>
      <c r="BL31" s="156"/>
      <c r="BM31" s="156"/>
      <c r="BN31" s="156"/>
      <c r="BO31" s="156"/>
      <c r="BP31" s="156"/>
      <c r="BQ31" s="156"/>
      <c r="BR31" s="156"/>
      <c r="BS31" s="156"/>
    </row>
    <row r="32" spans="1:71" ht="3" customHeight="1">
      <c r="A32" s="86"/>
      <c r="B32" s="86"/>
      <c r="C32" s="74"/>
      <c r="D32" s="74"/>
      <c r="E32" s="83"/>
      <c r="F32" s="78"/>
      <c r="G32" s="74"/>
      <c r="H32" s="74"/>
      <c r="I32" s="74"/>
      <c r="J32" s="74"/>
      <c r="K32" s="74"/>
      <c r="L32" s="74"/>
      <c r="M32" s="74"/>
      <c r="N32" s="84"/>
      <c r="O32" s="84"/>
      <c r="P32" s="84"/>
      <c r="Q32" s="84"/>
      <c r="R32" s="84"/>
      <c r="S32" s="84"/>
      <c r="T32" s="83"/>
      <c r="U32" s="83"/>
      <c r="V32" s="83"/>
      <c r="W32" s="83"/>
      <c r="X32" s="83"/>
      <c r="Y32" s="83"/>
      <c r="Z32" s="83"/>
      <c r="AA32" s="84"/>
      <c r="AB32" s="84"/>
      <c r="AC32" s="84"/>
      <c r="AD32" s="84"/>
      <c r="AE32" s="84"/>
      <c r="AF32" s="84"/>
      <c r="AG32" s="84"/>
      <c r="AH32" s="84"/>
      <c r="AI32" s="84"/>
      <c r="AJ32" s="84"/>
      <c r="AK32" s="83"/>
      <c r="AL32" s="83"/>
      <c r="AM32" s="83"/>
      <c r="AN32" s="83"/>
      <c r="AO32" s="83"/>
      <c r="AP32" s="83"/>
      <c r="AQ32" s="83"/>
      <c r="AR32" s="83"/>
      <c r="AS32" s="83"/>
      <c r="AT32" s="83"/>
      <c r="AU32" s="83"/>
      <c r="AV32" s="83"/>
      <c r="AW32" s="83"/>
      <c r="AX32" s="83"/>
      <c r="AY32" s="83"/>
      <c r="AZ32" s="83"/>
      <c r="BA32" s="83"/>
      <c r="BB32" s="83"/>
      <c r="BC32" s="83"/>
      <c r="BD32" s="112"/>
      <c r="BE32" s="161"/>
      <c r="BF32" s="160"/>
      <c r="BG32" s="159"/>
      <c r="BH32" s="156"/>
      <c r="BI32" s="156"/>
      <c r="BJ32" s="156"/>
      <c r="BK32" s="156"/>
      <c r="BL32" s="156"/>
      <c r="BM32" s="156"/>
      <c r="BN32" s="156"/>
      <c r="BO32" s="156"/>
      <c r="BP32" s="156"/>
      <c r="BQ32" s="156"/>
      <c r="BR32" s="156"/>
      <c r="BS32" s="156"/>
    </row>
    <row r="33" spans="1:71" ht="3" customHeight="1">
      <c r="A33" s="86"/>
      <c r="B33" s="86"/>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109"/>
      <c r="BE33" s="164"/>
      <c r="BF33" s="159"/>
      <c r="BG33" s="159"/>
      <c r="BH33" s="156"/>
      <c r="BI33" s="156"/>
      <c r="BJ33" s="156"/>
      <c r="BK33" s="156"/>
      <c r="BL33" s="156"/>
      <c r="BM33" s="156"/>
      <c r="BN33" s="156"/>
      <c r="BO33" s="156"/>
      <c r="BP33" s="156"/>
      <c r="BQ33" s="156"/>
      <c r="BR33" s="156"/>
      <c r="BS33" s="156"/>
    </row>
    <row r="34" spans="1:71" ht="31.5" customHeight="1">
      <c r="A34" s="86"/>
      <c r="B34" s="86"/>
      <c r="C34" s="78"/>
      <c r="D34" s="79"/>
      <c r="E34" s="80"/>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80"/>
      <c r="BA34" s="81"/>
      <c r="BB34" s="81"/>
      <c r="BC34" s="81"/>
      <c r="BD34" s="111"/>
      <c r="BE34" s="162"/>
      <c r="BF34" s="163"/>
      <c r="BG34" s="159"/>
      <c r="BH34" s="156"/>
      <c r="BI34" s="156"/>
      <c r="BJ34" s="156"/>
      <c r="BK34" s="156"/>
      <c r="BL34" s="156"/>
      <c r="BM34" s="156"/>
      <c r="BN34" s="156"/>
      <c r="BO34" s="156"/>
      <c r="BP34" s="156"/>
      <c r="BQ34" s="156"/>
      <c r="BR34" s="156"/>
      <c r="BS34" s="156"/>
    </row>
    <row r="35" spans="1:71" ht="18" customHeight="1">
      <c r="A35" s="86"/>
      <c r="B35" s="86"/>
      <c r="C35" s="74"/>
      <c r="D35" s="74"/>
      <c r="E35" s="74"/>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74"/>
      <c r="BA35" s="81"/>
      <c r="BB35" s="81"/>
      <c r="BC35" s="81"/>
      <c r="BD35" s="111"/>
      <c r="BE35" s="162"/>
      <c r="BF35" s="157"/>
      <c r="BG35" s="159"/>
      <c r="BH35" s="156"/>
      <c r="BI35" s="156"/>
      <c r="BJ35" s="156"/>
      <c r="BK35" s="156"/>
      <c r="BL35" s="156"/>
      <c r="BM35" s="156"/>
      <c r="BN35" s="156"/>
      <c r="BO35" s="156"/>
      <c r="BP35" s="156"/>
      <c r="BQ35" s="156"/>
      <c r="BR35" s="156"/>
      <c r="BS35" s="156"/>
    </row>
    <row r="36" spans="1:71" ht="3" customHeight="1">
      <c r="A36" s="83"/>
      <c r="B36" s="74"/>
      <c r="C36" s="74"/>
      <c r="D36" s="74"/>
      <c r="E36" s="83"/>
      <c r="F36" s="78"/>
      <c r="G36" s="74"/>
      <c r="H36" s="74"/>
      <c r="I36" s="74"/>
      <c r="J36" s="74"/>
      <c r="K36" s="74"/>
      <c r="L36" s="74"/>
      <c r="M36" s="74"/>
      <c r="N36" s="84"/>
      <c r="O36" s="84"/>
      <c r="P36" s="84"/>
      <c r="Q36" s="84"/>
      <c r="R36" s="84"/>
      <c r="S36" s="84"/>
      <c r="T36" s="83"/>
      <c r="U36" s="83"/>
      <c r="V36" s="83"/>
      <c r="W36" s="83"/>
      <c r="X36" s="83"/>
      <c r="Y36" s="83"/>
      <c r="Z36" s="83"/>
      <c r="AA36" s="84"/>
      <c r="AB36" s="84"/>
      <c r="AC36" s="84"/>
      <c r="AD36" s="84"/>
      <c r="AE36" s="84"/>
      <c r="AF36" s="84"/>
      <c r="AG36" s="84"/>
      <c r="AH36" s="84"/>
      <c r="AI36" s="84"/>
      <c r="AJ36" s="84"/>
      <c r="AK36" s="83"/>
      <c r="AL36" s="83"/>
      <c r="AM36" s="83"/>
      <c r="AN36" s="83"/>
      <c r="AO36" s="83"/>
      <c r="AP36" s="83"/>
      <c r="AQ36" s="83"/>
      <c r="AR36" s="83"/>
      <c r="AS36" s="83"/>
      <c r="AT36" s="83"/>
      <c r="AU36" s="83"/>
      <c r="AV36" s="83"/>
      <c r="AW36" s="83"/>
      <c r="AX36" s="83"/>
      <c r="AY36" s="83"/>
      <c r="AZ36" s="83"/>
      <c r="BA36" s="83"/>
      <c r="BB36" s="83"/>
      <c r="BC36" s="83"/>
      <c r="BD36" s="112"/>
      <c r="BE36" s="161"/>
      <c r="BF36" s="160"/>
      <c r="BG36" s="159"/>
      <c r="BH36" s="156"/>
      <c r="BI36" s="156"/>
      <c r="BJ36" s="156"/>
      <c r="BK36" s="156"/>
      <c r="BL36" s="156"/>
      <c r="BM36" s="156"/>
      <c r="BN36" s="156"/>
      <c r="BO36" s="156"/>
      <c r="BP36" s="156"/>
      <c r="BQ36" s="156"/>
      <c r="BR36" s="156"/>
      <c r="BS36" s="156"/>
    </row>
    <row r="37" spans="1:71" ht="3" customHeight="1">
      <c r="A37" s="85"/>
      <c r="B37" s="86"/>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109"/>
      <c r="BE37" s="164"/>
      <c r="BF37" s="159"/>
      <c r="BG37" s="159"/>
      <c r="BH37" s="156"/>
      <c r="BI37" s="156"/>
      <c r="BJ37" s="156"/>
      <c r="BK37" s="156"/>
      <c r="BL37" s="156"/>
      <c r="BM37" s="156"/>
      <c r="BN37" s="156"/>
      <c r="BO37" s="156"/>
      <c r="BP37" s="156"/>
      <c r="BQ37" s="156"/>
      <c r="BR37" s="156"/>
      <c r="BS37" s="156"/>
    </row>
    <row r="38" spans="1:71" ht="31.5" customHeight="1">
      <c r="A38" s="86"/>
      <c r="B38" s="86"/>
      <c r="C38" s="78"/>
      <c r="D38" s="79"/>
      <c r="E38" s="80"/>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80"/>
      <c r="BA38" s="81"/>
      <c r="BB38" s="81"/>
      <c r="BC38" s="81"/>
      <c r="BD38" s="111"/>
      <c r="BE38" s="162"/>
      <c r="BF38" s="163"/>
      <c r="BG38" s="159"/>
      <c r="BH38" s="156"/>
      <c r="BI38" s="156"/>
      <c r="BJ38" s="156"/>
      <c r="BK38" s="156"/>
      <c r="BL38" s="156"/>
      <c r="BM38" s="156"/>
      <c r="BN38" s="156"/>
      <c r="BO38" s="156"/>
      <c r="BP38" s="156"/>
      <c r="BQ38" s="156"/>
      <c r="BR38" s="156"/>
      <c r="BS38" s="156"/>
    </row>
    <row r="39" spans="1:71" ht="18" customHeight="1">
      <c r="A39" s="86"/>
      <c r="B39" s="86"/>
      <c r="C39" s="74"/>
      <c r="D39" s="74"/>
      <c r="E39" s="74"/>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74"/>
      <c r="BA39" s="81"/>
      <c r="BB39" s="81"/>
      <c r="BC39" s="81"/>
      <c r="BD39" s="111"/>
      <c r="BE39" s="162"/>
      <c r="BF39" s="157"/>
      <c r="BG39" s="159"/>
      <c r="BH39" s="156"/>
      <c r="BI39" s="156"/>
      <c r="BJ39" s="156"/>
      <c r="BK39" s="156"/>
      <c r="BL39" s="156"/>
      <c r="BM39" s="156"/>
      <c r="BN39" s="156"/>
      <c r="BO39" s="156"/>
      <c r="BP39" s="156"/>
      <c r="BQ39" s="156"/>
      <c r="BR39" s="156"/>
      <c r="BS39" s="156"/>
    </row>
    <row r="40" spans="1:71" ht="3" customHeight="1">
      <c r="A40" s="86"/>
      <c r="B40" s="86"/>
      <c r="C40" s="74"/>
      <c r="D40" s="74"/>
      <c r="E40" s="83"/>
      <c r="F40" s="78"/>
      <c r="G40" s="74"/>
      <c r="H40" s="74"/>
      <c r="I40" s="74"/>
      <c r="J40" s="74"/>
      <c r="K40" s="74"/>
      <c r="L40" s="74"/>
      <c r="M40" s="74"/>
      <c r="N40" s="84"/>
      <c r="O40" s="84"/>
      <c r="P40" s="84"/>
      <c r="Q40" s="84"/>
      <c r="R40" s="84"/>
      <c r="S40" s="84"/>
      <c r="T40" s="83"/>
      <c r="U40" s="83"/>
      <c r="V40" s="83"/>
      <c r="W40" s="83"/>
      <c r="X40" s="83"/>
      <c r="Y40" s="83"/>
      <c r="Z40" s="83"/>
      <c r="AA40" s="84"/>
      <c r="AB40" s="84"/>
      <c r="AC40" s="84"/>
      <c r="AD40" s="84"/>
      <c r="AE40" s="84"/>
      <c r="AF40" s="84"/>
      <c r="AG40" s="84"/>
      <c r="AH40" s="84"/>
      <c r="AI40" s="84"/>
      <c r="AJ40" s="84"/>
      <c r="AK40" s="83"/>
      <c r="AL40" s="83"/>
      <c r="AM40" s="83"/>
      <c r="AN40" s="83"/>
      <c r="AO40" s="83"/>
      <c r="AP40" s="83"/>
      <c r="AQ40" s="83"/>
      <c r="AR40" s="83"/>
      <c r="AS40" s="83"/>
      <c r="AT40" s="83"/>
      <c r="AU40" s="83"/>
      <c r="AV40" s="83"/>
      <c r="AW40" s="83"/>
      <c r="AX40" s="83"/>
      <c r="AY40" s="83"/>
      <c r="AZ40" s="83"/>
      <c r="BA40" s="83"/>
      <c r="BB40" s="83"/>
      <c r="BC40" s="83"/>
      <c r="BD40" s="112"/>
      <c r="BE40" s="161"/>
      <c r="BF40" s="160"/>
      <c r="BG40" s="159"/>
      <c r="BH40" s="156"/>
      <c r="BI40" s="156"/>
      <c r="BJ40" s="156"/>
      <c r="BK40" s="156"/>
      <c r="BL40" s="156"/>
      <c r="BM40" s="156"/>
      <c r="BN40" s="156"/>
      <c r="BO40" s="156"/>
      <c r="BP40" s="156"/>
      <c r="BQ40" s="156"/>
      <c r="BR40" s="156"/>
      <c r="BS40" s="156"/>
    </row>
    <row r="41" spans="1:71" ht="3" customHeight="1">
      <c r="A41" s="86"/>
      <c r="B41" s="86"/>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109"/>
      <c r="BE41" s="164"/>
      <c r="BF41" s="159"/>
      <c r="BG41" s="159"/>
      <c r="BH41" s="156"/>
      <c r="BI41" s="156"/>
      <c r="BJ41" s="156"/>
      <c r="BK41" s="156"/>
      <c r="BL41" s="156"/>
      <c r="BM41" s="156"/>
      <c r="BN41" s="156"/>
      <c r="BO41" s="156"/>
      <c r="BP41" s="156"/>
      <c r="BQ41" s="156"/>
      <c r="BR41" s="156"/>
      <c r="BS41" s="156"/>
    </row>
    <row r="42" spans="1:71" ht="31.5" customHeight="1">
      <c r="A42" s="86"/>
      <c r="B42" s="86"/>
      <c r="C42" s="78"/>
      <c r="D42" s="79"/>
      <c r="E42" s="80"/>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80"/>
      <c r="BA42" s="81"/>
      <c r="BB42" s="81"/>
      <c r="BC42" s="81"/>
      <c r="BD42" s="111"/>
      <c r="BE42" s="162"/>
      <c r="BF42" s="163"/>
      <c r="BG42" s="159"/>
      <c r="BH42" s="156"/>
      <c r="BI42" s="156"/>
      <c r="BJ42" s="156"/>
      <c r="BK42" s="156"/>
      <c r="BL42" s="156"/>
      <c r="BM42" s="156"/>
      <c r="BN42" s="156"/>
      <c r="BO42" s="156"/>
      <c r="BP42" s="156"/>
      <c r="BQ42" s="156"/>
      <c r="BR42" s="156"/>
      <c r="BS42" s="156"/>
    </row>
    <row r="43" spans="1:71" ht="21" customHeight="1">
      <c r="A43" s="86"/>
      <c r="B43" s="86"/>
      <c r="C43" s="74"/>
      <c r="D43" s="74"/>
      <c r="E43" s="74"/>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74"/>
      <c r="BA43" s="81"/>
      <c r="BB43" s="81"/>
      <c r="BC43" s="81"/>
      <c r="BD43" s="111"/>
      <c r="BE43" s="162"/>
      <c r="BF43" s="157"/>
      <c r="BG43" s="159"/>
      <c r="BH43" s="156"/>
      <c r="BI43" s="156"/>
      <c r="BJ43" s="156"/>
      <c r="BK43" s="156"/>
      <c r="BL43" s="156"/>
      <c r="BM43" s="156"/>
      <c r="BN43" s="156"/>
      <c r="BO43" s="156"/>
      <c r="BP43" s="156"/>
      <c r="BQ43" s="156"/>
      <c r="BR43" s="156"/>
      <c r="BS43" s="156"/>
    </row>
    <row r="44" spans="1:71" ht="3" customHeight="1">
      <c r="A44" s="86"/>
      <c r="B44" s="86"/>
      <c r="C44" s="74"/>
      <c r="D44" s="74"/>
      <c r="E44" s="83"/>
      <c r="F44" s="78"/>
      <c r="G44" s="74"/>
      <c r="H44" s="74"/>
      <c r="I44" s="74"/>
      <c r="J44" s="74"/>
      <c r="K44" s="74"/>
      <c r="L44" s="74"/>
      <c r="M44" s="74"/>
      <c r="N44" s="84"/>
      <c r="O44" s="84"/>
      <c r="P44" s="84"/>
      <c r="Q44" s="84"/>
      <c r="R44" s="84"/>
      <c r="S44" s="84"/>
      <c r="T44" s="83"/>
      <c r="U44" s="83"/>
      <c r="V44" s="83"/>
      <c r="W44" s="83"/>
      <c r="X44" s="83"/>
      <c r="Y44" s="83"/>
      <c r="Z44" s="83"/>
      <c r="AA44" s="84"/>
      <c r="AB44" s="84"/>
      <c r="AC44" s="84"/>
      <c r="AD44" s="84"/>
      <c r="AE44" s="84"/>
      <c r="AF44" s="84"/>
      <c r="AG44" s="84"/>
      <c r="AH44" s="84"/>
      <c r="AI44" s="84"/>
      <c r="AJ44" s="84"/>
      <c r="AK44" s="83"/>
      <c r="AL44" s="83"/>
      <c r="AM44" s="83"/>
      <c r="AN44" s="83"/>
      <c r="AO44" s="83"/>
      <c r="AP44" s="83"/>
      <c r="AQ44" s="83"/>
      <c r="AR44" s="83"/>
      <c r="AS44" s="83"/>
      <c r="AT44" s="83"/>
      <c r="AU44" s="83"/>
      <c r="AV44" s="83"/>
      <c r="AW44" s="83"/>
      <c r="AX44" s="83"/>
      <c r="AY44" s="83"/>
      <c r="AZ44" s="83"/>
      <c r="BA44" s="83"/>
      <c r="BB44" s="83"/>
      <c r="BC44" s="83"/>
      <c r="BD44" s="112"/>
      <c r="BE44" s="161"/>
      <c r="BF44" s="160"/>
      <c r="BG44" s="159"/>
      <c r="BH44" s="156"/>
      <c r="BI44" s="156"/>
      <c r="BJ44" s="156"/>
      <c r="BK44" s="156"/>
      <c r="BL44" s="156"/>
      <c r="BM44" s="156"/>
      <c r="BN44" s="156"/>
      <c r="BO44" s="156"/>
      <c r="BP44" s="156"/>
      <c r="BQ44" s="156"/>
      <c r="BR44" s="156"/>
      <c r="BS44" s="156"/>
    </row>
    <row r="45" spans="1:71" ht="3" customHeight="1">
      <c r="A45" s="86"/>
      <c r="B45" s="86"/>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109"/>
      <c r="BE45" s="164"/>
      <c r="BF45" s="159"/>
      <c r="BG45" s="159"/>
      <c r="BH45" s="156"/>
      <c r="BI45" s="156"/>
      <c r="BJ45" s="156"/>
      <c r="BK45" s="156"/>
      <c r="BL45" s="156"/>
      <c r="BM45" s="156"/>
      <c r="BN45" s="156"/>
      <c r="BO45" s="156"/>
      <c r="BP45" s="156"/>
      <c r="BQ45" s="156"/>
      <c r="BR45" s="156"/>
      <c r="BS45" s="156"/>
    </row>
    <row r="46" spans="1:71" ht="31.5" customHeight="1">
      <c r="A46" s="86"/>
      <c r="B46" s="86"/>
      <c r="C46" s="78"/>
      <c r="D46" s="79"/>
      <c r="E46" s="80"/>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80"/>
      <c r="BA46" s="81"/>
      <c r="BB46" s="81"/>
      <c r="BC46" s="81"/>
      <c r="BD46" s="111"/>
      <c r="BE46" s="162"/>
      <c r="BF46" s="163"/>
      <c r="BG46" s="159"/>
      <c r="BH46" s="156"/>
      <c r="BI46" s="156"/>
      <c r="BJ46" s="156"/>
      <c r="BK46" s="156"/>
      <c r="BL46" s="156"/>
      <c r="BM46" s="156"/>
      <c r="BN46" s="156"/>
      <c r="BO46" s="156"/>
      <c r="BP46" s="156"/>
      <c r="BQ46" s="156"/>
      <c r="BR46" s="156"/>
      <c r="BS46" s="156"/>
    </row>
    <row r="47" spans="1:71" ht="20.25" customHeight="1">
      <c r="A47" s="86"/>
      <c r="B47" s="86"/>
      <c r="C47" s="74"/>
      <c r="D47" s="74"/>
      <c r="E47" s="74"/>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74"/>
      <c r="BA47" s="81"/>
      <c r="BB47" s="81"/>
      <c r="BC47" s="81"/>
      <c r="BD47" s="111"/>
      <c r="BE47" s="162"/>
      <c r="BF47" s="157"/>
      <c r="BG47" s="159"/>
      <c r="BH47" s="156"/>
      <c r="BI47" s="156"/>
      <c r="BJ47" s="156"/>
      <c r="BK47" s="156"/>
      <c r="BL47" s="156"/>
      <c r="BM47" s="156"/>
      <c r="BN47" s="156"/>
      <c r="BO47" s="156"/>
      <c r="BP47" s="156"/>
      <c r="BQ47" s="156"/>
      <c r="BR47" s="156"/>
      <c r="BS47" s="156"/>
    </row>
    <row r="48" spans="1:71" ht="3" customHeight="1">
      <c r="A48" s="86"/>
      <c r="B48" s="86"/>
      <c r="C48" s="74"/>
      <c r="D48" s="74"/>
      <c r="E48" s="83"/>
      <c r="F48" s="78"/>
      <c r="G48" s="74"/>
      <c r="H48" s="74"/>
      <c r="I48" s="74"/>
      <c r="J48" s="74"/>
      <c r="K48" s="74"/>
      <c r="L48" s="74"/>
      <c r="M48" s="74"/>
      <c r="N48" s="84"/>
      <c r="O48" s="84"/>
      <c r="P48" s="84"/>
      <c r="Q48" s="84"/>
      <c r="R48" s="84"/>
      <c r="S48" s="84"/>
      <c r="T48" s="83"/>
      <c r="U48" s="83"/>
      <c r="V48" s="83"/>
      <c r="W48" s="83"/>
      <c r="X48" s="83"/>
      <c r="Y48" s="83"/>
      <c r="Z48" s="83"/>
      <c r="AA48" s="84"/>
      <c r="AB48" s="84"/>
      <c r="AC48" s="84"/>
      <c r="AD48" s="84"/>
      <c r="AE48" s="84"/>
      <c r="AF48" s="84"/>
      <c r="AG48" s="84"/>
      <c r="AH48" s="84"/>
      <c r="AI48" s="84"/>
      <c r="AJ48" s="84"/>
      <c r="AK48" s="83"/>
      <c r="AL48" s="83"/>
      <c r="AM48" s="83"/>
      <c r="AN48" s="83"/>
      <c r="AO48" s="83"/>
      <c r="AP48" s="83"/>
      <c r="AQ48" s="83"/>
      <c r="AR48" s="83"/>
      <c r="AS48" s="83"/>
      <c r="AT48" s="83"/>
      <c r="AU48" s="83"/>
      <c r="AV48" s="83"/>
      <c r="AW48" s="83"/>
      <c r="AX48" s="83"/>
      <c r="AY48" s="83"/>
      <c r="AZ48" s="83"/>
      <c r="BA48" s="83"/>
      <c r="BB48" s="83"/>
      <c r="BC48" s="83"/>
      <c r="BD48" s="112"/>
      <c r="BE48" s="161"/>
      <c r="BF48" s="160"/>
      <c r="BG48" s="159"/>
      <c r="BH48" s="156"/>
      <c r="BI48" s="156"/>
      <c r="BJ48" s="156"/>
      <c r="BK48" s="156"/>
      <c r="BL48" s="156"/>
      <c r="BM48" s="156"/>
      <c r="BN48" s="156"/>
      <c r="BO48" s="156"/>
      <c r="BP48" s="156"/>
      <c r="BQ48" s="156"/>
      <c r="BR48" s="156"/>
      <c r="BS48" s="156"/>
    </row>
    <row r="49" spans="1:71" ht="3" customHeight="1">
      <c r="A49" s="86"/>
      <c r="B49" s="86"/>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109"/>
      <c r="BE49" s="164"/>
      <c r="BF49" s="159"/>
      <c r="BG49" s="159"/>
      <c r="BH49" s="156"/>
      <c r="BI49" s="156"/>
      <c r="BJ49" s="156"/>
      <c r="BK49" s="156"/>
      <c r="BL49" s="156"/>
      <c r="BM49" s="156"/>
      <c r="BN49" s="156"/>
      <c r="BO49" s="156"/>
      <c r="BP49" s="156"/>
      <c r="BQ49" s="156"/>
      <c r="BR49" s="156"/>
      <c r="BS49" s="156"/>
    </row>
    <row r="50" spans="1:71" ht="31.5" customHeight="1">
      <c r="A50" s="86"/>
      <c r="B50" s="86"/>
      <c r="C50" s="78"/>
      <c r="D50" s="79"/>
      <c r="E50" s="80"/>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80"/>
      <c r="BA50" s="81"/>
      <c r="BB50" s="81"/>
      <c r="BC50" s="81"/>
      <c r="BD50" s="111"/>
      <c r="BE50" s="162"/>
      <c r="BF50" s="163"/>
      <c r="BG50" s="159"/>
      <c r="BH50" s="156"/>
      <c r="BI50" s="156"/>
      <c r="BJ50" s="156"/>
      <c r="BK50" s="156"/>
      <c r="BL50" s="156"/>
      <c r="BM50" s="156"/>
      <c r="BN50" s="156"/>
      <c r="BO50" s="156"/>
      <c r="BP50" s="156"/>
      <c r="BQ50" s="156"/>
      <c r="BR50" s="156"/>
      <c r="BS50" s="156"/>
    </row>
    <row r="51" spans="1:71" ht="18" customHeight="1">
      <c r="A51" s="86"/>
      <c r="B51" s="86"/>
      <c r="C51" s="74"/>
      <c r="D51" s="74"/>
      <c r="E51" s="74"/>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74"/>
      <c r="BA51" s="81"/>
      <c r="BB51" s="81"/>
      <c r="BC51" s="81"/>
      <c r="BD51" s="111"/>
      <c r="BE51" s="162"/>
      <c r="BF51" s="157"/>
      <c r="BG51" s="159"/>
      <c r="BH51" s="156"/>
      <c r="BI51" s="156"/>
      <c r="BJ51" s="156"/>
      <c r="BK51" s="156"/>
      <c r="BL51" s="156"/>
      <c r="BM51" s="156"/>
      <c r="BN51" s="156"/>
      <c r="BO51" s="156"/>
      <c r="BP51" s="156"/>
      <c r="BQ51" s="156"/>
      <c r="BR51" s="156"/>
      <c r="BS51" s="156"/>
    </row>
    <row r="52" spans="1:71" ht="3" customHeight="1">
      <c r="A52" s="86"/>
      <c r="B52" s="86"/>
      <c r="C52" s="74"/>
      <c r="D52" s="74"/>
      <c r="E52" s="83"/>
      <c r="F52" s="78"/>
      <c r="G52" s="74"/>
      <c r="H52" s="74"/>
      <c r="I52" s="74"/>
      <c r="J52" s="74"/>
      <c r="K52" s="74"/>
      <c r="L52" s="74"/>
      <c r="M52" s="74"/>
      <c r="N52" s="84"/>
      <c r="O52" s="84"/>
      <c r="P52" s="84"/>
      <c r="Q52" s="84"/>
      <c r="R52" s="84"/>
      <c r="S52" s="84"/>
      <c r="T52" s="83"/>
      <c r="U52" s="83"/>
      <c r="V52" s="83"/>
      <c r="W52" s="83"/>
      <c r="X52" s="83"/>
      <c r="Y52" s="83"/>
      <c r="Z52" s="83"/>
      <c r="AA52" s="84"/>
      <c r="AB52" s="84"/>
      <c r="AC52" s="84"/>
      <c r="AD52" s="84"/>
      <c r="AE52" s="84"/>
      <c r="AF52" s="84"/>
      <c r="AG52" s="84"/>
      <c r="AH52" s="84"/>
      <c r="AI52" s="84"/>
      <c r="AJ52" s="84"/>
      <c r="AK52" s="83"/>
      <c r="AL52" s="83"/>
      <c r="AM52" s="83"/>
      <c r="AN52" s="83"/>
      <c r="AO52" s="83"/>
      <c r="AP52" s="83"/>
      <c r="AQ52" s="83"/>
      <c r="AR52" s="83"/>
      <c r="AS52" s="83"/>
      <c r="AT52" s="83"/>
      <c r="AU52" s="83"/>
      <c r="AV52" s="83"/>
      <c r="AW52" s="83"/>
      <c r="AX52" s="83"/>
      <c r="AY52" s="83"/>
      <c r="AZ52" s="83"/>
      <c r="BA52" s="83"/>
      <c r="BB52" s="83"/>
      <c r="BC52" s="83"/>
      <c r="BD52" s="112"/>
      <c r="BE52" s="161"/>
      <c r="BF52" s="160"/>
      <c r="BG52" s="159"/>
      <c r="BH52" s="156"/>
      <c r="BI52" s="156"/>
      <c r="BJ52" s="156"/>
      <c r="BK52" s="156"/>
      <c r="BL52" s="156"/>
      <c r="BM52" s="156"/>
      <c r="BN52" s="156"/>
      <c r="BO52" s="156"/>
      <c r="BP52" s="156"/>
      <c r="BQ52" s="156"/>
      <c r="BR52" s="156"/>
      <c r="BS52" s="156"/>
    </row>
    <row r="53" spans="1:71" ht="3" customHeight="1">
      <c r="A53" s="86"/>
      <c r="B53" s="86"/>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109"/>
      <c r="BE53" s="164"/>
      <c r="BF53" s="159"/>
      <c r="BG53" s="159"/>
      <c r="BH53" s="156"/>
      <c r="BI53" s="156"/>
      <c r="BJ53" s="156"/>
      <c r="BK53" s="156"/>
      <c r="BL53" s="156"/>
      <c r="BM53" s="156"/>
      <c r="BN53" s="156"/>
      <c r="BO53" s="156"/>
      <c r="BP53" s="156"/>
      <c r="BQ53" s="156"/>
      <c r="BR53" s="156"/>
      <c r="BS53" s="156"/>
    </row>
    <row r="54" spans="1:71" ht="31.5" customHeight="1">
      <c r="A54" s="86"/>
      <c r="B54" s="86"/>
      <c r="C54" s="78"/>
      <c r="D54" s="79"/>
      <c r="E54" s="80"/>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80"/>
      <c r="BA54" s="81"/>
      <c r="BB54" s="81"/>
      <c r="BC54" s="81"/>
      <c r="BD54" s="111"/>
      <c r="BE54" s="162"/>
      <c r="BF54" s="163"/>
      <c r="BG54" s="159"/>
      <c r="BH54" s="156"/>
      <c r="BI54" s="156"/>
      <c r="BJ54" s="156"/>
      <c r="BK54" s="156"/>
      <c r="BL54" s="156"/>
      <c r="BM54" s="156"/>
      <c r="BN54" s="156"/>
      <c r="BO54" s="156"/>
      <c r="BP54" s="156"/>
      <c r="BQ54" s="156"/>
      <c r="BR54" s="156"/>
      <c r="BS54" s="156"/>
    </row>
    <row r="55" spans="1:71" ht="18" customHeight="1">
      <c r="A55" s="86"/>
      <c r="B55" s="86"/>
      <c r="C55" s="74"/>
      <c r="D55" s="74"/>
      <c r="E55" s="74"/>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74"/>
      <c r="BA55" s="81"/>
      <c r="BB55" s="81"/>
      <c r="BC55" s="81"/>
      <c r="BD55" s="111"/>
      <c r="BE55" s="162"/>
      <c r="BF55" s="157"/>
      <c r="BG55" s="159"/>
      <c r="BH55" s="156"/>
      <c r="BI55" s="156"/>
      <c r="BJ55" s="156"/>
      <c r="BK55" s="156"/>
      <c r="BL55" s="156"/>
      <c r="BM55" s="156"/>
      <c r="BN55" s="156"/>
      <c r="BO55" s="156"/>
      <c r="BP55" s="156"/>
      <c r="BQ55" s="156"/>
      <c r="BR55" s="156"/>
      <c r="BS55" s="156"/>
    </row>
    <row r="56" spans="1:71" ht="3" customHeight="1">
      <c r="A56" s="74"/>
      <c r="B56" s="74"/>
      <c r="C56" s="74"/>
      <c r="D56" s="74"/>
      <c r="E56" s="83"/>
      <c r="F56" s="78"/>
      <c r="G56" s="74"/>
      <c r="H56" s="74"/>
      <c r="I56" s="74"/>
      <c r="J56" s="74"/>
      <c r="K56" s="74"/>
      <c r="L56" s="74"/>
      <c r="M56" s="74"/>
      <c r="N56" s="84"/>
      <c r="O56" s="84"/>
      <c r="P56" s="84"/>
      <c r="Q56" s="84"/>
      <c r="R56" s="84"/>
      <c r="S56" s="84"/>
      <c r="T56" s="83"/>
      <c r="U56" s="83"/>
      <c r="V56" s="83"/>
      <c r="W56" s="83"/>
      <c r="X56" s="83"/>
      <c r="Y56" s="83"/>
      <c r="Z56" s="83"/>
      <c r="AA56" s="84"/>
      <c r="AB56" s="84"/>
      <c r="AC56" s="84"/>
      <c r="AD56" s="84"/>
      <c r="AE56" s="84"/>
      <c r="AF56" s="84"/>
      <c r="AG56" s="84"/>
      <c r="AH56" s="84"/>
      <c r="AI56" s="84"/>
      <c r="AJ56" s="84"/>
      <c r="AK56" s="83"/>
      <c r="AL56" s="83"/>
      <c r="AM56" s="83"/>
      <c r="AN56" s="83"/>
      <c r="AO56" s="83"/>
      <c r="AP56" s="83"/>
      <c r="AQ56" s="83"/>
      <c r="AR56" s="83"/>
      <c r="AS56" s="83"/>
      <c r="AT56" s="83"/>
      <c r="AU56" s="83"/>
      <c r="AV56" s="83"/>
      <c r="AW56" s="83"/>
      <c r="AX56" s="83"/>
      <c r="AY56" s="83"/>
      <c r="AZ56" s="83"/>
      <c r="BA56" s="83"/>
      <c r="BB56" s="83"/>
      <c r="BC56" s="83"/>
      <c r="BD56" s="112"/>
      <c r="BE56" s="161"/>
      <c r="BF56" s="160"/>
      <c r="BG56" s="159"/>
      <c r="BH56" s="156"/>
      <c r="BI56" s="156"/>
      <c r="BJ56" s="156"/>
      <c r="BK56" s="156"/>
      <c r="BL56" s="156"/>
      <c r="BM56" s="156"/>
      <c r="BN56" s="156"/>
      <c r="BO56" s="156"/>
      <c r="BP56" s="156"/>
      <c r="BQ56" s="156"/>
      <c r="BR56" s="156"/>
      <c r="BS56" s="156"/>
    </row>
    <row r="57" spans="1:71" ht="3" customHeight="1">
      <c r="A57" s="89"/>
      <c r="B57" s="90"/>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109"/>
      <c r="BE57" s="164"/>
      <c r="BF57" s="159"/>
      <c r="BG57" s="159"/>
      <c r="BH57" s="156"/>
      <c r="BI57" s="156"/>
      <c r="BJ57" s="156"/>
      <c r="BK57" s="156"/>
      <c r="BL57" s="156"/>
      <c r="BM57" s="156"/>
      <c r="BN57" s="156"/>
      <c r="BO57" s="156"/>
      <c r="BP57" s="156"/>
      <c r="BQ57" s="156"/>
      <c r="BR57" s="156"/>
      <c r="BS57" s="156"/>
    </row>
    <row r="58" spans="1:71" ht="31.5" customHeight="1">
      <c r="A58" s="90"/>
      <c r="B58" s="90"/>
      <c r="C58" s="78"/>
      <c r="D58" s="79"/>
      <c r="E58" s="80"/>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80"/>
      <c r="BA58" s="81"/>
      <c r="BB58" s="81"/>
      <c r="BC58" s="81"/>
      <c r="BD58" s="111"/>
      <c r="BE58" s="162"/>
      <c r="BF58" s="163"/>
      <c r="BG58" s="159"/>
      <c r="BH58" s="156"/>
      <c r="BI58" s="156"/>
      <c r="BJ58" s="156"/>
      <c r="BK58" s="156"/>
      <c r="BL58" s="156"/>
      <c r="BM58" s="156"/>
      <c r="BN58" s="156"/>
      <c r="BO58" s="156"/>
      <c r="BP58" s="156"/>
      <c r="BQ58" s="156"/>
      <c r="BR58" s="156"/>
      <c r="BS58" s="156"/>
    </row>
    <row r="59" spans="1:71" ht="18" customHeight="1">
      <c r="A59" s="90"/>
      <c r="B59" s="90"/>
      <c r="C59" s="74"/>
      <c r="D59" s="74"/>
      <c r="E59" s="74"/>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74"/>
      <c r="BA59" s="81"/>
      <c r="BB59" s="81"/>
      <c r="BC59" s="81"/>
      <c r="BD59" s="111"/>
      <c r="BE59" s="162"/>
      <c r="BF59" s="157"/>
      <c r="BG59" s="159"/>
      <c r="BH59" s="156"/>
      <c r="BI59" s="156"/>
      <c r="BJ59" s="156"/>
      <c r="BK59" s="156"/>
      <c r="BL59" s="156"/>
      <c r="BM59" s="156"/>
      <c r="BN59" s="156"/>
      <c r="BO59" s="156"/>
      <c r="BP59" s="156"/>
      <c r="BQ59" s="156"/>
      <c r="BR59" s="156"/>
      <c r="BS59" s="156"/>
    </row>
    <row r="60" spans="1:71" ht="3" customHeight="1">
      <c r="A60" s="90"/>
      <c r="B60" s="90"/>
      <c r="C60" s="74"/>
      <c r="D60" s="74"/>
      <c r="E60" s="83"/>
      <c r="F60" s="78"/>
      <c r="G60" s="74"/>
      <c r="H60" s="74"/>
      <c r="I60" s="74"/>
      <c r="J60" s="74"/>
      <c r="K60" s="74"/>
      <c r="L60" s="74"/>
      <c r="M60" s="74"/>
      <c r="N60" s="84"/>
      <c r="O60" s="84"/>
      <c r="P60" s="84"/>
      <c r="Q60" s="84"/>
      <c r="R60" s="84"/>
      <c r="S60" s="84"/>
      <c r="T60" s="83"/>
      <c r="U60" s="83"/>
      <c r="V60" s="83"/>
      <c r="W60" s="83"/>
      <c r="X60" s="83"/>
      <c r="Y60" s="83"/>
      <c r="Z60" s="83"/>
      <c r="AA60" s="84"/>
      <c r="AB60" s="84"/>
      <c r="AC60" s="84"/>
      <c r="AD60" s="84"/>
      <c r="AE60" s="84"/>
      <c r="AF60" s="84"/>
      <c r="AG60" s="84"/>
      <c r="AH60" s="84"/>
      <c r="AI60" s="84"/>
      <c r="AJ60" s="84"/>
      <c r="AK60" s="83"/>
      <c r="AL60" s="83"/>
      <c r="AM60" s="83"/>
      <c r="AN60" s="83"/>
      <c r="AO60" s="83"/>
      <c r="AP60" s="83"/>
      <c r="AQ60" s="83"/>
      <c r="AR60" s="83"/>
      <c r="AS60" s="83"/>
      <c r="AT60" s="83"/>
      <c r="AU60" s="83"/>
      <c r="AV60" s="83"/>
      <c r="AW60" s="83"/>
      <c r="AX60" s="83"/>
      <c r="AY60" s="83"/>
      <c r="AZ60" s="83"/>
      <c r="BA60" s="83"/>
      <c r="BB60" s="83"/>
      <c r="BC60" s="83"/>
      <c r="BD60" s="112"/>
      <c r="BE60" s="161"/>
      <c r="BF60" s="160"/>
      <c r="BG60" s="159"/>
      <c r="BH60" s="156"/>
      <c r="BI60" s="156"/>
      <c r="BJ60" s="156"/>
      <c r="BK60" s="156"/>
      <c r="BL60" s="156"/>
      <c r="BM60" s="156"/>
      <c r="BN60" s="156"/>
      <c r="BO60" s="156"/>
      <c r="BP60" s="156"/>
      <c r="BQ60" s="156"/>
      <c r="BR60" s="156"/>
      <c r="BS60" s="156"/>
    </row>
    <row r="61" spans="1:71" ht="3" customHeight="1">
      <c r="A61" s="90"/>
      <c r="B61" s="90"/>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109"/>
      <c r="BE61" s="164"/>
      <c r="BF61" s="159"/>
      <c r="BG61" s="159"/>
      <c r="BH61" s="156"/>
      <c r="BI61" s="156"/>
      <c r="BJ61" s="156"/>
      <c r="BK61" s="156"/>
      <c r="BL61" s="156"/>
      <c r="BM61" s="156"/>
      <c r="BN61" s="156"/>
      <c r="BO61" s="156"/>
      <c r="BP61" s="156"/>
      <c r="BQ61" s="156"/>
      <c r="BR61" s="156"/>
      <c r="BS61" s="156"/>
    </row>
    <row r="62" spans="1:71" ht="31.5" customHeight="1">
      <c r="A62" s="90"/>
      <c r="B62" s="90"/>
      <c r="C62" s="78"/>
      <c r="D62" s="79"/>
      <c r="E62" s="80"/>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80"/>
      <c r="BA62" s="81"/>
      <c r="BB62" s="81"/>
      <c r="BC62" s="81"/>
      <c r="BD62" s="111"/>
      <c r="BE62" s="162"/>
      <c r="BF62" s="163"/>
      <c r="BG62" s="159"/>
      <c r="BH62" s="156"/>
      <c r="BI62" s="156"/>
      <c r="BJ62" s="156"/>
      <c r="BK62" s="156"/>
      <c r="BL62" s="156"/>
      <c r="BM62" s="156"/>
      <c r="BN62" s="156"/>
      <c r="BO62" s="156"/>
      <c r="BP62" s="156"/>
      <c r="BQ62" s="156"/>
      <c r="BR62" s="156"/>
      <c r="BS62" s="156"/>
    </row>
    <row r="63" spans="1:71" ht="18" customHeight="1">
      <c r="A63" s="90"/>
      <c r="B63" s="90"/>
      <c r="C63" s="74"/>
      <c r="D63" s="74"/>
      <c r="E63" s="74"/>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74"/>
      <c r="BA63" s="81"/>
      <c r="BB63" s="81"/>
      <c r="BC63" s="81"/>
      <c r="BD63" s="111"/>
      <c r="BE63" s="162"/>
      <c r="BF63" s="157"/>
      <c r="BG63" s="159"/>
      <c r="BH63" s="156"/>
      <c r="BI63" s="156"/>
      <c r="BJ63" s="156"/>
      <c r="BK63" s="156"/>
      <c r="BL63" s="156"/>
      <c r="BM63" s="156"/>
      <c r="BN63" s="156"/>
      <c r="BO63" s="156"/>
      <c r="BP63" s="156"/>
      <c r="BQ63" s="156"/>
      <c r="BR63" s="156"/>
      <c r="BS63" s="156"/>
    </row>
    <row r="64" spans="1:71" ht="3" customHeight="1">
      <c r="A64" s="83"/>
      <c r="B64" s="74"/>
      <c r="C64" s="74"/>
      <c r="D64" s="74"/>
      <c r="E64" s="83"/>
      <c r="F64" s="78"/>
      <c r="G64" s="74"/>
      <c r="H64" s="74"/>
      <c r="I64" s="74"/>
      <c r="J64" s="74"/>
      <c r="K64" s="74"/>
      <c r="L64" s="74"/>
      <c r="M64" s="74"/>
      <c r="N64" s="84"/>
      <c r="O64" s="84"/>
      <c r="P64" s="84"/>
      <c r="Q64" s="84"/>
      <c r="R64" s="84"/>
      <c r="S64" s="84"/>
      <c r="T64" s="83"/>
      <c r="U64" s="83"/>
      <c r="V64" s="83"/>
      <c r="W64" s="83"/>
      <c r="X64" s="83"/>
      <c r="Y64" s="83"/>
      <c r="Z64" s="83"/>
      <c r="AA64" s="84"/>
      <c r="AB64" s="84"/>
      <c r="AC64" s="84"/>
      <c r="AD64" s="84"/>
      <c r="AE64" s="84"/>
      <c r="AF64" s="84"/>
      <c r="AG64" s="84"/>
      <c r="AH64" s="84"/>
      <c r="AI64" s="84"/>
      <c r="AJ64" s="84"/>
      <c r="AK64" s="83"/>
      <c r="AL64" s="83"/>
      <c r="AM64" s="83"/>
      <c r="AN64" s="83"/>
      <c r="AO64" s="83"/>
      <c r="AP64" s="83"/>
      <c r="AQ64" s="83"/>
      <c r="AR64" s="83"/>
      <c r="AS64" s="83"/>
      <c r="AT64" s="83"/>
      <c r="AU64" s="83"/>
      <c r="AV64" s="83"/>
      <c r="AW64" s="83"/>
      <c r="AX64" s="83"/>
      <c r="AY64" s="83"/>
      <c r="AZ64" s="83"/>
      <c r="BA64" s="83"/>
      <c r="BB64" s="83"/>
      <c r="BC64" s="83"/>
      <c r="BD64" s="112"/>
      <c r="BE64" s="161"/>
      <c r="BF64" s="160"/>
      <c r="BG64" s="159"/>
      <c r="BH64" s="156"/>
      <c r="BI64" s="156"/>
      <c r="BJ64" s="156"/>
      <c r="BK64" s="156"/>
      <c r="BL64" s="156"/>
      <c r="BM64" s="156"/>
      <c r="BN64" s="156"/>
      <c r="BO64" s="156"/>
      <c r="BP64" s="156"/>
      <c r="BQ64" s="156"/>
      <c r="BR64" s="156"/>
      <c r="BS64" s="156"/>
    </row>
    <row r="65" spans="1:71" ht="3" customHeight="1">
      <c r="A65" s="91"/>
      <c r="B65" s="91"/>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83"/>
      <c r="BB65" s="77"/>
      <c r="BC65" s="77"/>
      <c r="BD65" s="109"/>
      <c r="BE65" s="164"/>
      <c r="BF65" s="159"/>
      <c r="BG65" s="159"/>
      <c r="BH65" s="156"/>
      <c r="BI65" s="156"/>
      <c r="BJ65" s="156"/>
      <c r="BK65" s="156"/>
      <c r="BL65" s="156"/>
      <c r="BM65" s="156"/>
      <c r="BN65" s="156"/>
      <c r="BO65" s="156"/>
      <c r="BP65" s="156"/>
      <c r="BQ65" s="156"/>
      <c r="BR65" s="156"/>
      <c r="BS65" s="156"/>
    </row>
    <row r="66" spans="1:71" ht="31.5" customHeight="1">
      <c r="A66" s="91"/>
      <c r="B66" s="91"/>
      <c r="C66" s="78"/>
      <c r="D66" s="79"/>
      <c r="E66" s="80"/>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c r="AV66" s="79"/>
      <c r="AW66" s="79"/>
      <c r="AX66" s="79"/>
      <c r="AY66" s="79"/>
      <c r="AZ66" s="80"/>
      <c r="BA66" s="81"/>
      <c r="BB66" s="81"/>
      <c r="BC66" s="81"/>
      <c r="BD66" s="111"/>
      <c r="BE66" s="162"/>
      <c r="BF66" s="163"/>
      <c r="BG66" s="159"/>
      <c r="BH66" s="156"/>
      <c r="BI66" s="156"/>
      <c r="BJ66" s="156"/>
      <c r="BK66" s="156"/>
      <c r="BL66" s="156"/>
      <c r="BM66" s="156"/>
      <c r="BN66" s="156"/>
      <c r="BO66" s="156"/>
      <c r="BP66" s="156"/>
      <c r="BQ66" s="156"/>
      <c r="BR66" s="156"/>
      <c r="BS66" s="156"/>
    </row>
    <row r="67" spans="1:71" ht="18" customHeight="1">
      <c r="A67" s="91"/>
      <c r="B67" s="91"/>
      <c r="C67" s="74"/>
      <c r="D67" s="74"/>
      <c r="E67" s="74"/>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74"/>
      <c r="BA67" s="81"/>
      <c r="BB67" s="81"/>
      <c r="BC67" s="81"/>
      <c r="BD67" s="111"/>
      <c r="BE67" s="162"/>
      <c r="BF67" s="157"/>
      <c r="BG67" s="159"/>
      <c r="BH67" s="156"/>
      <c r="BI67" s="156"/>
      <c r="BJ67" s="156"/>
      <c r="BK67" s="156"/>
      <c r="BL67" s="156"/>
      <c r="BM67" s="156"/>
      <c r="BN67" s="156"/>
      <c r="BO67" s="156"/>
      <c r="BP67" s="156"/>
      <c r="BQ67" s="156"/>
      <c r="BR67" s="156"/>
      <c r="BS67" s="156"/>
    </row>
    <row r="68" spans="1:71" ht="3" customHeight="1">
      <c r="A68" s="83"/>
      <c r="B68" s="74"/>
      <c r="C68" s="74"/>
      <c r="D68" s="74"/>
      <c r="E68" s="83"/>
      <c r="F68" s="78"/>
      <c r="G68" s="74"/>
      <c r="H68" s="74"/>
      <c r="I68" s="74"/>
      <c r="J68" s="74"/>
      <c r="K68" s="74"/>
      <c r="L68" s="74"/>
      <c r="M68" s="74"/>
      <c r="N68" s="84"/>
      <c r="O68" s="84"/>
      <c r="P68" s="84"/>
      <c r="Q68" s="84"/>
      <c r="R68" s="84"/>
      <c r="S68" s="84"/>
      <c r="T68" s="83"/>
      <c r="U68" s="83"/>
      <c r="V68" s="83"/>
      <c r="W68" s="83"/>
      <c r="X68" s="83"/>
      <c r="Y68" s="83"/>
      <c r="Z68" s="83"/>
      <c r="AA68" s="84"/>
      <c r="AB68" s="84"/>
      <c r="AC68" s="84"/>
      <c r="AD68" s="84"/>
      <c r="AE68" s="84"/>
      <c r="AF68" s="84"/>
      <c r="AG68" s="84"/>
      <c r="AH68" s="84"/>
      <c r="AI68" s="84"/>
      <c r="AJ68" s="84"/>
      <c r="AK68" s="83"/>
      <c r="AL68" s="83"/>
      <c r="AM68" s="83"/>
      <c r="AN68" s="83"/>
      <c r="AO68" s="83"/>
      <c r="AP68" s="83"/>
      <c r="AQ68" s="83"/>
      <c r="AR68" s="83"/>
      <c r="AS68" s="83"/>
      <c r="AT68" s="83"/>
      <c r="AU68" s="83"/>
      <c r="AV68" s="83"/>
      <c r="AW68" s="83"/>
      <c r="AX68" s="83"/>
      <c r="AY68" s="83"/>
      <c r="AZ68" s="83"/>
      <c r="BA68" s="83"/>
      <c r="BB68" s="83"/>
      <c r="BC68" s="83"/>
      <c r="BD68" s="112"/>
      <c r="BE68" s="161"/>
      <c r="BF68" s="160"/>
      <c r="BG68" s="159"/>
      <c r="BH68" s="156"/>
      <c r="BI68" s="156"/>
      <c r="BJ68" s="156"/>
      <c r="BK68" s="156"/>
      <c r="BL68" s="156"/>
      <c r="BM68" s="156"/>
      <c r="BN68" s="156"/>
      <c r="BO68" s="156"/>
      <c r="BP68" s="156"/>
      <c r="BQ68" s="156"/>
      <c r="BR68" s="156"/>
      <c r="BS68" s="156"/>
    </row>
    <row r="69" spans="1:71">
      <c r="G69" s="92"/>
      <c r="H69" s="92"/>
      <c r="I69" s="92"/>
      <c r="P69" s="92"/>
      <c r="Q69" s="92"/>
      <c r="R69" s="92"/>
      <c r="S69" s="92"/>
      <c r="T69" s="92"/>
      <c r="U69" s="92"/>
      <c r="V69" s="92"/>
      <c r="W69" s="92"/>
      <c r="X69" s="92"/>
      <c r="Y69" s="92"/>
      <c r="Z69" s="92"/>
      <c r="AA69" s="93"/>
      <c r="AB69" s="93"/>
      <c r="AC69" s="93"/>
      <c r="AD69" s="93"/>
      <c r="AE69" s="93"/>
      <c r="AF69" s="93"/>
      <c r="AG69" s="93"/>
      <c r="AH69" s="93"/>
      <c r="AI69" s="93"/>
      <c r="AJ69" s="93"/>
      <c r="AK69" s="93"/>
      <c r="AL69" s="93"/>
      <c r="AM69" s="93"/>
      <c r="AN69" s="93"/>
      <c r="AO69" s="93"/>
      <c r="AP69" s="94"/>
      <c r="AQ69" s="94"/>
      <c r="AR69" s="94"/>
      <c r="AS69" s="94"/>
      <c r="AT69" s="94"/>
      <c r="AU69" s="94"/>
      <c r="AV69" s="94"/>
      <c r="BD69" s="113"/>
      <c r="BE69" s="158"/>
      <c r="BF69" s="157"/>
      <c r="BG69" s="157"/>
      <c r="BH69" s="157"/>
      <c r="BI69" s="156"/>
      <c r="BJ69" s="156"/>
      <c r="BK69" s="156"/>
      <c r="BL69" s="156"/>
      <c r="BM69" s="156"/>
      <c r="BN69" s="156"/>
      <c r="BO69" s="156"/>
      <c r="BP69" s="156"/>
      <c r="BQ69" s="156"/>
      <c r="BR69" s="156"/>
      <c r="BS69" s="156"/>
    </row>
    <row r="70" spans="1:71">
      <c r="AY70" s="95"/>
      <c r="BA70" s="95"/>
      <c r="BB70" s="95"/>
      <c r="BC70" s="95"/>
      <c r="BD70" s="95"/>
      <c r="BE70" s="95"/>
      <c r="BF70" s="95"/>
      <c r="BG70" s="95"/>
      <c r="BH70" s="70"/>
    </row>
    <row r="71" spans="1:71" ht="12" customHeight="1">
      <c r="AY71" s="95"/>
      <c r="BA71" s="95"/>
      <c r="BB71" s="95"/>
      <c r="BC71" s="95"/>
      <c r="BD71" s="95"/>
      <c r="BE71" s="95"/>
      <c r="BF71" s="95"/>
      <c r="BG71" s="95"/>
      <c r="BH71" s="70"/>
    </row>
    <row r="72" spans="1:71" ht="12" customHeight="1">
      <c r="AY72" s="95"/>
      <c r="BA72" s="95"/>
      <c r="BB72" s="95"/>
      <c r="BC72" s="95"/>
      <c r="BD72" s="95"/>
      <c r="BE72" s="95"/>
      <c r="BF72" s="95"/>
      <c r="BG72" s="95"/>
      <c r="BH72" s="70"/>
    </row>
    <row r="73" spans="1:71" ht="12" customHeight="1">
      <c r="AY73" s="95"/>
      <c r="BA73" s="95"/>
      <c r="BB73" s="95"/>
      <c r="BC73" s="95"/>
      <c r="BD73" s="95"/>
      <c r="BE73" s="95"/>
      <c r="BF73" s="95"/>
      <c r="BG73" s="95"/>
      <c r="BH73" s="70"/>
    </row>
    <row r="74" spans="1:71" ht="12" customHeight="1">
      <c r="AY74" s="95"/>
      <c r="BA74" s="95"/>
      <c r="BB74" s="95"/>
      <c r="BC74" s="95"/>
      <c r="BD74" s="95"/>
      <c r="BE74" s="95"/>
      <c r="BF74" s="95"/>
      <c r="BG74" s="95"/>
      <c r="BH74" s="70"/>
    </row>
    <row r="75" spans="1:71">
      <c r="AY75" s="95"/>
      <c r="BA75" s="95"/>
      <c r="BB75" s="95"/>
      <c r="BC75" s="95"/>
      <c r="BD75" s="95"/>
      <c r="BE75" s="95"/>
      <c r="BF75" s="95"/>
      <c r="BG75" s="95"/>
      <c r="BH75" s="70"/>
    </row>
    <row r="76" spans="1:71">
      <c r="AY76" s="95"/>
      <c r="BA76" s="95"/>
      <c r="BB76" s="95"/>
      <c r="BC76" s="95"/>
      <c r="BD76" s="95"/>
      <c r="BE76" s="95"/>
      <c r="BF76" s="95"/>
      <c r="BG76" s="95"/>
      <c r="BH76" s="70"/>
    </row>
    <row r="77" spans="1:71">
      <c r="AY77" s="95"/>
      <c r="BA77" s="95"/>
      <c r="BB77" s="95"/>
      <c r="BC77" s="95"/>
      <c r="BD77" s="95"/>
      <c r="BE77" s="95"/>
      <c r="BF77" s="95"/>
      <c r="BG77" s="95"/>
      <c r="BH77" s="70"/>
    </row>
    <row r="78" spans="1:71">
      <c r="AY78" s="95"/>
      <c r="BA78" s="95"/>
      <c r="BB78" s="95"/>
      <c r="BC78" s="95"/>
      <c r="BD78" s="95"/>
      <c r="BE78" s="95"/>
      <c r="BF78" s="95"/>
      <c r="BG78" s="95"/>
      <c r="BH78" s="70"/>
    </row>
    <row r="80" spans="1:71">
      <c r="A80" s="70"/>
      <c r="B80" s="70"/>
    </row>
    <row r="81" spans="1:62" s="71" customFormat="1">
      <c r="A81" s="70"/>
      <c r="B81" s="70"/>
      <c r="BI81" s="70"/>
      <c r="BJ81" s="70"/>
    </row>
    <row r="82" spans="1:62" s="71" customFormat="1">
      <c r="A82" s="70"/>
      <c r="B82" s="70"/>
      <c r="BI82" s="70"/>
      <c r="BJ82" s="70"/>
    </row>
    <row r="83" spans="1:62" s="71" customFormat="1">
      <c r="A83" s="70"/>
      <c r="B83" s="70"/>
      <c r="BI83" s="70"/>
      <c r="BJ83" s="70"/>
    </row>
    <row r="84" spans="1:62" s="71" customFormat="1">
      <c r="A84" s="70"/>
      <c r="B84" s="70"/>
      <c r="BI84" s="70"/>
      <c r="BJ84" s="70"/>
    </row>
    <row r="85" spans="1:62" s="71" customFormat="1">
      <c r="A85" s="70"/>
      <c r="B85" s="70"/>
      <c r="BI85" s="70"/>
      <c r="BJ85" s="70"/>
    </row>
    <row r="86" spans="1:62" s="71" customFormat="1">
      <c r="A86" s="70"/>
      <c r="B86" s="70"/>
      <c r="BI86" s="70"/>
      <c r="BJ86" s="70"/>
    </row>
    <row r="87" spans="1:62" s="71" customFormat="1">
      <c r="A87" s="70"/>
      <c r="B87" s="70"/>
      <c r="BI87" s="70"/>
      <c r="BJ87" s="70"/>
    </row>
    <row r="88" spans="1:62" s="71" customFormat="1">
      <c r="A88" s="70"/>
      <c r="B88" s="70"/>
      <c r="BI88" s="70"/>
      <c r="BJ88" s="70"/>
    </row>
    <row r="89" spans="1:62" s="71" customFormat="1">
      <c r="A89" s="70"/>
      <c r="B89" s="70"/>
      <c r="BI89" s="70"/>
      <c r="BJ89" s="70"/>
    </row>
    <row r="90" spans="1:62" s="71" customFormat="1">
      <c r="A90" s="70"/>
      <c r="B90" s="70"/>
      <c r="BI90" s="70"/>
      <c r="BJ90" s="70"/>
    </row>
    <row r="91" spans="1:62" s="71" customFormat="1">
      <c r="A91" s="70"/>
      <c r="B91" s="70"/>
      <c r="BI91" s="70"/>
      <c r="BJ91" s="70"/>
    </row>
    <row r="92" spans="1:62" s="71" customFormat="1">
      <c r="A92" s="70"/>
      <c r="B92" s="70"/>
      <c r="BI92" s="70"/>
      <c r="BJ92" s="70"/>
    </row>
    <row r="93" spans="1:62" s="71" customFormat="1">
      <c r="A93" s="70"/>
      <c r="B93" s="70"/>
      <c r="BI93" s="70"/>
      <c r="BJ93" s="70"/>
    </row>
    <row r="94" spans="1:62" s="71" customFormat="1">
      <c r="A94" s="70"/>
      <c r="B94" s="70"/>
      <c r="BI94" s="70"/>
      <c r="BJ94" s="70"/>
    </row>
    <row r="95" spans="1:62" s="71" customFormat="1">
      <c r="A95" s="70"/>
      <c r="B95" s="70"/>
      <c r="BI95" s="70"/>
      <c r="BJ95" s="70"/>
    </row>
    <row r="96" spans="1:62" s="71" customFormat="1">
      <c r="A96" s="70"/>
      <c r="B96" s="70"/>
      <c r="BI96" s="70"/>
      <c r="BJ96" s="70"/>
    </row>
    <row r="97" spans="1:62" s="71" customFormat="1">
      <c r="A97" s="70"/>
      <c r="B97" s="70"/>
      <c r="BI97" s="70"/>
      <c r="BJ97" s="70"/>
    </row>
  </sheetData>
  <mergeCells count="3">
    <mergeCell ref="AR1:BJ2"/>
    <mergeCell ref="D22:I23"/>
    <mergeCell ref="J22:BC23"/>
  </mergeCells>
  <phoneticPr fontId="30"/>
  <pageMargins left="0.47244094488188981" right="0.39370078740157483" top="0.31496062992125984" bottom="0.39370078740157483" header="0.31496062992125984" footer="0.31496062992125984"/>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78"/>
  <sheetViews>
    <sheetView view="pageBreakPreview" zoomScaleNormal="100" zoomScaleSheetLayoutView="100" workbookViewId="0">
      <selection sqref="A1:J2"/>
    </sheetView>
  </sheetViews>
  <sheetFormatPr defaultRowHeight="13.5"/>
  <cols>
    <col min="1" max="63" width="1.625" customWidth="1"/>
  </cols>
  <sheetData>
    <row r="1" spans="1:64" ht="11.1" customHeight="1">
      <c r="A1" s="190">
        <f>'221'!BB1+1</f>
        <v>222</v>
      </c>
      <c r="B1" s="190"/>
      <c r="C1" s="190"/>
      <c r="D1" s="190"/>
      <c r="E1" s="190"/>
      <c r="F1" s="190"/>
      <c r="G1" s="190"/>
      <c r="H1" s="190"/>
      <c r="I1" s="190"/>
      <c r="J1" s="190"/>
    </row>
    <row r="2" spans="1:64" ht="11.1" customHeight="1">
      <c r="A2" s="190"/>
      <c r="B2" s="190"/>
      <c r="C2" s="190"/>
      <c r="D2" s="190"/>
      <c r="E2" s="190"/>
      <c r="F2" s="190"/>
      <c r="G2" s="190"/>
      <c r="H2" s="190"/>
      <c r="I2" s="190"/>
      <c r="J2" s="190"/>
    </row>
    <row r="3" spans="1:64" ht="11.1" customHeight="1">
      <c r="A3" s="50"/>
      <c r="B3" s="50"/>
      <c r="C3" s="50"/>
      <c r="D3" s="50"/>
      <c r="E3" s="50"/>
      <c r="F3" s="50"/>
      <c r="G3" s="50"/>
      <c r="H3" s="50"/>
      <c r="I3" s="50"/>
      <c r="J3" s="50"/>
      <c r="K3" s="50"/>
      <c r="L3" s="50"/>
      <c r="M3" s="50"/>
      <c r="N3" s="50"/>
      <c r="O3" s="50"/>
      <c r="P3" s="114"/>
      <c r="Q3" s="50"/>
      <c r="R3" s="50"/>
      <c r="S3" s="50"/>
      <c r="T3" s="50"/>
    </row>
    <row r="4" spans="1:64" ht="11.1" customHeight="1">
      <c r="A4" s="50"/>
      <c r="B4" s="50"/>
      <c r="C4" s="50"/>
      <c r="D4" s="50"/>
      <c r="E4" s="50"/>
      <c r="F4" s="50"/>
      <c r="G4" s="50"/>
      <c r="H4" s="50"/>
      <c r="I4" s="50"/>
      <c r="J4" s="50"/>
      <c r="K4" s="50"/>
      <c r="L4" s="50"/>
      <c r="M4" s="50"/>
      <c r="N4" s="50"/>
      <c r="O4" s="50"/>
      <c r="P4" s="114"/>
      <c r="Q4" s="50"/>
      <c r="R4" s="50"/>
      <c r="S4" s="50"/>
      <c r="T4" s="50"/>
    </row>
    <row r="5" spans="1:64" s="70" customFormat="1" ht="12.95" customHeight="1">
      <c r="A5" s="115"/>
      <c r="B5" s="418" t="s">
        <v>414</v>
      </c>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c r="AC5" s="418"/>
      <c r="AD5" s="418"/>
      <c r="AE5" s="418"/>
      <c r="AF5" s="418"/>
      <c r="AG5" s="418"/>
      <c r="AH5" s="418"/>
      <c r="AI5" s="418"/>
      <c r="AJ5" s="418"/>
      <c r="AK5" s="418"/>
      <c r="AL5" s="418"/>
      <c r="AM5" s="418"/>
      <c r="AN5" s="418"/>
      <c r="AO5" s="418"/>
      <c r="AP5" s="418"/>
      <c r="AQ5" s="418"/>
      <c r="AR5" s="418"/>
      <c r="AS5" s="418"/>
      <c r="AT5" s="418"/>
      <c r="AU5" s="418"/>
      <c r="AV5" s="418"/>
      <c r="AW5" s="418"/>
      <c r="AX5" s="418"/>
      <c r="AY5" s="418"/>
      <c r="AZ5" s="418"/>
      <c r="BA5" s="418"/>
      <c r="BB5" s="418"/>
      <c r="BC5" s="418"/>
      <c r="BD5" s="418"/>
      <c r="BE5" s="418"/>
      <c r="BF5" s="418"/>
      <c r="BG5" s="418"/>
      <c r="BH5" s="418"/>
      <c r="BI5" s="418"/>
      <c r="BJ5" s="418"/>
      <c r="BK5" s="418"/>
      <c r="BL5" s="116"/>
    </row>
    <row r="6" spans="1:64" s="70" customFormat="1" ht="11.1" customHeight="1">
      <c r="A6" s="115"/>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E6" s="117"/>
      <c r="BF6" s="117"/>
      <c r="BG6" s="117"/>
      <c r="BH6" s="117"/>
      <c r="BI6" s="117"/>
      <c r="BJ6" s="144" t="s">
        <v>452</v>
      </c>
      <c r="BK6" s="116"/>
      <c r="BL6" s="116"/>
    </row>
    <row r="7" spans="1:64" s="70" customFormat="1" ht="13.5" customHeight="1">
      <c r="A7" s="115"/>
      <c r="B7" s="419" t="s">
        <v>415</v>
      </c>
      <c r="C7" s="420"/>
      <c r="D7" s="420"/>
      <c r="E7" s="420"/>
      <c r="F7" s="420"/>
      <c r="G7" s="420"/>
      <c r="H7" s="420"/>
      <c r="I7" s="420"/>
      <c r="J7" s="420"/>
      <c r="K7" s="421"/>
      <c r="L7" s="425" t="s">
        <v>416</v>
      </c>
      <c r="M7" s="426"/>
      <c r="N7" s="426"/>
      <c r="O7" s="426"/>
      <c r="P7" s="426"/>
      <c r="Q7" s="426"/>
      <c r="R7" s="426"/>
      <c r="S7" s="426"/>
      <c r="T7" s="427"/>
      <c r="U7" s="431" t="s">
        <v>417</v>
      </c>
      <c r="V7" s="432"/>
      <c r="W7" s="432"/>
      <c r="X7" s="432"/>
      <c r="Y7" s="432"/>
      <c r="Z7" s="432"/>
      <c r="AA7" s="432"/>
      <c r="AB7" s="432"/>
      <c r="AC7" s="432"/>
      <c r="AD7" s="432"/>
      <c r="AE7" s="432"/>
      <c r="AF7" s="432"/>
      <c r="AG7" s="432"/>
      <c r="AH7" s="432"/>
      <c r="AI7" s="432"/>
      <c r="AJ7" s="432"/>
      <c r="AK7" s="432"/>
      <c r="AL7" s="432"/>
      <c r="AM7" s="432"/>
      <c r="AN7" s="432"/>
      <c r="AO7" s="432"/>
      <c r="AP7" s="432"/>
      <c r="AQ7" s="432"/>
      <c r="AR7" s="432"/>
      <c r="AS7" s="432"/>
      <c r="AT7" s="432"/>
      <c r="AU7" s="432"/>
      <c r="AV7" s="432"/>
      <c r="AW7" s="432"/>
      <c r="AX7" s="432"/>
      <c r="AY7" s="432"/>
      <c r="AZ7" s="432"/>
      <c r="BA7" s="432"/>
      <c r="BB7" s="432"/>
      <c r="BC7" s="432"/>
      <c r="BD7" s="432"/>
      <c r="BE7" s="432"/>
      <c r="BF7" s="432"/>
      <c r="BG7" s="432"/>
      <c r="BH7" s="432"/>
      <c r="BI7" s="432"/>
      <c r="BJ7" s="432"/>
      <c r="BK7" s="116"/>
      <c r="BL7" s="116"/>
    </row>
    <row r="8" spans="1:64" s="70" customFormat="1" ht="13.5" customHeight="1">
      <c r="A8" s="115"/>
      <c r="B8" s="422"/>
      <c r="C8" s="423"/>
      <c r="D8" s="423"/>
      <c r="E8" s="423"/>
      <c r="F8" s="423"/>
      <c r="G8" s="423"/>
      <c r="H8" s="423"/>
      <c r="I8" s="423"/>
      <c r="J8" s="423"/>
      <c r="K8" s="424"/>
      <c r="L8" s="428"/>
      <c r="M8" s="429"/>
      <c r="N8" s="429"/>
      <c r="O8" s="429"/>
      <c r="P8" s="429"/>
      <c r="Q8" s="429"/>
      <c r="R8" s="429"/>
      <c r="S8" s="429"/>
      <c r="T8" s="430"/>
      <c r="U8" s="433" t="s">
        <v>418</v>
      </c>
      <c r="V8" s="433"/>
      <c r="W8" s="433"/>
      <c r="X8" s="433"/>
      <c r="Y8" s="433"/>
      <c r="Z8" s="433"/>
      <c r="AA8" s="433"/>
      <c r="AB8" s="433"/>
      <c r="AC8" s="434"/>
      <c r="AD8" s="435" t="s">
        <v>419</v>
      </c>
      <c r="AE8" s="433"/>
      <c r="AF8" s="433"/>
      <c r="AG8" s="433"/>
      <c r="AH8" s="433"/>
      <c r="AI8" s="433"/>
      <c r="AJ8" s="433"/>
      <c r="AK8" s="433"/>
      <c r="AL8" s="434"/>
      <c r="AM8" s="436" t="s">
        <v>420</v>
      </c>
      <c r="AN8" s="437"/>
      <c r="AO8" s="437"/>
      <c r="AP8" s="437"/>
      <c r="AQ8" s="437"/>
      <c r="AR8" s="437"/>
      <c r="AS8" s="437"/>
      <c r="AT8" s="438"/>
      <c r="AU8" s="439" t="s">
        <v>421</v>
      </c>
      <c r="AV8" s="440"/>
      <c r="AW8" s="440"/>
      <c r="AX8" s="440"/>
      <c r="AY8" s="440"/>
      <c r="AZ8" s="440"/>
      <c r="BA8" s="440"/>
      <c r="BB8" s="441"/>
      <c r="BC8" s="442" t="s">
        <v>422</v>
      </c>
      <c r="BD8" s="443"/>
      <c r="BE8" s="443"/>
      <c r="BF8" s="443"/>
      <c r="BG8" s="443"/>
      <c r="BH8" s="443"/>
      <c r="BI8" s="443"/>
      <c r="BJ8" s="443"/>
      <c r="BK8" s="116"/>
      <c r="BL8" s="116"/>
    </row>
    <row r="9" spans="1:64" s="70" customFormat="1" ht="8.1" customHeight="1">
      <c r="A9" s="115"/>
      <c r="B9" s="119"/>
      <c r="C9" s="119"/>
      <c r="D9" s="119"/>
      <c r="E9" s="119"/>
      <c r="F9" s="119"/>
      <c r="G9" s="119"/>
      <c r="H9" s="119"/>
      <c r="I9" s="119"/>
      <c r="J9" s="119"/>
      <c r="K9" s="120"/>
      <c r="L9" s="121"/>
      <c r="M9" s="120"/>
      <c r="N9" s="120"/>
      <c r="O9" s="120"/>
      <c r="P9" s="120"/>
      <c r="Q9" s="120"/>
      <c r="R9" s="120"/>
      <c r="S9" s="120"/>
      <c r="T9" s="120"/>
      <c r="U9" s="444"/>
      <c r="V9" s="444"/>
      <c r="W9" s="444"/>
      <c r="X9" s="444"/>
      <c r="Y9" s="444"/>
      <c r="Z9" s="444"/>
      <c r="AA9" s="444"/>
      <c r="AB9" s="444"/>
      <c r="AC9" s="444"/>
      <c r="AD9" s="444"/>
      <c r="AE9" s="444"/>
      <c r="AF9" s="444"/>
      <c r="AG9" s="444"/>
      <c r="AH9" s="444"/>
      <c r="AI9" s="444"/>
      <c r="AJ9" s="444"/>
      <c r="AK9" s="444"/>
      <c r="AL9" s="444"/>
      <c r="AM9" s="444"/>
      <c r="AN9" s="444"/>
      <c r="AO9" s="444"/>
      <c r="AP9" s="444"/>
      <c r="AQ9" s="444"/>
      <c r="AR9" s="444"/>
      <c r="AS9" s="444"/>
      <c r="AT9" s="444"/>
      <c r="AU9" s="444"/>
      <c r="AV9" s="444"/>
      <c r="AW9" s="444"/>
      <c r="AX9" s="444"/>
      <c r="AY9" s="444"/>
      <c r="AZ9" s="444"/>
      <c r="BA9" s="444"/>
      <c r="BB9" s="444"/>
      <c r="BC9" s="444"/>
      <c r="BD9" s="444"/>
      <c r="BE9" s="444"/>
      <c r="BF9" s="444"/>
      <c r="BG9" s="444"/>
      <c r="BH9" s="444"/>
      <c r="BI9" s="444"/>
      <c r="BJ9" s="444"/>
      <c r="BK9" s="116"/>
      <c r="BL9" s="116"/>
    </row>
    <row r="10" spans="1:64" s="70" customFormat="1" ht="12" customHeight="1">
      <c r="A10" s="115"/>
      <c r="B10" s="119"/>
      <c r="C10" s="445" t="s">
        <v>7</v>
      </c>
      <c r="D10" s="445"/>
      <c r="E10" s="445"/>
      <c r="F10" s="446">
        <v>20</v>
      </c>
      <c r="G10" s="446"/>
      <c r="H10" s="445" t="s">
        <v>6</v>
      </c>
      <c r="I10" s="445"/>
      <c r="J10" s="445"/>
      <c r="K10" s="119"/>
      <c r="L10" s="447">
        <f>SUM(U10+AD10+AM10+AU10+BC10+L31+U31+AD31+AM31+AU31+BC31+L52+U52+AD52+AL52+AS52+AY52+BI52)</f>
        <v>41085997</v>
      </c>
      <c r="M10" s="448"/>
      <c r="N10" s="448"/>
      <c r="O10" s="448"/>
      <c r="P10" s="448"/>
      <c r="Q10" s="448"/>
      <c r="R10" s="448"/>
      <c r="S10" s="448"/>
      <c r="T10" s="448"/>
      <c r="U10" s="251">
        <v>11427965</v>
      </c>
      <c r="V10" s="251"/>
      <c r="W10" s="251"/>
      <c r="X10" s="251"/>
      <c r="Y10" s="251"/>
      <c r="Z10" s="251"/>
      <c r="AA10" s="251"/>
      <c r="AB10" s="251"/>
      <c r="AC10" s="251"/>
      <c r="AD10" s="251">
        <v>9250300</v>
      </c>
      <c r="AE10" s="251"/>
      <c r="AF10" s="251"/>
      <c r="AG10" s="251"/>
      <c r="AH10" s="251"/>
      <c r="AI10" s="251"/>
      <c r="AJ10" s="251"/>
      <c r="AK10" s="251"/>
      <c r="AL10" s="251"/>
      <c r="AM10" s="251">
        <v>7219886</v>
      </c>
      <c r="AN10" s="251"/>
      <c r="AO10" s="251"/>
      <c r="AP10" s="251"/>
      <c r="AQ10" s="251"/>
      <c r="AR10" s="251"/>
      <c r="AS10" s="251"/>
      <c r="AT10" s="251"/>
      <c r="AU10" s="251">
        <v>65589</v>
      </c>
      <c r="AV10" s="251"/>
      <c r="AW10" s="251"/>
      <c r="AX10" s="251"/>
      <c r="AY10" s="251"/>
      <c r="AZ10" s="251"/>
      <c r="BA10" s="251"/>
      <c r="BB10" s="251"/>
      <c r="BC10" s="251">
        <v>1750</v>
      </c>
      <c r="BD10" s="251"/>
      <c r="BE10" s="251"/>
      <c r="BF10" s="251"/>
      <c r="BG10" s="251"/>
      <c r="BH10" s="251"/>
      <c r="BI10" s="251"/>
      <c r="BJ10" s="251"/>
      <c r="BK10" s="116"/>
      <c r="BL10" s="116"/>
    </row>
    <row r="11" spans="1:64" s="70" customFormat="1" ht="12" customHeight="1">
      <c r="A11" s="115"/>
      <c r="B11" s="119"/>
      <c r="C11" s="119"/>
      <c r="D11" s="119"/>
      <c r="E11" s="119"/>
      <c r="F11" s="446">
        <v>21</v>
      </c>
      <c r="G11" s="446"/>
      <c r="H11" s="119"/>
      <c r="I11" s="119"/>
      <c r="J11" s="119"/>
      <c r="K11" s="119"/>
      <c r="L11" s="447">
        <f>SUM(U11+AD11+AM11+AU11+BC11+L32+U32+AD32+AM32+AU32+BC32+L53+U53+AD53+AL53+AS53+AY53+BI53)</f>
        <v>44677653</v>
      </c>
      <c r="M11" s="448"/>
      <c r="N11" s="448"/>
      <c r="O11" s="448"/>
      <c r="P11" s="448"/>
      <c r="Q11" s="448"/>
      <c r="R11" s="448"/>
      <c r="S11" s="448"/>
      <c r="T11" s="448"/>
      <c r="U11" s="251">
        <v>11171135</v>
      </c>
      <c r="V11" s="251"/>
      <c r="W11" s="251"/>
      <c r="X11" s="251"/>
      <c r="Y11" s="251"/>
      <c r="Z11" s="251"/>
      <c r="AA11" s="251"/>
      <c r="AB11" s="251"/>
      <c r="AC11" s="251"/>
      <c r="AD11" s="251">
        <v>9471708</v>
      </c>
      <c r="AE11" s="251"/>
      <c r="AF11" s="251"/>
      <c r="AG11" s="251"/>
      <c r="AH11" s="251"/>
      <c r="AI11" s="251"/>
      <c r="AJ11" s="251"/>
      <c r="AK11" s="251"/>
      <c r="AL11" s="251"/>
      <c r="AM11" s="251">
        <v>7473165</v>
      </c>
      <c r="AN11" s="251"/>
      <c r="AO11" s="251"/>
      <c r="AP11" s="251"/>
      <c r="AQ11" s="251"/>
      <c r="AR11" s="251"/>
      <c r="AS11" s="251"/>
      <c r="AT11" s="251"/>
      <c r="AU11" s="251">
        <v>62316</v>
      </c>
      <c r="AV11" s="251"/>
      <c r="AW11" s="251"/>
      <c r="AX11" s="251"/>
      <c r="AY11" s="251"/>
      <c r="AZ11" s="251"/>
      <c r="BA11" s="251"/>
      <c r="BB11" s="251"/>
      <c r="BC11" s="251">
        <v>2945</v>
      </c>
      <c r="BD11" s="251"/>
      <c r="BE11" s="251"/>
      <c r="BF11" s="251"/>
      <c r="BG11" s="251"/>
      <c r="BH11" s="251"/>
      <c r="BI11" s="251"/>
      <c r="BJ11" s="251"/>
      <c r="BK11" s="116"/>
      <c r="BL11" s="116"/>
    </row>
    <row r="12" spans="1:64" s="70" customFormat="1" ht="12" customHeight="1">
      <c r="A12" s="115"/>
      <c r="B12" s="119"/>
      <c r="C12" s="119"/>
      <c r="D12" s="119"/>
      <c r="E12" s="119"/>
      <c r="F12" s="446">
        <v>22</v>
      </c>
      <c r="G12" s="446"/>
      <c r="H12" s="119"/>
      <c r="I12" s="119"/>
      <c r="J12" s="119"/>
      <c r="K12" s="119"/>
      <c r="L12" s="447">
        <f>SUM(U12+AD12+AM12+AU12+BC12+L33+U33+AD33+AM33+AU33+BC33+L54+U54+AD54+AL54+AS54+AY54+BI54)</f>
        <v>44620831</v>
      </c>
      <c r="M12" s="448"/>
      <c r="N12" s="448"/>
      <c r="O12" s="448"/>
      <c r="P12" s="448"/>
      <c r="Q12" s="448"/>
      <c r="R12" s="448"/>
      <c r="S12" s="448"/>
      <c r="T12" s="448"/>
      <c r="U12" s="251">
        <v>11052211</v>
      </c>
      <c r="V12" s="251"/>
      <c r="W12" s="251"/>
      <c r="X12" s="251"/>
      <c r="Y12" s="251"/>
      <c r="Z12" s="251"/>
      <c r="AA12" s="251"/>
      <c r="AB12" s="251"/>
      <c r="AC12" s="251"/>
      <c r="AD12" s="251">
        <v>9646364</v>
      </c>
      <c r="AE12" s="251"/>
      <c r="AF12" s="251"/>
      <c r="AG12" s="251"/>
      <c r="AH12" s="251"/>
      <c r="AI12" s="251"/>
      <c r="AJ12" s="251"/>
      <c r="AK12" s="251"/>
      <c r="AL12" s="251"/>
      <c r="AM12" s="251">
        <v>7442033</v>
      </c>
      <c r="AN12" s="251"/>
      <c r="AO12" s="251"/>
      <c r="AP12" s="251"/>
      <c r="AQ12" s="251"/>
      <c r="AR12" s="251"/>
      <c r="AS12" s="251"/>
      <c r="AT12" s="251"/>
      <c r="AU12" s="251">
        <v>57949</v>
      </c>
      <c r="AV12" s="251"/>
      <c r="AW12" s="251"/>
      <c r="AX12" s="251"/>
      <c r="AY12" s="251"/>
      <c r="AZ12" s="251"/>
      <c r="BA12" s="251"/>
      <c r="BB12" s="251"/>
      <c r="BC12" s="251">
        <v>3820</v>
      </c>
      <c r="BD12" s="251"/>
      <c r="BE12" s="251"/>
      <c r="BF12" s="251"/>
      <c r="BG12" s="251"/>
      <c r="BH12" s="251"/>
      <c r="BI12" s="251"/>
      <c r="BJ12" s="251"/>
      <c r="BK12" s="116"/>
      <c r="BL12" s="116"/>
    </row>
    <row r="13" spans="1:64" s="70" customFormat="1" ht="12" customHeight="1">
      <c r="A13" s="115"/>
      <c r="B13" s="119"/>
      <c r="C13" s="119"/>
      <c r="D13" s="119"/>
      <c r="E13" s="119"/>
      <c r="F13" s="446">
        <v>23</v>
      </c>
      <c r="G13" s="446"/>
      <c r="H13" s="119"/>
      <c r="I13" s="119"/>
      <c r="J13" s="119"/>
      <c r="K13" s="119"/>
      <c r="L13" s="447">
        <f>SUM(U13+AD13+AM13+AU13+BC13+L34+U34+AD34+AM34+AU34+BC34+L55+U55+AD55+AL55+AS55+AY55+BI55)</f>
        <v>45279470</v>
      </c>
      <c r="M13" s="448"/>
      <c r="N13" s="448"/>
      <c r="O13" s="448"/>
      <c r="P13" s="448"/>
      <c r="Q13" s="448"/>
      <c r="R13" s="448"/>
      <c r="S13" s="448"/>
      <c r="T13" s="448"/>
      <c r="U13" s="251">
        <v>10859852</v>
      </c>
      <c r="V13" s="251"/>
      <c r="W13" s="251"/>
      <c r="X13" s="251"/>
      <c r="Y13" s="251"/>
      <c r="Z13" s="251"/>
      <c r="AA13" s="251"/>
      <c r="AB13" s="251"/>
      <c r="AC13" s="251"/>
      <c r="AD13" s="251">
        <v>9446503</v>
      </c>
      <c r="AE13" s="251"/>
      <c r="AF13" s="251"/>
      <c r="AG13" s="251"/>
      <c r="AH13" s="251"/>
      <c r="AI13" s="251"/>
      <c r="AJ13" s="251"/>
      <c r="AK13" s="251"/>
      <c r="AL13" s="251"/>
      <c r="AM13" s="251">
        <v>7847893</v>
      </c>
      <c r="AN13" s="251"/>
      <c r="AO13" s="251"/>
      <c r="AP13" s="251"/>
      <c r="AQ13" s="251"/>
      <c r="AR13" s="251"/>
      <c r="AS13" s="251"/>
      <c r="AT13" s="251"/>
      <c r="AU13" s="251">
        <v>97961</v>
      </c>
      <c r="AV13" s="251"/>
      <c r="AW13" s="251"/>
      <c r="AX13" s="251"/>
      <c r="AY13" s="251"/>
      <c r="AZ13" s="251"/>
      <c r="BA13" s="251"/>
      <c r="BB13" s="251"/>
      <c r="BC13" s="251">
        <v>5280</v>
      </c>
      <c r="BD13" s="251"/>
      <c r="BE13" s="251"/>
      <c r="BF13" s="251"/>
      <c r="BG13" s="251"/>
      <c r="BH13" s="251"/>
      <c r="BI13" s="251"/>
      <c r="BJ13" s="251"/>
      <c r="BK13" s="116"/>
      <c r="BL13" s="116"/>
    </row>
    <row r="14" spans="1:64" s="127" customFormat="1" ht="12" customHeight="1">
      <c r="A14" s="122"/>
      <c r="B14" s="123"/>
      <c r="C14" s="123"/>
      <c r="D14" s="123"/>
      <c r="E14" s="123"/>
      <c r="F14" s="449">
        <v>24</v>
      </c>
      <c r="G14" s="449"/>
      <c r="H14" s="123"/>
      <c r="I14" s="123"/>
      <c r="J14" s="123"/>
      <c r="K14" s="123"/>
      <c r="L14" s="450">
        <f>SUM(U14+AD14+AM14+AU14+BC14+L35+U35+AD35+AM35+AU35+BC35+L56+U56+AD56+AL56+AS56+AY56+BE56)</f>
        <v>44905020</v>
      </c>
      <c r="M14" s="451"/>
      <c r="N14" s="451"/>
      <c r="O14" s="451"/>
      <c r="P14" s="451"/>
      <c r="Q14" s="451"/>
      <c r="R14" s="451"/>
      <c r="S14" s="451"/>
      <c r="T14" s="451"/>
      <c r="U14" s="225">
        <f>SUM(U16,U18,U20,U22,U24,U26)</f>
        <v>10829343</v>
      </c>
      <c r="V14" s="225"/>
      <c r="W14" s="225"/>
      <c r="X14" s="225"/>
      <c r="Y14" s="225"/>
      <c r="Z14" s="225"/>
      <c r="AA14" s="225"/>
      <c r="AB14" s="225"/>
      <c r="AC14" s="225"/>
      <c r="AD14" s="225">
        <f>SUM(AD16,AD18,AD20,AD22,AD24,AD26)</f>
        <v>8996472</v>
      </c>
      <c r="AE14" s="225"/>
      <c r="AF14" s="225"/>
      <c r="AG14" s="225"/>
      <c r="AH14" s="225"/>
      <c r="AI14" s="225"/>
      <c r="AJ14" s="225"/>
      <c r="AK14" s="225"/>
      <c r="AL14" s="225"/>
      <c r="AM14" s="225">
        <f>SUM(AM16,AM18,AM20,AM22,AM24,AM26)</f>
        <v>7806811</v>
      </c>
      <c r="AN14" s="225"/>
      <c r="AO14" s="225"/>
      <c r="AP14" s="225"/>
      <c r="AQ14" s="225"/>
      <c r="AR14" s="225"/>
      <c r="AS14" s="225"/>
      <c r="AT14" s="225"/>
      <c r="AU14" s="225">
        <f>SUM(AU16,AU18,AU20,AU22,AU24,AU26)</f>
        <v>86858</v>
      </c>
      <c r="AV14" s="225"/>
      <c r="AW14" s="225"/>
      <c r="AX14" s="225"/>
      <c r="AY14" s="225"/>
      <c r="AZ14" s="225"/>
      <c r="BA14" s="225"/>
      <c r="BB14" s="225"/>
      <c r="BC14" s="225">
        <f>SUM(BC16,BC18,BC20,BC22,BC24,BC26)</f>
        <v>9140</v>
      </c>
      <c r="BD14" s="225"/>
      <c r="BE14" s="225"/>
      <c r="BF14" s="225"/>
      <c r="BG14" s="225"/>
      <c r="BH14" s="225"/>
      <c r="BI14" s="225"/>
      <c r="BJ14" s="225"/>
      <c r="BK14" s="124"/>
      <c r="BL14" s="125"/>
    </row>
    <row r="15" spans="1:64" s="70" customFormat="1" ht="9.9499999999999993" customHeight="1">
      <c r="A15" s="115"/>
      <c r="B15" s="119"/>
      <c r="C15" s="119"/>
      <c r="D15" s="119"/>
      <c r="E15" s="119"/>
      <c r="F15" s="119"/>
      <c r="G15" s="119"/>
      <c r="H15" s="119"/>
      <c r="I15" s="119"/>
      <c r="J15" s="119"/>
      <c r="K15" s="119"/>
      <c r="L15" s="452"/>
      <c r="M15" s="453"/>
      <c r="N15" s="453"/>
      <c r="O15" s="453"/>
      <c r="P15" s="453"/>
      <c r="Q15" s="453"/>
      <c r="R15" s="453"/>
      <c r="S15" s="453"/>
      <c r="T15" s="453"/>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c r="BK15" s="116"/>
      <c r="BL15" s="116"/>
    </row>
    <row r="16" spans="1:64" s="70" customFormat="1" ht="12" customHeight="1">
      <c r="A16" s="115"/>
      <c r="B16" s="119"/>
      <c r="C16" s="445" t="s">
        <v>423</v>
      </c>
      <c r="D16" s="445"/>
      <c r="E16" s="445"/>
      <c r="F16" s="445"/>
      <c r="G16" s="445"/>
      <c r="H16" s="445"/>
      <c r="I16" s="445"/>
      <c r="J16" s="445"/>
      <c r="K16" s="119"/>
      <c r="L16" s="454">
        <f>SUM(U16,AD16,AM16,AU16,BC16,L37,U37,AD37,AM37,AU37,BC37,L58,U58,AD58,AL58,AS58,AY58,BE58)</f>
        <v>11732311</v>
      </c>
      <c r="M16" s="455"/>
      <c r="N16" s="455"/>
      <c r="O16" s="455"/>
      <c r="P16" s="455"/>
      <c r="Q16" s="455"/>
      <c r="R16" s="455"/>
      <c r="S16" s="455"/>
      <c r="T16" s="455"/>
      <c r="U16" s="251">
        <v>6555868</v>
      </c>
      <c r="V16" s="251"/>
      <c r="W16" s="251"/>
      <c r="X16" s="251"/>
      <c r="Y16" s="251"/>
      <c r="Z16" s="251"/>
      <c r="AA16" s="251"/>
      <c r="AB16" s="251"/>
      <c r="AC16" s="251"/>
      <c r="AD16" s="251">
        <v>2780667</v>
      </c>
      <c r="AE16" s="251"/>
      <c r="AF16" s="251"/>
      <c r="AG16" s="251"/>
      <c r="AH16" s="251"/>
      <c r="AI16" s="251"/>
      <c r="AJ16" s="251"/>
      <c r="AK16" s="251"/>
      <c r="AL16" s="251"/>
      <c r="AM16" s="251">
        <v>1654711</v>
      </c>
      <c r="AN16" s="251"/>
      <c r="AO16" s="251"/>
      <c r="AP16" s="251"/>
      <c r="AQ16" s="251"/>
      <c r="AR16" s="251"/>
      <c r="AS16" s="251"/>
      <c r="AT16" s="251"/>
      <c r="AU16" s="251">
        <v>20273</v>
      </c>
      <c r="AV16" s="251"/>
      <c r="AW16" s="251"/>
      <c r="AX16" s="251"/>
      <c r="AY16" s="251"/>
      <c r="AZ16" s="251"/>
      <c r="BA16" s="251"/>
      <c r="BB16" s="251"/>
      <c r="BC16" s="251">
        <v>9140</v>
      </c>
      <c r="BD16" s="251"/>
      <c r="BE16" s="251"/>
      <c r="BF16" s="251"/>
      <c r="BG16" s="251"/>
      <c r="BH16" s="251"/>
      <c r="BI16" s="251"/>
      <c r="BJ16" s="251"/>
      <c r="BK16" s="74"/>
      <c r="BL16" s="116"/>
    </row>
    <row r="17" spans="1:64" s="70" customFormat="1" ht="8.1" customHeight="1">
      <c r="A17" s="115"/>
      <c r="B17" s="119"/>
      <c r="C17" s="119"/>
      <c r="D17" s="119"/>
      <c r="E17" s="119"/>
      <c r="F17" s="119"/>
      <c r="G17" s="119"/>
      <c r="H17" s="119"/>
      <c r="I17" s="119"/>
      <c r="J17" s="119"/>
      <c r="K17" s="119"/>
      <c r="L17" s="456"/>
      <c r="M17" s="457"/>
      <c r="N17" s="457"/>
      <c r="O17" s="457"/>
      <c r="P17" s="457"/>
      <c r="Q17" s="457"/>
      <c r="R17" s="457"/>
      <c r="S17" s="457"/>
      <c r="T17" s="457"/>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119"/>
      <c r="BH17" s="119"/>
      <c r="BI17" s="119"/>
      <c r="BJ17" s="119"/>
      <c r="BK17" s="116"/>
      <c r="BL17" s="116"/>
    </row>
    <row r="18" spans="1:64" s="70" customFormat="1" ht="12" customHeight="1">
      <c r="A18" s="115"/>
      <c r="B18" s="119"/>
      <c r="C18" s="445" t="s">
        <v>424</v>
      </c>
      <c r="D18" s="445"/>
      <c r="E18" s="445"/>
      <c r="F18" s="445"/>
      <c r="G18" s="445"/>
      <c r="H18" s="445"/>
      <c r="I18" s="445"/>
      <c r="J18" s="445"/>
      <c r="K18" s="119"/>
      <c r="L18" s="454">
        <f>SUM(U18,AD18,AM18,AU18,BC18,L39,U39,AD39,AM39,AU39,BC39,L60,U60,AD60,AL60,AS60,AY60,BI60)</f>
        <v>21954200</v>
      </c>
      <c r="M18" s="455"/>
      <c r="N18" s="455"/>
      <c r="O18" s="455"/>
      <c r="P18" s="455"/>
      <c r="Q18" s="455"/>
      <c r="R18" s="455"/>
      <c r="S18" s="455"/>
      <c r="T18" s="455"/>
      <c r="U18" s="251">
        <v>4273475</v>
      </c>
      <c r="V18" s="251"/>
      <c r="W18" s="251"/>
      <c r="X18" s="251"/>
      <c r="Y18" s="251"/>
      <c r="Z18" s="251"/>
      <c r="AA18" s="251"/>
      <c r="AB18" s="251"/>
      <c r="AC18" s="251"/>
      <c r="AD18" s="251">
        <v>6215805</v>
      </c>
      <c r="AE18" s="251"/>
      <c r="AF18" s="251"/>
      <c r="AG18" s="251"/>
      <c r="AH18" s="251"/>
      <c r="AI18" s="251"/>
      <c r="AJ18" s="251"/>
      <c r="AK18" s="251"/>
      <c r="AL18" s="251"/>
      <c r="AM18" s="251">
        <v>6152100</v>
      </c>
      <c r="AN18" s="251"/>
      <c r="AO18" s="251"/>
      <c r="AP18" s="251"/>
      <c r="AQ18" s="251"/>
      <c r="AR18" s="251"/>
      <c r="AS18" s="251"/>
      <c r="AT18" s="251"/>
      <c r="AU18" s="251">
        <v>37855</v>
      </c>
      <c r="AV18" s="251"/>
      <c r="AW18" s="251"/>
      <c r="AX18" s="251"/>
      <c r="AY18" s="251"/>
      <c r="AZ18" s="251"/>
      <c r="BA18" s="251"/>
      <c r="BB18" s="251"/>
      <c r="BC18" s="251">
        <v>0</v>
      </c>
      <c r="BD18" s="251"/>
      <c r="BE18" s="251"/>
      <c r="BF18" s="251"/>
      <c r="BG18" s="251"/>
      <c r="BH18" s="251"/>
      <c r="BI18" s="251"/>
      <c r="BJ18" s="251"/>
      <c r="BK18" s="74"/>
      <c r="BL18" s="116"/>
    </row>
    <row r="19" spans="1:64" s="70" customFormat="1" ht="8.1" customHeight="1">
      <c r="A19" s="115"/>
      <c r="B19" s="119"/>
      <c r="C19" s="119"/>
      <c r="D19" s="119"/>
      <c r="E19" s="119"/>
      <c r="F19" s="119"/>
      <c r="G19" s="119"/>
      <c r="H19" s="119"/>
      <c r="I19" s="119"/>
      <c r="J19" s="119"/>
      <c r="K19" s="119"/>
      <c r="L19" s="456"/>
      <c r="M19" s="457"/>
      <c r="N19" s="457"/>
      <c r="O19" s="457"/>
      <c r="P19" s="457"/>
      <c r="Q19" s="457"/>
      <c r="R19" s="457"/>
      <c r="S19" s="457"/>
      <c r="T19" s="457"/>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6"/>
      <c r="BL19" s="116"/>
    </row>
    <row r="20" spans="1:64" s="70" customFormat="1" ht="12" customHeight="1">
      <c r="A20" s="115"/>
      <c r="B20" s="119"/>
      <c r="C20" s="445" t="s">
        <v>425</v>
      </c>
      <c r="D20" s="445"/>
      <c r="E20" s="445"/>
      <c r="F20" s="445"/>
      <c r="G20" s="445"/>
      <c r="H20" s="445"/>
      <c r="I20" s="445"/>
      <c r="J20" s="445"/>
      <c r="K20" s="119"/>
      <c r="L20" s="454">
        <f>SUM(U20,AD20,AM20,AU20,BC20,L41,U41,AD41,AM41,AU41,BC41,L62,U62,AD62,AL62,AS62,AY62,BE62)</f>
        <v>9406275</v>
      </c>
      <c r="M20" s="455"/>
      <c r="N20" s="455"/>
      <c r="O20" s="455"/>
      <c r="P20" s="455"/>
      <c r="Q20" s="455"/>
      <c r="R20" s="455"/>
      <c r="S20" s="455"/>
      <c r="T20" s="455"/>
      <c r="U20" s="251">
        <v>0</v>
      </c>
      <c r="V20" s="251"/>
      <c r="W20" s="251"/>
      <c r="X20" s="251"/>
      <c r="Y20" s="251"/>
      <c r="Z20" s="251"/>
      <c r="AA20" s="251"/>
      <c r="AB20" s="251"/>
      <c r="AC20" s="251"/>
      <c r="AD20" s="251">
        <v>0</v>
      </c>
      <c r="AE20" s="251"/>
      <c r="AF20" s="251"/>
      <c r="AG20" s="251"/>
      <c r="AH20" s="251"/>
      <c r="AI20" s="251"/>
      <c r="AJ20" s="251"/>
      <c r="AK20" s="251"/>
      <c r="AL20" s="251"/>
      <c r="AM20" s="251">
        <v>0</v>
      </c>
      <c r="AN20" s="251"/>
      <c r="AO20" s="251"/>
      <c r="AP20" s="251"/>
      <c r="AQ20" s="251"/>
      <c r="AR20" s="251"/>
      <c r="AS20" s="251"/>
      <c r="AT20" s="251"/>
      <c r="AU20" s="251">
        <v>0</v>
      </c>
      <c r="AV20" s="251"/>
      <c r="AW20" s="251"/>
      <c r="AX20" s="251"/>
      <c r="AY20" s="251"/>
      <c r="AZ20" s="251"/>
      <c r="BA20" s="251"/>
      <c r="BB20" s="251"/>
      <c r="BC20" s="251">
        <v>0</v>
      </c>
      <c r="BD20" s="251"/>
      <c r="BE20" s="251"/>
      <c r="BF20" s="251"/>
      <c r="BG20" s="251"/>
      <c r="BH20" s="251"/>
      <c r="BI20" s="251"/>
      <c r="BJ20" s="251"/>
      <c r="BK20" s="74"/>
      <c r="BL20" s="116"/>
    </row>
    <row r="21" spans="1:64" s="70" customFormat="1" ht="8.1" customHeight="1">
      <c r="A21" s="115"/>
      <c r="B21" s="119"/>
      <c r="C21" s="119"/>
      <c r="D21" s="119"/>
      <c r="E21" s="119"/>
      <c r="F21" s="119"/>
      <c r="G21" s="119"/>
      <c r="H21" s="119"/>
      <c r="I21" s="119"/>
      <c r="J21" s="119"/>
      <c r="K21" s="119"/>
      <c r="L21" s="456"/>
      <c r="M21" s="457"/>
      <c r="N21" s="457"/>
      <c r="O21" s="457"/>
      <c r="P21" s="457"/>
      <c r="Q21" s="457"/>
      <c r="R21" s="457"/>
      <c r="S21" s="457"/>
      <c r="T21" s="457"/>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6"/>
      <c r="BL21" s="116"/>
    </row>
    <row r="22" spans="1:64" s="70" customFormat="1" ht="12" customHeight="1">
      <c r="A22" s="115"/>
      <c r="B22" s="119"/>
      <c r="C22" s="445" t="s">
        <v>426</v>
      </c>
      <c r="D22" s="445"/>
      <c r="E22" s="445"/>
      <c r="F22" s="445"/>
      <c r="G22" s="445"/>
      <c r="H22" s="445"/>
      <c r="I22" s="445"/>
      <c r="J22" s="445"/>
      <c r="K22" s="119"/>
      <c r="L22" s="454">
        <f>SUM(U22,AD22,AM22,AU22,BC22,L43,U43,AD43,AM43,AU43,BC43,L64,U64,AD64,AL64,AS64,AY64,BE64)</f>
        <v>559068</v>
      </c>
      <c r="M22" s="455"/>
      <c r="N22" s="455"/>
      <c r="O22" s="455"/>
      <c r="P22" s="455"/>
      <c r="Q22" s="455"/>
      <c r="R22" s="455"/>
      <c r="S22" s="455"/>
      <c r="T22" s="455"/>
      <c r="U22" s="251">
        <v>0</v>
      </c>
      <c r="V22" s="251"/>
      <c r="W22" s="251"/>
      <c r="X22" s="251"/>
      <c r="Y22" s="251"/>
      <c r="Z22" s="251"/>
      <c r="AA22" s="251"/>
      <c r="AB22" s="251"/>
      <c r="AC22" s="251"/>
      <c r="AD22" s="251">
        <v>0</v>
      </c>
      <c r="AE22" s="251"/>
      <c r="AF22" s="251"/>
      <c r="AG22" s="251"/>
      <c r="AH22" s="251"/>
      <c r="AI22" s="251"/>
      <c r="AJ22" s="251"/>
      <c r="AK22" s="251"/>
      <c r="AL22" s="251"/>
      <c r="AM22" s="251">
        <v>0</v>
      </c>
      <c r="AN22" s="251"/>
      <c r="AO22" s="251"/>
      <c r="AP22" s="251"/>
      <c r="AQ22" s="251"/>
      <c r="AR22" s="251"/>
      <c r="AS22" s="251"/>
      <c r="AT22" s="251"/>
      <c r="AU22" s="251">
        <v>2874</v>
      </c>
      <c r="AV22" s="251"/>
      <c r="AW22" s="251"/>
      <c r="AX22" s="251"/>
      <c r="AY22" s="251"/>
      <c r="AZ22" s="251"/>
      <c r="BA22" s="251"/>
      <c r="BB22" s="251"/>
      <c r="BC22" s="251">
        <v>0</v>
      </c>
      <c r="BD22" s="251"/>
      <c r="BE22" s="251"/>
      <c r="BF22" s="251"/>
      <c r="BG22" s="251"/>
      <c r="BH22" s="251"/>
      <c r="BI22" s="251"/>
      <c r="BJ22" s="251"/>
      <c r="BK22" s="74"/>
      <c r="BL22" s="116"/>
    </row>
    <row r="23" spans="1:64" s="70" customFormat="1" ht="8.1" customHeight="1">
      <c r="A23" s="115"/>
      <c r="B23" s="119"/>
      <c r="C23" s="119"/>
      <c r="D23" s="119"/>
      <c r="E23" s="119"/>
      <c r="F23" s="119"/>
      <c r="G23" s="119"/>
      <c r="H23" s="119"/>
      <c r="I23" s="119"/>
      <c r="J23" s="119"/>
      <c r="K23" s="119"/>
      <c r="L23" s="456"/>
      <c r="M23" s="457"/>
      <c r="N23" s="457"/>
      <c r="O23" s="457"/>
      <c r="P23" s="457"/>
      <c r="Q23" s="457"/>
      <c r="R23" s="457"/>
      <c r="S23" s="457"/>
      <c r="T23" s="457"/>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6"/>
      <c r="BL23" s="116"/>
    </row>
    <row r="24" spans="1:64" s="70" customFormat="1" ht="12" customHeight="1">
      <c r="A24" s="115"/>
      <c r="B24" s="119"/>
      <c r="C24" s="445" t="s">
        <v>427</v>
      </c>
      <c r="D24" s="445"/>
      <c r="E24" s="445"/>
      <c r="F24" s="445"/>
      <c r="G24" s="445"/>
      <c r="H24" s="445"/>
      <c r="I24" s="445"/>
      <c r="J24" s="445"/>
      <c r="K24" s="119"/>
      <c r="L24" s="454">
        <f>SUM(U24,AD24,AM24,AU24,BC24,L45,U45,AD45,AM45,AU45,BC45,L66,U66,AD66,AL66,AS66,AY66,BI66)</f>
        <v>423644</v>
      </c>
      <c r="M24" s="455"/>
      <c r="N24" s="455"/>
      <c r="O24" s="455"/>
      <c r="P24" s="455"/>
      <c r="Q24" s="455"/>
      <c r="R24" s="455"/>
      <c r="S24" s="455"/>
      <c r="T24" s="455"/>
      <c r="U24" s="251">
        <v>0</v>
      </c>
      <c r="V24" s="251"/>
      <c r="W24" s="251"/>
      <c r="X24" s="251"/>
      <c r="Y24" s="251"/>
      <c r="Z24" s="251"/>
      <c r="AA24" s="251"/>
      <c r="AB24" s="251"/>
      <c r="AC24" s="251"/>
      <c r="AD24" s="251">
        <v>0</v>
      </c>
      <c r="AE24" s="251"/>
      <c r="AF24" s="251"/>
      <c r="AG24" s="251"/>
      <c r="AH24" s="251"/>
      <c r="AI24" s="251"/>
      <c r="AJ24" s="251"/>
      <c r="AK24" s="251"/>
      <c r="AL24" s="251"/>
      <c r="AM24" s="251">
        <v>0</v>
      </c>
      <c r="AN24" s="251"/>
      <c r="AO24" s="251"/>
      <c r="AP24" s="251"/>
      <c r="AQ24" s="251"/>
      <c r="AR24" s="251"/>
      <c r="AS24" s="251"/>
      <c r="AT24" s="251"/>
      <c r="AU24" s="251">
        <v>25856</v>
      </c>
      <c r="AV24" s="251"/>
      <c r="AW24" s="251"/>
      <c r="AX24" s="251"/>
      <c r="AY24" s="251"/>
      <c r="AZ24" s="251"/>
      <c r="BA24" s="251"/>
      <c r="BB24" s="251"/>
      <c r="BC24" s="251">
        <v>0</v>
      </c>
      <c r="BD24" s="251"/>
      <c r="BE24" s="251"/>
      <c r="BF24" s="251"/>
      <c r="BG24" s="251"/>
      <c r="BH24" s="251"/>
      <c r="BI24" s="251"/>
      <c r="BJ24" s="251"/>
      <c r="BK24" s="74"/>
      <c r="BL24" s="116"/>
    </row>
    <row r="25" spans="1:64" s="70" customFormat="1" ht="8.1" customHeight="1">
      <c r="A25" s="115"/>
      <c r="B25" s="119"/>
      <c r="C25" s="119"/>
      <c r="D25" s="119"/>
      <c r="E25" s="119"/>
      <c r="F25" s="119"/>
      <c r="G25" s="119"/>
      <c r="H25" s="119"/>
      <c r="I25" s="119"/>
      <c r="J25" s="119"/>
      <c r="K25" s="119"/>
      <c r="L25" s="456"/>
      <c r="M25" s="457"/>
      <c r="N25" s="457"/>
      <c r="O25" s="457"/>
      <c r="P25" s="457"/>
      <c r="Q25" s="457"/>
      <c r="R25" s="457"/>
      <c r="S25" s="457"/>
      <c r="T25" s="457"/>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6"/>
      <c r="BL25" s="116"/>
    </row>
    <row r="26" spans="1:64" s="70" customFormat="1" ht="12" customHeight="1">
      <c r="A26" s="115"/>
      <c r="B26" s="119"/>
      <c r="C26" s="445" t="s">
        <v>428</v>
      </c>
      <c r="D26" s="445"/>
      <c r="E26" s="445"/>
      <c r="F26" s="445"/>
      <c r="G26" s="445"/>
      <c r="H26" s="445"/>
      <c r="I26" s="445"/>
      <c r="J26" s="445"/>
      <c r="K26" s="119"/>
      <c r="L26" s="454">
        <f>SUM(U26,AD26,AM26,AU26,BC26,L47,U47,AD47,AM47,AU47,BC47,L68,U68,AD68,AL68,AS68,AY68,BI68)</f>
        <v>829522</v>
      </c>
      <c r="M26" s="455"/>
      <c r="N26" s="455"/>
      <c r="O26" s="455"/>
      <c r="P26" s="455"/>
      <c r="Q26" s="455"/>
      <c r="R26" s="455"/>
      <c r="S26" s="455"/>
      <c r="T26" s="455"/>
      <c r="U26" s="251">
        <v>0</v>
      </c>
      <c r="V26" s="251"/>
      <c r="W26" s="251"/>
      <c r="X26" s="251"/>
      <c r="Y26" s="251"/>
      <c r="Z26" s="251"/>
      <c r="AA26" s="251"/>
      <c r="AB26" s="251"/>
      <c r="AC26" s="251"/>
      <c r="AD26" s="251">
        <v>0</v>
      </c>
      <c r="AE26" s="251"/>
      <c r="AF26" s="251"/>
      <c r="AG26" s="251"/>
      <c r="AH26" s="251"/>
      <c r="AI26" s="251"/>
      <c r="AJ26" s="251"/>
      <c r="AK26" s="251"/>
      <c r="AL26" s="251"/>
      <c r="AM26" s="251">
        <v>0</v>
      </c>
      <c r="AN26" s="251"/>
      <c r="AO26" s="251"/>
      <c r="AP26" s="251"/>
      <c r="AQ26" s="251"/>
      <c r="AR26" s="251"/>
      <c r="AS26" s="251"/>
      <c r="AT26" s="251"/>
      <c r="AU26" s="251">
        <v>0</v>
      </c>
      <c r="AV26" s="251"/>
      <c r="AW26" s="251"/>
      <c r="AX26" s="251"/>
      <c r="AY26" s="251"/>
      <c r="AZ26" s="251"/>
      <c r="BA26" s="251"/>
      <c r="BB26" s="251"/>
      <c r="BC26" s="251">
        <v>0</v>
      </c>
      <c r="BD26" s="251"/>
      <c r="BE26" s="251"/>
      <c r="BF26" s="251"/>
      <c r="BG26" s="251"/>
      <c r="BH26" s="251"/>
      <c r="BI26" s="251"/>
      <c r="BJ26" s="251"/>
      <c r="BK26" s="74"/>
      <c r="BL26" s="116"/>
    </row>
    <row r="27" spans="1:64" s="70" customFormat="1" ht="8.1" customHeight="1">
      <c r="A27" s="115"/>
      <c r="B27" s="128"/>
      <c r="C27" s="128"/>
      <c r="D27" s="128"/>
      <c r="E27" s="128"/>
      <c r="F27" s="128"/>
      <c r="G27" s="128"/>
      <c r="H27" s="128"/>
      <c r="I27" s="128"/>
      <c r="J27" s="128"/>
      <c r="K27" s="129"/>
      <c r="L27" s="458"/>
      <c r="M27" s="459"/>
      <c r="N27" s="459"/>
      <c r="O27" s="459"/>
      <c r="P27" s="459"/>
      <c r="Q27" s="459"/>
      <c r="R27" s="459"/>
      <c r="S27" s="459"/>
      <c r="T27" s="459"/>
      <c r="U27" s="460"/>
      <c r="V27" s="460"/>
      <c r="W27" s="460"/>
      <c r="X27" s="460"/>
      <c r="Y27" s="460"/>
      <c r="Z27" s="460"/>
      <c r="AA27" s="460"/>
      <c r="AB27" s="460"/>
      <c r="AC27" s="460"/>
      <c r="AD27" s="460"/>
      <c r="AE27" s="460"/>
      <c r="AF27" s="460"/>
      <c r="AG27" s="460"/>
      <c r="AH27" s="460"/>
      <c r="AI27" s="460"/>
      <c r="AJ27" s="460"/>
      <c r="AK27" s="460"/>
      <c r="AL27" s="460"/>
      <c r="AM27" s="460"/>
      <c r="AN27" s="460"/>
      <c r="AO27" s="460"/>
      <c r="AP27" s="460"/>
      <c r="AQ27" s="460"/>
      <c r="AR27" s="460"/>
      <c r="AS27" s="460"/>
      <c r="AT27" s="460"/>
      <c r="AU27" s="460"/>
      <c r="AV27" s="460"/>
      <c r="AW27" s="460"/>
      <c r="AX27" s="460"/>
      <c r="AY27" s="460"/>
      <c r="AZ27" s="460"/>
      <c r="BA27" s="460"/>
      <c r="BB27" s="460"/>
      <c r="BC27" s="460"/>
      <c r="BD27" s="460"/>
      <c r="BE27" s="460"/>
      <c r="BF27" s="460"/>
      <c r="BG27" s="460"/>
      <c r="BH27" s="460"/>
      <c r="BI27" s="460"/>
      <c r="BJ27" s="460"/>
      <c r="BK27" s="74"/>
      <c r="BL27" s="74"/>
    </row>
    <row r="28" spans="1:64" s="70" customFormat="1" ht="13.5" customHeight="1">
      <c r="A28" s="115"/>
      <c r="B28" s="419" t="s">
        <v>429</v>
      </c>
      <c r="C28" s="420"/>
      <c r="D28" s="420"/>
      <c r="E28" s="420"/>
      <c r="F28" s="420"/>
      <c r="G28" s="420"/>
      <c r="H28" s="420"/>
      <c r="I28" s="420"/>
      <c r="J28" s="420"/>
      <c r="K28" s="421"/>
      <c r="L28" s="425" t="s">
        <v>430</v>
      </c>
      <c r="M28" s="426"/>
      <c r="N28" s="426"/>
      <c r="O28" s="426"/>
      <c r="P28" s="426"/>
      <c r="Q28" s="426"/>
      <c r="R28" s="426"/>
      <c r="S28" s="426"/>
      <c r="T28" s="426"/>
      <c r="U28" s="461" t="s">
        <v>431</v>
      </c>
      <c r="V28" s="462"/>
      <c r="W28" s="462"/>
      <c r="X28" s="462"/>
      <c r="Y28" s="462"/>
      <c r="Z28" s="462"/>
      <c r="AA28" s="462"/>
      <c r="AB28" s="462"/>
      <c r="AC28" s="462"/>
      <c r="AD28" s="462"/>
      <c r="AE28" s="462"/>
      <c r="AF28" s="462"/>
      <c r="AG28" s="462"/>
      <c r="AH28" s="462"/>
      <c r="AI28" s="462"/>
      <c r="AJ28" s="462"/>
      <c r="AK28" s="462"/>
      <c r="AL28" s="463"/>
      <c r="AM28" s="464" t="s">
        <v>432</v>
      </c>
      <c r="AN28" s="465"/>
      <c r="AO28" s="465"/>
      <c r="AP28" s="465"/>
      <c r="AQ28" s="465"/>
      <c r="AR28" s="465"/>
      <c r="AS28" s="465"/>
      <c r="AT28" s="465"/>
      <c r="AU28" s="465"/>
      <c r="AV28" s="465"/>
      <c r="AW28" s="465"/>
      <c r="AX28" s="465"/>
      <c r="AY28" s="465"/>
      <c r="AZ28" s="465"/>
      <c r="BA28" s="465"/>
      <c r="BB28" s="466"/>
      <c r="BC28" s="467" t="s">
        <v>433</v>
      </c>
      <c r="BD28" s="468"/>
      <c r="BE28" s="468"/>
      <c r="BF28" s="468"/>
      <c r="BG28" s="468"/>
      <c r="BH28" s="468"/>
      <c r="BI28" s="468"/>
      <c r="BJ28" s="468"/>
      <c r="BK28" s="116"/>
      <c r="BL28" s="116"/>
    </row>
    <row r="29" spans="1:64" s="70" customFormat="1" ht="13.5" customHeight="1">
      <c r="A29" s="115"/>
      <c r="B29" s="422"/>
      <c r="C29" s="423"/>
      <c r="D29" s="423"/>
      <c r="E29" s="423"/>
      <c r="F29" s="423"/>
      <c r="G29" s="423"/>
      <c r="H29" s="423"/>
      <c r="I29" s="423"/>
      <c r="J29" s="423"/>
      <c r="K29" s="424"/>
      <c r="L29" s="428"/>
      <c r="M29" s="429"/>
      <c r="N29" s="429"/>
      <c r="O29" s="429"/>
      <c r="P29" s="429"/>
      <c r="Q29" s="429"/>
      <c r="R29" s="429"/>
      <c r="S29" s="429"/>
      <c r="T29" s="429"/>
      <c r="U29" s="436" t="s">
        <v>434</v>
      </c>
      <c r="V29" s="437"/>
      <c r="W29" s="437"/>
      <c r="X29" s="437"/>
      <c r="Y29" s="437"/>
      <c r="Z29" s="437"/>
      <c r="AA29" s="437"/>
      <c r="AB29" s="437"/>
      <c r="AC29" s="438"/>
      <c r="AD29" s="436" t="s">
        <v>435</v>
      </c>
      <c r="AE29" s="437"/>
      <c r="AF29" s="437"/>
      <c r="AG29" s="437"/>
      <c r="AH29" s="437"/>
      <c r="AI29" s="437"/>
      <c r="AJ29" s="437"/>
      <c r="AK29" s="437"/>
      <c r="AL29" s="438"/>
      <c r="AM29" s="471" t="s">
        <v>436</v>
      </c>
      <c r="AN29" s="472"/>
      <c r="AO29" s="472"/>
      <c r="AP29" s="472"/>
      <c r="AQ29" s="472"/>
      <c r="AR29" s="472"/>
      <c r="AS29" s="472"/>
      <c r="AT29" s="473"/>
      <c r="AU29" s="474" t="s">
        <v>437</v>
      </c>
      <c r="AV29" s="475"/>
      <c r="AW29" s="475"/>
      <c r="AX29" s="475"/>
      <c r="AY29" s="475"/>
      <c r="AZ29" s="475"/>
      <c r="BA29" s="475"/>
      <c r="BB29" s="476"/>
      <c r="BC29" s="469"/>
      <c r="BD29" s="470"/>
      <c r="BE29" s="470"/>
      <c r="BF29" s="470"/>
      <c r="BG29" s="470"/>
      <c r="BH29" s="470"/>
      <c r="BI29" s="470"/>
      <c r="BJ29" s="470"/>
      <c r="BK29" s="116"/>
      <c r="BL29" s="116"/>
    </row>
    <row r="30" spans="1:64" s="70" customFormat="1" ht="8.1" customHeight="1">
      <c r="A30" s="115"/>
      <c r="B30" s="119"/>
      <c r="C30" s="119"/>
      <c r="D30" s="119"/>
      <c r="E30" s="119"/>
      <c r="F30" s="119"/>
      <c r="G30" s="119"/>
      <c r="H30" s="119"/>
      <c r="I30" s="119"/>
      <c r="J30" s="119"/>
      <c r="K30" s="120"/>
      <c r="L30" s="121"/>
      <c r="M30" s="120"/>
      <c r="N30" s="120"/>
      <c r="O30" s="120"/>
      <c r="P30" s="120"/>
      <c r="Q30" s="120"/>
      <c r="R30" s="120"/>
      <c r="S30" s="120"/>
      <c r="T30" s="120"/>
      <c r="U30" s="120"/>
      <c r="V30" s="120"/>
      <c r="W30" s="120"/>
      <c r="X30" s="120"/>
      <c r="Y30" s="120"/>
      <c r="Z30" s="120"/>
      <c r="AA30" s="120"/>
      <c r="AB30" s="120"/>
      <c r="AC30" s="12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c r="BD30" s="130"/>
      <c r="BE30" s="130"/>
      <c r="BF30" s="130"/>
      <c r="BG30" s="130"/>
      <c r="BH30" s="130"/>
      <c r="BI30" s="130"/>
      <c r="BJ30" s="130"/>
      <c r="BK30" s="116"/>
      <c r="BL30" s="116"/>
    </row>
    <row r="31" spans="1:64" s="70" customFormat="1" ht="12" customHeight="1">
      <c r="A31" s="115"/>
      <c r="B31" s="119"/>
      <c r="C31" s="445" t="s">
        <v>7</v>
      </c>
      <c r="D31" s="445"/>
      <c r="E31" s="445"/>
      <c r="F31" s="446">
        <v>20</v>
      </c>
      <c r="G31" s="446"/>
      <c r="H31" s="445" t="s">
        <v>6</v>
      </c>
      <c r="I31" s="445"/>
      <c r="J31" s="445"/>
      <c r="K31" s="119"/>
      <c r="L31" s="255">
        <v>867224</v>
      </c>
      <c r="M31" s="251"/>
      <c r="N31" s="251"/>
      <c r="O31" s="251"/>
      <c r="P31" s="251"/>
      <c r="Q31" s="251"/>
      <c r="R31" s="251"/>
      <c r="S31" s="251"/>
      <c r="T31" s="251"/>
      <c r="U31" s="251">
        <v>1325529</v>
      </c>
      <c r="V31" s="251"/>
      <c r="W31" s="251"/>
      <c r="X31" s="251"/>
      <c r="Y31" s="251"/>
      <c r="Z31" s="251"/>
      <c r="AA31" s="251"/>
      <c r="AB31" s="251"/>
      <c r="AC31" s="251"/>
      <c r="AD31" s="251">
        <v>728902</v>
      </c>
      <c r="AE31" s="251"/>
      <c r="AF31" s="251"/>
      <c r="AG31" s="251"/>
      <c r="AH31" s="251"/>
      <c r="AI31" s="251"/>
      <c r="AJ31" s="251"/>
      <c r="AK31" s="251"/>
      <c r="AL31" s="251"/>
      <c r="AM31" s="251">
        <v>437510</v>
      </c>
      <c r="AN31" s="251"/>
      <c r="AO31" s="251"/>
      <c r="AP31" s="251"/>
      <c r="AQ31" s="251"/>
      <c r="AR31" s="251"/>
      <c r="AS31" s="251"/>
      <c r="AT31" s="251"/>
      <c r="AU31" s="251">
        <v>4341222</v>
      </c>
      <c r="AV31" s="251"/>
      <c r="AW31" s="251"/>
      <c r="AX31" s="251"/>
      <c r="AY31" s="251"/>
      <c r="AZ31" s="251"/>
      <c r="BA31" s="251"/>
      <c r="BB31" s="251"/>
      <c r="BC31" s="251">
        <v>1900805</v>
      </c>
      <c r="BD31" s="251"/>
      <c r="BE31" s="251"/>
      <c r="BF31" s="251"/>
      <c r="BG31" s="251"/>
      <c r="BH31" s="251"/>
      <c r="BI31" s="251"/>
      <c r="BJ31" s="251"/>
      <c r="BK31" s="116"/>
      <c r="BL31" s="116"/>
    </row>
    <row r="32" spans="1:64" s="70" customFormat="1" ht="12" customHeight="1">
      <c r="A32" s="115"/>
      <c r="B32" s="119"/>
      <c r="C32" s="119"/>
      <c r="D32" s="119"/>
      <c r="E32" s="119"/>
      <c r="F32" s="446">
        <v>21</v>
      </c>
      <c r="G32" s="446"/>
      <c r="H32" s="119"/>
      <c r="I32" s="119"/>
      <c r="J32" s="119"/>
      <c r="K32" s="119"/>
      <c r="L32" s="255">
        <v>952218</v>
      </c>
      <c r="M32" s="251"/>
      <c r="N32" s="251"/>
      <c r="O32" s="251"/>
      <c r="P32" s="251"/>
      <c r="Q32" s="251"/>
      <c r="R32" s="251"/>
      <c r="S32" s="251"/>
      <c r="T32" s="251"/>
      <c r="U32" s="251">
        <v>1525593</v>
      </c>
      <c r="V32" s="251"/>
      <c r="W32" s="251"/>
      <c r="X32" s="251"/>
      <c r="Y32" s="251"/>
      <c r="Z32" s="251"/>
      <c r="AA32" s="251"/>
      <c r="AB32" s="251"/>
      <c r="AC32" s="251"/>
      <c r="AD32" s="251">
        <v>823104</v>
      </c>
      <c r="AE32" s="251"/>
      <c r="AF32" s="251"/>
      <c r="AG32" s="251"/>
      <c r="AH32" s="251"/>
      <c r="AI32" s="251"/>
      <c r="AJ32" s="251"/>
      <c r="AK32" s="251"/>
      <c r="AL32" s="251"/>
      <c r="AM32" s="251">
        <v>488382</v>
      </c>
      <c r="AN32" s="251"/>
      <c r="AO32" s="251"/>
      <c r="AP32" s="251"/>
      <c r="AQ32" s="251"/>
      <c r="AR32" s="251"/>
      <c r="AS32" s="251"/>
      <c r="AT32" s="251"/>
      <c r="AU32" s="251">
        <v>4893539</v>
      </c>
      <c r="AV32" s="251"/>
      <c r="AW32" s="251"/>
      <c r="AX32" s="251"/>
      <c r="AY32" s="251"/>
      <c r="AZ32" s="251"/>
      <c r="BA32" s="251"/>
      <c r="BB32" s="251"/>
      <c r="BC32" s="251">
        <v>2185517</v>
      </c>
      <c r="BD32" s="251"/>
      <c r="BE32" s="251"/>
      <c r="BF32" s="251"/>
      <c r="BG32" s="251"/>
      <c r="BH32" s="251"/>
      <c r="BI32" s="251"/>
      <c r="BJ32" s="251"/>
      <c r="BK32" s="116"/>
      <c r="BL32" s="116"/>
    </row>
    <row r="33" spans="1:64" s="70" customFormat="1" ht="12" customHeight="1">
      <c r="A33" s="115"/>
      <c r="B33" s="119"/>
      <c r="C33" s="119"/>
      <c r="D33" s="119"/>
      <c r="E33" s="119"/>
      <c r="F33" s="446">
        <v>22</v>
      </c>
      <c r="G33" s="446"/>
      <c r="H33" s="119"/>
      <c r="I33" s="119"/>
      <c r="J33" s="119"/>
      <c r="K33" s="119"/>
      <c r="L33" s="255">
        <v>969212</v>
      </c>
      <c r="M33" s="251"/>
      <c r="N33" s="251"/>
      <c r="O33" s="251"/>
      <c r="P33" s="251"/>
      <c r="Q33" s="251"/>
      <c r="R33" s="251"/>
      <c r="S33" s="251"/>
      <c r="T33" s="251"/>
      <c r="U33" s="251">
        <v>1517920</v>
      </c>
      <c r="V33" s="251"/>
      <c r="W33" s="251"/>
      <c r="X33" s="251"/>
      <c r="Y33" s="251"/>
      <c r="Z33" s="251"/>
      <c r="AA33" s="251"/>
      <c r="AB33" s="251"/>
      <c r="AC33" s="251"/>
      <c r="AD33" s="251">
        <v>830841</v>
      </c>
      <c r="AE33" s="251"/>
      <c r="AF33" s="251"/>
      <c r="AG33" s="251"/>
      <c r="AH33" s="251"/>
      <c r="AI33" s="251"/>
      <c r="AJ33" s="251"/>
      <c r="AK33" s="251"/>
      <c r="AL33" s="251"/>
      <c r="AM33" s="251">
        <v>486372</v>
      </c>
      <c r="AN33" s="251"/>
      <c r="AO33" s="251"/>
      <c r="AP33" s="251"/>
      <c r="AQ33" s="251"/>
      <c r="AR33" s="251"/>
      <c r="AS33" s="251"/>
      <c r="AT33" s="251"/>
      <c r="AU33" s="251">
        <v>4904387</v>
      </c>
      <c r="AV33" s="251"/>
      <c r="AW33" s="251"/>
      <c r="AX33" s="251"/>
      <c r="AY33" s="251"/>
      <c r="AZ33" s="251"/>
      <c r="BA33" s="251"/>
      <c r="BB33" s="251"/>
      <c r="BC33" s="251">
        <v>2179380</v>
      </c>
      <c r="BD33" s="251"/>
      <c r="BE33" s="251"/>
      <c r="BF33" s="251"/>
      <c r="BG33" s="251"/>
      <c r="BH33" s="251"/>
      <c r="BI33" s="251"/>
      <c r="BJ33" s="251"/>
      <c r="BK33" s="116"/>
      <c r="BL33" s="116"/>
    </row>
    <row r="34" spans="1:64" s="70" customFormat="1" ht="12" customHeight="1">
      <c r="A34" s="115"/>
      <c r="B34" s="119"/>
      <c r="C34" s="119"/>
      <c r="D34" s="119"/>
      <c r="E34" s="119"/>
      <c r="F34" s="446">
        <v>23</v>
      </c>
      <c r="G34" s="446"/>
      <c r="H34" s="119"/>
      <c r="I34" s="119"/>
      <c r="J34" s="119"/>
      <c r="K34" s="119"/>
      <c r="L34" s="255">
        <v>1047206</v>
      </c>
      <c r="M34" s="251"/>
      <c r="N34" s="251"/>
      <c r="O34" s="251"/>
      <c r="P34" s="251"/>
      <c r="Q34" s="251"/>
      <c r="R34" s="251"/>
      <c r="S34" s="251"/>
      <c r="T34" s="251"/>
      <c r="U34" s="251">
        <v>1489099</v>
      </c>
      <c r="V34" s="251"/>
      <c r="W34" s="251"/>
      <c r="X34" s="251"/>
      <c r="Y34" s="251"/>
      <c r="Z34" s="251"/>
      <c r="AA34" s="251"/>
      <c r="AB34" s="251"/>
      <c r="AC34" s="251"/>
      <c r="AD34" s="251">
        <v>812577</v>
      </c>
      <c r="AE34" s="251"/>
      <c r="AF34" s="251"/>
      <c r="AG34" s="251"/>
      <c r="AH34" s="251"/>
      <c r="AI34" s="251"/>
      <c r="AJ34" s="251"/>
      <c r="AK34" s="251"/>
      <c r="AL34" s="251"/>
      <c r="AM34" s="251">
        <v>488588</v>
      </c>
      <c r="AN34" s="251"/>
      <c r="AO34" s="251"/>
      <c r="AP34" s="251"/>
      <c r="AQ34" s="251"/>
      <c r="AR34" s="251"/>
      <c r="AS34" s="251"/>
      <c r="AT34" s="251"/>
      <c r="AU34" s="251">
        <v>4937446</v>
      </c>
      <c r="AV34" s="251"/>
      <c r="AW34" s="251"/>
      <c r="AX34" s="251"/>
      <c r="AY34" s="251"/>
      <c r="AZ34" s="251"/>
      <c r="BA34" s="251"/>
      <c r="BB34" s="251"/>
      <c r="BC34" s="251">
        <v>2430350</v>
      </c>
      <c r="BD34" s="251"/>
      <c r="BE34" s="251"/>
      <c r="BF34" s="251"/>
      <c r="BG34" s="251"/>
      <c r="BH34" s="251"/>
      <c r="BI34" s="251"/>
      <c r="BJ34" s="251"/>
      <c r="BK34" s="116"/>
      <c r="BL34" s="116"/>
    </row>
    <row r="35" spans="1:64" s="127" customFormat="1" ht="12" customHeight="1">
      <c r="A35" s="122"/>
      <c r="B35" s="123"/>
      <c r="C35" s="123"/>
      <c r="D35" s="123"/>
      <c r="E35" s="123"/>
      <c r="F35" s="449">
        <v>24</v>
      </c>
      <c r="G35" s="449"/>
      <c r="H35" s="123"/>
      <c r="I35" s="123"/>
      <c r="J35" s="123"/>
      <c r="K35" s="123"/>
      <c r="L35" s="224">
        <f>SUM(L37,L39,L41,L43,L45,L47)</f>
        <v>1028332</v>
      </c>
      <c r="M35" s="225"/>
      <c r="N35" s="225"/>
      <c r="O35" s="225"/>
      <c r="P35" s="225"/>
      <c r="Q35" s="225"/>
      <c r="R35" s="225"/>
      <c r="S35" s="225"/>
      <c r="T35" s="225"/>
      <c r="U35" s="225">
        <f>SUM(U37,U39,U41,U43,U45,U47)</f>
        <v>1445288</v>
      </c>
      <c r="V35" s="225"/>
      <c r="W35" s="225"/>
      <c r="X35" s="225"/>
      <c r="Y35" s="225"/>
      <c r="Z35" s="225"/>
      <c r="AA35" s="225"/>
      <c r="AB35" s="225"/>
      <c r="AC35" s="225"/>
      <c r="AD35" s="225">
        <f>SUM(AD37,AD39,AD41,AD43,AD45,AD47)</f>
        <v>798168</v>
      </c>
      <c r="AE35" s="225"/>
      <c r="AF35" s="225"/>
      <c r="AG35" s="225"/>
      <c r="AH35" s="225"/>
      <c r="AI35" s="225"/>
      <c r="AJ35" s="225"/>
      <c r="AK35" s="225"/>
      <c r="AL35" s="225"/>
      <c r="AM35" s="225">
        <f>SUM(AM37,AM39,AM41,AM43,AM45,AM47)</f>
        <v>498645</v>
      </c>
      <c r="AN35" s="225"/>
      <c r="AO35" s="225"/>
      <c r="AP35" s="225"/>
      <c r="AQ35" s="225"/>
      <c r="AR35" s="225"/>
      <c r="AS35" s="225"/>
      <c r="AT35" s="225"/>
      <c r="AU35" s="225">
        <f>SUM(AU37,AU39,AU41,AU43,AU45,AU47)</f>
        <v>4861790</v>
      </c>
      <c r="AV35" s="225"/>
      <c r="AW35" s="225"/>
      <c r="AX35" s="225"/>
      <c r="AY35" s="225"/>
      <c r="AZ35" s="225"/>
      <c r="BA35" s="225"/>
      <c r="BB35" s="225"/>
      <c r="BC35" s="225">
        <f>SUM(BC37,BC39,BC41,BC43,BC45,BC47)</f>
        <v>2321560</v>
      </c>
      <c r="BD35" s="225"/>
      <c r="BE35" s="225"/>
      <c r="BF35" s="225"/>
      <c r="BG35" s="225"/>
      <c r="BH35" s="225"/>
      <c r="BI35" s="225"/>
      <c r="BJ35" s="225"/>
      <c r="BK35" s="126"/>
      <c r="BL35" s="131"/>
    </row>
    <row r="36" spans="1:64" s="70" customFormat="1" ht="9.9499999999999993" customHeight="1">
      <c r="A36" s="115"/>
      <c r="B36" s="119"/>
      <c r="C36" s="119"/>
      <c r="D36" s="119"/>
      <c r="E36" s="119"/>
      <c r="F36" s="119"/>
      <c r="G36" s="119"/>
      <c r="H36" s="119"/>
      <c r="I36" s="119"/>
      <c r="J36" s="119"/>
      <c r="K36" s="119"/>
      <c r="L36" s="132"/>
      <c r="M36" s="133"/>
      <c r="N36" s="133"/>
      <c r="O36" s="133"/>
      <c r="P36" s="133"/>
      <c r="Q36" s="133"/>
      <c r="R36" s="133"/>
      <c r="S36" s="133"/>
      <c r="T36" s="133"/>
      <c r="U36" s="133"/>
      <c r="V36" s="133"/>
      <c r="W36" s="133"/>
      <c r="X36" s="133"/>
      <c r="Y36" s="133"/>
      <c r="Z36" s="133"/>
      <c r="AA36" s="133"/>
      <c r="AB36" s="133"/>
      <c r="AC36" s="133"/>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6"/>
      <c r="BL36" s="116"/>
    </row>
    <row r="37" spans="1:64" s="70" customFormat="1" ht="12" customHeight="1">
      <c r="A37" s="115"/>
      <c r="B37" s="119"/>
      <c r="C37" s="445" t="s">
        <v>423</v>
      </c>
      <c r="D37" s="445"/>
      <c r="E37" s="445"/>
      <c r="F37" s="445"/>
      <c r="G37" s="445"/>
      <c r="H37" s="445"/>
      <c r="I37" s="445"/>
      <c r="J37" s="445"/>
      <c r="K37" s="119"/>
      <c r="L37" s="255">
        <v>521102</v>
      </c>
      <c r="M37" s="251"/>
      <c r="N37" s="251"/>
      <c r="O37" s="251"/>
      <c r="P37" s="251"/>
      <c r="Q37" s="251"/>
      <c r="R37" s="251"/>
      <c r="S37" s="251"/>
      <c r="T37" s="251"/>
      <c r="U37" s="251">
        <v>46891</v>
      </c>
      <c r="V37" s="251"/>
      <c r="W37" s="251"/>
      <c r="X37" s="251"/>
      <c r="Y37" s="251"/>
      <c r="Z37" s="251"/>
      <c r="AA37" s="251"/>
      <c r="AB37" s="251"/>
      <c r="AC37" s="251"/>
      <c r="AD37" s="251">
        <v>136183</v>
      </c>
      <c r="AE37" s="251"/>
      <c r="AF37" s="251"/>
      <c r="AG37" s="251"/>
      <c r="AH37" s="251"/>
      <c r="AI37" s="251"/>
      <c r="AJ37" s="251"/>
      <c r="AK37" s="251"/>
      <c r="AL37" s="251"/>
      <c r="AM37" s="251">
        <v>1587</v>
      </c>
      <c r="AN37" s="251"/>
      <c r="AO37" s="251"/>
      <c r="AP37" s="251"/>
      <c r="AQ37" s="251"/>
      <c r="AR37" s="251"/>
      <c r="AS37" s="251"/>
      <c r="AT37" s="251"/>
      <c r="AU37" s="251">
        <v>0</v>
      </c>
      <c r="AV37" s="251"/>
      <c r="AW37" s="251"/>
      <c r="AX37" s="251"/>
      <c r="AY37" s="251"/>
      <c r="AZ37" s="251"/>
      <c r="BA37" s="251"/>
      <c r="BB37" s="251"/>
      <c r="BC37" s="251">
        <v>0</v>
      </c>
      <c r="BD37" s="251"/>
      <c r="BE37" s="251"/>
      <c r="BF37" s="251"/>
      <c r="BG37" s="251"/>
      <c r="BH37" s="251"/>
      <c r="BI37" s="251"/>
      <c r="BJ37" s="251"/>
      <c r="BK37" s="74"/>
      <c r="BL37" s="116"/>
    </row>
    <row r="38" spans="1:64" s="70" customFormat="1" ht="8.1" customHeight="1">
      <c r="A38" s="115"/>
      <c r="B38" s="119"/>
      <c r="C38" s="119"/>
      <c r="D38" s="119"/>
      <c r="E38" s="119"/>
      <c r="F38" s="119"/>
      <c r="G38" s="119"/>
      <c r="H38" s="119"/>
      <c r="I38" s="119"/>
      <c r="J38" s="119"/>
      <c r="K38" s="119"/>
      <c r="L38" s="134"/>
      <c r="M38" s="119"/>
      <c r="N38" s="119"/>
      <c r="O38" s="119"/>
      <c r="P38" s="119"/>
      <c r="Q38" s="119"/>
      <c r="R38" s="119"/>
      <c r="S38" s="119"/>
      <c r="T38" s="119"/>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19"/>
      <c r="AV38" s="119"/>
      <c r="AW38" s="119"/>
      <c r="AX38" s="119"/>
      <c r="AY38" s="119"/>
      <c r="AZ38" s="119"/>
      <c r="BA38" s="119"/>
      <c r="BB38" s="119"/>
      <c r="BC38" s="119"/>
      <c r="BD38" s="119"/>
      <c r="BE38" s="119"/>
      <c r="BF38" s="119"/>
      <c r="BG38" s="119"/>
      <c r="BH38" s="119"/>
      <c r="BI38" s="119"/>
      <c r="BJ38" s="119"/>
      <c r="BK38" s="116"/>
      <c r="BL38" s="116"/>
    </row>
    <row r="39" spans="1:64" s="70" customFormat="1" ht="12" customHeight="1">
      <c r="A39" s="115"/>
      <c r="B39" s="119"/>
      <c r="C39" s="445" t="s">
        <v>424</v>
      </c>
      <c r="D39" s="445"/>
      <c r="E39" s="445"/>
      <c r="F39" s="445"/>
      <c r="G39" s="445"/>
      <c r="H39" s="445"/>
      <c r="I39" s="445"/>
      <c r="J39" s="445"/>
      <c r="K39" s="119"/>
      <c r="L39" s="255">
        <v>0</v>
      </c>
      <c r="M39" s="251"/>
      <c r="N39" s="251"/>
      <c r="O39" s="251"/>
      <c r="P39" s="251"/>
      <c r="Q39" s="251"/>
      <c r="R39" s="251"/>
      <c r="S39" s="251"/>
      <c r="T39" s="251"/>
      <c r="U39" s="251">
        <v>0</v>
      </c>
      <c r="V39" s="251"/>
      <c r="W39" s="251"/>
      <c r="X39" s="251"/>
      <c r="Y39" s="251"/>
      <c r="Z39" s="251"/>
      <c r="AA39" s="251"/>
      <c r="AB39" s="251"/>
      <c r="AC39" s="251"/>
      <c r="AD39" s="251">
        <v>0</v>
      </c>
      <c r="AE39" s="251"/>
      <c r="AF39" s="251"/>
      <c r="AG39" s="251"/>
      <c r="AH39" s="251"/>
      <c r="AI39" s="251"/>
      <c r="AJ39" s="251"/>
      <c r="AK39" s="251"/>
      <c r="AL39" s="251"/>
      <c r="AM39" s="251">
        <v>0</v>
      </c>
      <c r="AN39" s="251"/>
      <c r="AO39" s="251"/>
      <c r="AP39" s="251"/>
      <c r="AQ39" s="251"/>
      <c r="AR39" s="251"/>
      <c r="AS39" s="251"/>
      <c r="AT39" s="251"/>
      <c r="AU39" s="251">
        <v>0</v>
      </c>
      <c r="AV39" s="251"/>
      <c r="AW39" s="251"/>
      <c r="AX39" s="251"/>
      <c r="AY39" s="251"/>
      <c r="AZ39" s="251"/>
      <c r="BA39" s="251"/>
      <c r="BB39" s="251"/>
      <c r="BC39" s="251">
        <v>0</v>
      </c>
      <c r="BD39" s="251"/>
      <c r="BE39" s="251"/>
      <c r="BF39" s="251"/>
      <c r="BG39" s="251"/>
      <c r="BH39" s="251"/>
      <c r="BI39" s="251"/>
      <c r="BJ39" s="251"/>
      <c r="BK39" s="74"/>
      <c r="BL39" s="116"/>
    </row>
    <row r="40" spans="1:64" s="70" customFormat="1" ht="8.1" customHeight="1">
      <c r="A40" s="115"/>
      <c r="B40" s="119"/>
      <c r="C40" s="119"/>
      <c r="D40" s="119"/>
      <c r="E40" s="119"/>
      <c r="F40" s="119"/>
      <c r="G40" s="119"/>
      <c r="H40" s="119"/>
      <c r="I40" s="119"/>
      <c r="J40" s="119"/>
      <c r="K40" s="119"/>
      <c r="L40" s="134"/>
      <c r="M40" s="119"/>
      <c r="N40" s="119"/>
      <c r="O40" s="119"/>
      <c r="P40" s="119"/>
      <c r="Q40" s="119"/>
      <c r="R40" s="119"/>
      <c r="S40" s="119"/>
      <c r="T40" s="119"/>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19"/>
      <c r="AV40" s="119"/>
      <c r="AW40" s="119"/>
      <c r="AX40" s="119"/>
      <c r="AY40" s="119"/>
      <c r="AZ40" s="119"/>
      <c r="BA40" s="119"/>
      <c r="BB40" s="119"/>
      <c r="BC40" s="119"/>
      <c r="BD40" s="119"/>
      <c r="BE40" s="119"/>
      <c r="BF40" s="119"/>
      <c r="BG40" s="119"/>
      <c r="BH40" s="119"/>
      <c r="BI40" s="119"/>
      <c r="BJ40" s="119"/>
      <c r="BK40" s="116"/>
      <c r="BL40" s="116"/>
    </row>
    <row r="41" spans="1:64" s="70" customFormat="1" ht="12" customHeight="1">
      <c r="A41" s="115"/>
      <c r="B41" s="119"/>
      <c r="C41" s="445" t="s">
        <v>425</v>
      </c>
      <c r="D41" s="445"/>
      <c r="E41" s="445"/>
      <c r="F41" s="445"/>
      <c r="G41" s="445"/>
      <c r="H41" s="445"/>
      <c r="I41" s="445"/>
      <c r="J41" s="445"/>
      <c r="K41" s="119"/>
      <c r="L41" s="255">
        <v>0</v>
      </c>
      <c r="M41" s="251"/>
      <c r="N41" s="251"/>
      <c r="O41" s="251"/>
      <c r="P41" s="251"/>
      <c r="Q41" s="251"/>
      <c r="R41" s="251"/>
      <c r="S41" s="251"/>
      <c r="T41" s="251"/>
      <c r="U41" s="251">
        <v>1398397</v>
      </c>
      <c r="V41" s="251"/>
      <c r="W41" s="251"/>
      <c r="X41" s="251"/>
      <c r="Y41" s="251"/>
      <c r="Z41" s="251"/>
      <c r="AA41" s="251"/>
      <c r="AB41" s="251"/>
      <c r="AC41" s="251"/>
      <c r="AD41" s="251">
        <v>661985</v>
      </c>
      <c r="AE41" s="251"/>
      <c r="AF41" s="251"/>
      <c r="AG41" s="251"/>
      <c r="AH41" s="251"/>
      <c r="AI41" s="251"/>
      <c r="AJ41" s="251"/>
      <c r="AK41" s="251"/>
      <c r="AL41" s="251"/>
      <c r="AM41" s="251">
        <v>497058</v>
      </c>
      <c r="AN41" s="251"/>
      <c r="AO41" s="251"/>
      <c r="AP41" s="251"/>
      <c r="AQ41" s="251"/>
      <c r="AR41" s="251"/>
      <c r="AS41" s="251"/>
      <c r="AT41" s="251"/>
      <c r="AU41" s="251">
        <v>4861790</v>
      </c>
      <c r="AV41" s="251"/>
      <c r="AW41" s="251"/>
      <c r="AX41" s="251"/>
      <c r="AY41" s="251"/>
      <c r="AZ41" s="251"/>
      <c r="BA41" s="251"/>
      <c r="BB41" s="251"/>
      <c r="BC41" s="251">
        <v>1987045</v>
      </c>
      <c r="BD41" s="251"/>
      <c r="BE41" s="251"/>
      <c r="BF41" s="251"/>
      <c r="BG41" s="251"/>
      <c r="BH41" s="251"/>
      <c r="BI41" s="251"/>
      <c r="BJ41" s="251"/>
      <c r="BK41" s="74"/>
      <c r="BL41" s="116"/>
    </row>
    <row r="42" spans="1:64" s="70" customFormat="1" ht="8.1" customHeight="1">
      <c r="A42" s="115"/>
      <c r="B42" s="119"/>
      <c r="C42" s="119"/>
      <c r="D42" s="119"/>
      <c r="E42" s="119"/>
      <c r="F42" s="119"/>
      <c r="G42" s="119"/>
      <c r="H42" s="119"/>
      <c r="I42" s="119"/>
      <c r="J42" s="119"/>
      <c r="K42" s="119"/>
      <c r="L42" s="134"/>
      <c r="M42" s="119"/>
      <c r="N42" s="119"/>
      <c r="O42" s="119"/>
      <c r="P42" s="119"/>
      <c r="Q42" s="119"/>
      <c r="R42" s="119"/>
      <c r="S42" s="119"/>
      <c r="T42" s="119"/>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19"/>
      <c r="AV42" s="119"/>
      <c r="AW42" s="119"/>
      <c r="AX42" s="119"/>
      <c r="AY42" s="119"/>
      <c r="AZ42" s="119"/>
      <c r="BA42" s="119"/>
      <c r="BB42" s="119"/>
      <c r="BC42" s="119"/>
      <c r="BD42" s="119"/>
      <c r="BE42" s="119"/>
      <c r="BF42" s="119"/>
      <c r="BG42" s="119"/>
      <c r="BH42" s="119"/>
      <c r="BI42" s="119"/>
      <c r="BJ42" s="119"/>
      <c r="BK42" s="116"/>
      <c r="BL42" s="116"/>
    </row>
    <row r="43" spans="1:64" s="70" customFormat="1" ht="12" customHeight="1">
      <c r="A43" s="115"/>
      <c r="B43" s="119"/>
      <c r="C43" s="445" t="s">
        <v>426</v>
      </c>
      <c r="D43" s="445"/>
      <c r="E43" s="445"/>
      <c r="F43" s="445"/>
      <c r="G43" s="445"/>
      <c r="H43" s="445"/>
      <c r="I43" s="445"/>
      <c r="J43" s="445"/>
      <c r="K43" s="119"/>
      <c r="L43" s="255">
        <v>507230</v>
      </c>
      <c r="M43" s="251"/>
      <c r="N43" s="251"/>
      <c r="O43" s="251"/>
      <c r="P43" s="251"/>
      <c r="Q43" s="251"/>
      <c r="R43" s="251"/>
      <c r="S43" s="251"/>
      <c r="T43" s="251"/>
      <c r="U43" s="251">
        <v>0</v>
      </c>
      <c r="V43" s="251"/>
      <c r="W43" s="251"/>
      <c r="X43" s="251"/>
      <c r="Y43" s="251"/>
      <c r="Z43" s="251"/>
      <c r="AA43" s="251"/>
      <c r="AB43" s="251"/>
      <c r="AC43" s="251"/>
      <c r="AD43" s="251">
        <v>0</v>
      </c>
      <c r="AE43" s="251"/>
      <c r="AF43" s="251"/>
      <c r="AG43" s="251"/>
      <c r="AH43" s="251"/>
      <c r="AI43" s="251"/>
      <c r="AJ43" s="251"/>
      <c r="AK43" s="251"/>
      <c r="AL43" s="251"/>
      <c r="AM43" s="251">
        <v>0</v>
      </c>
      <c r="AN43" s="251"/>
      <c r="AO43" s="251"/>
      <c r="AP43" s="251"/>
      <c r="AQ43" s="251"/>
      <c r="AR43" s="251"/>
      <c r="AS43" s="251"/>
      <c r="AT43" s="251"/>
      <c r="AU43" s="251">
        <v>0</v>
      </c>
      <c r="AV43" s="251"/>
      <c r="AW43" s="251"/>
      <c r="AX43" s="251"/>
      <c r="AY43" s="251"/>
      <c r="AZ43" s="251"/>
      <c r="BA43" s="251"/>
      <c r="BB43" s="251"/>
      <c r="BC43" s="251">
        <v>0</v>
      </c>
      <c r="BD43" s="251"/>
      <c r="BE43" s="251"/>
      <c r="BF43" s="251"/>
      <c r="BG43" s="251"/>
      <c r="BH43" s="251"/>
      <c r="BI43" s="251"/>
      <c r="BJ43" s="251"/>
      <c r="BK43" s="74"/>
      <c r="BL43" s="116"/>
    </row>
    <row r="44" spans="1:64" s="70" customFormat="1" ht="8.1" customHeight="1">
      <c r="A44" s="115"/>
      <c r="B44" s="119"/>
      <c r="C44" s="119"/>
      <c r="D44" s="119"/>
      <c r="E44" s="119"/>
      <c r="F44" s="119"/>
      <c r="G44" s="119"/>
      <c r="H44" s="119"/>
      <c r="I44" s="119"/>
      <c r="J44" s="119"/>
      <c r="K44" s="119"/>
      <c r="L44" s="134"/>
      <c r="M44" s="119"/>
      <c r="N44" s="119"/>
      <c r="O44" s="119"/>
      <c r="P44" s="119"/>
      <c r="Q44" s="119"/>
      <c r="R44" s="119"/>
      <c r="S44" s="119"/>
      <c r="T44" s="119"/>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19"/>
      <c r="AV44" s="119"/>
      <c r="AW44" s="119"/>
      <c r="AX44" s="119"/>
      <c r="AY44" s="119"/>
      <c r="AZ44" s="119"/>
      <c r="BA44" s="119"/>
      <c r="BB44" s="119"/>
      <c r="BC44" s="119"/>
      <c r="BD44" s="119"/>
      <c r="BE44" s="119"/>
      <c r="BF44" s="119"/>
      <c r="BG44" s="119"/>
      <c r="BH44" s="119"/>
      <c r="BI44" s="119"/>
      <c r="BJ44" s="119"/>
      <c r="BK44" s="116"/>
      <c r="BL44" s="116"/>
    </row>
    <row r="45" spans="1:64" s="70" customFormat="1" ht="12" customHeight="1">
      <c r="A45" s="115"/>
      <c r="B45" s="119"/>
      <c r="C45" s="445" t="s">
        <v>427</v>
      </c>
      <c r="D45" s="445"/>
      <c r="E45" s="445"/>
      <c r="F45" s="445"/>
      <c r="G45" s="445"/>
      <c r="H45" s="445"/>
      <c r="I45" s="445"/>
      <c r="J45" s="445"/>
      <c r="K45" s="119"/>
      <c r="L45" s="255">
        <v>0</v>
      </c>
      <c r="M45" s="251"/>
      <c r="N45" s="251"/>
      <c r="O45" s="251"/>
      <c r="P45" s="251"/>
      <c r="Q45" s="251"/>
      <c r="R45" s="251"/>
      <c r="S45" s="251"/>
      <c r="T45" s="251"/>
      <c r="U45" s="251">
        <v>0</v>
      </c>
      <c r="V45" s="251"/>
      <c r="W45" s="251"/>
      <c r="X45" s="251"/>
      <c r="Y45" s="251"/>
      <c r="Z45" s="251"/>
      <c r="AA45" s="251"/>
      <c r="AB45" s="251"/>
      <c r="AC45" s="251"/>
      <c r="AD45" s="251">
        <v>0</v>
      </c>
      <c r="AE45" s="251"/>
      <c r="AF45" s="251"/>
      <c r="AG45" s="251"/>
      <c r="AH45" s="251"/>
      <c r="AI45" s="251"/>
      <c r="AJ45" s="251"/>
      <c r="AK45" s="251"/>
      <c r="AL45" s="251"/>
      <c r="AM45" s="251">
        <v>0</v>
      </c>
      <c r="AN45" s="251"/>
      <c r="AO45" s="251"/>
      <c r="AP45" s="251"/>
      <c r="AQ45" s="251"/>
      <c r="AR45" s="251"/>
      <c r="AS45" s="251"/>
      <c r="AT45" s="251"/>
      <c r="AU45" s="251">
        <v>0</v>
      </c>
      <c r="AV45" s="251"/>
      <c r="AW45" s="251"/>
      <c r="AX45" s="251"/>
      <c r="AY45" s="251"/>
      <c r="AZ45" s="251"/>
      <c r="BA45" s="251"/>
      <c r="BB45" s="251"/>
      <c r="BC45" s="251">
        <v>334515</v>
      </c>
      <c r="BD45" s="251"/>
      <c r="BE45" s="251"/>
      <c r="BF45" s="251"/>
      <c r="BG45" s="251"/>
      <c r="BH45" s="251"/>
      <c r="BI45" s="251"/>
      <c r="BJ45" s="251"/>
      <c r="BK45" s="74"/>
      <c r="BL45" s="116"/>
    </row>
    <row r="46" spans="1:64" s="70" customFormat="1" ht="8.1" customHeight="1">
      <c r="A46" s="115"/>
      <c r="B46" s="119"/>
      <c r="C46" s="119"/>
      <c r="D46" s="119"/>
      <c r="E46" s="119"/>
      <c r="F46" s="119"/>
      <c r="G46" s="119"/>
      <c r="H46" s="119"/>
      <c r="I46" s="119"/>
      <c r="J46" s="119"/>
      <c r="K46" s="119"/>
      <c r="L46" s="134"/>
      <c r="M46" s="119"/>
      <c r="N46" s="119"/>
      <c r="O46" s="119"/>
      <c r="P46" s="119"/>
      <c r="Q46" s="119"/>
      <c r="R46" s="119"/>
      <c r="S46" s="119"/>
      <c r="T46" s="119"/>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19"/>
      <c r="AV46" s="119"/>
      <c r="AW46" s="119"/>
      <c r="AX46" s="119"/>
      <c r="AY46" s="119"/>
      <c r="AZ46" s="119"/>
      <c r="BA46" s="119"/>
      <c r="BB46" s="119"/>
      <c r="BC46" s="119"/>
      <c r="BD46" s="119"/>
      <c r="BE46" s="119"/>
      <c r="BF46" s="119"/>
      <c r="BG46" s="119"/>
      <c r="BH46" s="119"/>
      <c r="BI46" s="119"/>
      <c r="BJ46" s="119"/>
      <c r="BK46" s="116"/>
      <c r="BL46" s="116"/>
    </row>
    <row r="47" spans="1:64" s="70" customFormat="1" ht="12" customHeight="1">
      <c r="A47" s="115"/>
      <c r="B47" s="119"/>
      <c r="C47" s="445" t="s">
        <v>428</v>
      </c>
      <c r="D47" s="445"/>
      <c r="E47" s="445"/>
      <c r="F47" s="445"/>
      <c r="G47" s="445"/>
      <c r="H47" s="445"/>
      <c r="I47" s="445"/>
      <c r="J47" s="445"/>
      <c r="K47" s="119"/>
      <c r="L47" s="255">
        <v>0</v>
      </c>
      <c r="M47" s="251"/>
      <c r="N47" s="251"/>
      <c r="O47" s="251"/>
      <c r="P47" s="251"/>
      <c r="Q47" s="251"/>
      <c r="R47" s="251"/>
      <c r="S47" s="251"/>
      <c r="T47" s="251"/>
      <c r="U47" s="251">
        <v>0</v>
      </c>
      <c r="V47" s="251"/>
      <c r="W47" s="251"/>
      <c r="X47" s="251"/>
      <c r="Y47" s="251"/>
      <c r="Z47" s="251"/>
      <c r="AA47" s="251"/>
      <c r="AB47" s="251"/>
      <c r="AC47" s="251"/>
      <c r="AD47" s="251">
        <v>0</v>
      </c>
      <c r="AE47" s="251"/>
      <c r="AF47" s="251"/>
      <c r="AG47" s="251"/>
      <c r="AH47" s="251"/>
      <c r="AI47" s="251"/>
      <c r="AJ47" s="251"/>
      <c r="AK47" s="251"/>
      <c r="AL47" s="251"/>
      <c r="AM47" s="251">
        <v>0</v>
      </c>
      <c r="AN47" s="251"/>
      <c r="AO47" s="251"/>
      <c r="AP47" s="251"/>
      <c r="AQ47" s="251"/>
      <c r="AR47" s="251"/>
      <c r="AS47" s="251"/>
      <c r="AT47" s="251"/>
      <c r="AU47" s="251">
        <v>0</v>
      </c>
      <c r="AV47" s="251"/>
      <c r="AW47" s="251"/>
      <c r="AX47" s="251"/>
      <c r="AY47" s="251"/>
      <c r="AZ47" s="251"/>
      <c r="BA47" s="251"/>
      <c r="BB47" s="251"/>
      <c r="BC47" s="251">
        <v>0</v>
      </c>
      <c r="BD47" s="251"/>
      <c r="BE47" s="251"/>
      <c r="BF47" s="251"/>
      <c r="BG47" s="251"/>
      <c r="BH47" s="251"/>
      <c r="BI47" s="251"/>
      <c r="BJ47" s="251"/>
      <c r="BK47" s="74"/>
      <c r="BL47" s="116"/>
    </row>
    <row r="48" spans="1:64" s="70" customFormat="1" ht="8.1" customHeight="1">
      <c r="A48" s="115"/>
      <c r="B48" s="128"/>
      <c r="C48" s="128"/>
      <c r="D48" s="128"/>
      <c r="E48" s="128"/>
      <c r="F48" s="128"/>
      <c r="G48" s="128"/>
      <c r="H48" s="128"/>
      <c r="I48" s="128"/>
      <c r="J48" s="128"/>
      <c r="K48" s="129"/>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74"/>
      <c r="BL48" s="116"/>
    </row>
    <row r="49" spans="1:64" s="70" customFormat="1" ht="13.5" customHeight="1">
      <c r="A49" s="115"/>
      <c r="B49" s="419" t="s">
        <v>438</v>
      </c>
      <c r="C49" s="477"/>
      <c r="D49" s="477"/>
      <c r="E49" s="477"/>
      <c r="F49" s="477"/>
      <c r="G49" s="477"/>
      <c r="H49" s="477"/>
      <c r="I49" s="477"/>
      <c r="J49" s="477"/>
      <c r="K49" s="478"/>
      <c r="L49" s="482" t="s">
        <v>439</v>
      </c>
      <c r="M49" s="482"/>
      <c r="N49" s="482"/>
      <c r="O49" s="482"/>
      <c r="P49" s="482"/>
      <c r="Q49" s="482"/>
      <c r="R49" s="482"/>
      <c r="S49" s="482"/>
      <c r="T49" s="482"/>
      <c r="U49" s="484" t="s">
        <v>440</v>
      </c>
      <c r="V49" s="484"/>
      <c r="W49" s="484"/>
      <c r="X49" s="484"/>
      <c r="Y49" s="484"/>
      <c r="Z49" s="484"/>
      <c r="AA49" s="484"/>
      <c r="AB49" s="484"/>
      <c r="AC49" s="484"/>
      <c r="AD49" s="486" t="s">
        <v>441</v>
      </c>
      <c r="AE49" s="487"/>
      <c r="AF49" s="487"/>
      <c r="AG49" s="487"/>
      <c r="AH49" s="487"/>
      <c r="AI49" s="487"/>
      <c r="AJ49" s="487"/>
      <c r="AK49" s="488"/>
      <c r="AL49" s="487" t="s">
        <v>442</v>
      </c>
      <c r="AM49" s="487"/>
      <c r="AN49" s="487"/>
      <c r="AO49" s="487"/>
      <c r="AP49" s="487"/>
      <c r="AQ49" s="487"/>
      <c r="AR49" s="487"/>
      <c r="AS49" s="486" t="s">
        <v>443</v>
      </c>
      <c r="AT49" s="487"/>
      <c r="AU49" s="487"/>
      <c r="AV49" s="487"/>
      <c r="AW49" s="487"/>
      <c r="AX49" s="488"/>
      <c r="AY49" s="486" t="s">
        <v>444</v>
      </c>
      <c r="AZ49" s="487"/>
      <c r="BA49" s="487"/>
      <c r="BB49" s="487"/>
      <c r="BC49" s="487"/>
      <c r="BD49" s="488"/>
      <c r="BE49" s="486" t="s">
        <v>445</v>
      </c>
      <c r="BF49" s="487"/>
      <c r="BG49" s="487"/>
      <c r="BH49" s="487"/>
      <c r="BI49" s="487"/>
      <c r="BJ49" s="487"/>
      <c r="BK49" s="74"/>
      <c r="BL49" s="116"/>
    </row>
    <row r="50" spans="1:64" s="70" customFormat="1" ht="13.5" customHeight="1">
      <c r="A50" s="115"/>
      <c r="B50" s="479"/>
      <c r="C50" s="480"/>
      <c r="D50" s="480"/>
      <c r="E50" s="480"/>
      <c r="F50" s="480"/>
      <c r="G50" s="480"/>
      <c r="H50" s="480"/>
      <c r="I50" s="480"/>
      <c r="J50" s="480"/>
      <c r="K50" s="481"/>
      <c r="L50" s="483"/>
      <c r="M50" s="483"/>
      <c r="N50" s="483"/>
      <c r="O50" s="483"/>
      <c r="P50" s="483"/>
      <c r="Q50" s="483"/>
      <c r="R50" s="483"/>
      <c r="S50" s="483"/>
      <c r="T50" s="483"/>
      <c r="U50" s="485"/>
      <c r="V50" s="485"/>
      <c r="W50" s="485"/>
      <c r="X50" s="485"/>
      <c r="Y50" s="485"/>
      <c r="Z50" s="485"/>
      <c r="AA50" s="485"/>
      <c r="AB50" s="485"/>
      <c r="AC50" s="485"/>
      <c r="AD50" s="489"/>
      <c r="AE50" s="490"/>
      <c r="AF50" s="490"/>
      <c r="AG50" s="490"/>
      <c r="AH50" s="490"/>
      <c r="AI50" s="490"/>
      <c r="AJ50" s="490"/>
      <c r="AK50" s="491"/>
      <c r="AL50" s="490"/>
      <c r="AM50" s="490"/>
      <c r="AN50" s="490"/>
      <c r="AO50" s="490"/>
      <c r="AP50" s="490"/>
      <c r="AQ50" s="490"/>
      <c r="AR50" s="490"/>
      <c r="AS50" s="489"/>
      <c r="AT50" s="490"/>
      <c r="AU50" s="490"/>
      <c r="AV50" s="490"/>
      <c r="AW50" s="490"/>
      <c r="AX50" s="491"/>
      <c r="AY50" s="489"/>
      <c r="AZ50" s="490"/>
      <c r="BA50" s="490"/>
      <c r="BB50" s="490"/>
      <c r="BC50" s="490"/>
      <c r="BD50" s="491"/>
      <c r="BE50" s="489"/>
      <c r="BF50" s="490"/>
      <c r="BG50" s="490"/>
      <c r="BH50" s="490"/>
      <c r="BI50" s="490"/>
      <c r="BJ50" s="490"/>
      <c r="BK50" s="74"/>
      <c r="BL50" s="116"/>
    </row>
    <row r="51" spans="1:64" s="70" customFormat="1" ht="8.1" customHeight="1">
      <c r="A51" s="115"/>
      <c r="B51" s="135"/>
      <c r="C51" s="135"/>
      <c r="D51" s="135"/>
      <c r="E51" s="135"/>
      <c r="F51" s="135"/>
      <c r="G51" s="135"/>
      <c r="H51" s="135"/>
      <c r="I51" s="135"/>
      <c r="J51" s="135"/>
      <c r="K51" s="136"/>
      <c r="L51" s="492"/>
      <c r="M51" s="444"/>
      <c r="N51" s="444"/>
      <c r="O51" s="444"/>
      <c r="P51" s="444"/>
      <c r="Q51" s="444"/>
      <c r="R51" s="444"/>
      <c r="S51" s="444"/>
      <c r="T51" s="444"/>
      <c r="U51" s="444"/>
      <c r="V51" s="444"/>
      <c r="W51" s="444"/>
      <c r="X51" s="444"/>
      <c r="Y51" s="444"/>
      <c r="Z51" s="444"/>
      <c r="AA51" s="444"/>
      <c r="AB51" s="444"/>
      <c r="AC51" s="444"/>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7"/>
      <c r="BJ51" s="137"/>
      <c r="BK51" s="74"/>
      <c r="BL51" s="116"/>
    </row>
    <row r="52" spans="1:64" s="70" customFormat="1" ht="12" customHeight="1">
      <c r="A52" s="115"/>
      <c r="B52" s="135"/>
      <c r="C52" s="445" t="s">
        <v>7</v>
      </c>
      <c r="D52" s="445"/>
      <c r="E52" s="445"/>
      <c r="F52" s="446">
        <v>20</v>
      </c>
      <c r="G52" s="446"/>
      <c r="H52" s="445" t="s">
        <v>6</v>
      </c>
      <c r="I52" s="445"/>
      <c r="J52" s="445"/>
      <c r="K52" s="135"/>
      <c r="L52" s="255">
        <v>90249</v>
      </c>
      <c r="M52" s="251"/>
      <c r="N52" s="251"/>
      <c r="O52" s="251"/>
      <c r="P52" s="251"/>
      <c r="Q52" s="251"/>
      <c r="R52" s="251"/>
      <c r="S52" s="251"/>
      <c r="T52" s="251"/>
      <c r="U52" s="251">
        <v>3412190</v>
      </c>
      <c r="V52" s="251"/>
      <c r="W52" s="251"/>
      <c r="X52" s="251"/>
      <c r="Y52" s="251"/>
      <c r="Z52" s="251"/>
      <c r="AA52" s="251"/>
      <c r="AB52" s="251"/>
      <c r="AC52" s="251"/>
      <c r="AD52" s="251">
        <v>12361</v>
      </c>
      <c r="AE52" s="251"/>
      <c r="AF52" s="251"/>
      <c r="AG52" s="251"/>
      <c r="AH52" s="251"/>
      <c r="AI52" s="251"/>
      <c r="AJ52" s="251"/>
      <c r="AK52" s="251"/>
      <c r="AL52" s="253">
        <v>4515</v>
      </c>
      <c r="AM52" s="253"/>
      <c r="AN52" s="253"/>
      <c r="AO52" s="253"/>
      <c r="AP52" s="253"/>
      <c r="AQ52" s="253"/>
      <c r="AR52" s="253"/>
      <c r="AS52" s="251">
        <v>0</v>
      </c>
      <c r="AT52" s="251"/>
      <c r="AU52" s="251"/>
      <c r="AV52" s="251"/>
      <c r="AW52" s="251"/>
      <c r="AX52" s="251"/>
      <c r="AY52" s="251">
        <v>0</v>
      </c>
      <c r="AZ52" s="251"/>
      <c r="BA52" s="251"/>
      <c r="BB52" s="251"/>
      <c r="BC52" s="251"/>
      <c r="BD52" s="251"/>
      <c r="BE52" s="251">
        <v>0</v>
      </c>
      <c r="BF52" s="251"/>
      <c r="BG52" s="251"/>
      <c r="BH52" s="251"/>
      <c r="BI52" s="251"/>
      <c r="BJ52" s="251"/>
      <c r="BK52" s="74"/>
      <c r="BL52" s="116"/>
    </row>
    <row r="53" spans="1:64" s="70" customFormat="1" ht="12" customHeight="1">
      <c r="A53" s="115"/>
      <c r="B53" s="135"/>
      <c r="C53" s="119"/>
      <c r="D53" s="119"/>
      <c r="E53" s="119"/>
      <c r="F53" s="446">
        <v>21</v>
      </c>
      <c r="G53" s="446"/>
      <c r="H53" s="119"/>
      <c r="I53" s="119"/>
      <c r="J53" s="119"/>
      <c r="K53" s="135"/>
      <c r="L53" s="255">
        <v>100539</v>
      </c>
      <c r="M53" s="251"/>
      <c r="N53" s="251"/>
      <c r="O53" s="251"/>
      <c r="P53" s="251"/>
      <c r="Q53" s="251"/>
      <c r="R53" s="251"/>
      <c r="S53" s="251"/>
      <c r="T53" s="251"/>
      <c r="U53" s="251">
        <v>5505260</v>
      </c>
      <c r="V53" s="251"/>
      <c r="W53" s="251"/>
      <c r="X53" s="251"/>
      <c r="Y53" s="251"/>
      <c r="Z53" s="251"/>
      <c r="AA53" s="251"/>
      <c r="AB53" s="251"/>
      <c r="AC53" s="251"/>
      <c r="AD53" s="251">
        <v>19606</v>
      </c>
      <c r="AE53" s="251"/>
      <c r="AF53" s="251"/>
      <c r="AG53" s="251"/>
      <c r="AH53" s="251"/>
      <c r="AI53" s="251"/>
      <c r="AJ53" s="251"/>
      <c r="AK53" s="251"/>
      <c r="AL53" s="253">
        <v>2626</v>
      </c>
      <c r="AM53" s="253"/>
      <c r="AN53" s="253"/>
      <c r="AO53" s="253"/>
      <c r="AP53" s="253"/>
      <c r="AQ53" s="253"/>
      <c r="AR53" s="253"/>
      <c r="AS53" s="251">
        <v>0</v>
      </c>
      <c r="AT53" s="251"/>
      <c r="AU53" s="251"/>
      <c r="AV53" s="251"/>
      <c r="AW53" s="251"/>
      <c r="AX53" s="251"/>
      <c r="AY53" s="251">
        <v>0</v>
      </c>
      <c r="AZ53" s="251"/>
      <c r="BA53" s="251"/>
      <c r="BB53" s="251"/>
      <c r="BC53" s="251"/>
      <c r="BD53" s="251"/>
      <c r="BE53" s="251">
        <v>0</v>
      </c>
      <c r="BF53" s="251"/>
      <c r="BG53" s="251"/>
      <c r="BH53" s="251"/>
      <c r="BI53" s="251"/>
      <c r="BJ53" s="251"/>
      <c r="BK53" s="74"/>
      <c r="BL53" s="116"/>
    </row>
    <row r="54" spans="1:64" s="70" customFormat="1" ht="12" customHeight="1">
      <c r="A54" s="115"/>
      <c r="B54" s="135"/>
      <c r="C54" s="119"/>
      <c r="D54" s="119"/>
      <c r="E54" s="119"/>
      <c r="F54" s="446">
        <v>22</v>
      </c>
      <c r="G54" s="446"/>
      <c r="H54" s="119"/>
      <c r="I54" s="119"/>
      <c r="J54" s="119"/>
      <c r="K54" s="135"/>
      <c r="L54" s="255">
        <v>101337</v>
      </c>
      <c r="M54" s="251"/>
      <c r="N54" s="251"/>
      <c r="O54" s="251"/>
      <c r="P54" s="251"/>
      <c r="Q54" s="251"/>
      <c r="R54" s="251"/>
      <c r="S54" s="251"/>
      <c r="T54" s="251"/>
      <c r="U54" s="251">
        <v>5397175</v>
      </c>
      <c r="V54" s="251"/>
      <c r="W54" s="251"/>
      <c r="X54" s="251"/>
      <c r="Y54" s="251"/>
      <c r="Z54" s="251"/>
      <c r="AA54" s="251"/>
      <c r="AB54" s="251"/>
      <c r="AC54" s="251"/>
      <c r="AD54" s="251">
        <v>19486</v>
      </c>
      <c r="AE54" s="251"/>
      <c r="AF54" s="251"/>
      <c r="AG54" s="251"/>
      <c r="AH54" s="251"/>
      <c r="AI54" s="251"/>
      <c r="AJ54" s="251"/>
      <c r="AK54" s="251"/>
      <c r="AL54" s="253">
        <v>12344</v>
      </c>
      <c r="AM54" s="253"/>
      <c r="AN54" s="253"/>
      <c r="AO54" s="253"/>
      <c r="AP54" s="253"/>
      <c r="AQ54" s="253"/>
      <c r="AR54" s="253"/>
      <c r="AS54" s="251">
        <v>0</v>
      </c>
      <c r="AT54" s="251"/>
      <c r="AU54" s="251"/>
      <c r="AV54" s="251"/>
      <c r="AW54" s="251"/>
      <c r="AX54" s="251"/>
      <c r="AY54" s="251">
        <v>0</v>
      </c>
      <c r="AZ54" s="251"/>
      <c r="BA54" s="251"/>
      <c r="BB54" s="251"/>
      <c r="BC54" s="251"/>
      <c r="BD54" s="251"/>
      <c r="BE54" s="251">
        <v>0</v>
      </c>
      <c r="BF54" s="251"/>
      <c r="BG54" s="251"/>
      <c r="BH54" s="251"/>
      <c r="BI54" s="251"/>
      <c r="BJ54" s="251"/>
      <c r="BK54" s="74"/>
      <c r="BL54" s="116"/>
    </row>
    <row r="55" spans="1:64" s="70" customFormat="1" ht="12" customHeight="1">
      <c r="A55" s="115"/>
      <c r="B55" s="135"/>
      <c r="C55" s="119"/>
      <c r="D55" s="119"/>
      <c r="E55" s="119"/>
      <c r="F55" s="446">
        <v>23</v>
      </c>
      <c r="G55" s="446"/>
      <c r="H55" s="119"/>
      <c r="I55" s="119"/>
      <c r="J55" s="119"/>
      <c r="K55" s="135"/>
      <c r="L55" s="255">
        <v>94176</v>
      </c>
      <c r="M55" s="251"/>
      <c r="N55" s="251"/>
      <c r="O55" s="251"/>
      <c r="P55" s="251"/>
      <c r="Q55" s="251"/>
      <c r="R55" s="251"/>
      <c r="S55" s="251"/>
      <c r="T55" s="251"/>
      <c r="U55" s="251">
        <v>5423390</v>
      </c>
      <c r="V55" s="251"/>
      <c r="W55" s="251"/>
      <c r="X55" s="251"/>
      <c r="Y55" s="251"/>
      <c r="Z55" s="251"/>
      <c r="AA55" s="251"/>
      <c r="AB55" s="251"/>
      <c r="AC55" s="251"/>
      <c r="AD55" s="251">
        <v>17749</v>
      </c>
      <c r="AE55" s="251"/>
      <c r="AF55" s="251"/>
      <c r="AG55" s="251"/>
      <c r="AH55" s="251"/>
      <c r="AI55" s="251"/>
      <c r="AJ55" s="251"/>
      <c r="AK55" s="251"/>
      <c r="AL55" s="251">
        <v>270796</v>
      </c>
      <c r="AM55" s="251"/>
      <c r="AN55" s="251"/>
      <c r="AO55" s="251"/>
      <c r="AP55" s="251"/>
      <c r="AQ55" s="251"/>
      <c r="AR55" s="251"/>
      <c r="AS55" s="251">
        <v>699</v>
      </c>
      <c r="AT55" s="251"/>
      <c r="AU55" s="251"/>
      <c r="AV55" s="251"/>
      <c r="AW55" s="251"/>
      <c r="AX55" s="251"/>
      <c r="AY55" s="251">
        <v>9905</v>
      </c>
      <c r="AZ55" s="251"/>
      <c r="BA55" s="251"/>
      <c r="BB55" s="251"/>
      <c r="BC55" s="251"/>
      <c r="BD55" s="251"/>
      <c r="BE55" s="251">
        <v>0</v>
      </c>
      <c r="BF55" s="251"/>
      <c r="BG55" s="251"/>
      <c r="BH55" s="251"/>
      <c r="BI55" s="251"/>
      <c r="BJ55" s="251"/>
      <c r="BK55" s="74"/>
      <c r="BL55" s="116"/>
    </row>
    <row r="56" spans="1:64" s="127" customFormat="1" ht="12" customHeight="1">
      <c r="A56" s="122"/>
      <c r="B56" s="138"/>
      <c r="C56" s="123"/>
      <c r="D56" s="123"/>
      <c r="E56" s="123"/>
      <c r="F56" s="449">
        <v>24</v>
      </c>
      <c r="G56" s="449"/>
      <c r="H56" s="123"/>
      <c r="I56" s="123"/>
      <c r="J56" s="123"/>
      <c r="K56" s="138"/>
      <c r="L56" s="224">
        <f>SUM(L58,L60,L62,L64,L66,L68)</f>
        <v>90575</v>
      </c>
      <c r="M56" s="225"/>
      <c r="N56" s="225"/>
      <c r="O56" s="225"/>
      <c r="P56" s="225"/>
      <c r="Q56" s="225"/>
      <c r="R56" s="225"/>
      <c r="S56" s="225"/>
      <c r="T56" s="225"/>
      <c r="U56" s="225">
        <f>SUM(U58,U60,U62,U64,U66,U68)</f>
        <v>5274965</v>
      </c>
      <c r="V56" s="225"/>
      <c r="W56" s="225"/>
      <c r="X56" s="225"/>
      <c r="Y56" s="225"/>
      <c r="Z56" s="225"/>
      <c r="AA56" s="225"/>
      <c r="AB56" s="225"/>
      <c r="AC56" s="225"/>
      <c r="AD56" s="225">
        <f>SUM(AD58,AD60,AD62,AD64,AD66,AD68)</f>
        <v>18995</v>
      </c>
      <c r="AE56" s="225"/>
      <c r="AF56" s="225"/>
      <c r="AG56" s="225"/>
      <c r="AH56" s="225"/>
      <c r="AI56" s="225"/>
      <c r="AJ56" s="225"/>
      <c r="AK56" s="225"/>
      <c r="AL56" s="225">
        <f>SUM(AL58,AL60,AL62,AL64,AL66,AL68)</f>
        <v>738461</v>
      </c>
      <c r="AM56" s="225"/>
      <c r="AN56" s="225"/>
      <c r="AO56" s="225"/>
      <c r="AP56" s="225"/>
      <c r="AQ56" s="225"/>
      <c r="AR56" s="225"/>
      <c r="AS56" s="225">
        <f>SUM(AS58,AS60,AS62,AS64,AS66,AS68)</f>
        <v>1620</v>
      </c>
      <c r="AT56" s="225"/>
      <c r="AU56" s="225">
        <f>SUM(AU58,AU60,AU62,AU64,AU66,AU68)</f>
        <v>0</v>
      </c>
      <c r="AV56" s="225"/>
      <c r="AW56" s="225"/>
      <c r="AX56" s="225"/>
      <c r="AY56" s="225">
        <f>SUM(AY58,AY60,AY62,AY64,AY66,AY68)</f>
        <v>96950</v>
      </c>
      <c r="AZ56" s="225"/>
      <c r="BA56" s="225">
        <f>SUM(BA58,BA60,BA62,BA64,BA66,BA68)</f>
        <v>0</v>
      </c>
      <c r="BB56" s="225"/>
      <c r="BC56" s="225"/>
      <c r="BD56" s="225"/>
      <c r="BE56" s="225">
        <f>SUM(BE58,BE60,BE62,BE64,BE66,BE68)</f>
        <v>1047</v>
      </c>
      <c r="BF56" s="225"/>
      <c r="BG56" s="225">
        <f>SUM(BG58,BG60,BG62,BG64,BG66,BG68)</f>
        <v>0</v>
      </c>
      <c r="BH56" s="225"/>
      <c r="BI56" s="225"/>
      <c r="BJ56" s="225"/>
      <c r="BK56" s="124"/>
      <c r="BL56" s="131"/>
    </row>
    <row r="57" spans="1:64" s="70" customFormat="1" ht="9.9499999999999993" customHeight="1">
      <c r="A57" s="115"/>
      <c r="B57" s="135"/>
      <c r="C57" s="119"/>
      <c r="D57" s="119"/>
      <c r="E57" s="119"/>
      <c r="F57" s="119"/>
      <c r="G57" s="119"/>
      <c r="H57" s="119"/>
      <c r="I57" s="119"/>
      <c r="J57" s="119"/>
      <c r="K57" s="135"/>
      <c r="L57" s="132"/>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74"/>
      <c r="BJ57" s="74"/>
      <c r="BK57" s="74"/>
      <c r="BL57" s="110"/>
    </row>
    <row r="58" spans="1:64" s="70" customFormat="1" ht="12" customHeight="1">
      <c r="A58" s="115"/>
      <c r="B58" s="135"/>
      <c r="C58" s="445" t="s">
        <v>423</v>
      </c>
      <c r="D58" s="445"/>
      <c r="E58" s="445"/>
      <c r="F58" s="445"/>
      <c r="G58" s="445"/>
      <c r="H58" s="445"/>
      <c r="I58" s="445"/>
      <c r="J58" s="445"/>
      <c r="K58" s="135"/>
      <c r="L58" s="255">
        <v>0</v>
      </c>
      <c r="M58" s="251"/>
      <c r="N58" s="251"/>
      <c r="O58" s="251"/>
      <c r="P58" s="251"/>
      <c r="Q58" s="251"/>
      <c r="R58" s="251"/>
      <c r="S58" s="251"/>
      <c r="T58" s="251"/>
      <c r="U58" s="251">
        <v>0</v>
      </c>
      <c r="V58" s="251"/>
      <c r="W58" s="251"/>
      <c r="X58" s="251"/>
      <c r="Y58" s="251"/>
      <c r="Z58" s="251"/>
      <c r="AA58" s="251"/>
      <c r="AB58" s="251"/>
      <c r="AC58" s="251"/>
      <c r="AD58" s="251">
        <v>0</v>
      </c>
      <c r="AE58" s="251"/>
      <c r="AF58" s="251"/>
      <c r="AG58" s="251"/>
      <c r="AH58" s="251"/>
      <c r="AI58" s="251"/>
      <c r="AJ58" s="251"/>
      <c r="AK58" s="251"/>
      <c r="AL58" s="251">
        <v>5889</v>
      </c>
      <c r="AM58" s="251"/>
      <c r="AN58" s="251"/>
      <c r="AO58" s="251"/>
      <c r="AP58" s="251"/>
      <c r="AQ58" s="251"/>
      <c r="AR58" s="251"/>
      <c r="AS58" s="251">
        <v>0</v>
      </c>
      <c r="AT58" s="251"/>
      <c r="AU58" s="251"/>
      <c r="AV58" s="251"/>
      <c r="AW58" s="251"/>
      <c r="AX58" s="251"/>
      <c r="AY58" s="251">
        <v>0</v>
      </c>
      <c r="AZ58" s="251"/>
      <c r="BA58" s="251"/>
      <c r="BB58" s="251"/>
      <c r="BC58" s="251"/>
      <c r="BD58" s="251"/>
      <c r="BE58" s="251">
        <v>0</v>
      </c>
      <c r="BF58" s="251"/>
      <c r="BG58" s="251"/>
      <c r="BH58" s="251"/>
      <c r="BI58" s="251"/>
      <c r="BJ58" s="251"/>
      <c r="BK58" s="74"/>
      <c r="BL58" s="110"/>
    </row>
    <row r="59" spans="1:64" s="70" customFormat="1" ht="8.1" customHeight="1">
      <c r="A59" s="115"/>
      <c r="B59" s="135"/>
      <c r="C59" s="119"/>
      <c r="D59" s="119"/>
      <c r="E59" s="119"/>
      <c r="F59" s="119"/>
      <c r="G59" s="119"/>
      <c r="H59" s="119"/>
      <c r="I59" s="119"/>
      <c r="J59" s="119"/>
      <c r="K59" s="135"/>
      <c r="L59" s="132"/>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74"/>
      <c r="BJ59" s="74"/>
      <c r="BK59" s="74"/>
      <c r="BL59" s="110"/>
    </row>
    <row r="60" spans="1:64" s="70" customFormat="1" ht="12" customHeight="1">
      <c r="A60" s="115"/>
      <c r="B60" s="135"/>
      <c r="C60" s="445" t="s">
        <v>424</v>
      </c>
      <c r="D60" s="445"/>
      <c r="E60" s="445"/>
      <c r="F60" s="445"/>
      <c r="G60" s="445"/>
      <c r="H60" s="445"/>
      <c r="I60" s="445"/>
      <c r="J60" s="445"/>
      <c r="K60" s="135"/>
      <c r="L60" s="255">
        <v>0</v>
      </c>
      <c r="M60" s="251"/>
      <c r="N60" s="251"/>
      <c r="O60" s="251"/>
      <c r="P60" s="251"/>
      <c r="Q60" s="251"/>
      <c r="R60" s="251"/>
      <c r="S60" s="251"/>
      <c r="T60" s="251"/>
      <c r="U60" s="251">
        <v>5274965</v>
      </c>
      <c r="V60" s="251"/>
      <c r="W60" s="251"/>
      <c r="X60" s="251"/>
      <c r="Y60" s="251"/>
      <c r="Z60" s="251"/>
      <c r="AA60" s="251"/>
      <c r="AB60" s="251"/>
      <c r="AC60" s="251"/>
      <c r="AD60" s="251">
        <v>0</v>
      </c>
      <c r="AE60" s="251"/>
      <c r="AF60" s="251"/>
      <c r="AG60" s="251"/>
      <c r="AH60" s="251"/>
      <c r="AI60" s="251"/>
      <c r="AJ60" s="251"/>
      <c r="AK60" s="251"/>
      <c r="AL60" s="251">
        <v>0</v>
      </c>
      <c r="AM60" s="251"/>
      <c r="AN60" s="251"/>
      <c r="AO60" s="251"/>
      <c r="AP60" s="251"/>
      <c r="AQ60" s="251"/>
      <c r="AR60" s="251"/>
      <c r="AS60" s="251">
        <v>0</v>
      </c>
      <c r="AT60" s="251"/>
      <c r="AU60" s="251"/>
      <c r="AV60" s="251"/>
      <c r="AW60" s="251"/>
      <c r="AX60" s="251"/>
      <c r="AY60" s="251">
        <v>0</v>
      </c>
      <c r="AZ60" s="251"/>
      <c r="BA60" s="251"/>
      <c r="BB60" s="251"/>
      <c r="BC60" s="251"/>
      <c r="BD60" s="251"/>
      <c r="BE60" s="251">
        <v>0</v>
      </c>
      <c r="BF60" s="251"/>
      <c r="BG60" s="251"/>
      <c r="BH60" s="251"/>
      <c r="BI60" s="251"/>
      <c r="BJ60" s="251"/>
      <c r="BK60" s="74"/>
      <c r="BL60" s="110"/>
    </row>
    <row r="61" spans="1:64" s="70" customFormat="1" ht="8.1" customHeight="1">
      <c r="A61" s="115"/>
      <c r="B61" s="135"/>
      <c r="C61" s="119"/>
      <c r="D61" s="119"/>
      <c r="E61" s="119"/>
      <c r="F61" s="119"/>
      <c r="G61" s="119"/>
      <c r="H61" s="119"/>
      <c r="I61" s="119"/>
      <c r="J61" s="119"/>
      <c r="K61" s="135"/>
      <c r="L61" s="132"/>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c r="AO61" s="133"/>
      <c r="AP61" s="133"/>
      <c r="AQ61" s="133"/>
      <c r="AR61" s="133"/>
      <c r="AS61" s="133"/>
      <c r="AT61" s="133"/>
      <c r="AU61" s="133"/>
      <c r="AV61" s="133"/>
      <c r="AW61" s="133"/>
      <c r="AX61" s="133"/>
      <c r="AY61" s="133"/>
      <c r="AZ61" s="133"/>
      <c r="BA61" s="133"/>
      <c r="BB61" s="133"/>
      <c r="BC61" s="133"/>
      <c r="BD61" s="133"/>
      <c r="BE61" s="133"/>
      <c r="BF61" s="133"/>
      <c r="BG61" s="133"/>
      <c r="BH61" s="133"/>
      <c r="BI61" s="74"/>
      <c r="BJ61" s="74"/>
      <c r="BK61" s="74"/>
      <c r="BL61" s="110"/>
    </row>
    <row r="62" spans="1:64" s="70" customFormat="1" ht="12" customHeight="1">
      <c r="A62" s="115"/>
      <c r="B62" s="119"/>
      <c r="C62" s="445" t="s">
        <v>425</v>
      </c>
      <c r="D62" s="445"/>
      <c r="E62" s="445"/>
      <c r="F62" s="445"/>
      <c r="G62" s="445"/>
      <c r="H62" s="445"/>
      <c r="I62" s="445"/>
      <c r="J62" s="445"/>
      <c r="K62" s="119"/>
      <c r="L62" s="255">
        <v>0</v>
      </c>
      <c r="M62" s="251"/>
      <c r="N62" s="251"/>
      <c r="O62" s="251"/>
      <c r="P62" s="251"/>
      <c r="Q62" s="251"/>
      <c r="R62" s="251"/>
      <c r="S62" s="251"/>
      <c r="T62" s="251"/>
      <c r="U62" s="251">
        <v>0</v>
      </c>
      <c r="V62" s="251"/>
      <c r="W62" s="251"/>
      <c r="X62" s="251"/>
      <c r="Y62" s="251"/>
      <c r="Z62" s="251"/>
      <c r="AA62" s="251"/>
      <c r="AB62" s="251"/>
      <c r="AC62" s="251"/>
      <c r="AD62" s="251">
        <v>0</v>
      </c>
      <c r="AE62" s="251"/>
      <c r="AF62" s="251"/>
      <c r="AG62" s="251"/>
      <c r="AH62" s="251"/>
      <c r="AI62" s="251"/>
      <c r="AJ62" s="251"/>
      <c r="AK62" s="251"/>
      <c r="AL62" s="251">
        <v>0</v>
      </c>
      <c r="AM62" s="251"/>
      <c r="AN62" s="251"/>
      <c r="AO62" s="251"/>
      <c r="AP62" s="251"/>
      <c r="AQ62" s="251"/>
      <c r="AR62" s="251"/>
      <c r="AS62" s="251">
        <v>0</v>
      </c>
      <c r="AT62" s="251"/>
      <c r="AU62" s="251"/>
      <c r="AV62" s="251"/>
      <c r="AW62" s="251"/>
      <c r="AX62" s="251"/>
      <c r="AY62" s="251">
        <v>0</v>
      </c>
      <c r="AZ62" s="251"/>
      <c r="BA62" s="251"/>
      <c r="BB62" s="251"/>
      <c r="BC62" s="251"/>
      <c r="BD62" s="251"/>
      <c r="BE62" s="251">
        <v>0</v>
      </c>
      <c r="BF62" s="251"/>
      <c r="BG62" s="251"/>
      <c r="BH62" s="251"/>
      <c r="BI62" s="251"/>
      <c r="BJ62" s="251"/>
      <c r="BK62" s="74"/>
      <c r="BL62" s="116"/>
    </row>
    <row r="63" spans="1:64" s="70" customFormat="1" ht="8.1" customHeight="1">
      <c r="A63" s="115"/>
      <c r="B63" s="119"/>
      <c r="C63" s="119"/>
      <c r="D63" s="119"/>
      <c r="E63" s="119"/>
      <c r="F63" s="119"/>
      <c r="G63" s="119"/>
      <c r="H63" s="119"/>
      <c r="I63" s="119"/>
      <c r="J63" s="119"/>
      <c r="K63" s="119"/>
      <c r="L63" s="132"/>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c r="AP63" s="133"/>
      <c r="AQ63" s="133"/>
      <c r="AR63" s="133"/>
      <c r="AS63" s="133"/>
      <c r="AT63" s="133"/>
      <c r="AU63" s="133"/>
      <c r="AV63" s="133"/>
      <c r="AW63" s="133"/>
      <c r="AX63" s="133"/>
      <c r="AY63" s="133"/>
      <c r="AZ63" s="133"/>
      <c r="BA63" s="133"/>
      <c r="BB63" s="133"/>
      <c r="BC63" s="133"/>
      <c r="BD63" s="133"/>
      <c r="BE63" s="133"/>
      <c r="BF63" s="133"/>
      <c r="BG63" s="133"/>
      <c r="BH63" s="133"/>
      <c r="BI63" s="74"/>
      <c r="BJ63" s="74"/>
      <c r="BK63" s="74"/>
      <c r="BL63" s="116"/>
    </row>
    <row r="64" spans="1:64" s="70" customFormat="1" ht="12" customHeight="1">
      <c r="A64" s="115"/>
      <c r="B64" s="119"/>
      <c r="C64" s="445" t="s">
        <v>426</v>
      </c>
      <c r="D64" s="445"/>
      <c r="E64" s="445"/>
      <c r="F64" s="445"/>
      <c r="G64" s="445"/>
      <c r="H64" s="445"/>
      <c r="I64" s="445"/>
      <c r="J64" s="445"/>
      <c r="K64" s="119"/>
      <c r="L64" s="255">
        <v>27302</v>
      </c>
      <c r="M64" s="251"/>
      <c r="N64" s="251"/>
      <c r="O64" s="251"/>
      <c r="P64" s="251"/>
      <c r="Q64" s="251"/>
      <c r="R64" s="251"/>
      <c r="S64" s="251"/>
      <c r="T64" s="251"/>
      <c r="U64" s="251">
        <v>0</v>
      </c>
      <c r="V64" s="251"/>
      <c r="W64" s="251"/>
      <c r="X64" s="251"/>
      <c r="Y64" s="251"/>
      <c r="Z64" s="251"/>
      <c r="AA64" s="251"/>
      <c r="AB64" s="251"/>
      <c r="AC64" s="251"/>
      <c r="AD64" s="251">
        <v>18995</v>
      </c>
      <c r="AE64" s="251"/>
      <c r="AF64" s="251"/>
      <c r="AG64" s="251"/>
      <c r="AH64" s="251"/>
      <c r="AI64" s="251"/>
      <c r="AJ64" s="251"/>
      <c r="AK64" s="251"/>
      <c r="AL64" s="251">
        <v>0</v>
      </c>
      <c r="AM64" s="251"/>
      <c r="AN64" s="251"/>
      <c r="AO64" s="251"/>
      <c r="AP64" s="251"/>
      <c r="AQ64" s="251"/>
      <c r="AR64" s="251"/>
      <c r="AS64" s="251">
        <v>1620</v>
      </c>
      <c r="AT64" s="251"/>
      <c r="AU64" s="251"/>
      <c r="AV64" s="251"/>
      <c r="AW64" s="251"/>
      <c r="AX64" s="251"/>
      <c r="AY64" s="251">
        <v>0</v>
      </c>
      <c r="AZ64" s="251"/>
      <c r="BA64" s="251"/>
      <c r="BB64" s="251"/>
      <c r="BC64" s="251"/>
      <c r="BD64" s="251"/>
      <c r="BE64" s="251">
        <v>1047</v>
      </c>
      <c r="BF64" s="251"/>
      <c r="BG64" s="251"/>
      <c r="BH64" s="251"/>
      <c r="BI64" s="251"/>
      <c r="BJ64" s="251"/>
      <c r="BK64" s="74"/>
      <c r="BL64" s="116"/>
    </row>
    <row r="65" spans="1:64" s="70" customFormat="1" ht="8.1" customHeight="1">
      <c r="A65" s="115"/>
      <c r="B65" s="135"/>
      <c r="C65" s="119"/>
      <c r="D65" s="119"/>
      <c r="E65" s="119"/>
      <c r="F65" s="119"/>
      <c r="G65" s="119"/>
      <c r="H65" s="119"/>
      <c r="I65" s="119"/>
      <c r="J65" s="119"/>
      <c r="K65" s="135"/>
      <c r="L65" s="132"/>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c r="AO65" s="133"/>
      <c r="AP65" s="133"/>
      <c r="AQ65" s="133"/>
      <c r="AR65" s="133"/>
      <c r="AS65" s="133"/>
      <c r="AT65" s="133"/>
      <c r="AU65" s="133"/>
      <c r="AV65" s="133"/>
      <c r="AW65" s="133"/>
      <c r="AX65" s="133"/>
      <c r="AY65" s="133"/>
      <c r="AZ65" s="133"/>
      <c r="BA65" s="133"/>
      <c r="BB65" s="133"/>
      <c r="BC65" s="133"/>
      <c r="BD65" s="133"/>
      <c r="BE65" s="133"/>
      <c r="BF65" s="133"/>
      <c r="BG65" s="133"/>
      <c r="BH65" s="133"/>
      <c r="BI65" s="74"/>
      <c r="BJ65" s="74"/>
      <c r="BK65" s="74"/>
      <c r="BL65" s="116"/>
    </row>
    <row r="66" spans="1:64" s="70" customFormat="1" ht="12" customHeight="1">
      <c r="A66" s="115"/>
      <c r="B66" s="135"/>
      <c r="C66" s="445" t="s">
        <v>427</v>
      </c>
      <c r="D66" s="445"/>
      <c r="E66" s="445"/>
      <c r="F66" s="445"/>
      <c r="G66" s="445"/>
      <c r="H66" s="445"/>
      <c r="I66" s="445"/>
      <c r="J66" s="445"/>
      <c r="K66" s="135"/>
      <c r="L66" s="255">
        <v>63273</v>
      </c>
      <c r="M66" s="251"/>
      <c r="N66" s="251"/>
      <c r="O66" s="251"/>
      <c r="P66" s="251"/>
      <c r="Q66" s="251"/>
      <c r="R66" s="251"/>
      <c r="S66" s="251"/>
      <c r="T66" s="251"/>
      <c r="U66" s="251">
        <v>0</v>
      </c>
      <c r="V66" s="251"/>
      <c r="W66" s="251"/>
      <c r="X66" s="251"/>
      <c r="Y66" s="251"/>
      <c r="Z66" s="251"/>
      <c r="AA66" s="251"/>
      <c r="AB66" s="251"/>
      <c r="AC66" s="251"/>
      <c r="AD66" s="251">
        <v>0</v>
      </c>
      <c r="AE66" s="251"/>
      <c r="AF66" s="251"/>
      <c r="AG66" s="251"/>
      <c r="AH66" s="251"/>
      <c r="AI66" s="251"/>
      <c r="AJ66" s="251"/>
      <c r="AK66" s="251"/>
      <c r="AL66" s="251">
        <v>0</v>
      </c>
      <c r="AM66" s="251"/>
      <c r="AN66" s="251"/>
      <c r="AO66" s="251"/>
      <c r="AP66" s="251"/>
      <c r="AQ66" s="251"/>
      <c r="AR66" s="251"/>
      <c r="AS66" s="251">
        <v>0</v>
      </c>
      <c r="AT66" s="251"/>
      <c r="AU66" s="251"/>
      <c r="AV66" s="251"/>
      <c r="AW66" s="251"/>
      <c r="AX66" s="251"/>
      <c r="AY66" s="251">
        <v>0</v>
      </c>
      <c r="AZ66" s="251"/>
      <c r="BA66" s="251"/>
      <c r="BB66" s="251"/>
      <c r="BC66" s="251"/>
      <c r="BD66" s="251"/>
      <c r="BE66" s="251">
        <v>0</v>
      </c>
      <c r="BF66" s="251"/>
      <c r="BG66" s="251"/>
      <c r="BH66" s="251"/>
      <c r="BI66" s="251"/>
      <c r="BJ66" s="251"/>
      <c r="BK66" s="74"/>
      <c r="BL66" s="116"/>
    </row>
    <row r="67" spans="1:64" s="70" customFormat="1" ht="8.1" customHeight="1">
      <c r="A67" s="115"/>
      <c r="B67" s="135"/>
      <c r="C67" s="135"/>
      <c r="D67" s="135"/>
      <c r="E67" s="135"/>
      <c r="F67" s="135"/>
      <c r="G67" s="135"/>
      <c r="H67" s="135"/>
      <c r="I67" s="135"/>
      <c r="J67" s="135"/>
      <c r="K67" s="135"/>
      <c r="L67" s="132"/>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74"/>
      <c r="BJ67" s="74"/>
      <c r="BK67" s="74"/>
      <c r="BL67" s="116"/>
    </row>
    <row r="68" spans="1:64" s="70" customFormat="1" ht="12" customHeight="1">
      <c r="A68" s="115"/>
      <c r="B68" s="135"/>
      <c r="C68" s="445" t="s">
        <v>428</v>
      </c>
      <c r="D68" s="445"/>
      <c r="E68" s="445"/>
      <c r="F68" s="445"/>
      <c r="G68" s="445"/>
      <c r="H68" s="445"/>
      <c r="I68" s="445"/>
      <c r="J68" s="445"/>
      <c r="K68" s="135"/>
      <c r="L68" s="255">
        <v>0</v>
      </c>
      <c r="M68" s="251"/>
      <c r="N68" s="251"/>
      <c r="O68" s="251"/>
      <c r="P68" s="251"/>
      <c r="Q68" s="251"/>
      <c r="R68" s="251"/>
      <c r="S68" s="251"/>
      <c r="T68" s="251"/>
      <c r="U68" s="251">
        <v>0</v>
      </c>
      <c r="V68" s="251"/>
      <c r="W68" s="251"/>
      <c r="X68" s="251"/>
      <c r="Y68" s="251"/>
      <c r="Z68" s="251"/>
      <c r="AA68" s="251"/>
      <c r="AB68" s="251"/>
      <c r="AC68" s="251"/>
      <c r="AD68" s="251">
        <v>0</v>
      </c>
      <c r="AE68" s="251"/>
      <c r="AF68" s="251"/>
      <c r="AG68" s="251"/>
      <c r="AH68" s="251"/>
      <c r="AI68" s="251"/>
      <c r="AJ68" s="251"/>
      <c r="AK68" s="251"/>
      <c r="AL68" s="251">
        <v>732572</v>
      </c>
      <c r="AM68" s="251"/>
      <c r="AN68" s="251"/>
      <c r="AO68" s="251"/>
      <c r="AP68" s="251"/>
      <c r="AQ68" s="251"/>
      <c r="AR68" s="251"/>
      <c r="AS68" s="251">
        <v>0</v>
      </c>
      <c r="AT68" s="251"/>
      <c r="AU68" s="251"/>
      <c r="AV68" s="251"/>
      <c r="AW68" s="251"/>
      <c r="AX68" s="251"/>
      <c r="AY68" s="251">
        <v>96950</v>
      </c>
      <c r="AZ68" s="251"/>
      <c r="BA68" s="251"/>
      <c r="BB68" s="251"/>
      <c r="BC68" s="251"/>
      <c r="BD68" s="251"/>
      <c r="BE68" s="251">
        <v>0</v>
      </c>
      <c r="BF68" s="251"/>
      <c r="BG68" s="251"/>
      <c r="BH68" s="251"/>
      <c r="BI68" s="251"/>
      <c r="BJ68" s="251"/>
      <c r="BK68" s="74"/>
      <c r="BL68" s="116"/>
    </row>
    <row r="69" spans="1:64" s="70" customFormat="1" ht="8.1" customHeight="1">
      <c r="A69" s="115"/>
      <c r="B69" s="139"/>
      <c r="C69" s="140"/>
      <c r="D69" s="140"/>
      <c r="E69" s="140"/>
      <c r="F69" s="140"/>
      <c r="G69" s="140"/>
      <c r="H69" s="140"/>
      <c r="I69" s="140"/>
      <c r="J69" s="140"/>
      <c r="K69" s="141"/>
      <c r="L69" s="142"/>
      <c r="M69" s="142"/>
      <c r="N69" s="142"/>
      <c r="O69" s="142"/>
      <c r="P69" s="142"/>
      <c r="Q69" s="142"/>
      <c r="R69" s="142"/>
      <c r="S69" s="142"/>
      <c r="T69" s="142"/>
      <c r="U69" s="142"/>
      <c r="V69" s="142"/>
      <c r="W69" s="142"/>
      <c r="X69" s="142"/>
      <c r="Y69" s="142"/>
      <c r="Z69" s="142"/>
      <c r="AA69" s="142"/>
      <c r="AB69" s="142"/>
      <c r="AC69" s="142"/>
      <c r="AD69" s="142"/>
      <c r="AE69" s="142"/>
      <c r="AF69" s="142"/>
      <c r="AG69" s="142"/>
      <c r="AH69" s="142"/>
      <c r="AI69" s="142"/>
      <c r="AJ69" s="142"/>
      <c r="AK69" s="128"/>
      <c r="AL69" s="128"/>
      <c r="AM69" s="128"/>
      <c r="AN69" s="128"/>
      <c r="AO69" s="128"/>
      <c r="AP69" s="128"/>
      <c r="AQ69" s="128"/>
      <c r="AR69" s="128"/>
      <c r="AS69" s="128"/>
      <c r="AT69" s="128"/>
      <c r="AU69" s="128"/>
      <c r="AV69" s="128"/>
      <c r="AW69" s="128"/>
      <c r="AX69" s="128"/>
      <c r="AY69" s="128"/>
      <c r="AZ69" s="128"/>
      <c r="BA69" s="128"/>
      <c r="BB69" s="128"/>
      <c r="BC69" s="128"/>
      <c r="BD69" s="128"/>
      <c r="BE69" s="128"/>
      <c r="BF69" s="128"/>
      <c r="BG69" s="128"/>
      <c r="BH69" s="128"/>
      <c r="BI69" s="128"/>
      <c r="BJ69" s="128"/>
      <c r="BK69" s="74"/>
      <c r="BL69" s="116"/>
    </row>
    <row r="70" spans="1:64" s="70" customFormat="1" ht="12" customHeight="1">
      <c r="A70" s="115"/>
      <c r="B70" s="117"/>
      <c r="C70" s="446" t="s">
        <v>24</v>
      </c>
      <c r="D70" s="446"/>
      <c r="E70" s="143" t="s">
        <v>446</v>
      </c>
      <c r="F70" s="493">
        <v>-1</v>
      </c>
      <c r="G70" s="493"/>
      <c r="H70" s="118" t="s">
        <v>447</v>
      </c>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117"/>
      <c r="AL70" s="117"/>
      <c r="AM70" s="117"/>
      <c r="AN70" s="117"/>
      <c r="AO70" s="117"/>
      <c r="AP70" s="117"/>
      <c r="AQ70" s="117"/>
      <c r="AR70" s="117"/>
      <c r="AS70" s="117"/>
      <c r="AT70" s="117"/>
      <c r="AU70" s="117"/>
      <c r="AV70" s="117"/>
      <c r="AW70" s="117"/>
      <c r="AX70" s="117"/>
      <c r="AY70" s="117"/>
      <c r="AZ70" s="117"/>
      <c r="BA70" s="117"/>
      <c r="BB70" s="117"/>
      <c r="BC70" s="117"/>
      <c r="BD70" s="117"/>
      <c r="BE70" s="117"/>
      <c r="BF70" s="117"/>
      <c r="BG70" s="117"/>
      <c r="BH70" s="117"/>
      <c r="BI70" s="117"/>
      <c r="BJ70" s="117"/>
      <c r="BK70" s="116"/>
      <c r="BL70" s="116"/>
    </row>
    <row r="71" spans="1:64" s="70" customFormat="1" ht="12" customHeight="1">
      <c r="A71" s="115"/>
      <c r="B71" s="117"/>
      <c r="C71" s="117"/>
      <c r="D71" s="117"/>
      <c r="E71" s="117"/>
      <c r="F71" s="494">
        <v>-2</v>
      </c>
      <c r="G71" s="494"/>
      <c r="H71" s="118" t="s">
        <v>451</v>
      </c>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c r="AG71" s="117"/>
      <c r="AH71" s="117"/>
      <c r="AI71" s="117"/>
      <c r="AJ71" s="117"/>
      <c r="AK71" s="117"/>
      <c r="AL71" s="117"/>
      <c r="AM71" s="117"/>
      <c r="AN71" s="117"/>
      <c r="AO71" s="117"/>
      <c r="AP71" s="117"/>
      <c r="AQ71" s="117"/>
      <c r="AR71" s="117"/>
      <c r="AS71" s="117"/>
      <c r="AT71" s="117"/>
      <c r="AU71" s="117"/>
      <c r="AV71" s="117"/>
      <c r="AW71" s="117"/>
      <c r="AX71" s="117"/>
      <c r="AY71" s="117"/>
      <c r="AZ71" s="117"/>
      <c r="BA71" s="117"/>
      <c r="BB71" s="117"/>
      <c r="BC71" s="117"/>
      <c r="BD71" s="117"/>
      <c r="BE71" s="117"/>
      <c r="BF71" s="117"/>
      <c r="BG71" s="117"/>
      <c r="BH71" s="117"/>
      <c r="BI71" s="117"/>
      <c r="BJ71" s="117"/>
      <c r="BK71" s="116"/>
      <c r="BL71" s="116"/>
    </row>
    <row r="72" spans="1:64" s="70" customFormat="1" ht="12" customHeight="1">
      <c r="A72" s="115"/>
      <c r="B72" s="117"/>
      <c r="C72" s="117"/>
      <c r="D72" s="117"/>
      <c r="E72" s="117"/>
      <c r="F72" s="494">
        <v>-3</v>
      </c>
      <c r="G72" s="494"/>
      <c r="H72" s="118" t="s">
        <v>448</v>
      </c>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7"/>
      <c r="AJ72" s="117"/>
      <c r="AK72" s="117"/>
      <c r="AL72" s="117"/>
      <c r="AM72" s="117"/>
      <c r="AN72" s="117"/>
      <c r="AO72" s="117"/>
      <c r="AP72" s="117"/>
      <c r="AQ72" s="117"/>
      <c r="AR72" s="117"/>
      <c r="AS72" s="117"/>
      <c r="AT72" s="117"/>
      <c r="AU72" s="117"/>
      <c r="AV72" s="117"/>
      <c r="AW72" s="117"/>
      <c r="AX72" s="117"/>
      <c r="AY72" s="117"/>
      <c r="AZ72" s="117"/>
      <c r="BA72" s="117"/>
      <c r="BB72" s="117"/>
      <c r="BC72" s="117"/>
      <c r="BD72" s="117"/>
      <c r="BE72" s="117"/>
      <c r="BF72" s="117"/>
      <c r="BG72" s="117"/>
      <c r="BH72" s="117"/>
      <c r="BI72" s="117"/>
      <c r="BJ72" s="117"/>
      <c r="BK72" s="116"/>
      <c r="BL72" s="116"/>
    </row>
    <row r="73" spans="1:64" s="70" customFormat="1" ht="12" customHeight="1">
      <c r="A73" s="115"/>
      <c r="B73" s="117"/>
      <c r="C73" s="117"/>
      <c r="D73" s="117"/>
      <c r="E73" s="117"/>
      <c r="F73" s="494">
        <v>-4</v>
      </c>
      <c r="G73" s="494"/>
      <c r="H73" s="118" t="s">
        <v>449</v>
      </c>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7"/>
      <c r="AH73" s="117"/>
      <c r="AI73" s="117"/>
      <c r="AJ73" s="117"/>
      <c r="AK73" s="117"/>
      <c r="AL73" s="117"/>
      <c r="AM73" s="117"/>
      <c r="AN73" s="117"/>
      <c r="AO73" s="117"/>
      <c r="AP73" s="117"/>
      <c r="AQ73" s="117"/>
      <c r="AR73" s="117"/>
      <c r="AS73" s="117"/>
      <c r="AT73" s="117"/>
      <c r="AU73" s="117"/>
      <c r="AV73" s="117"/>
      <c r="AW73" s="117"/>
      <c r="AX73" s="117"/>
      <c r="AY73" s="117"/>
      <c r="AZ73" s="117"/>
      <c r="BA73" s="117"/>
      <c r="BB73" s="117"/>
      <c r="BC73" s="117"/>
      <c r="BD73" s="117"/>
      <c r="BE73" s="117"/>
      <c r="BF73" s="117"/>
      <c r="BG73" s="117"/>
      <c r="BH73" s="117"/>
      <c r="BI73" s="117"/>
      <c r="BJ73" s="117"/>
      <c r="BK73" s="116"/>
      <c r="BL73" s="116"/>
    </row>
    <row r="74" spans="1:64" s="70" customFormat="1" ht="12" customHeight="1">
      <c r="A74" s="115"/>
      <c r="B74" s="117"/>
      <c r="C74" s="117"/>
      <c r="D74" s="117"/>
      <c r="E74" s="117"/>
      <c r="F74" s="494">
        <v>-5</v>
      </c>
      <c r="G74" s="494"/>
      <c r="H74" s="118" t="s">
        <v>527</v>
      </c>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117"/>
      <c r="AL74" s="117"/>
      <c r="AM74" s="117"/>
      <c r="AN74" s="117"/>
      <c r="AO74" s="117"/>
      <c r="AP74" s="117"/>
      <c r="AQ74" s="117"/>
      <c r="AR74" s="117"/>
      <c r="AS74" s="117"/>
      <c r="AT74" s="117"/>
      <c r="AU74" s="117"/>
      <c r="AV74" s="117"/>
      <c r="AW74" s="117"/>
      <c r="AX74" s="117"/>
      <c r="AY74" s="117"/>
      <c r="AZ74" s="117"/>
      <c r="BA74" s="117"/>
      <c r="BB74" s="117"/>
      <c r="BC74" s="117"/>
      <c r="BD74" s="117"/>
      <c r="BE74" s="117"/>
      <c r="BF74" s="117"/>
      <c r="BG74" s="117"/>
      <c r="BH74" s="117"/>
      <c r="BI74" s="117"/>
      <c r="BJ74" s="117"/>
      <c r="BK74" s="116"/>
      <c r="BL74" s="116"/>
    </row>
    <row r="75" spans="1:64" s="70" customFormat="1" ht="12" customHeight="1">
      <c r="A75" s="115"/>
      <c r="B75" s="117"/>
      <c r="C75" s="117"/>
      <c r="D75" s="117"/>
      <c r="E75" s="117"/>
      <c r="F75" s="494">
        <v>-6</v>
      </c>
      <c r="G75" s="494"/>
      <c r="H75" s="118" t="s">
        <v>528</v>
      </c>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117"/>
      <c r="AL75" s="117"/>
      <c r="AM75" s="117"/>
      <c r="AN75" s="117"/>
      <c r="AO75" s="117"/>
      <c r="AP75" s="117"/>
      <c r="AQ75" s="117"/>
      <c r="AR75" s="117"/>
      <c r="AS75" s="117"/>
      <c r="AT75" s="117"/>
      <c r="AU75" s="117"/>
      <c r="AV75" s="117"/>
      <c r="AW75" s="117"/>
      <c r="AX75" s="117"/>
      <c r="AY75" s="117"/>
      <c r="AZ75" s="117"/>
      <c r="BA75" s="117"/>
      <c r="BB75" s="117"/>
      <c r="BC75" s="117"/>
      <c r="BD75" s="117"/>
      <c r="BE75" s="117"/>
      <c r="BF75" s="117"/>
      <c r="BG75" s="117"/>
      <c r="BH75" s="117"/>
      <c r="BI75" s="117"/>
      <c r="BJ75" s="117"/>
      <c r="BK75" s="116"/>
      <c r="BL75" s="116"/>
    </row>
    <row r="76" spans="1:64" s="70" customFormat="1" ht="12" customHeight="1">
      <c r="A76" s="115"/>
      <c r="B76" s="117"/>
      <c r="C76" s="117"/>
      <c r="D76" s="117"/>
      <c r="E76" s="117"/>
      <c r="F76" s="494">
        <v>-7</v>
      </c>
      <c r="G76" s="494"/>
      <c r="H76" s="118" t="s">
        <v>450</v>
      </c>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7"/>
      <c r="AK76" s="117"/>
      <c r="AL76" s="117"/>
      <c r="AM76" s="117"/>
      <c r="AN76" s="117"/>
      <c r="AO76" s="117"/>
      <c r="AP76" s="117"/>
      <c r="AQ76" s="117"/>
      <c r="AR76" s="117"/>
      <c r="AS76" s="117"/>
      <c r="AT76" s="117"/>
      <c r="AU76" s="117"/>
      <c r="AV76" s="117"/>
      <c r="AW76" s="117"/>
      <c r="AX76" s="117"/>
      <c r="AY76" s="117"/>
      <c r="AZ76" s="117"/>
      <c r="BA76" s="117"/>
      <c r="BB76" s="117"/>
      <c r="BC76" s="117"/>
      <c r="BD76" s="117"/>
      <c r="BE76" s="117"/>
      <c r="BF76" s="117"/>
      <c r="BG76" s="117"/>
      <c r="BH76" s="117"/>
      <c r="BI76" s="117"/>
      <c r="BJ76" s="117"/>
      <c r="BK76" s="116"/>
      <c r="BL76" s="116"/>
    </row>
    <row r="77" spans="1:64" s="70" customFormat="1" ht="12" customHeight="1">
      <c r="A77" s="115"/>
      <c r="B77" s="495" t="s">
        <v>25</v>
      </c>
      <c r="C77" s="495"/>
      <c r="D77" s="495"/>
      <c r="E77" s="143" t="s">
        <v>446</v>
      </c>
      <c r="F77" s="118" t="s">
        <v>42</v>
      </c>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c r="AI77" s="117"/>
      <c r="AJ77" s="117"/>
      <c r="AK77" s="117"/>
      <c r="AL77" s="117"/>
      <c r="AM77" s="117"/>
      <c r="AN77" s="117"/>
      <c r="AO77" s="117"/>
      <c r="AP77" s="117"/>
      <c r="AQ77" s="117"/>
      <c r="AR77" s="117"/>
      <c r="AS77" s="117"/>
      <c r="AT77" s="117"/>
      <c r="AU77" s="117"/>
      <c r="AV77" s="117"/>
      <c r="AW77" s="117"/>
      <c r="AX77" s="117"/>
      <c r="AY77" s="117"/>
      <c r="AZ77" s="117"/>
      <c r="BA77" s="117"/>
      <c r="BB77" s="117"/>
      <c r="BC77" s="117"/>
      <c r="BD77" s="117"/>
      <c r="BE77" s="117"/>
      <c r="BF77" s="117"/>
      <c r="BG77" s="117"/>
      <c r="BH77" s="117"/>
      <c r="BI77" s="117"/>
      <c r="BJ77" s="117"/>
      <c r="BK77" s="116"/>
      <c r="BL77" s="116"/>
    </row>
    <row r="78" spans="1:64">
      <c r="B78" s="24"/>
      <c r="C78" s="24"/>
      <c r="D78" s="24"/>
      <c r="E78" s="23"/>
      <c r="F78" s="3"/>
    </row>
  </sheetData>
  <mergeCells count="303">
    <mergeCell ref="F71:G71"/>
    <mergeCell ref="F72:G72"/>
    <mergeCell ref="F73:G73"/>
    <mergeCell ref="F74:G74"/>
    <mergeCell ref="F75:G75"/>
    <mergeCell ref="F76:G76"/>
    <mergeCell ref="B77:D77"/>
    <mergeCell ref="C68:J68"/>
    <mergeCell ref="L68:T68"/>
    <mergeCell ref="U68:AC68"/>
    <mergeCell ref="AD68:AK68"/>
    <mergeCell ref="AL68:AR68"/>
    <mergeCell ref="AS68:AX68"/>
    <mergeCell ref="AY68:BD68"/>
    <mergeCell ref="BE68:BJ68"/>
    <mergeCell ref="C70:D70"/>
    <mergeCell ref="F70:G70"/>
    <mergeCell ref="C64:J64"/>
    <mergeCell ref="L64:T64"/>
    <mergeCell ref="U64:AC64"/>
    <mergeCell ref="AD64:AK64"/>
    <mergeCell ref="AL64:AR64"/>
    <mergeCell ref="AS64:AX64"/>
    <mergeCell ref="AY64:BD64"/>
    <mergeCell ref="BE64:BJ64"/>
    <mergeCell ref="C66:J66"/>
    <mergeCell ref="L66:T66"/>
    <mergeCell ref="U66:AC66"/>
    <mergeCell ref="AD66:AK66"/>
    <mergeCell ref="AL66:AR66"/>
    <mergeCell ref="AS66:AX66"/>
    <mergeCell ref="AY66:BD66"/>
    <mergeCell ref="BE66:BJ66"/>
    <mergeCell ref="C60:J60"/>
    <mergeCell ref="L60:T60"/>
    <mergeCell ref="U60:AC60"/>
    <mergeCell ref="AD60:AK60"/>
    <mergeCell ref="AL60:AR60"/>
    <mergeCell ref="AS60:AX60"/>
    <mergeCell ref="AY60:BD60"/>
    <mergeCell ref="BE60:BJ60"/>
    <mergeCell ref="C62:J62"/>
    <mergeCell ref="L62:T62"/>
    <mergeCell ref="U62:AC62"/>
    <mergeCell ref="AD62:AK62"/>
    <mergeCell ref="AL62:AR62"/>
    <mergeCell ref="AS62:AX62"/>
    <mergeCell ref="AY62:BD62"/>
    <mergeCell ref="BE62:BJ62"/>
    <mergeCell ref="F56:G56"/>
    <mergeCell ref="L56:T56"/>
    <mergeCell ref="U56:AC56"/>
    <mergeCell ref="AD56:AK56"/>
    <mergeCell ref="AL56:AR56"/>
    <mergeCell ref="AS56:AX56"/>
    <mergeCell ref="AY56:BD56"/>
    <mergeCell ref="BE56:BJ56"/>
    <mergeCell ref="C58:J58"/>
    <mergeCell ref="L58:T58"/>
    <mergeCell ref="U58:AC58"/>
    <mergeCell ref="AD58:AK58"/>
    <mergeCell ref="AL58:AR58"/>
    <mergeCell ref="AS58:AX58"/>
    <mergeCell ref="AY58:BD58"/>
    <mergeCell ref="BE58:BJ58"/>
    <mergeCell ref="F54:G54"/>
    <mergeCell ref="L54:T54"/>
    <mergeCell ref="U54:AC54"/>
    <mergeCell ref="AD54:AK54"/>
    <mergeCell ref="AL54:AR54"/>
    <mergeCell ref="AS54:AX54"/>
    <mergeCell ref="AY54:BD54"/>
    <mergeCell ref="BE54:BJ54"/>
    <mergeCell ref="F55:G55"/>
    <mergeCell ref="L55:T55"/>
    <mergeCell ref="U55:AC55"/>
    <mergeCell ref="AD55:AK55"/>
    <mergeCell ref="AL55:AR55"/>
    <mergeCell ref="AS55:AX55"/>
    <mergeCell ref="AY55:BD55"/>
    <mergeCell ref="BE55:BJ55"/>
    <mergeCell ref="BE52:BJ52"/>
    <mergeCell ref="F53:G53"/>
    <mergeCell ref="L53:T53"/>
    <mergeCell ref="U53:AC53"/>
    <mergeCell ref="AD53:AK53"/>
    <mergeCell ref="AL53:AR53"/>
    <mergeCell ref="AS53:AX53"/>
    <mergeCell ref="AY53:BD53"/>
    <mergeCell ref="BE53:BJ53"/>
    <mergeCell ref="C52:E52"/>
    <mergeCell ref="F52:G52"/>
    <mergeCell ref="H52:J52"/>
    <mergeCell ref="L52:T52"/>
    <mergeCell ref="U52:AC52"/>
    <mergeCell ref="AD52:AK52"/>
    <mergeCell ref="AL52:AR52"/>
    <mergeCell ref="AS52:AX52"/>
    <mergeCell ref="AY52:BD52"/>
    <mergeCell ref="B49:K50"/>
    <mergeCell ref="L49:T50"/>
    <mergeCell ref="U49:AC50"/>
    <mergeCell ref="AD49:AK50"/>
    <mergeCell ref="AL49:AR50"/>
    <mergeCell ref="AS49:AX50"/>
    <mergeCell ref="AY49:BD50"/>
    <mergeCell ref="BE49:BJ50"/>
    <mergeCell ref="L51:T51"/>
    <mergeCell ref="U51:AC51"/>
    <mergeCell ref="C45:J45"/>
    <mergeCell ref="L45:T45"/>
    <mergeCell ref="U45:AC45"/>
    <mergeCell ref="AD45:AL45"/>
    <mergeCell ref="AM45:AT45"/>
    <mergeCell ref="AU45:BB45"/>
    <mergeCell ref="BC45:BJ45"/>
    <mergeCell ref="C47:J47"/>
    <mergeCell ref="L47:T47"/>
    <mergeCell ref="U47:AC47"/>
    <mergeCell ref="AD47:AL47"/>
    <mergeCell ref="AM47:AT47"/>
    <mergeCell ref="AU47:BB47"/>
    <mergeCell ref="BC47:BJ47"/>
    <mergeCell ref="C41:J41"/>
    <mergeCell ref="L41:T41"/>
    <mergeCell ref="U41:AC41"/>
    <mergeCell ref="AD41:AL41"/>
    <mergeCell ref="AM41:AT41"/>
    <mergeCell ref="AU41:BB41"/>
    <mergeCell ref="BC41:BJ41"/>
    <mergeCell ref="C43:J43"/>
    <mergeCell ref="L43:T43"/>
    <mergeCell ref="U43:AC43"/>
    <mergeCell ref="AD43:AL43"/>
    <mergeCell ref="AM43:AT43"/>
    <mergeCell ref="AU43:BB43"/>
    <mergeCell ref="BC43:BJ43"/>
    <mergeCell ref="C37:J37"/>
    <mergeCell ref="L37:T37"/>
    <mergeCell ref="U37:AC37"/>
    <mergeCell ref="AD37:AL37"/>
    <mergeCell ref="AM37:AT37"/>
    <mergeCell ref="AU37:BB37"/>
    <mergeCell ref="BC37:BJ37"/>
    <mergeCell ref="C39:J39"/>
    <mergeCell ref="L39:T39"/>
    <mergeCell ref="U39:AC39"/>
    <mergeCell ref="AD39:AL39"/>
    <mergeCell ref="AM39:AT39"/>
    <mergeCell ref="AU39:BB39"/>
    <mergeCell ref="BC39:BJ39"/>
    <mergeCell ref="F34:G34"/>
    <mergeCell ref="L34:T34"/>
    <mergeCell ref="U34:AC34"/>
    <mergeCell ref="AD34:AL34"/>
    <mergeCell ref="AM34:AT34"/>
    <mergeCell ref="AU34:BB34"/>
    <mergeCell ref="BC34:BJ34"/>
    <mergeCell ref="F35:G35"/>
    <mergeCell ref="L35:T35"/>
    <mergeCell ref="U35:AC35"/>
    <mergeCell ref="AD35:AL35"/>
    <mergeCell ref="AM35:AT35"/>
    <mergeCell ref="AU35:BB35"/>
    <mergeCell ref="BC35:BJ35"/>
    <mergeCell ref="F32:G32"/>
    <mergeCell ref="L32:T32"/>
    <mergeCell ref="U32:AC32"/>
    <mergeCell ref="AD32:AL32"/>
    <mergeCell ref="AM32:AT32"/>
    <mergeCell ref="AU32:BB32"/>
    <mergeCell ref="BC32:BJ32"/>
    <mergeCell ref="F33:G33"/>
    <mergeCell ref="L33:T33"/>
    <mergeCell ref="U33:AC33"/>
    <mergeCell ref="AD33:AL33"/>
    <mergeCell ref="AM33:AT33"/>
    <mergeCell ref="AU33:BB33"/>
    <mergeCell ref="BC33:BJ33"/>
    <mergeCell ref="C31:E31"/>
    <mergeCell ref="F31:G31"/>
    <mergeCell ref="H31:J31"/>
    <mergeCell ref="L31:T31"/>
    <mergeCell ref="U31:AC31"/>
    <mergeCell ref="AD31:AL31"/>
    <mergeCell ref="AM31:AT31"/>
    <mergeCell ref="AU31:BB31"/>
    <mergeCell ref="BC31:BJ31"/>
    <mergeCell ref="L27:T27"/>
    <mergeCell ref="U27:AC27"/>
    <mergeCell ref="AD27:AL27"/>
    <mergeCell ref="AM27:AT27"/>
    <mergeCell ref="AU27:BB27"/>
    <mergeCell ref="BC27:BJ27"/>
    <mergeCell ref="B28:K29"/>
    <mergeCell ref="L28:T29"/>
    <mergeCell ref="U28:AL28"/>
    <mergeCell ref="AM28:BB28"/>
    <mergeCell ref="BC28:BJ29"/>
    <mergeCell ref="U29:AC29"/>
    <mergeCell ref="AD29:AL29"/>
    <mergeCell ref="AM29:AT29"/>
    <mergeCell ref="AU29:BB29"/>
    <mergeCell ref="C24:J24"/>
    <mergeCell ref="L24:T24"/>
    <mergeCell ref="U24:AC24"/>
    <mergeCell ref="AD24:AL24"/>
    <mergeCell ref="AM24:AT24"/>
    <mergeCell ref="AU24:BB24"/>
    <mergeCell ref="BC24:BJ24"/>
    <mergeCell ref="L25:T25"/>
    <mergeCell ref="C26:J26"/>
    <mergeCell ref="L26:T26"/>
    <mergeCell ref="U26:AC26"/>
    <mergeCell ref="AD26:AL26"/>
    <mergeCell ref="AM26:AT26"/>
    <mergeCell ref="AU26:BB26"/>
    <mergeCell ref="BC26:BJ26"/>
    <mergeCell ref="L21:T21"/>
    <mergeCell ref="C22:J22"/>
    <mergeCell ref="L22:T22"/>
    <mergeCell ref="U22:AC22"/>
    <mergeCell ref="AD22:AL22"/>
    <mergeCell ref="AM22:AT22"/>
    <mergeCell ref="AU22:BB22"/>
    <mergeCell ref="BC22:BJ22"/>
    <mergeCell ref="L23:T23"/>
    <mergeCell ref="C18:J18"/>
    <mergeCell ref="L18:T18"/>
    <mergeCell ref="U18:AC18"/>
    <mergeCell ref="AD18:AL18"/>
    <mergeCell ref="AM18:AT18"/>
    <mergeCell ref="AU18:BB18"/>
    <mergeCell ref="BC18:BJ18"/>
    <mergeCell ref="L19:T19"/>
    <mergeCell ref="C20:J20"/>
    <mergeCell ref="L20:T20"/>
    <mergeCell ref="U20:AC20"/>
    <mergeCell ref="AD20:AL20"/>
    <mergeCell ref="AM20:AT20"/>
    <mergeCell ref="AU20:BB20"/>
    <mergeCell ref="BC20:BJ20"/>
    <mergeCell ref="L15:T15"/>
    <mergeCell ref="C16:J16"/>
    <mergeCell ref="L16:T16"/>
    <mergeCell ref="U16:AC16"/>
    <mergeCell ref="AD16:AL16"/>
    <mergeCell ref="AM16:AT16"/>
    <mergeCell ref="AU16:BB16"/>
    <mergeCell ref="BC16:BJ16"/>
    <mergeCell ref="L17:T17"/>
    <mergeCell ref="F13:G13"/>
    <mergeCell ref="L13:T13"/>
    <mergeCell ref="U13:AC13"/>
    <mergeCell ref="AD13:AL13"/>
    <mergeCell ref="AM13:AT13"/>
    <mergeCell ref="AU13:BB13"/>
    <mergeCell ref="BC13:BJ13"/>
    <mergeCell ref="F14:G14"/>
    <mergeCell ref="L14:T14"/>
    <mergeCell ref="U14:AC14"/>
    <mergeCell ref="AD14:AL14"/>
    <mergeCell ref="AM14:AT14"/>
    <mergeCell ref="AU14:BB14"/>
    <mergeCell ref="BC14:BJ14"/>
    <mergeCell ref="F11:G11"/>
    <mergeCell ref="L11:T11"/>
    <mergeCell ref="U11:AC11"/>
    <mergeCell ref="AD11:AL11"/>
    <mergeCell ref="AM11:AT11"/>
    <mergeCell ref="AU11:BB11"/>
    <mergeCell ref="BC11:BJ11"/>
    <mergeCell ref="F12:G12"/>
    <mergeCell ref="L12:T12"/>
    <mergeCell ref="U12:AC12"/>
    <mergeCell ref="AD12:AL12"/>
    <mergeCell ref="AM12:AT12"/>
    <mergeCell ref="AU12:BB12"/>
    <mergeCell ref="BC12:BJ12"/>
    <mergeCell ref="U9:AC9"/>
    <mergeCell ref="AD9:AL9"/>
    <mergeCell ref="AM9:AT9"/>
    <mergeCell ref="AU9:BB9"/>
    <mergeCell ref="BC9:BJ9"/>
    <mergeCell ref="C10:E10"/>
    <mergeCell ref="F10:G10"/>
    <mergeCell ref="H10:J10"/>
    <mergeCell ref="L10:T10"/>
    <mergeCell ref="U10:AC10"/>
    <mergeCell ref="AD10:AL10"/>
    <mergeCell ref="AM10:AT10"/>
    <mergeCell ref="AU10:BB10"/>
    <mergeCell ref="BC10:BJ10"/>
    <mergeCell ref="A1:J2"/>
    <mergeCell ref="B5:BK5"/>
    <mergeCell ref="B7:K8"/>
    <mergeCell ref="L7:T8"/>
    <mergeCell ref="U7:BJ7"/>
    <mergeCell ref="U8:AC8"/>
    <mergeCell ref="AD8:AL8"/>
    <mergeCell ref="AM8:AT8"/>
    <mergeCell ref="AU8:BB8"/>
    <mergeCell ref="BC8:BJ8"/>
  </mergeCells>
  <phoneticPr fontId="10"/>
  <printOptions horizontalCentered="1"/>
  <pageMargins left="0.47244094488188981" right="0.39370078740157483" top="0.31496062992125984" bottom="0.39370078740157483" header="0" footer="0"/>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68"/>
  <sheetViews>
    <sheetView view="pageBreakPreview" zoomScaleNormal="100" zoomScaleSheetLayoutView="100" workbookViewId="0"/>
  </sheetViews>
  <sheetFormatPr defaultRowHeight="13.5"/>
  <cols>
    <col min="1" max="1" width="1" customWidth="1"/>
    <col min="2" max="53" width="1.625" customWidth="1"/>
    <col min="54" max="54" width="1.75" customWidth="1"/>
    <col min="55" max="63" width="1.625" customWidth="1"/>
  </cols>
  <sheetData>
    <row r="1" spans="2:63" ht="11.1" customHeight="1">
      <c r="BB1" s="183">
        <f>'222'!A1+1</f>
        <v>223</v>
      </c>
      <c r="BC1" s="183"/>
      <c r="BD1" s="183"/>
      <c r="BE1" s="183"/>
      <c r="BF1" s="183"/>
      <c r="BG1" s="183"/>
      <c r="BH1" s="183"/>
      <c r="BI1" s="183"/>
      <c r="BJ1" s="183"/>
      <c r="BK1" s="183"/>
    </row>
    <row r="2" spans="2:63" ht="11.1" customHeight="1">
      <c r="BB2" s="183"/>
      <c r="BC2" s="183"/>
      <c r="BD2" s="183"/>
      <c r="BE2" s="183"/>
      <c r="BF2" s="183"/>
      <c r="BG2" s="183"/>
      <c r="BH2" s="183"/>
      <c r="BI2" s="183"/>
      <c r="BJ2" s="183"/>
      <c r="BK2" s="183"/>
    </row>
    <row r="3" spans="2:63" ht="11.1" customHeight="1">
      <c r="AS3" s="49"/>
      <c r="AT3" s="49"/>
      <c r="AU3" s="49"/>
      <c r="AV3" s="49"/>
      <c r="AW3" s="49"/>
      <c r="AX3" s="49"/>
      <c r="AY3" s="49"/>
      <c r="AZ3" s="49"/>
      <c r="BA3" s="49"/>
    </row>
    <row r="4" spans="2:63" ht="11.1" customHeight="1">
      <c r="AS4" s="49"/>
      <c r="AT4" s="49"/>
      <c r="AU4" s="49"/>
      <c r="AV4" s="49"/>
      <c r="AW4" s="49"/>
      <c r="AX4" s="49"/>
      <c r="AY4" s="49"/>
      <c r="AZ4" s="49"/>
      <c r="BA4" s="49"/>
    </row>
    <row r="5" spans="2:63" s="100" customFormat="1" ht="18" customHeight="1">
      <c r="B5" s="511" t="s">
        <v>463</v>
      </c>
      <c r="C5" s="511"/>
      <c r="D5" s="511"/>
      <c r="E5" s="511"/>
      <c r="F5" s="511"/>
      <c r="G5" s="511"/>
      <c r="H5" s="511"/>
      <c r="I5" s="511"/>
      <c r="J5" s="511"/>
      <c r="K5" s="511"/>
      <c r="L5" s="511"/>
      <c r="M5" s="511"/>
      <c r="N5" s="511"/>
      <c r="O5" s="511"/>
      <c r="P5" s="511"/>
      <c r="Q5" s="511"/>
      <c r="R5" s="511"/>
      <c r="S5" s="511"/>
      <c r="T5" s="511"/>
      <c r="U5" s="511"/>
      <c r="V5" s="511"/>
      <c r="W5" s="511"/>
      <c r="X5" s="511"/>
      <c r="Y5" s="511"/>
      <c r="Z5" s="511"/>
      <c r="AA5" s="511"/>
      <c r="AB5" s="511"/>
      <c r="AC5" s="511"/>
      <c r="AD5" s="511"/>
      <c r="AE5" s="511"/>
      <c r="AF5" s="511"/>
      <c r="AG5" s="511"/>
      <c r="AH5" s="511"/>
      <c r="AI5" s="511"/>
      <c r="AJ5" s="511"/>
      <c r="AK5" s="511"/>
      <c r="AL5" s="511"/>
      <c r="AM5" s="511"/>
      <c r="AN5" s="511"/>
      <c r="AO5" s="511"/>
      <c r="AP5" s="511"/>
      <c r="AQ5" s="511"/>
      <c r="AR5" s="511"/>
      <c r="AS5" s="511"/>
      <c r="AT5" s="511"/>
      <c r="AU5" s="511"/>
      <c r="AV5" s="511"/>
      <c r="AW5" s="511"/>
      <c r="AX5" s="511"/>
      <c r="AY5" s="511"/>
      <c r="AZ5" s="511"/>
      <c r="BA5" s="511"/>
      <c r="BB5" s="511"/>
      <c r="BC5" s="511"/>
      <c r="BD5" s="511"/>
      <c r="BE5" s="511"/>
      <c r="BF5" s="511"/>
      <c r="BG5" s="511"/>
      <c r="BH5" s="511"/>
      <c r="BI5" s="511"/>
      <c r="BJ5" s="511"/>
    </row>
    <row r="6" spans="2:63" s="100" customFormat="1" ht="11.1" customHeight="1">
      <c r="W6" s="145"/>
      <c r="X6" s="145"/>
      <c r="Y6" s="145"/>
      <c r="Z6" s="145"/>
      <c r="AA6" s="145"/>
      <c r="AB6" s="145"/>
      <c r="AC6" s="145"/>
      <c r="AD6" s="145"/>
      <c r="AE6" s="145"/>
      <c r="AF6" s="145"/>
      <c r="AW6" s="145"/>
      <c r="AX6" s="145"/>
      <c r="AY6" s="145"/>
      <c r="AZ6" s="145"/>
      <c r="BA6" s="145"/>
      <c r="BB6" s="145"/>
      <c r="BC6" s="145"/>
      <c r="BD6" s="145"/>
      <c r="BE6" s="145"/>
      <c r="BF6" s="145"/>
      <c r="BG6" s="145"/>
      <c r="BH6" s="145"/>
      <c r="BI6" s="145"/>
      <c r="BJ6" s="146"/>
    </row>
    <row r="7" spans="2:63" s="100" customFormat="1" ht="13.5" customHeight="1">
      <c r="B7" s="245" t="s">
        <v>6</v>
      </c>
      <c r="C7" s="245"/>
      <c r="D7" s="245"/>
      <c r="E7" s="245"/>
      <c r="F7" s="245"/>
      <c r="G7" s="245"/>
      <c r="H7" s="245"/>
      <c r="I7" s="245"/>
      <c r="J7" s="245"/>
      <c r="K7" s="245"/>
      <c r="L7" s="512"/>
      <c r="M7" s="514" t="s">
        <v>453</v>
      </c>
      <c r="N7" s="515"/>
      <c r="O7" s="515"/>
      <c r="P7" s="515"/>
      <c r="Q7" s="515"/>
      <c r="R7" s="515"/>
      <c r="S7" s="515"/>
      <c r="T7" s="515"/>
      <c r="U7" s="515"/>
      <c r="V7" s="515"/>
      <c r="W7" s="515"/>
      <c r="X7" s="515"/>
      <c r="Y7" s="515"/>
      <c r="Z7" s="515"/>
      <c r="AA7" s="515"/>
      <c r="AB7" s="515"/>
      <c r="AC7" s="515"/>
      <c r="AD7" s="515"/>
      <c r="AE7" s="515"/>
      <c r="AF7" s="515"/>
      <c r="AG7" s="515"/>
      <c r="AH7" s="515"/>
      <c r="AI7" s="515"/>
      <c r="AJ7" s="515"/>
      <c r="AK7" s="515"/>
      <c r="AL7" s="515"/>
      <c r="AM7" s="515"/>
      <c r="AN7" s="515"/>
      <c r="AO7" s="515"/>
      <c r="AP7" s="515"/>
      <c r="AQ7" s="515"/>
      <c r="AR7" s="515"/>
      <c r="AS7" s="515"/>
      <c r="AT7" s="515"/>
      <c r="AU7" s="515"/>
      <c r="AV7" s="516"/>
      <c r="AW7" s="517" t="s">
        <v>454</v>
      </c>
      <c r="AX7" s="517"/>
      <c r="AY7" s="517"/>
      <c r="AZ7" s="517"/>
      <c r="BA7" s="517"/>
      <c r="BB7" s="517"/>
      <c r="BC7" s="517"/>
      <c r="BD7" s="517"/>
      <c r="BE7" s="517"/>
      <c r="BF7" s="517"/>
      <c r="BG7" s="517"/>
      <c r="BH7" s="517"/>
      <c r="BI7" s="517"/>
      <c r="BJ7" s="514"/>
    </row>
    <row r="8" spans="2:63" s="100" customFormat="1" ht="13.5" customHeight="1">
      <c r="B8" s="248"/>
      <c r="C8" s="248"/>
      <c r="D8" s="248"/>
      <c r="E8" s="248"/>
      <c r="F8" s="248"/>
      <c r="G8" s="248"/>
      <c r="H8" s="248"/>
      <c r="I8" s="248"/>
      <c r="J8" s="248"/>
      <c r="K8" s="248"/>
      <c r="L8" s="513"/>
      <c r="M8" s="518" t="s">
        <v>416</v>
      </c>
      <c r="N8" s="518"/>
      <c r="O8" s="518"/>
      <c r="P8" s="518"/>
      <c r="Q8" s="518"/>
      <c r="R8" s="518"/>
      <c r="S8" s="518"/>
      <c r="T8" s="518"/>
      <c r="U8" s="518"/>
      <c r="V8" s="518" t="s">
        <v>455</v>
      </c>
      <c r="W8" s="518"/>
      <c r="X8" s="518"/>
      <c r="Y8" s="518"/>
      <c r="Z8" s="518"/>
      <c r="AA8" s="518"/>
      <c r="AB8" s="518"/>
      <c r="AC8" s="518"/>
      <c r="AD8" s="518"/>
      <c r="AE8" s="518" t="s">
        <v>456</v>
      </c>
      <c r="AF8" s="518"/>
      <c r="AG8" s="518"/>
      <c r="AH8" s="518"/>
      <c r="AI8" s="518"/>
      <c r="AJ8" s="518"/>
      <c r="AK8" s="518"/>
      <c r="AL8" s="518"/>
      <c r="AM8" s="518"/>
      <c r="AN8" s="518" t="s">
        <v>457</v>
      </c>
      <c r="AO8" s="518"/>
      <c r="AP8" s="518"/>
      <c r="AQ8" s="518"/>
      <c r="AR8" s="518"/>
      <c r="AS8" s="518"/>
      <c r="AT8" s="518"/>
      <c r="AU8" s="518"/>
      <c r="AV8" s="518"/>
      <c r="AW8" s="518" t="s">
        <v>458</v>
      </c>
      <c r="AX8" s="518"/>
      <c r="AY8" s="518"/>
      <c r="AZ8" s="518"/>
      <c r="BA8" s="518"/>
      <c r="BB8" s="518"/>
      <c r="BC8" s="518"/>
      <c r="BD8" s="518" t="s">
        <v>459</v>
      </c>
      <c r="BE8" s="518"/>
      <c r="BF8" s="518"/>
      <c r="BG8" s="518"/>
      <c r="BH8" s="518"/>
      <c r="BI8" s="518"/>
      <c r="BJ8" s="519"/>
    </row>
    <row r="9" spans="2:63" s="104" customFormat="1">
      <c r="B9" s="147"/>
      <c r="C9" s="147"/>
      <c r="D9" s="147"/>
      <c r="E9" s="147"/>
      <c r="F9" s="147"/>
      <c r="G9" s="147"/>
      <c r="H9" s="147"/>
      <c r="I9" s="147"/>
      <c r="J9" s="147"/>
      <c r="K9" s="147"/>
      <c r="L9" s="148"/>
      <c r="M9" s="149"/>
      <c r="N9" s="149"/>
      <c r="O9" s="149"/>
      <c r="P9" s="149"/>
      <c r="Q9" s="149"/>
      <c r="R9" s="149"/>
      <c r="S9" s="149"/>
      <c r="T9" s="149"/>
      <c r="U9" s="149" t="s">
        <v>460</v>
      </c>
      <c r="V9" s="149"/>
      <c r="W9" s="149"/>
      <c r="X9" s="149"/>
      <c r="Y9" s="149"/>
      <c r="Z9" s="149"/>
      <c r="AA9" s="149"/>
      <c r="AB9" s="149"/>
      <c r="AC9" s="149"/>
      <c r="AD9" s="149" t="s">
        <v>460</v>
      </c>
      <c r="AE9" s="149"/>
      <c r="AF9" s="149"/>
      <c r="AG9" s="149"/>
      <c r="AH9" s="149"/>
      <c r="AI9" s="149"/>
      <c r="AJ9" s="149"/>
      <c r="AK9" s="149"/>
      <c r="AL9" s="149"/>
      <c r="AM9" s="149" t="s">
        <v>460</v>
      </c>
      <c r="AN9" s="149"/>
      <c r="AO9" s="149"/>
      <c r="AP9" s="149"/>
      <c r="AQ9" s="149"/>
      <c r="AR9" s="149"/>
      <c r="AS9" s="149"/>
      <c r="AT9" s="149"/>
      <c r="AU9" s="149"/>
      <c r="AV9" s="149" t="s">
        <v>460</v>
      </c>
      <c r="AW9" s="149"/>
      <c r="AX9" s="149"/>
      <c r="AY9" s="149"/>
      <c r="AZ9" s="149"/>
      <c r="BA9" s="147"/>
      <c r="BB9" s="147"/>
      <c r="BC9" s="147"/>
      <c r="BD9" s="147"/>
      <c r="BE9" s="147"/>
      <c r="BF9" s="147"/>
      <c r="BG9" s="147"/>
      <c r="BH9" s="147"/>
      <c r="BI9" s="147"/>
      <c r="BJ9" s="149" t="s">
        <v>460</v>
      </c>
    </row>
    <row r="10" spans="2:63" s="100" customFormat="1" ht="8.1" customHeight="1">
      <c r="C10" s="104"/>
      <c r="D10" s="104"/>
      <c r="E10" s="104"/>
      <c r="F10" s="104"/>
      <c r="G10" s="104"/>
      <c r="H10" s="104"/>
      <c r="I10" s="104"/>
      <c r="J10" s="104"/>
      <c r="K10" s="104"/>
      <c r="L10" s="150"/>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J10" s="104"/>
      <c r="BK10" s="104"/>
    </row>
    <row r="11" spans="2:63" s="100" customFormat="1" ht="12" customHeight="1">
      <c r="C11" s="329" t="s">
        <v>7</v>
      </c>
      <c r="D11" s="329"/>
      <c r="E11" s="329"/>
      <c r="F11" s="328">
        <v>20</v>
      </c>
      <c r="G11" s="328"/>
      <c r="H11" s="328"/>
      <c r="I11" s="329" t="s">
        <v>6</v>
      </c>
      <c r="J11" s="329"/>
      <c r="K11" s="329"/>
      <c r="L11" s="150"/>
      <c r="M11" s="520">
        <v>149200</v>
      </c>
      <c r="N11" s="521"/>
      <c r="O11" s="521"/>
      <c r="P11" s="521"/>
      <c r="Q11" s="521"/>
      <c r="R11" s="521"/>
      <c r="S11" s="521"/>
      <c r="T11" s="521"/>
      <c r="U11" s="521"/>
      <c r="V11" s="521">
        <v>125570</v>
      </c>
      <c r="W11" s="521"/>
      <c r="X11" s="521"/>
      <c r="Y11" s="521"/>
      <c r="Z11" s="521"/>
      <c r="AA11" s="521"/>
      <c r="AB11" s="521"/>
      <c r="AC11" s="521"/>
      <c r="AD11" s="521"/>
      <c r="AE11" s="522">
        <v>19261</v>
      </c>
      <c r="AF11" s="522"/>
      <c r="AG11" s="522"/>
      <c r="AH11" s="522"/>
      <c r="AI11" s="522"/>
      <c r="AJ11" s="522"/>
      <c r="AK11" s="522"/>
      <c r="AL11" s="522"/>
      <c r="AM11" s="522"/>
      <c r="AN11" s="521">
        <v>4369</v>
      </c>
      <c r="AO11" s="521"/>
      <c r="AP11" s="521"/>
      <c r="AQ11" s="521"/>
      <c r="AR11" s="521"/>
      <c r="AS11" s="521"/>
      <c r="AT11" s="521"/>
      <c r="AU11" s="521"/>
      <c r="AV11" s="521"/>
      <c r="AW11" s="523">
        <v>232</v>
      </c>
      <c r="AX11" s="523"/>
      <c r="AY11" s="523"/>
      <c r="AZ11" s="523"/>
      <c r="BA11" s="523"/>
      <c r="BB11" s="523"/>
      <c r="BC11" s="523"/>
      <c r="BD11" s="523">
        <v>322</v>
      </c>
      <c r="BE11" s="523"/>
      <c r="BF11" s="523"/>
      <c r="BG11" s="523"/>
      <c r="BH11" s="523"/>
      <c r="BI11" s="523"/>
      <c r="BJ11" s="523"/>
    </row>
    <row r="12" spans="2:63" s="100" customFormat="1" ht="12" customHeight="1">
      <c r="F12" s="328">
        <v>21</v>
      </c>
      <c r="G12" s="328"/>
      <c r="H12" s="328"/>
      <c r="L12" s="150"/>
      <c r="M12" s="520">
        <v>142182</v>
      </c>
      <c r="N12" s="521"/>
      <c r="O12" s="521"/>
      <c r="P12" s="521"/>
      <c r="Q12" s="521"/>
      <c r="R12" s="521"/>
      <c r="S12" s="521"/>
      <c r="T12" s="521"/>
      <c r="U12" s="521"/>
      <c r="V12" s="521">
        <v>131196</v>
      </c>
      <c r="W12" s="521"/>
      <c r="X12" s="521"/>
      <c r="Y12" s="521"/>
      <c r="Z12" s="521"/>
      <c r="AA12" s="521"/>
      <c r="AB12" s="521"/>
      <c r="AC12" s="521"/>
      <c r="AD12" s="521"/>
      <c r="AE12" s="522">
        <v>6817</v>
      </c>
      <c r="AF12" s="522"/>
      <c r="AG12" s="522"/>
      <c r="AH12" s="522"/>
      <c r="AI12" s="522"/>
      <c r="AJ12" s="522"/>
      <c r="AK12" s="522"/>
      <c r="AL12" s="522"/>
      <c r="AM12" s="522"/>
      <c r="AN12" s="521">
        <v>4169</v>
      </c>
      <c r="AO12" s="521"/>
      <c r="AP12" s="521"/>
      <c r="AQ12" s="521"/>
      <c r="AR12" s="521"/>
      <c r="AS12" s="521"/>
      <c r="AT12" s="521"/>
      <c r="AU12" s="521"/>
      <c r="AV12" s="521"/>
      <c r="AW12" s="523">
        <v>208</v>
      </c>
      <c r="AX12" s="523"/>
      <c r="AY12" s="523"/>
      <c r="AZ12" s="523"/>
      <c r="BA12" s="523"/>
      <c r="BB12" s="523"/>
      <c r="BC12" s="523"/>
      <c r="BD12" s="523">
        <v>314</v>
      </c>
      <c r="BE12" s="523"/>
      <c r="BF12" s="523"/>
      <c r="BG12" s="523"/>
      <c r="BH12" s="523"/>
      <c r="BI12" s="523"/>
      <c r="BJ12" s="523"/>
    </row>
    <row r="13" spans="2:63" s="100" customFormat="1" ht="12" customHeight="1">
      <c r="F13" s="328">
        <v>22</v>
      </c>
      <c r="G13" s="328"/>
      <c r="H13" s="328"/>
      <c r="L13" s="150"/>
      <c r="M13" s="520">
        <v>140992</v>
      </c>
      <c r="N13" s="521"/>
      <c r="O13" s="521"/>
      <c r="P13" s="521"/>
      <c r="Q13" s="521"/>
      <c r="R13" s="521"/>
      <c r="S13" s="521"/>
      <c r="T13" s="521"/>
      <c r="U13" s="521"/>
      <c r="V13" s="521">
        <v>129628</v>
      </c>
      <c r="W13" s="521"/>
      <c r="X13" s="521"/>
      <c r="Y13" s="521"/>
      <c r="Z13" s="521"/>
      <c r="AA13" s="521"/>
      <c r="AB13" s="521"/>
      <c r="AC13" s="521"/>
      <c r="AD13" s="521"/>
      <c r="AE13" s="522">
        <v>6762</v>
      </c>
      <c r="AF13" s="522"/>
      <c r="AG13" s="522"/>
      <c r="AH13" s="522"/>
      <c r="AI13" s="522"/>
      <c r="AJ13" s="522"/>
      <c r="AK13" s="522"/>
      <c r="AL13" s="522"/>
      <c r="AM13" s="522"/>
      <c r="AN13" s="521">
        <v>4602</v>
      </c>
      <c r="AO13" s="521"/>
      <c r="AP13" s="521"/>
      <c r="AQ13" s="521"/>
      <c r="AR13" s="521"/>
      <c r="AS13" s="521"/>
      <c r="AT13" s="521"/>
      <c r="AU13" s="521"/>
      <c r="AV13" s="521"/>
      <c r="AW13" s="523">
        <v>194</v>
      </c>
      <c r="AX13" s="523"/>
      <c r="AY13" s="523"/>
      <c r="AZ13" s="523"/>
      <c r="BA13" s="523"/>
      <c r="BB13" s="523"/>
      <c r="BC13" s="523"/>
      <c r="BD13" s="523">
        <v>294</v>
      </c>
      <c r="BE13" s="523"/>
      <c r="BF13" s="523"/>
      <c r="BG13" s="523"/>
      <c r="BH13" s="523"/>
      <c r="BI13" s="523"/>
      <c r="BJ13" s="523"/>
    </row>
    <row r="14" spans="2:63" s="100" customFormat="1" ht="12" customHeight="1">
      <c r="F14" s="328">
        <v>23</v>
      </c>
      <c r="G14" s="328"/>
      <c r="H14" s="328"/>
      <c r="L14" s="150"/>
      <c r="M14" s="532">
        <f>V14+AE14+AN14</f>
        <v>140605</v>
      </c>
      <c r="N14" s="533"/>
      <c r="O14" s="533"/>
      <c r="P14" s="533"/>
      <c r="Q14" s="533"/>
      <c r="R14" s="533"/>
      <c r="S14" s="533"/>
      <c r="T14" s="533"/>
      <c r="U14" s="533"/>
      <c r="V14" s="533">
        <v>129580</v>
      </c>
      <c r="W14" s="533"/>
      <c r="X14" s="533"/>
      <c r="Y14" s="533"/>
      <c r="Z14" s="533"/>
      <c r="AA14" s="533"/>
      <c r="AB14" s="533"/>
      <c r="AC14" s="533"/>
      <c r="AD14" s="533"/>
      <c r="AE14" s="533">
        <v>6393</v>
      </c>
      <c r="AF14" s="533"/>
      <c r="AG14" s="533"/>
      <c r="AH14" s="533"/>
      <c r="AI14" s="533"/>
      <c r="AJ14" s="533"/>
      <c r="AK14" s="533"/>
      <c r="AL14" s="533"/>
      <c r="AM14" s="533"/>
      <c r="AN14" s="521">
        <v>4632</v>
      </c>
      <c r="AO14" s="521"/>
      <c r="AP14" s="521"/>
      <c r="AQ14" s="521"/>
      <c r="AR14" s="521"/>
      <c r="AS14" s="521"/>
      <c r="AT14" s="521"/>
      <c r="AU14" s="521"/>
      <c r="AV14" s="521"/>
      <c r="AW14" s="523">
        <v>173</v>
      </c>
      <c r="AX14" s="523"/>
      <c r="AY14" s="523"/>
      <c r="AZ14" s="523"/>
      <c r="BA14" s="523"/>
      <c r="BB14" s="523"/>
      <c r="BC14" s="523"/>
      <c r="BD14" s="523">
        <v>212</v>
      </c>
      <c r="BE14" s="523"/>
      <c r="BF14" s="523"/>
      <c r="BG14" s="523"/>
      <c r="BH14" s="523"/>
      <c r="BI14" s="523"/>
      <c r="BJ14" s="523"/>
    </row>
    <row r="15" spans="2:63" s="100" customFormat="1" ht="12" customHeight="1">
      <c r="F15" s="324">
        <v>24</v>
      </c>
      <c r="G15" s="324"/>
      <c r="H15" s="324"/>
      <c r="L15" s="104"/>
      <c r="M15" s="524">
        <v>136811</v>
      </c>
      <c r="N15" s="525"/>
      <c r="O15" s="525"/>
      <c r="P15" s="525"/>
      <c r="Q15" s="525"/>
      <c r="R15" s="525"/>
      <c r="S15" s="525"/>
      <c r="T15" s="525"/>
      <c r="U15" s="525"/>
      <c r="V15" s="526">
        <v>127110</v>
      </c>
      <c r="W15" s="526"/>
      <c r="X15" s="526"/>
      <c r="Y15" s="526"/>
      <c r="Z15" s="526"/>
      <c r="AA15" s="526"/>
      <c r="AB15" s="526"/>
      <c r="AC15" s="526"/>
      <c r="AD15" s="526"/>
      <c r="AE15" s="526">
        <v>5790</v>
      </c>
      <c r="AF15" s="526"/>
      <c r="AG15" s="526"/>
      <c r="AH15" s="526"/>
      <c r="AI15" s="526"/>
      <c r="AJ15" s="526"/>
      <c r="AK15" s="526"/>
      <c r="AL15" s="526"/>
      <c r="AM15" s="526"/>
      <c r="AN15" s="203">
        <v>3912</v>
      </c>
      <c r="AO15" s="203"/>
      <c r="AP15" s="203"/>
      <c r="AQ15" s="203"/>
      <c r="AR15" s="203"/>
      <c r="AS15" s="203"/>
      <c r="AT15" s="203"/>
      <c r="AU15" s="203"/>
      <c r="AV15" s="203"/>
      <c r="AW15" s="527">
        <v>143</v>
      </c>
      <c r="AX15" s="527"/>
      <c r="AY15" s="527"/>
      <c r="AZ15" s="527"/>
      <c r="BA15" s="527"/>
      <c r="BB15" s="527"/>
      <c r="BC15" s="527"/>
      <c r="BD15" s="527">
        <v>182</v>
      </c>
      <c r="BE15" s="527"/>
      <c r="BF15" s="527"/>
      <c r="BG15" s="527"/>
      <c r="BH15" s="527"/>
      <c r="BI15" s="527"/>
      <c r="BJ15" s="527"/>
      <c r="BK15" s="104"/>
    </row>
    <row r="16" spans="2:63" s="100" customFormat="1" ht="8.1" customHeight="1">
      <c r="B16" s="145"/>
      <c r="C16" s="145"/>
      <c r="D16" s="145"/>
      <c r="E16" s="145"/>
      <c r="F16" s="145"/>
      <c r="G16" s="145"/>
      <c r="H16" s="145"/>
      <c r="I16" s="145"/>
      <c r="J16" s="145"/>
      <c r="K16" s="145"/>
      <c r="L16" s="151"/>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45"/>
      <c r="AV16" s="145"/>
      <c r="AW16" s="145"/>
      <c r="AX16" s="145"/>
      <c r="AY16" s="145"/>
      <c r="AZ16" s="145"/>
      <c r="BA16" s="145"/>
      <c r="BB16" s="145"/>
      <c r="BC16" s="145"/>
      <c r="BD16" s="145"/>
      <c r="BE16" s="145"/>
      <c r="BF16" s="145"/>
      <c r="BG16" s="145"/>
      <c r="BH16" s="145"/>
      <c r="BI16" s="145"/>
      <c r="BJ16" s="145"/>
    </row>
    <row r="17" spans="2:63" s="100" customFormat="1" ht="12" customHeight="1">
      <c r="B17" s="104"/>
      <c r="C17" s="326" t="s">
        <v>24</v>
      </c>
      <c r="D17" s="326"/>
      <c r="E17" s="152" t="s">
        <v>26</v>
      </c>
      <c r="F17" s="528">
        <v>-1</v>
      </c>
      <c r="G17" s="528"/>
      <c r="H17" s="98" t="s">
        <v>461</v>
      </c>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row>
    <row r="18" spans="2:63" s="100" customFormat="1" ht="12" customHeight="1">
      <c r="B18" s="104"/>
      <c r="C18" s="104"/>
      <c r="D18" s="104"/>
      <c r="E18" s="104"/>
      <c r="F18" s="529">
        <v>-2</v>
      </c>
      <c r="G18" s="530"/>
      <c r="H18" s="98" t="s">
        <v>462</v>
      </c>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row>
    <row r="19" spans="2:63" s="100" customFormat="1" ht="12" customHeight="1">
      <c r="B19" s="531" t="s">
        <v>25</v>
      </c>
      <c r="C19" s="531"/>
      <c r="D19" s="531"/>
      <c r="E19" s="153" t="s">
        <v>26</v>
      </c>
      <c r="F19" s="154" t="s">
        <v>42</v>
      </c>
      <c r="BJ19" s="104"/>
    </row>
    <row r="22" spans="2:63" ht="18" customHeight="1">
      <c r="B22" s="201" t="s">
        <v>464</v>
      </c>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1"/>
      <c r="BA22" s="201"/>
      <c r="BB22" s="201"/>
      <c r="BC22" s="201"/>
      <c r="BD22" s="201"/>
      <c r="BE22" s="201"/>
      <c r="BF22" s="201"/>
      <c r="BG22" s="201"/>
      <c r="BH22" s="201"/>
      <c r="BI22" s="201"/>
      <c r="BJ22" s="201"/>
    </row>
    <row r="23" spans="2:63" ht="12.95" customHeight="1">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row>
    <row r="24" spans="2:63" ht="12.95" customHeight="1"/>
    <row r="25" spans="2:63" ht="15" customHeight="1">
      <c r="B25" s="507" t="s">
        <v>6</v>
      </c>
      <c r="C25" s="210"/>
      <c r="D25" s="210"/>
      <c r="E25" s="210"/>
      <c r="F25" s="210"/>
      <c r="G25" s="210"/>
      <c r="H25" s="210"/>
      <c r="I25" s="210"/>
      <c r="J25" s="210"/>
      <c r="K25" s="210"/>
      <c r="L25" s="210"/>
      <c r="M25" s="267" t="s">
        <v>356</v>
      </c>
      <c r="N25" s="210"/>
      <c r="O25" s="210"/>
      <c r="P25" s="210"/>
      <c r="Q25" s="210"/>
      <c r="R25" s="210" t="s">
        <v>357</v>
      </c>
      <c r="S25" s="210"/>
      <c r="T25" s="210"/>
      <c r="U25" s="210"/>
      <c r="V25" s="210"/>
      <c r="W25" s="210"/>
      <c r="X25" s="210"/>
      <c r="Y25" s="210"/>
      <c r="Z25" s="210"/>
      <c r="AA25" s="222"/>
      <c r="AB25" s="210" t="s">
        <v>358</v>
      </c>
      <c r="AC25" s="210"/>
      <c r="AD25" s="210"/>
      <c r="AE25" s="210"/>
      <c r="AF25" s="210"/>
      <c r="AG25" s="210"/>
      <c r="AH25" s="210"/>
      <c r="AI25" s="210"/>
      <c r="AJ25" s="210"/>
      <c r="AK25" s="210"/>
      <c r="AL25" s="210"/>
      <c r="AM25" s="210"/>
      <c r="AN25" s="210"/>
      <c r="AO25" s="210"/>
      <c r="AP25" s="210"/>
      <c r="AQ25" s="210"/>
      <c r="AR25" s="210"/>
      <c r="AS25" s="210"/>
      <c r="AT25" s="210"/>
      <c r="AU25" s="210"/>
      <c r="AV25" s="210"/>
      <c r="AW25" s="210" t="s">
        <v>359</v>
      </c>
      <c r="AX25" s="210"/>
      <c r="AY25" s="210"/>
      <c r="AZ25" s="210"/>
      <c r="BA25" s="210"/>
      <c r="BB25" s="210"/>
      <c r="BC25" s="210"/>
      <c r="BD25" s="210"/>
      <c r="BE25" s="210"/>
      <c r="BF25" s="210"/>
      <c r="BG25" s="210"/>
      <c r="BH25" s="210"/>
      <c r="BI25" s="210"/>
      <c r="BJ25" s="222"/>
    </row>
    <row r="26" spans="2:63" ht="15" customHeight="1">
      <c r="B26" s="508"/>
      <c r="C26" s="221"/>
      <c r="D26" s="221"/>
      <c r="E26" s="221"/>
      <c r="F26" s="221"/>
      <c r="G26" s="221"/>
      <c r="H26" s="221"/>
      <c r="I26" s="221"/>
      <c r="J26" s="221"/>
      <c r="K26" s="221"/>
      <c r="L26" s="221"/>
      <c r="M26" s="221"/>
      <c r="N26" s="221"/>
      <c r="O26" s="221"/>
      <c r="P26" s="221"/>
      <c r="Q26" s="221"/>
      <c r="R26" s="209" t="s">
        <v>360</v>
      </c>
      <c r="S26" s="209"/>
      <c r="T26" s="209"/>
      <c r="U26" s="209"/>
      <c r="V26" s="209"/>
      <c r="W26" s="209" t="s">
        <v>361</v>
      </c>
      <c r="X26" s="209"/>
      <c r="Y26" s="209"/>
      <c r="Z26" s="209"/>
      <c r="AA26" s="323"/>
      <c r="AB26" s="221" t="s">
        <v>362</v>
      </c>
      <c r="AC26" s="221"/>
      <c r="AD26" s="221"/>
      <c r="AE26" s="221"/>
      <c r="AF26" s="221"/>
      <c r="AG26" s="221"/>
      <c r="AH26" s="221"/>
      <c r="AI26" s="221" t="s">
        <v>363</v>
      </c>
      <c r="AJ26" s="221"/>
      <c r="AK26" s="221"/>
      <c r="AL26" s="221"/>
      <c r="AM26" s="221"/>
      <c r="AN26" s="221"/>
      <c r="AO26" s="221"/>
      <c r="AP26" s="250" t="s">
        <v>364</v>
      </c>
      <c r="AQ26" s="221"/>
      <c r="AR26" s="221"/>
      <c r="AS26" s="221"/>
      <c r="AT26" s="221"/>
      <c r="AU26" s="221"/>
      <c r="AV26" s="221"/>
      <c r="AW26" s="221" t="s">
        <v>365</v>
      </c>
      <c r="AX26" s="221"/>
      <c r="AY26" s="221"/>
      <c r="AZ26" s="221"/>
      <c r="BA26" s="221"/>
      <c r="BB26" s="221"/>
      <c r="BC26" s="221"/>
      <c r="BD26" s="209" t="s">
        <v>366</v>
      </c>
      <c r="BE26" s="209"/>
      <c r="BF26" s="209"/>
      <c r="BG26" s="209"/>
      <c r="BH26" s="209"/>
      <c r="BI26" s="209"/>
      <c r="BJ26" s="323"/>
    </row>
    <row r="27" spans="2:63" ht="15" customHeight="1">
      <c r="B27" s="508"/>
      <c r="C27" s="221"/>
      <c r="D27" s="221"/>
      <c r="E27" s="221"/>
      <c r="F27" s="221"/>
      <c r="G27" s="221"/>
      <c r="H27" s="221"/>
      <c r="I27" s="221"/>
      <c r="J27" s="221"/>
      <c r="K27" s="221"/>
      <c r="L27" s="221"/>
      <c r="M27" s="221"/>
      <c r="N27" s="221"/>
      <c r="O27" s="221"/>
      <c r="P27" s="221"/>
      <c r="Q27" s="221"/>
      <c r="R27" s="209"/>
      <c r="S27" s="209"/>
      <c r="T27" s="209"/>
      <c r="U27" s="209"/>
      <c r="V27" s="209"/>
      <c r="W27" s="209"/>
      <c r="X27" s="209"/>
      <c r="Y27" s="209"/>
      <c r="Z27" s="209"/>
      <c r="AA27" s="323"/>
      <c r="AB27" s="221"/>
      <c r="AC27" s="221"/>
      <c r="AD27" s="221"/>
      <c r="AE27" s="221"/>
      <c r="AF27" s="221"/>
      <c r="AG27" s="221"/>
      <c r="AH27" s="221"/>
      <c r="AI27" s="221"/>
      <c r="AJ27" s="221"/>
      <c r="AK27" s="221"/>
      <c r="AL27" s="221"/>
      <c r="AM27" s="221"/>
      <c r="AN27" s="221"/>
      <c r="AO27" s="221"/>
      <c r="AP27" s="221"/>
      <c r="AQ27" s="221"/>
      <c r="AR27" s="221"/>
      <c r="AS27" s="221"/>
      <c r="AT27" s="221"/>
      <c r="AU27" s="221"/>
      <c r="AV27" s="221"/>
      <c r="AW27" s="221"/>
      <c r="AX27" s="221"/>
      <c r="AY27" s="221"/>
      <c r="AZ27" s="221"/>
      <c r="BA27" s="221"/>
      <c r="BB27" s="221"/>
      <c r="BC27" s="221"/>
      <c r="BD27" s="209"/>
      <c r="BE27" s="209"/>
      <c r="BF27" s="209"/>
      <c r="BG27" s="209"/>
      <c r="BH27" s="209"/>
      <c r="BI27" s="209"/>
      <c r="BJ27" s="323"/>
    </row>
    <row r="28" spans="2:63">
      <c r="B28" s="33"/>
      <c r="C28" s="33"/>
      <c r="D28" s="33"/>
      <c r="E28" s="33"/>
      <c r="F28" s="33"/>
      <c r="G28" s="33"/>
      <c r="H28" s="33"/>
      <c r="I28" s="33"/>
      <c r="J28" s="33"/>
      <c r="K28" s="33"/>
      <c r="L28" s="38"/>
      <c r="M28" s="33"/>
      <c r="N28" s="33"/>
      <c r="O28" s="33"/>
      <c r="P28" s="292" t="s">
        <v>40</v>
      </c>
      <c r="Q28" s="509"/>
      <c r="R28" s="46"/>
      <c r="S28" s="46"/>
      <c r="T28" s="46"/>
      <c r="U28" s="292" t="s">
        <v>40</v>
      </c>
      <c r="V28" s="509"/>
      <c r="W28" s="46"/>
      <c r="X28" s="46"/>
      <c r="Y28" s="46"/>
      <c r="Z28" s="510" t="s">
        <v>367</v>
      </c>
      <c r="AA28" s="510"/>
      <c r="AB28" s="33"/>
      <c r="AC28" s="33"/>
      <c r="AD28" s="33"/>
      <c r="AE28" s="33"/>
      <c r="AF28" s="33"/>
      <c r="AG28" s="510" t="s">
        <v>293</v>
      </c>
      <c r="AH28" s="510"/>
      <c r="AI28" s="33"/>
      <c r="AJ28" s="33"/>
      <c r="AK28" s="33"/>
      <c r="AL28" s="33"/>
      <c r="AM28" s="33"/>
      <c r="AN28" s="292" t="s">
        <v>293</v>
      </c>
      <c r="AO28" s="509"/>
      <c r="AP28" s="46"/>
      <c r="AQ28" s="46"/>
      <c r="AR28" s="46"/>
      <c r="AS28" s="46"/>
      <c r="AT28" s="46"/>
      <c r="AU28" s="292" t="s">
        <v>293</v>
      </c>
      <c r="AV28" s="509"/>
      <c r="AW28" s="33"/>
      <c r="AX28" s="33"/>
      <c r="AY28" s="33"/>
      <c r="AZ28" s="33"/>
      <c r="BA28" s="33"/>
      <c r="BB28" s="33"/>
      <c r="BC28" s="33"/>
      <c r="BD28" s="46"/>
      <c r="BE28" s="46"/>
      <c r="BF28" s="46"/>
      <c r="BG28" s="46"/>
      <c r="BH28" s="46"/>
      <c r="BI28" s="46"/>
      <c r="BJ28" s="46"/>
    </row>
    <row r="29" spans="2:63">
      <c r="L29" s="35"/>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row>
    <row r="30" spans="2:63">
      <c r="C30" s="194" t="s">
        <v>7</v>
      </c>
      <c r="D30" s="194"/>
      <c r="E30" s="194"/>
      <c r="F30" s="217">
        <v>20</v>
      </c>
      <c r="G30" s="217"/>
      <c r="H30" s="217"/>
      <c r="I30" s="194" t="s">
        <v>6</v>
      </c>
      <c r="J30" s="194"/>
      <c r="K30" s="194"/>
      <c r="L30" s="35"/>
      <c r="M30" s="195">
        <v>2435</v>
      </c>
      <c r="N30" s="195"/>
      <c r="O30" s="195"/>
      <c r="P30" s="195"/>
      <c r="Q30" s="195"/>
      <c r="R30" s="195">
        <v>1</v>
      </c>
      <c r="S30" s="195"/>
      <c r="T30" s="195"/>
      <c r="U30" s="195"/>
      <c r="V30" s="195"/>
      <c r="W30" s="195">
        <v>43</v>
      </c>
      <c r="X30" s="195"/>
      <c r="Y30" s="195"/>
      <c r="Z30" s="195"/>
      <c r="AA30" s="195"/>
      <c r="AB30" s="198">
        <v>2570</v>
      </c>
      <c r="AC30" s="198"/>
      <c r="AD30" s="198"/>
      <c r="AE30" s="198"/>
      <c r="AF30" s="198"/>
      <c r="AG30" s="198"/>
      <c r="AH30" s="198"/>
      <c r="AI30" s="198">
        <v>75</v>
      </c>
      <c r="AJ30" s="198"/>
      <c r="AK30" s="198"/>
      <c r="AL30" s="198"/>
      <c r="AM30" s="198"/>
      <c r="AN30" s="198"/>
      <c r="AO30" s="198"/>
      <c r="AP30" s="198">
        <v>160</v>
      </c>
      <c r="AQ30" s="198"/>
      <c r="AR30" s="198"/>
      <c r="AS30" s="198"/>
      <c r="AT30" s="198"/>
      <c r="AU30" s="198"/>
      <c r="AV30" s="198"/>
      <c r="AW30" s="198">
        <v>369</v>
      </c>
      <c r="AX30" s="198"/>
      <c r="AY30" s="198"/>
      <c r="AZ30" s="198"/>
      <c r="BA30" s="198"/>
      <c r="BB30" s="198"/>
      <c r="BC30" s="198"/>
      <c r="BD30" s="198">
        <v>292</v>
      </c>
      <c r="BE30" s="198"/>
      <c r="BF30" s="198"/>
      <c r="BG30" s="198"/>
      <c r="BH30" s="198"/>
      <c r="BI30" s="198"/>
      <c r="BJ30" s="198"/>
    </row>
    <row r="31" spans="2:63" ht="8.1" customHeight="1">
      <c r="L31" s="35"/>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row>
    <row r="32" spans="2:63">
      <c r="F32" s="217">
        <v>21</v>
      </c>
      <c r="G32" s="217"/>
      <c r="H32" s="217"/>
      <c r="L32" s="35"/>
      <c r="M32" s="195">
        <v>1064</v>
      </c>
      <c r="N32" s="195"/>
      <c r="O32" s="195"/>
      <c r="P32" s="195"/>
      <c r="Q32" s="195"/>
      <c r="R32" s="195">
        <v>18</v>
      </c>
      <c r="S32" s="195"/>
      <c r="T32" s="195"/>
      <c r="U32" s="195"/>
      <c r="V32" s="195"/>
      <c r="W32" s="195">
        <v>2644</v>
      </c>
      <c r="X32" s="195"/>
      <c r="Y32" s="195"/>
      <c r="Z32" s="195"/>
      <c r="AA32" s="195"/>
      <c r="AB32" s="198">
        <v>383</v>
      </c>
      <c r="AC32" s="198"/>
      <c r="AD32" s="198"/>
      <c r="AE32" s="198"/>
      <c r="AF32" s="198"/>
      <c r="AG32" s="198"/>
      <c r="AH32" s="198"/>
      <c r="AI32" s="198">
        <v>60</v>
      </c>
      <c r="AJ32" s="198"/>
      <c r="AK32" s="198"/>
      <c r="AL32" s="198"/>
      <c r="AM32" s="198"/>
      <c r="AN32" s="198"/>
      <c r="AO32" s="198"/>
      <c r="AP32" s="198">
        <v>26</v>
      </c>
      <c r="AQ32" s="198"/>
      <c r="AR32" s="198"/>
      <c r="AS32" s="198"/>
      <c r="AT32" s="198"/>
      <c r="AU32" s="198"/>
      <c r="AV32" s="198"/>
      <c r="AW32" s="198">
        <v>219</v>
      </c>
      <c r="AX32" s="198"/>
      <c r="AY32" s="198"/>
      <c r="AZ32" s="198"/>
      <c r="BA32" s="198"/>
      <c r="BB32" s="198"/>
      <c r="BC32" s="198"/>
      <c r="BD32" s="198">
        <v>177</v>
      </c>
      <c r="BE32" s="198"/>
      <c r="BF32" s="198"/>
      <c r="BG32" s="198"/>
      <c r="BH32" s="198"/>
      <c r="BI32" s="198"/>
      <c r="BJ32" s="198"/>
    </row>
    <row r="33" spans="2:62" ht="8.1" customHeight="1">
      <c r="L33" s="35"/>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row>
    <row r="34" spans="2:62">
      <c r="F34" s="217">
        <v>22</v>
      </c>
      <c r="G34" s="217"/>
      <c r="H34" s="217"/>
      <c r="L34" s="35"/>
      <c r="M34" s="195">
        <v>1710</v>
      </c>
      <c r="N34" s="195"/>
      <c r="O34" s="195"/>
      <c r="P34" s="195"/>
      <c r="Q34" s="195"/>
      <c r="R34" s="195">
        <v>19</v>
      </c>
      <c r="S34" s="195"/>
      <c r="T34" s="195"/>
      <c r="U34" s="195"/>
      <c r="V34" s="195"/>
      <c r="W34" s="195">
        <v>2288</v>
      </c>
      <c r="X34" s="195"/>
      <c r="Y34" s="195"/>
      <c r="Z34" s="195"/>
      <c r="AA34" s="195"/>
      <c r="AB34" s="198">
        <v>184</v>
      </c>
      <c r="AC34" s="198"/>
      <c r="AD34" s="198"/>
      <c r="AE34" s="198"/>
      <c r="AF34" s="198"/>
      <c r="AG34" s="198"/>
      <c r="AH34" s="198"/>
      <c r="AI34" s="198">
        <v>27</v>
      </c>
      <c r="AJ34" s="198"/>
      <c r="AK34" s="198"/>
      <c r="AL34" s="198"/>
      <c r="AM34" s="198"/>
      <c r="AN34" s="198"/>
      <c r="AO34" s="198"/>
      <c r="AP34" s="198">
        <v>37</v>
      </c>
      <c r="AQ34" s="198"/>
      <c r="AR34" s="198"/>
      <c r="AS34" s="198"/>
      <c r="AT34" s="198"/>
      <c r="AU34" s="198"/>
      <c r="AV34" s="198"/>
      <c r="AW34" s="198">
        <v>219</v>
      </c>
      <c r="AX34" s="198"/>
      <c r="AY34" s="198"/>
      <c r="AZ34" s="198"/>
      <c r="BA34" s="198"/>
      <c r="BB34" s="198"/>
      <c r="BC34" s="198"/>
      <c r="BD34" s="198">
        <v>189</v>
      </c>
      <c r="BE34" s="198"/>
      <c r="BF34" s="198"/>
      <c r="BG34" s="198"/>
      <c r="BH34" s="198"/>
      <c r="BI34" s="198"/>
      <c r="BJ34" s="198"/>
    </row>
    <row r="35" spans="2:62" ht="8.1" customHeight="1">
      <c r="L35" s="35"/>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row>
    <row r="36" spans="2:62">
      <c r="F36" s="217">
        <v>23</v>
      </c>
      <c r="G36" s="217"/>
      <c r="H36" s="217"/>
      <c r="L36" s="35"/>
      <c r="M36" s="198">
        <v>1731</v>
      </c>
      <c r="N36" s="198"/>
      <c r="O36" s="198"/>
      <c r="P36" s="198"/>
      <c r="Q36" s="198"/>
      <c r="R36" s="195">
        <v>19</v>
      </c>
      <c r="S36" s="195"/>
      <c r="T36" s="195"/>
      <c r="U36" s="195"/>
      <c r="V36" s="195"/>
      <c r="W36" s="195">
        <v>2050</v>
      </c>
      <c r="X36" s="195"/>
      <c r="Y36" s="195"/>
      <c r="Z36" s="195"/>
      <c r="AA36" s="195"/>
      <c r="AB36" s="198">
        <v>183</v>
      </c>
      <c r="AC36" s="198"/>
      <c r="AD36" s="198"/>
      <c r="AE36" s="198"/>
      <c r="AF36" s="198"/>
      <c r="AG36" s="198"/>
      <c r="AH36" s="198"/>
      <c r="AI36" s="198">
        <v>48</v>
      </c>
      <c r="AJ36" s="198"/>
      <c r="AK36" s="198"/>
      <c r="AL36" s="198"/>
      <c r="AM36" s="198"/>
      <c r="AN36" s="198"/>
      <c r="AO36" s="198"/>
      <c r="AP36" s="198">
        <v>59</v>
      </c>
      <c r="AQ36" s="198"/>
      <c r="AR36" s="198"/>
      <c r="AS36" s="198"/>
      <c r="AT36" s="198"/>
      <c r="AU36" s="198"/>
      <c r="AV36" s="198"/>
      <c r="AW36" s="198">
        <v>263</v>
      </c>
      <c r="AX36" s="198"/>
      <c r="AY36" s="198"/>
      <c r="AZ36" s="198"/>
      <c r="BA36" s="198"/>
      <c r="BB36" s="198"/>
      <c r="BC36" s="198"/>
      <c r="BD36" s="198">
        <v>85</v>
      </c>
      <c r="BE36" s="198"/>
      <c r="BF36" s="198"/>
      <c r="BG36" s="198"/>
      <c r="BH36" s="198"/>
      <c r="BI36" s="198"/>
      <c r="BJ36" s="198"/>
    </row>
    <row r="37" spans="2:62" ht="8.1" customHeight="1">
      <c r="L37" s="35"/>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row>
    <row r="38" spans="2:62">
      <c r="F38" s="218">
        <v>24</v>
      </c>
      <c r="G38" s="218"/>
      <c r="H38" s="218"/>
      <c r="L38" s="21"/>
      <c r="M38" s="224">
        <v>2594</v>
      </c>
      <c r="N38" s="225"/>
      <c r="O38" s="225"/>
      <c r="P38" s="225"/>
      <c r="Q38" s="225"/>
      <c r="R38" s="225">
        <v>20</v>
      </c>
      <c r="S38" s="225"/>
      <c r="T38" s="225"/>
      <c r="U38" s="225"/>
      <c r="V38" s="225"/>
      <c r="W38" s="225">
        <v>8938</v>
      </c>
      <c r="X38" s="225"/>
      <c r="Y38" s="225"/>
      <c r="Z38" s="225"/>
      <c r="AA38" s="225"/>
      <c r="AB38" s="225">
        <f>4+470</f>
        <v>474</v>
      </c>
      <c r="AC38" s="225"/>
      <c r="AD38" s="225"/>
      <c r="AE38" s="225"/>
      <c r="AF38" s="225"/>
      <c r="AG38" s="225"/>
      <c r="AH38" s="225"/>
      <c r="AI38" s="225">
        <f>9+0</f>
        <v>9</v>
      </c>
      <c r="AJ38" s="225"/>
      <c r="AK38" s="225"/>
      <c r="AL38" s="225"/>
      <c r="AM38" s="225"/>
      <c r="AN38" s="225"/>
      <c r="AO38" s="225"/>
      <c r="AP38" s="225">
        <f>6+90</f>
        <v>96</v>
      </c>
      <c r="AQ38" s="225"/>
      <c r="AR38" s="225"/>
      <c r="AS38" s="225"/>
      <c r="AT38" s="225"/>
      <c r="AU38" s="225"/>
      <c r="AV38" s="225"/>
      <c r="AW38" s="225">
        <f>11+193</f>
        <v>204</v>
      </c>
      <c r="AX38" s="225"/>
      <c r="AY38" s="225"/>
      <c r="AZ38" s="225"/>
      <c r="BA38" s="225"/>
      <c r="BB38" s="225"/>
      <c r="BC38" s="225"/>
      <c r="BD38" s="225">
        <f>8+169</f>
        <v>177</v>
      </c>
      <c r="BE38" s="225"/>
      <c r="BF38" s="225"/>
      <c r="BG38" s="225"/>
      <c r="BH38" s="225"/>
      <c r="BI38" s="225"/>
      <c r="BJ38" s="225"/>
    </row>
    <row r="39" spans="2:62">
      <c r="B39" s="1"/>
      <c r="C39" s="1"/>
      <c r="D39" s="1"/>
      <c r="E39" s="1"/>
      <c r="F39" s="1"/>
      <c r="G39" s="1"/>
      <c r="H39" s="1"/>
      <c r="I39" s="1"/>
      <c r="J39" s="1"/>
      <c r="K39" s="1"/>
      <c r="L39" s="36"/>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row>
    <row r="40" spans="2:62" ht="15" customHeight="1">
      <c r="B40" s="507" t="s">
        <v>6</v>
      </c>
      <c r="C40" s="210"/>
      <c r="D40" s="210"/>
      <c r="E40" s="210"/>
      <c r="F40" s="210"/>
      <c r="G40" s="210"/>
      <c r="H40" s="210"/>
      <c r="I40" s="210"/>
      <c r="J40" s="210"/>
      <c r="K40" s="210"/>
      <c r="L40" s="210"/>
      <c r="M40" s="210" t="s">
        <v>368</v>
      </c>
      <c r="N40" s="210"/>
      <c r="O40" s="210"/>
      <c r="P40" s="210"/>
      <c r="Q40" s="210"/>
      <c r="R40" s="210"/>
      <c r="S40" s="210"/>
      <c r="T40" s="210"/>
      <c r="U40" s="210"/>
      <c r="V40" s="210"/>
      <c r="W40" s="210"/>
      <c r="X40" s="210"/>
      <c r="Y40" s="210"/>
      <c r="Z40" s="210"/>
      <c r="AA40" s="210"/>
      <c r="AB40" s="210"/>
      <c r="AC40" s="210"/>
      <c r="AD40" s="210"/>
      <c r="AE40" s="210"/>
      <c r="AF40" s="210"/>
      <c r="AG40" s="210"/>
      <c r="AH40" s="210"/>
      <c r="AI40" s="210" t="s">
        <v>369</v>
      </c>
      <c r="AJ40" s="210"/>
      <c r="AK40" s="210"/>
      <c r="AL40" s="210"/>
      <c r="AM40" s="210"/>
      <c r="AN40" s="210"/>
      <c r="AO40" s="210"/>
      <c r="AP40" s="210"/>
      <c r="AQ40" s="210"/>
      <c r="AR40" s="210"/>
      <c r="AS40" s="210"/>
      <c r="AT40" s="210"/>
      <c r="AU40" s="210"/>
      <c r="AV40" s="210"/>
      <c r="AW40" s="210"/>
      <c r="AX40" s="210"/>
      <c r="AY40" s="210" t="s">
        <v>370</v>
      </c>
      <c r="AZ40" s="210"/>
      <c r="BA40" s="210"/>
      <c r="BB40" s="210"/>
      <c r="BC40" s="210"/>
      <c r="BD40" s="210"/>
      <c r="BE40" s="210"/>
      <c r="BF40" s="210"/>
      <c r="BG40" s="210"/>
      <c r="BH40" s="210"/>
      <c r="BI40" s="210"/>
      <c r="BJ40" s="222"/>
    </row>
    <row r="41" spans="2:62" ht="15" customHeight="1">
      <c r="B41" s="508"/>
      <c r="C41" s="221"/>
      <c r="D41" s="221"/>
      <c r="E41" s="221"/>
      <c r="F41" s="221"/>
      <c r="G41" s="221"/>
      <c r="H41" s="221"/>
      <c r="I41" s="221"/>
      <c r="J41" s="221"/>
      <c r="K41" s="221"/>
      <c r="L41" s="221"/>
      <c r="M41" s="221" t="s">
        <v>371</v>
      </c>
      <c r="N41" s="221"/>
      <c r="O41" s="221"/>
      <c r="P41" s="221"/>
      <c r="Q41" s="221"/>
      <c r="R41" s="221"/>
      <c r="S41" s="221"/>
      <c r="T41" s="221"/>
      <c r="U41" s="221" t="s">
        <v>372</v>
      </c>
      <c r="V41" s="221"/>
      <c r="W41" s="221"/>
      <c r="X41" s="221"/>
      <c r="Y41" s="221"/>
      <c r="Z41" s="221"/>
      <c r="AA41" s="221"/>
      <c r="AB41" s="221"/>
      <c r="AC41" s="221" t="s">
        <v>373</v>
      </c>
      <c r="AD41" s="221"/>
      <c r="AE41" s="221"/>
      <c r="AF41" s="221"/>
      <c r="AG41" s="221"/>
      <c r="AH41" s="221"/>
      <c r="AI41" s="221" t="s">
        <v>374</v>
      </c>
      <c r="AJ41" s="221"/>
      <c r="AK41" s="221"/>
      <c r="AL41" s="221"/>
      <c r="AM41" s="221"/>
      <c r="AN41" s="221"/>
      <c r="AO41" s="221"/>
      <c r="AP41" s="221"/>
      <c r="AQ41" s="221" t="s">
        <v>375</v>
      </c>
      <c r="AR41" s="221"/>
      <c r="AS41" s="221"/>
      <c r="AT41" s="221"/>
      <c r="AU41" s="221"/>
      <c r="AV41" s="221"/>
      <c r="AW41" s="221"/>
      <c r="AX41" s="221"/>
      <c r="AY41" s="221" t="s">
        <v>376</v>
      </c>
      <c r="AZ41" s="221"/>
      <c r="BA41" s="221"/>
      <c r="BB41" s="221"/>
      <c r="BC41" s="221"/>
      <c r="BD41" s="221"/>
      <c r="BE41" s="221" t="s">
        <v>377</v>
      </c>
      <c r="BF41" s="221"/>
      <c r="BG41" s="221"/>
      <c r="BH41" s="221"/>
      <c r="BI41" s="221"/>
      <c r="BJ41" s="223"/>
    </row>
    <row r="42" spans="2:62" ht="15" customHeight="1">
      <c r="B42" s="508"/>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3"/>
    </row>
    <row r="43" spans="2:62">
      <c r="B43" s="33"/>
      <c r="C43" s="33"/>
      <c r="D43" s="33"/>
      <c r="E43" s="33"/>
      <c r="F43" s="33"/>
      <c r="G43" s="33"/>
      <c r="H43" s="33"/>
      <c r="I43" s="33"/>
      <c r="J43" s="33"/>
      <c r="K43" s="33"/>
      <c r="L43" s="38"/>
      <c r="AO43" s="292" t="s">
        <v>378</v>
      </c>
      <c r="AP43" s="292"/>
      <c r="AW43" s="292" t="s">
        <v>379</v>
      </c>
      <c r="AX43" s="292"/>
      <c r="BC43" s="292" t="s">
        <v>41</v>
      </c>
      <c r="BD43" s="292"/>
      <c r="BI43" s="292" t="s">
        <v>40</v>
      </c>
      <c r="BJ43" s="292"/>
    </row>
    <row r="44" spans="2:62">
      <c r="L44" s="35"/>
    </row>
    <row r="45" spans="2:62">
      <c r="C45" s="194" t="s">
        <v>7</v>
      </c>
      <c r="D45" s="194"/>
      <c r="E45" s="194"/>
      <c r="F45" s="217">
        <v>20</v>
      </c>
      <c r="G45" s="217"/>
      <c r="H45" s="217"/>
      <c r="I45" s="194" t="s">
        <v>6</v>
      </c>
      <c r="J45" s="194"/>
      <c r="K45" s="194"/>
      <c r="L45" s="35"/>
      <c r="M45" s="198">
        <v>331</v>
      </c>
      <c r="N45" s="198"/>
      <c r="O45" s="198"/>
      <c r="P45" s="198"/>
      <c r="Q45" s="198"/>
      <c r="R45" s="198"/>
      <c r="S45" s="198"/>
      <c r="T45" s="198"/>
      <c r="U45" s="198">
        <v>307</v>
      </c>
      <c r="V45" s="198"/>
      <c r="W45" s="198"/>
      <c r="X45" s="198"/>
      <c r="Y45" s="198"/>
      <c r="Z45" s="198"/>
      <c r="AA45" s="198"/>
      <c r="AB45" s="198"/>
      <c r="AC45" s="195">
        <v>4</v>
      </c>
      <c r="AD45" s="195"/>
      <c r="AE45" s="195"/>
      <c r="AF45" s="195"/>
      <c r="AG45" s="195"/>
      <c r="AH45" s="195"/>
      <c r="AI45" s="198">
        <v>26361</v>
      </c>
      <c r="AJ45" s="195"/>
      <c r="AK45" s="195"/>
      <c r="AL45" s="195"/>
      <c r="AM45" s="195"/>
      <c r="AN45" s="195"/>
      <c r="AO45" s="195"/>
      <c r="AP45" s="195"/>
      <c r="AQ45" s="198">
        <v>25494</v>
      </c>
      <c r="AR45" s="195"/>
      <c r="AS45" s="195"/>
      <c r="AT45" s="195"/>
      <c r="AU45" s="195"/>
      <c r="AV45" s="195"/>
      <c r="AW45" s="195"/>
      <c r="AX45" s="195"/>
      <c r="AY45" s="195">
        <v>1</v>
      </c>
      <c r="AZ45" s="195"/>
      <c r="BA45" s="195"/>
      <c r="BB45" s="195"/>
      <c r="BC45" s="195"/>
      <c r="BD45" s="195"/>
      <c r="BE45" s="195">
        <v>1</v>
      </c>
      <c r="BF45" s="195"/>
      <c r="BG45" s="195"/>
      <c r="BH45" s="195"/>
      <c r="BI45" s="195"/>
      <c r="BJ45" s="195"/>
    </row>
    <row r="46" spans="2:62" ht="8.1" customHeight="1">
      <c r="L46" s="35"/>
    </row>
    <row r="47" spans="2:62">
      <c r="F47" s="217">
        <v>21</v>
      </c>
      <c r="G47" s="217"/>
      <c r="H47" s="217"/>
      <c r="L47" s="35"/>
      <c r="M47" s="198">
        <v>373</v>
      </c>
      <c r="N47" s="198"/>
      <c r="O47" s="198"/>
      <c r="P47" s="198"/>
      <c r="Q47" s="198"/>
      <c r="R47" s="198"/>
      <c r="S47" s="198"/>
      <c r="T47" s="198"/>
      <c r="U47" s="198">
        <v>285</v>
      </c>
      <c r="V47" s="198"/>
      <c r="W47" s="198"/>
      <c r="X47" s="198"/>
      <c r="Y47" s="198"/>
      <c r="Z47" s="198"/>
      <c r="AA47" s="198"/>
      <c r="AB47" s="198"/>
      <c r="AC47" s="195">
        <v>4</v>
      </c>
      <c r="AD47" s="195"/>
      <c r="AE47" s="195"/>
      <c r="AF47" s="195"/>
      <c r="AG47" s="195"/>
      <c r="AH47" s="195"/>
      <c r="AI47" s="198">
        <v>31008</v>
      </c>
      <c r="AJ47" s="195"/>
      <c r="AK47" s="195"/>
      <c r="AL47" s="195"/>
      <c r="AM47" s="195"/>
      <c r="AN47" s="195"/>
      <c r="AO47" s="195"/>
      <c r="AP47" s="195"/>
      <c r="AQ47" s="198">
        <v>30136</v>
      </c>
      <c r="AR47" s="195"/>
      <c r="AS47" s="195"/>
      <c r="AT47" s="195"/>
      <c r="AU47" s="195"/>
      <c r="AV47" s="195"/>
      <c r="AW47" s="195"/>
      <c r="AX47" s="195"/>
      <c r="AY47" s="195">
        <v>0</v>
      </c>
      <c r="AZ47" s="195"/>
      <c r="BA47" s="195"/>
      <c r="BB47" s="195"/>
      <c r="BC47" s="195"/>
      <c r="BD47" s="195"/>
      <c r="BE47" s="195">
        <v>0</v>
      </c>
      <c r="BF47" s="195"/>
      <c r="BG47" s="195"/>
      <c r="BH47" s="195"/>
      <c r="BI47" s="195"/>
      <c r="BJ47" s="195"/>
    </row>
    <row r="48" spans="2:62" ht="8.1" customHeight="1">
      <c r="L48" s="35"/>
    </row>
    <row r="49" spans="1:63">
      <c r="F49" s="217">
        <v>22</v>
      </c>
      <c r="G49" s="217"/>
      <c r="H49" s="217"/>
      <c r="L49" s="35"/>
      <c r="M49" s="198">
        <v>377</v>
      </c>
      <c r="N49" s="198"/>
      <c r="O49" s="198"/>
      <c r="P49" s="198"/>
      <c r="Q49" s="198"/>
      <c r="R49" s="198"/>
      <c r="S49" s="198"/>
      <c r="T49" s="198"/>
      <c r="U49" s="198">
        <v>300</v>
      </c>
      <c r="V49" s="198"/>
      <c r="W49" s="198"/>
      <c r="X49" s="198"/>
      <c r="Y49" s="198"/>
      <c r="Z49" s="198"/>
      <c r="AA49" s="198"/>
      <c r="AB49" s="198"/>
      <c r="AC49" s="195">
        <v>4</v>
      </c>
      <c r="AD49" s="195"/>
      <c r="AE49" s="195"/>
      <c r="AF49" s="195"/>
      <c r="AG49" s="195"/>
      <c r="AH49" s="195"/>
      <c r="AI49" s="198">
        <v>23166</v>
      </c>
      <c r="AJ49" s="195"/>
      <c r="AK49" s="195"/>
      <c r="AL49" s="195"/>
      <c r="AM49" s="195"/>
      <c r="AN49" s="195"/>
      <c r="AO49" s="195"/>
      <c r="AP49" s="195"/>
      <c r="AQ49" s="198">
        <v>21796</v>
      </c>
      <c r="AR49" s="195"/>
      <c r="AS49" s="195"/>
      <c r="AT49" s="195"/>
      <c r="AU49" s="195"/>
      <c r="AV49" s="195"/>
      <c r="AW49" s="195"/>
      <c r="AX49" s="195"/>
      <c r="AY49" s="195">
        <v>1</v>
      </c>
      <c r="AZ49" s="195"/>
      <c r="BA49" s="195"/>
      <c r="BB49" s="195"/>
      <c r="BC49" s="195"/>
      <c r="BD49" s="195"/>
      <c r="BE49" s="195">
        <v>87</v>
      </c>
      <c r="BF49" s="195"/>
      <c r="BG49" s="195"/>
      <c r="BH49" s="195"/>
      <c r="BI49" s="195"/>
      <c r="BJ49" s="195"/>
    </row>
    <row r="50" spans="1:63" ht="8.1" customHeight="1">
      <c r="L50" s="35"/>
    </row>
    <row r="51" spans="1:63">
      <c r="F51" s="217">
        <v>23</v>
      </c>
      <c r="G51" s="217"/>
      <c r="H51" s="217"/>
      <c r="L51" s="35"/>
      <c r="M51" s="198">
        <v>392</v>
      </c>
      <c r="N51" s="198"/>
      <c r="O51" s="198"/>
      <c r="P51" s="198"/>
      <c r="Q51" s="198"/>
      <c r="R51" s="198"/>
      <c r="S51" s="198"/>
      <c r="T51" s="198"/>
      <c r="U51" s="198">
        <v>246</v>
      </c>
      <c r="V51" s="198"/>
      <c r="W51" s="198"/>
      <c r="X51" s="198"/>
      <c r="Y51" s="198"/>
      <c r="Z51" s="198"/>
      <c r="AA51" s="198"/>
      <c r="AB51" s="198"/>
      <c r="AC51" s="195">
        <v>0</v>
      </c>
      <c r="AD51" s="195"/>
      <c r="AE51" s="195"/>
      <c r="AF51" s="195"/>
      <c r="AG51" s="195"/>
      <c r="AH51" s="195"/>
      <c r="AI51" s="198">
        <v>18253</v>
      </c>
      <c r="AJ51" s="195"/>
      <c r="AK51" s="195"/>
      <c r="AL51" s="195"/>
      <c r="AM51" s="195"/>
      <c r="AN51" s="195"/>
      <c r="AO51" s="195"/>
      <c r="AP51" s="195"/>
      <c r="AQ51" s="198">
        <v>17143</v>
      </c>
      <c r="AR51" s="195"/>
      <c r="AS51" s="195"/>
      <c r="AT51" s="195"/>
      <c r="AU51" s="195"/>
      <c r="AV51" s="195"/>
      <c r="AW51" s="195"/>
      <c r="AX51" s="195"/>
      <c r="AY51" s="195">
        <v>1</v>
      </c>
      <c r="AZ51" s="195"/>
      <c r="BA51" s="195"/>
      <c r="BB51" s="195"/>
      <c r="BC51" s="195"/>
      <c r="BD51" s="195"/>
      <c r="BE51" s="195">
        <v>20</v>
      </c>
      <c r="BF51" s="195"/>
      <c r="BG51" s="195"/>
      <c r="BH51" s="195"/>
      <c r="BI51" s="195"/>
      <c r="BJ51" s="195"/>
    </row>
    <row r="52" spans="1:63" ht="8.1" customHeight="1">
      <c r="L52" s="35"/>
    </row>
    <row r="53" spans="1:63">
      <c r="F53" s="218">
        <v>24</v>
      </c>
      <c r="G53" s="218"/>
      <c r="H53" s="218"/>
      <c r="L53" s="21"/>
      <c r="M53" s="224">
        <v>360</v>
      </c>
      <c r="N53" s="225"/>
      <c r="O53" s="225"/>
      <c r="P53" s="225"/>
      <c r="Q53" s="225"/>
      <c r="R53" s="225"/>
      <c r="S53" s="225"/>
      <c r="T53" s="225"/>
      <c r="U53" s="225">
        <v>240</v>
      </c>
      <c r="V53" s="225"/>
      <c r="W53" s="225"/>
      <c r="X53" s="225"/>
      <c r="Y53" s="225"/>
      <c r="Z53" s="225"/>
      <c r="AA53" s="225"/>
      <c r="AB53" s="225"/>
      <c r="AC53" s="225">
        <v>0</v>
      </c>
      <c r="AD53" s="225"/>
      <c r="AE53" s="225"/>
      <c r="AF53" s="225"/>
      <c r="AG53" s="225"/>
      <c r="AH53" s="225"/>
      <c r="AI53" s="225">
        <v>18966</v>
      </c>
      <c r="AJ53" s="225"/>
      <c r="AK53" s="225"/>
      <c r="AL53" s="225"/>
      <c r="AM53" s="225"/>
      <c r="AN53" s="225"/>
      <c r="AO53" s="225"/>
      <c r="AP53" s="225"/>
      <c r="AQ53" s="225">
        <v>18216</v>
      </c>
      <c r="AR53" s="225"/>
      <c r="AS53" s="225"/>
      <c r="AT53" s="225"/>
      <c r="AU53" s="225"/>
      <c r="AV53" s="225"/>
      <c r="AW53" s="225"/>
      <c r="AX53" s="225"/>
      <c r="AY53" s="225">
        <v>0</v>
      </c>
      <c r="AZ53" s="225"/>
      <c r="BA53" s="225"/>
      <c r="BB53" s="225"/>
      <c r="BC53" s="225"/>
      <c r="BD53" s="225"/>
      <c r="BE53" s="225">
        <v>0</v>
      </c>
      <c r="BF53" s="225"/>
      <c r="BG53" s="225"/>
      <c r="BH53" s="225"/>
      <c r="BI53" s="225"/>
      <c r="BJ53" s="225"/>
    </row>
    <row r="54" spans="1:63">
      <c r="B54" s="1"/>
      <c r="C54" s="1"/>
      <c r="D54" s="1"/>
      <c r="E54" s="1"/>
      <c r="F54" s="1"/>
      <c r="G54" s="1"/>
      <c r="H54" s="1"/>
      <c r="I54" s="1"/>
      <c r="J54" s="1"/>
      <c r="K54" s="1"/>
      <c r="L54" s="36"/>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row>
    <row r="55" spans="1:63">
      <c r="C55" s="506" t="s">
        <v>24</v>
      </c>
      <c r="D55" s="506"/>
      <c r="E55" s="44" t="s">
        <v>380</v>
      </c>
      <c r="F55" s="227">
        <v>-1</v>
      </c>
      <c r="G55" s="227"/>
      <c r="H55" s="3" t="s">
        <v>381</v>
      </c>
    </row>
    <row r="56" spans="1:63">
      <c r="F56" s="364">
        <v>-2</v>
      </c>
      <c r="G56" s="364"/>
      <c r="H56" s="3" t="s">
        <v>382</v>
      </c>
    </row>
    <row r="57" spans="1:63">
      <c r="B57" s="192" t="s">
        <v>25</v>
      </c>
      <c r="C57" s="192"/>
      <c r="D57" s="192"/>
      <c r="E57" s="44" t="s">
        <v>380</v>
      </c>
      <c r="F57" s="3" t="s">
        <v>383</v>
      </c>
    </row>
    <row r="58" spans="1:63" ht="13.5" customHeight="1">
      <c r="A58" s="21"/>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21"/>
    </row>
    <row r="59" spans="1:63">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row>
    <row r="60" spans="1:63">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row>
    <row r="61" spans="1:63">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row>
    <row r="62" spans="1:63" ht="14.25" thickBot="1"/>
    <row r="63" spans="1:63" ht="15" thickTop="1" thickBot="1">
      <c r="L63" s="100"/>
      <c r="M63" s="100"/>
      <c r="N63" s="100"/>
      <c r="O63" s="100"/>
      <c r="P63" s="100"/>
      <c r="Q63" s="100"/>
      <c r="R63" s="100"/>
      <c r="S63" s="100"/>
      <c r="T63" s="100"/>
      <c r="AA63" s="99" t="s">
        <v>411</v>
      </c>
      <c r="AB63" s="496">
        <v>4</v>
      </c>
      <c r="AC63" s="497"/>
      <c r="AD63" s="497"/>
      <c r="AE63" s="497"/>
      <c r="AF63" s="497"/>
      <c r="AG63" s="497"/>
      <c r="AH63" s="498"/>
      <c r="AI63" s="499">
        <v>9</v>
      </c>
      <c r="AJ63" s="497"/>
      <c r="AK63" s="497"/>
      <c r="AL63" s="497"/>
      <c r="AM63" s="497"/>
      <c r="AN63" s="497"/>
      <c r="AO63" s="498"/>
      <c r="AP63" s="499">
        <v>6</v>
      </c>
      <c r="AQ63" s="497"/>
      <c r="AR63" s="497"/>
      <c r="AS63" s="497"/>
      <c r="AT63" s="497"/>
      <c r="AU63" s="497"/>
      <c r="AV63" s="498"/>
      <c r="AW63" s="499">
        <v>11</v>
      </c>
      <c r="AX63" s="497"/>
      <c r="AY63" s="497"/>
      <c r="AZ63" s="497"/>
      <c r="BA63" s="497"/>
      <c r="BB63" s="497"/>
      <c r="BC63" s="498"/>
      <c r="BD63" s="499">
        <v>8</v>
      </c>
      <c r="BE63" s="497"/>
      <c r="BF63" s="497"/>
      <c r="BG63" s="497"/>
      <c r="BH63" s="497"/>
      <c r="BI63" s="497"/>
      <c r="BJ63" s="500"/>
    </row>
    <row r="64" spans="1:63" ht="15" thickTop="1" thickBot="1">
      <c r="L64" s="103"/>
      <c r="M64" s="103"/>
      <c r="N64" s="103"/>
      <c r="O64" s="103"/>
      <c r="P64" s="103"/>
      <c r="Q64" s="103"/>
      <c r="R64" s="103"/>
      <c r="S64" s="103"/>
      <c r="T64" s="103"/>
      <c r="U64" s="99"/>
      <c r="V64" s="99"/>
      <c r="W64" s="99"/>
      <c r="X64" s="99"/>
      <c r="Y64" s="99"/>
      <c r="Z64" s="99"/>
      <c r="AA64" s="99" t="s">
        <v>408</v>
      </c>
      <c r="AB64" s="501">
        <v>470</v>
      </c>
      <c r="AC64" s="502"/>
      <c r="AD64" s="502"/>
      <c r="AE64" s="502"/>
      <c r="AF64" s="502"/>
      <c r="AG64" s="502"/>
      <c r="AH64" s="503"/>
      <c r="AI64" s="504">
        <v>0</v>
      </c>
      <c r="AJ64" s="502"/>
      <c r="AK64" s="502"/>
      <c r="AL64" s="502"/>
      <c r="AM64" s="502"/>
      <c r="AN64" s="502"/>
      <c r="AO64" s="503"/>
      <c r="AP64" s="504">
        <v>90</v>
      </c>
      <c r="AQ64" s="502"/>
      <c r="AR64" s="502"/>
      <c r="AS64" s="502"/>
      <c r="AT64" s="502"/>
      <c r="AU64" s="502"/>
      <c r="AV64" s="503"/>
      <c r="AW64" s="504">
        <v>193</v>
      </c>
      <c r="AX64" s="502"/>
      <c r="AY64" s="502"/>
      <c r="AZ64" s="502"/>
      <c r="BA64" s="502"/>
      <c r="BB64" s="502"/>
      <c r="BC64" s="503"/>
      <c r="BD64" s="504">
        <v>169</v>
      </c>
      <c r="BE64" s="502"/>
      <c r="BF64" s="502"/>
      <c r="BG64" s="502"/>
      <c r="BH64" s="502"/>
      <c r="BI64" s="502"/>
      <c r="BJ64" s="505"/>
    </row>
    <row r="65" spans="12:63" ht="14.25" thickTop="1">
      <c r="L65" s="100"/>
      <c r="M65" s="104"/>
      <c r="N65" s="104"/>
      <c r="O65" s="104"/>
      <c r="P65" s="104"/>
      <c r="Q65" s="104"/>
      <c r="R65" s="104"/>
      <c r="S65" s="104"/>
      <c r="T65" s="104"/>
      <c r="U65" s="21"/>
      <c r="V65" s="21"/>
      <c r="W65" s="21"/>
      <c r="X65" s="21"/>
      <c r="Y65" s="21"/>
      <c r="Z65" s="21"/>
      <c r="AA65" s="21"/>
    </row>
    <row r="66" spans="12:63">
      <c r="L66" s="100"/>
      <c r="M66" s="104"/>
      <c r="N66" s="104"/>
      <c r="O66" s="104"/>
      <c r="P66" s="104"/>
      <c r="Q66" s="104"/>
      <c r="R66" s="104"/>
      <c r="S66" s="104"/>
      <c r="T66" s="104"/>
      <c r="U66" s="21"/>
      <c r="V66" s="21"/>
      <c r="W66" s="21"/>
      <c r="X66" s="21"/>
      <c r="Y66" s="21"/>
      <c r="Z66" s="21"/>
      <c r="AA66" s="21"/>
    </row>
    <row r="67" spans="12:63">
      <c r="L67" s="100"/>
      <c r="M67" s="100"/>
      <c r="N67" s="100"/>
      <c r="O67" s="100"/>
      <c r="P67" s="100"/>
      <c r="Q67" s="100"/>
      <c r="R67" s="100"/>
      <c r="S67" s="100"/>
      <c r="T67" s="100"/>
    </row>
    <row r="68" spans="12:63">
      <c r="L68" s="103"/>
      <c r="M68" s="105"/>
      <c r="N68" s="105"/>
      <c r="O68" s="105"/>
      <c r="P68" s="105"/>
      <c r="Q68" s="105"/>
      <c r="R68" s="105"/>
      <c r="S68" s="105"/>
      <c r="T68" s="105"/>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c r="AV68" s="102"/>
      <c r="AW68" s="102"/>
      <c r="AX68" s="102"/>
      <c r="AY68" s="102"/>
      <c r="AZ68" s="102"/>
      <c r="BA68" s="102"/>
      <c r="BB68" s="102"/>
      <c r="BC68" s="102"/>
      <c r="BD68" s="102"/>
      <c r="BE68" s="102"/>
      <c r="BF68" s="102"/>
      <c r="BG68" s="102"/>
      <c r="BH68" s="102"/>
      <c r="BI68" s="102"/>
      <c r="BJ68" s="102"/>
      <c r="BK68" s="21"/>
    </row>
  </sheetData>
  <mergeCells count="189">
    <mergeCell ref="C17:D17"/>
    <mergeCell ref="F17:G17"/>
    <mergeCell ref="F18:G18"/>
    <mergeCell ref="B19:D19"/>
    <mergeCell ref="F14:H14"/>
    <mergeCell ref="M14:U14"/>
    <mergeCell ref="V14:AD14"/>
    <mergeCell ref="AE14:AM14"/>
    <mergeCell ref="AN14:AV14"/>
    <mergeCell ref="AW14:BC14"/>
    <mergeCell ref="BD14:BJ14"/>
    <mergeCell ref="F15:H15"/>
    <mergeCell ref="M15:U15"/>
    <mergeCell ref="V15:AD15"/>
    <mergeCell ref="AE15:AM15"/>
    <mergeCell ref="AN15:AV15"/>
    <mergeCell ref="AW15:BC15"/>
    <mergeCell ref="BD15:BJ15"/>
    <mergeCell ref="F12:H12"/>
    <mergeCell ref="M12:U12"/>
    <mergeCell ref="V12:AD12"/>
    <mergeCell ref="AE12:AM12"/>
    <mergeCell ref="AN12:AV12"/>
    <mergeCell ref="AW12:BC12"/>
    <mergeCell ref="BD12:BJ12"/>
    <mergeCell ref="F13:H13"/>
    <mergeCell ref="M13:U13"/>
    <mergeCell ref="V13:AD13"/>
    <mergeCell ref="AE13:AM13"/>
    <mergeCell ref="AN13:AV13"/>
    <mergeCell ref="AW13:BC13"/>
    <mergeCell ref="BD13:BJ13"/>
    <mergeCell ref="C11:E11"/>
    <mergeCell ref="F11:H11"/>
    <mergeCell ref="I11:K11"/>
    <mergeCell ref="M11:U11"/>
    <mergeCell ref="V11:AD11"/>
    <mergeCell ref="AE11:AM11"/>
    <mergeCell ref="AN11:AV11"/>
    <mergeCell ref="AW11:BC11"/>
    <mergeCell ref="BD11:BJ11"/>
    <mergeCell ref="B5:BJ5"/>
    <mergeCell ref="B7:L8"/>
    <mergeCell ref="M7:AV7"/>
    <mergeCell ref="AW7:BJ7"/>
    <mergeCell ref="M8:U8"/>
    <mergeCell ref="V8:AD8"/>
    <mergeCell ref="AE8:AM8"/>
    <mergeCell ref="AN8:AV8"/>
    <mergeCell ref="AW8:BC8"/>
    <mergeCell ref="BD8:BJ8"/>
    <mergeCell ref="B22:BJ22"/>
    <mergeCell ref="B25:L27"/>
    <mergeCell ref="M25:Q27"/>
    <mergeCell ref="R25:AA25"/>
    <mergeCell ref="AB25:AV25"/>
    <mergeCell ref="AW25:BJ25"/>
    <mergeCell ref="R26:V27"/>
    <mergeCell ref="W26:AA27"/>
    <mergeCell ref="AB26:AH27"/>
    <mergeCell ref="AI26:AO27"/>
    <mergeCell ref="AP26:AV27"/>
    <mergeCell ref="AW26:BC27"/>
    <mergeCell ref="BD26:BJ27"/>
    <mergeCell ref="P28:Q28"/>
    <mergeCell ref="U28:V28"/>
    <mergeCell ref="Z28:AA28"/>
    <mergeCell ref="AG28:AH28"/>
    <mergeCell ref="AN28:AO28"/>
    <mergeCell ref="AU28:AV28"/>
    <mergeCell ref="C30:E30"/>
    <mergeCell ref="F30:H30"/>
    <mergeCell ref="I30:K30"/>
    <mergeCell ref="M30:Q30"/>
    <mergeCell ref="R30:V30"/>
    <mergeCell ref="W30:AA30"/>
    <mergeCell ref="AB30:AH30"/>
    <mergeCell ref="AI30:AO30"/>
    <mergeCell ref="AP30:AV30"/>
    <mergeCell ref="AW30:BC30"/>
    <mergeCell ref="BD30:BJ30"/>
    <mergeCell ref="F32:H32"/>
    <mergeCell ref="M32:Q32"/>
    <mergeCell ref="R32:V32"/>
    <mergeCell ref="W32:AA32"/>
    <mergeCell ref="AB32:AH32"/>
    <mergeCell ref="AI32:AO32"/>
    <mergeCell ref="AP32:AV32"/>
    <mergeCell ref="AW32:BC32"/>
    <mergeCell ref="BD32:BJ32"/>
    <mergeCell ref="F34:H34"/>
    <mergeCell ref="M34:Q34"/>
    <mergeCell ref="R34:V34"/>
    <mergeCell ref="W34:AA34"/>
    <mergeCell ref="AB34:AH34"/>
    <mergeCell ref="AI34:AO34"/>
    <mergeCell ref="AP34:AV34"/>
    <mergeCell ref="AW34:BC34"/>
    <mergeCell ref="BD34:BJ34"/>
    <mergeCell ref="F36:H36"/>
    <mergeCell ref="M36:Q36"/>
    <mergeCell ref="R36:V36"/>
    <mergeCell ref="W36:AA36"/>
    <mergeCell ref="AB36:AH36"/>
    <mergeCell ref="AI36:AO36"/>
    <mergeCell ref="AP36:AV36"/>
    <mergeCell ref="AW36:BC36"/>
    <mergeCell ref="BD36:BJ36"/>
    <mergeCell ref="AY40:BJ40"/>
    <mergeCell ref="M41:T42"/>
    <mergeCell ref="U41:AB42"/>
    <mergeCell ref="AC41:AH42"/>
    <mergeCell ref="AI41:AP42"/>
    <mergeCell ref="AQ41:AX42"/>
    <mergeCell ref="AY41:BD42"/>
    <mergeCell ref="BE41:BJ42"/>
    <mergeCell ref="F38:H38"/>
    <mergeCell ref="M38:Q38"/>
    <mergeCell ref="R38:V38"/>
    <mergeCell ref="W38:AA38"/>
    <mergeCell ref="AB38:AH38"/>
    <mergeCell ref="AI38:AO38"/>
    <mergeCell ref="AP38:AV38"/>
    <mergeCell ref="AW38:BC38"/>
    <mergeCell ref="BD38:BJ38"/>
    <mergeCell ref="C45:E45"/>
    <mergeCell ref="F45:H45"/>
    <mergeCell ref="I45:K45"/>
    <mergeCell ref="M45:T45"/>
    <mergeCell ref="U45:AB45"/>
    <mergeCell ref="AC45:AH45"/>
    <mergeCell ref="B40:L42"/>
    <mergeCell ref="M40:AH40"/>
    <mergeCell ref="AI40:AX40"/>
    <mergeCell ref="F47:H47"/>
    <mergeCell ref="M47:T47"/>
    <mergeCell ref="U47:AB47"/>
    <mergeCell ref="AC47:AH47"/>
    <mergeCell ref="AI47:AP47"/>
    <mergeCell ref="AO43:AP43"/>
    <mergeCell ref="AW43:AX43"/>
    <mergeCell ref="BC43:BD43"/>
    <mergeCell ref="BI43:BJ43"/>
    <mergeCell ref="AQ47:AX47"/>
    <mergeCell ref="M49:T49"/>
    <mergeCell ref="U49:AB49"/>
    <mergeCell ref="AC49:AH49"/>
    <mergeCell ref="AI49:AP49"/>
    <mergeCell ref="AQ49:AX49"/>
    <mergeCell ref="AY49:BD49"/>
    <mergeCell ref="BE49:BJ49"/>
    <mergeCell ref="AI45:AP45"/>
    <mergeCell ref="AQ45:AX45"/>
    <mergeCell ref="AY45:BD45"/>
    <mergeCell ref="BE45:BJ45"/>
    <mergeCell ref="BB1:BK2"/>
    <mergeCell ref="C55:D55"/>
    <mergeCell ref="F55:G55"/>
    <mergeCell ref="F56:G56"/>
    <mergeCell ref="B57:D57"/>
    <mergeCell ref="AY51:BD51"/>
    <mergeCell ref="BE51:BJ51"/>
    <mergeCell ref="F53:H53"/>
    <mergeCell ref="M53:T53"/>
    <mergeCell ref="U53:AB53"/>
    <mergeCell ref="AC53:AH53"/>
    <mergeCell ref="AI53:AP53"/>
    <mergeCell ref="AQ53:AX53"/>
    <mergeCell ref="AY53:BD53"/>
    <mergeCell ref="BE53:BJ53"/>
    <mergeCell ref="F51:H51"/>
    <mergeCell ref="M51:T51"/>
    <mergeCell ref="U51:AB51"/>
    <mergeCell ref="AC51:AH51"/>
    <mergeCell ref="AI51:AP51"/>
    <mergeCell ref="AQ51:AX51"/>
    <mergeCell ref="AY47:BD47"/>
    <mergeCell ref="BE47:BJ47"/>
    <mergeCell ref="F49:H49"/>
    <mergeCell ref="AB63:AH63"/>
    <mergeCell ref="AI63:AO63"/>
    <mergeCell ref="AP63:AV63"/>
    <mergeCell ref="AW63:BC63"/>
    <mergeCell ref="BD63:BJ63"/>
    <mergeCell ref="AB64:AH64"/>
    <mergeCell ref="AI64:AO64"/>
    <mergeCell ref="AP64:AV64"/>
    <mergeCell ref="AW64:BC64"/>
    <mergeCell ref="BD64:BJ64"/>
  </mergeCells>
  <phoneticPr fontId="17"/>
  <printOptions horizontalCentered="1"/>
  <pageMargins left="0.47244094488188981" right="0.39370078740157483" top="0.31496062992125984" bottom="0.39370078740157483" header="0" footer="0"/>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5"/>
  <sheetViews>
    <sheetView view="pageBreakPreview" zoomScaleNormal="100" zoomScaleSheetLayoutView="100" workbookViewId="0">
      <selection sqref="A1:S2"/>
    </sheetView>
  </sheetViews>
  <sheetFormatPr defaultRowHeight="13.5"/>
  <cols>
    <col min="1" max="63" width="1.625" customWidth="1"/>
  </cols>
  <sheetData>
    <row r="1" spans="1:62" ht="11.1" customHeight="1">
      <c r="A1" s="190">
        <f>'223'!BB1+1</f>
        <v>224</v>
      </c>
      <c r="B1" s="190"/>
      <c r="C1" s="190"/>
      <c r="D1" s="190"/>
      <c r="E1" s="190"/>
      <c r="F1" s="190"/>
      <c r="G1" s="190"/>
      <c r="H1" s="190"/>
      <c r="I1" s="190"/>
      <c r="J1" s="190"/>
      <c r="K1" s="190"/>
      <c r="L1" s="190"/>
      <c r="M1" s="190"/>
      <c r="N1" s="190"/>
      <c r="O1" s="190"/>
      <c r="P1" s="190"/>
      <c r="Q1" s="190"/>
      <c r="R1" s="190"/>
      <c r="S1" s="190"/>
    </row>
    <row r="2" spans="1:62" ht="11.1" customHeight="1">
      <c r="A2" s="190"/>
      <c r="B2" s="190"/>
      <c r="C2" s="190"/>
      <c r="D2" s="190"/>
      <c r="E2" s="190"/>
      <c r="F2" s="190"/>
      <c r="G2" s="190"/>
      <c r="H2" s="190"/>
      <c r="I2" s="190"/>
      <c r="J2" s="190"/>
      <c r="K2" s="190"/>
      <c r="L2" s="190"/>
      <c r="M2" s="190"/>
      <c r="N2" s="190"/>
      <c r="O2" s="190"/>
      <c r="P2" s="190"/>
      <c r="Q2" s="190"/>
      <c r="R2" s="190"/>
      <c r="S2" s="190"/>
    </row>
    <row r="3" spans="1:62" ht="11.1" customHeight="1">
      <c r="A3" s="50"/>
      <c r="B3" s="50"/>
      <c r="C3" s="50"/>
      <c r="D3" s="50"/>
      <c r="E3" s="50"/>
      <c r="F3" s="50"/>
      <c r="G3" s="50"/>
      <c r="H3" s="50"/>
      <c r="I3" s="50"/>
      <c r="J3" s="50"/>
      <c r="K3" s="50"/>
      <c r="L3" s="50"/>
      <c r="M3" s="50"/>
      <c r="N3" s="50"/>
      <c r="O3" s="50"/>
      <c r="P3" s="50"/>
      <c r="Q3" s="50"/>
      <c r="R3" s="50"/>
      <c r="S3" s="50"/>
    </row>
    <row r="4" spans="1:62" ht="11.1" customHeight="1">
      <c r="A4" s="50"/>
      <c r="B4" s="50"/>
      <c r="C4" s="50"/>
      <c r="D4" s="50"/>
      <c r="E4" s="50"/>
      <c r="F4" s="50"/>
      <c r="G4" s="50"/>
      <c r="H4" s="50"/>
      <c r="I4" s="50"/>
      <c r="J4" s="50"/>
      <c r="K4" s="50"/>
      <c r="L4" s="50"/>
      <c r="M4" s="50"/>
      <c r="N4" s="50"/>
      <c r="O4" s="50"/>
      <c r="P4" s="50"/>
      <c r="Q4" s="50"/>
      <c r="R4" s="50"/>
      <c r="S4" s="50"/>
    </row>
    <row r="5" spans="1:62" ht="18" customHeight="1">
      <c r="B5" s="201" t="s">
        <v>465</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1"/>
      <c r="BA5" s="201"/>
      <c r="BB5" s="201"/>
      <c r="BC5" s="201"/>
      <c r="BD5" s="201"/>
      <c r="BE5" s="201"/>
      <c r="BF5" s="201"/>
      <c r="BG5" s="201"/>
      <c r="BH5" s="201"/>
      <c r="BI5" s="201"/>
      <c r="BJ5" s="201"/>
    </row>
    <row r="6" spans="1:62" ht="12.95" customHeigh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row>
    <row r="7" spans="1:62" ht="15" customHeight="1">
      <c r="B7" s="390" t="s">
        <v>294</v>
      </c>
      <c r="C7" s="284"/>
      <c r="D7" s="284"/>
      <c r="E7" s="284"/>
      <c r="F7" s="284"/>
      <c r="G7" s="284"/>
      <c r="H7" s="284"/>
      <c r="I7" s="284"/>
      <c r="J7" s="284"/>
      <c r="K7" s="284"/>
      <c r="L7" s="284"/>
      <c r="M7" s="284"/>
      <c r="N7" s="284"/>
      <c r="O7" s="284" t="s">
        <v>295</v>
      </c>
      <c r="P7" s="284"/>
      <c r="Q7" s="284"/>
      <c r="R7" s="284"/>
      <c r="S7" s="284"/>
      <c r="T7" s="284"/>
      <c r="U7" s="284"/>
      <c r="V7" s="284"/>
      <c r="W7" s="284"/>
      <c r="X7" s="284"/>
      <c r="Y7" s="284"/>
      <c r="Z7" s="284"/>
      <c r="AA7" s="284" t="s">
        <v>296</v>
      </c>
      <c r="AB7" s="284"/>
      <c r="AC7" s="284"/>
      <c r="AD7" s="284"/>
      <c r="AE7" s="284"/>
      <c r="AF7" s="284"/>
      <c r="AG7" s="284"/>
      <c r="AH7" s="284"/>
      <c r="AI7" s="284"/>
      <c r="AJ7" s="284"/>
      <c r="AK7" s="284"/>
      <c r="AL7" s="284"/>
      <c r="AM7" s="284" t="s">
        <v>297</v>
      </c>
      <c r="AN7" s="284"/>
      <c r="AO7" s="284"/>
      <c r="AP7" s="284"/>
      <c r="AQ7" s="284"/>
      <c r="AR7" s="284"/>
      <c r="AS7" s="284"/>
      <c r="AT7" s="284"/>
      <c r="AU7" s="284"/>
      <c r="AV7" s="284"/>
      <c r="AW7" s="284"/>
      <c r="AX7" s="284"/>
      <c r="AY7" s="256" t="s">
        <v>298</v>
      </c>
      <c r="AZ7" s="284"/>
      <c r="BA7" s="284"/>
      <c r="BB7" s="284"/>
      <c r="BC7" s="284"/>
      <c r="BD7" s="284"/>
      <c r="BE7" s="284"/>
      <c r="BF7" s="284"/>
      <c r="BG7" s="284"/>
      <c r="BH7" s="284"/>
      <c r="BI7" s="284"/>
      <c r="BJ7" s="238"/>
    </row>
    <row r="8" spans="1:62" ht="15" customHeight="1">
      <c r="B8" s="391"/>
      <c r="C8" s="285"/>
      <c r="D8" s="285"/>
      <c r="E8" s="285"/>
      <c r="F8" s="285"/>
      <c r="G8" s="285"/>
      <c r="H8" s="285"/>
      <c r="I8" s="285"/>
      <c r="J8" s="285"/>
      <c r="K8" s="285"/>
      <c r="L8" s="285"/>
      <c r="M8" s="285"/>
      <c r="N8" s="285"/>
      <c r="O8" s="285"/>
      <c r="P8" s="285"/>
      <c r="Q8" s="285"/>
      <c r="R8" s="285"/>
      <c r="S8" s="285"/>
      <c r="T8" s="285"/>
      <c r="U8" s="285"/>
      <c r="V8" s="285"/>
      <c r="W8" s="285"/>
      <c r="X8" s="285"/>
      <c r="Y8" s="285"/>
      <c r="Z8" s="285"/>
      <c r="AA8" s="285"/>
      <c r="AB8" s="285"/>
      <c r="AC8" s="285"/>
      <c r="AD8" s="285"/>
      <c r="AE8" s="285"/>
      <c r="AF8" s="285"/>
      <c r="AG8" s="285"/>
      <c r="AH8" s="285"/>
      <c r="AI8" s="285"/>
      <c r="AJ8" s="285"/>
      <c r="AK8" s="285"/>
      <c r="AL8" s="285"/>
      <c r="AM8" s="285"/>
      <c r="AN8" s="285"/>
      <c r="AO8" s="285"/>
      <c r="AP8" s="285"/>
      <c r="AQ8" s="285"/>
      <c r="AR8" s="285"/>
      <c r="AS8" s="285"/>
      <c r="AT8" s="285"/>
      <c r="AU8" s="285"/>
      <c r="AV8" s="285"/>
      <c r="AW8" s="285"/>
      <c r="AX8" s="285"/>
      <c r="AY8" s="285"/>
      <c r="AZ8" s="285"/>
      <c r="BA8" s="285"/>
      <c r="BB8" s="285"/>
      <c r="BC8" s="285"/>
      <c r="BD8" s="285"/>
      <c r="BE8" s="285"/>
      <c r="BF8" s="285"/>
      <c r="BG8" s="285"/>
      <c r="BH8" s="285"/>
      <c r="BI8" s="285"/>
      <c r="BJ8" s="241"/>
    </row>
    <row r="9" spans="1:62">
      <c r="N9" s="34"/>
      <c r="X9" s="543" t="s">
        <v>299</v>
      </c>
      <c r="Y9" s="543"/>
      <c r="Z9" s="543"/>
      <c r="AJ9" s="543" t="s">
        <v>299</v>
      </c>
      <c r="AK9" s="543"/>
      <c r="AL9" s="543"/>
      <c r="AV9" s="543" t="s">
        <v>299</v>
      </c>
      <c r="AW9" s="543"/>
      <c r="AX9" s="543"/>
      <c r="BG9" s="544" t="s">
        <v>300</v>
      </c>
      <c r="BH9" s="544"/>
      <c r="BI9" s="544"/>
      <c r="BJ9" s="544"/>
    </row>
    <row r="10" spans="1:62">
      <c r="N10" s="35"/>
    </row>
    <row r="11" spans="1:62">
      <c r="C11" s="194" t="s">
        <v>301</v>
      </c>
      <c r="D11" s="194"/>
      <c r="E11" s="194"/>
      <c r="F11" s="194"/>
      <c r="G11" s="217">
        <v>20</v>
      </c>
      <c r="H11" s="217"/>
      <c r="I11" s="217"/>
      <c r="J11" s="194" t="s">
        <v>294</v>
      </c>
      <c r="K11" s="194"/>
      <c r="L11" s="194"/>
      <c r="M11" s="194"/>
      <c r="N11" s="35"/>
      <c r="O11" s="537">
        <v>5.0000000000000001E-3</v>
      </c>
      <c r="P11" s="538"/>
      <c r="Q11" s="538"/>
      <c r="R11" s="538"/>
      <c r="S11" s="538"/>
      <c r="T11" s="538"/>
      <c r="U11" s="538"/>
      <c r="V11" s="538"/>
      <c r="W11" s="538"/>
      <c r="X11" s="538"/>
      <c r="Y11" s="538"/>
      <c r="Z11" s="538"/>
      <c r="AA11" s="537">
        <v>3.5000000000000003E-2</v>
      </c>
      <c r="AB11" s="538"/>
      <c r="AC11" s="538"/>
      <c r="AD11" s="538"/>
      <c r="AE11" s="538"/>
      <c r="AF11" s="538"/>
      <c r="AG11" s="538"/>
      <c r="AH11" s="538"/>
      <c r="AI11" s="538"/>
      <c r="AJ11" s="538"/>
      <c r="AK11" s="538"/>
      <c r="AL11" s="538"/>
      <c r="AM11" s="537">
        <v>2.1000000000000001E-2</v>
      </c>
      <c r="AN11" s="538"/>
      <c r="AO11" s="538"/>
      <c r="AP11" s="538"/>
      <c r="AQ11" s="538"/>
      <c r="AR11" s="538"/>
      <c r="AS11" s="538"/>
      <c r="AT11" s="538"/>
      <c r="AU11" s="538"/>
      <c r="AV11" s="538"/>
      <c r="AW11" s="538"/>
      <c r="AX11" s="538"/>
      <c r="AY11" s="537">
        <v>2.4E-2</v>
      </c>
      <c r="AZ11" s="538"/>
      <c r="BA11" s="538"/>
      <c r="BB11" s="538"/>
      <c r="BC11" s="538"/>
      <c r="BD11" s="538"/>
      <c r="BE11" s="538"/>
      <c r="BF11" s="538"/>
      <c r="BG11" s="538"/>
      <c r="BH11" s="538"/>
      <c r="BI11" s="538"/>
      <c r="BJ11" s="538"/>
    </row>
    <row r="12" spans="1:62">
      <c r="G12" s="217">
        <v>21</v>
      </c>
      <c r="H12" s="217"/>
      <c r="I12" s="217"/>
      <c r="N12" s="35"/>
      <c r="O12" s="537">
        <v>5.0000000000000001E-3</v>
      </c>
      <c r="P12" s="538"/>
      <c r="Q12" s="538"/>
      <c r="R12" s="538"/>
      <c r="S12" s="538"/>
      <c r="T12" s="538"/>
      <c r="U12" s="538"/>
      <c r="V12" s="538"/>
      <c r="W12" s="538"/>
      <c r="X12" s="538"/>
      <c r="Y12" s="538"/>
      <c r="Z12" s="538"/>
      <c r="AA12" s="537">
        <v>3.4000000000000002E-2</v>
      </c>
      <c r="AB12" s="538"/>
      <c r="AC12" s="538"/>
      <c r="AD12" s="538"/>
      <c r="AE12" s="538"/>
      <c r="AF12" s="538"/>
      <c r="AG12" s="538"/>
      <c r="AH12" s="538"/>
      <c r="AI12" s="538"/>
      <c r="AJ12" s="538"/>
      <c r="AK12" s="538"/>
      <c r="AL12" s="538"/>
      <c r="AM12" s="537">
        <v>2.1000000000000001E-2</v>
      </c>
      <c r="AN12" s="538"/>
      <c r="AO12" s="538"/>
      <c r="AP12" s="538"/>
      <c r="AQ12" s="538"/>
      <c r="AR12" s="538"/>
      <c r="AS12" s="538"/>
      <c r="AT12" s="538"/>
      <c r="AU12" s="538"/>
      <c r="AV12" s="538"/>
      <c r="AW12" s="538"/>
      <c r="AX12" s="538"/>
      <c r="AY12" s="537">
        <v>2.3E-2</v>
      </c>
      <c r="AZ12" s="538"/>
      <c r="BA12" s="538"/>
      <c r="BB12" s="538"/>
      <c r="BC12" s="538"/>
      <c r="BD12" s="538"/>
      <c r="BE12" s="538"/>
      <c r="BF12" s="538"/>
      <c r="BG12" s="538"/>
      <c r="BH12" s="538"/>
      <c r="BI12" s="538"/>
      <c r="BJ12" s="538"/>
    </row>
    <row r="13" spans="1:62">
      <c r="G13" s="217">
        <v>22</v>
      </c>
      <c r="H13" s="217"/>
      <c r="I13" s="217"/>
      <c r="N13" s="35"/>
      <c r="O13" s="541" t="s">
        <v>349</v>
      </c>
      <c r="P13" s="252"/>
      <c r="Q13" s="252"/>
      <c r="R13" s="252"/>
      <c r="S13" s="252"/>
      <c r="T13" s="252"/>
      <c r="U13" s="252"/>
      <c r="V13" s="252"/>
      <c r="W13" s="252"/>
      <c r="X13" s="252"/>
      <c r="Y13" s="252"/>
      <c r="Z13" s="252"/>
      <c r="AA13" s="537">
        <v>3.5999999999999997E-2</v>
      </c>
      <c r="AB13" s="538"/>
      <c r="AC13" s="538"/>
      <c r="AD13" s="538"/>
      <c r="AE13" s="538"/>
      <c r="AF13" s="538"/>
      <c r="AG13" s="538"/>
      <c r="AH13" s="538"/>
      <c r="AI13" s="538"/>
      <c r="AJ13" s="538"/>
      <c r="AK13" s="538"/>
      <c r="AL13" s="538"/>
      <c r="AM13" s="537">
        <v>1.7999999999999999E-2</v>
      </c>
      <c r="AN13" s="538"/>
      <c r="AO13" s="538"/>
      <c r="AP13" s="538"/>
      <c r="AQ13" s="538"/>
      <c r="AR13" s="538"/>
      <c r="AS13" s="538"/>
      <c r="AT13" s="538"/>
      <c r="AU13" s="538"/>
      <c r="AV13" s="538"/>
      <c r="AW13" s="538"/>
      <c r="AX13" s="538"/>
      <c r="AY13" s="537">
        <v>1.9E-2</v>
      </c>
      <c r="AZ13" s="538"/>
      <c r="BA13" s="538"/>
      <c r="BB13" s="538"/>
      <c r="BC13" s="538"/>
      <c r="BD13" s="538"/>
      <c r="BE13" s="538"/>
      <c r="BF13" s="538"/>
      <c r="BG13" s="538"/>
      <c r="BH13" s="538"/>
      <c r="BI13" s="538"/>
      <c r="BJ13" s="538"/>
    </row>
    <row r="14" spans="1:62">
      <c r="G14" s="217">
        <v>23</v>
      </c>
      <c r="H14" s="217"/>
      <c r="I14" s="217"/>
      <c r="N14" s="35"/>
      <c r="O14" s="541" t="s">
        <v>349</v>
      </c>
      <c r="P14" s="252"/>
      <c r="Q14" s="252"/>
      <c r="R14" s="252"/>
      <c r="S14" s="252"/>
      <c r="T14" s="252"/>
      <c r="U14" s="252"/>
      <c r="V14" s="252"/>
      <c r="W14" s="252"/>
      <c r="X14" s="252"/>
      <c r="Y14" s="252"/>
      <c r="Z14" s="252"/>
      <c r="AA14" s="537">
        <v>0.03</v>
      </c>
      <c r="AB14" s="538"/>
      <c r="AC14" s="538"/>
      <c r="AD14" s="538"/>
      <c r="AE14" s="538"/>
      <c r="AF14" s="538"/>
      <c r="AG14" s="538"/>
      <c r="AH14" s="538"/>
      <c r="AI14" s="538"/>
      <c r="AJ14" s="538"/>
      <c r="AK14" s="538"/>
      <c r="AL14" s="538"/>
      <c r="AM14" s="537">
        <v>0.02</v>
      </c>
      <c r="AN14" s="538"/>
      <c r="AO14" s="538"/>
      <c r="AP14" s="538"/>
      <c r="AQ14" s="538"/>
      <c r="AR14" s="538"/>
      <c r="AS14" s="538"/>
      <c r="AT14" s="538"/>
      <c r="AU14" s="538"/>
      <c r="AV14" s="538"/>
      <c r="AW14" s="538"/>
      <c r="AX14" s="538"/>
      <c r="AY14" s="537">
        <v>2.1000000000000001E-2</v>
      </c>
      <c r="AZ14" s="538"/>
      <c r="BA14" s="538"/>
      <c r="BB14" s="538"/>
      <c r="BC14" s="538"/>
      <c r="BD14" s="538"/>
      <c r="BE14" s="538"/>
      <c r="BF14" s="538"/>
      <c r="BG14" s="538"/>
      <c r="BH14" s="538"/>
      <c r="BI14" s="538"/>
      <c r="BJ14" s="538"/>
    </row>
    <row r="15" spans="1:62">
      <c r="G15" s="218">
        <v>24</v>
      </c>
      <c r="H15" s="218"/>
      <c r="I15" s="218"/>
      <c r="N15" s="35"/>
      <c r="O15" s="542" t="s">
        <v>342</v>
      </c>
      <c r="P15" s="363"/>
      <c r="Q15" s="363"/>
      <c r="R15" s="363"/>
      <c r="S15" s="363"/>
      <c r="T15" s="363"/>
      <c r="U15" s="363"/>
      <c r="V15" s="363"/>
      <c r="W15" s="363"/>
      <c r="X15" s="363"/>
      <c r="Y15" s="363"/>
      <c r="Z15" s="363"/>
      <c r="AA15" s="539">
        <v>3.3000000000000002E-2</v>
      </c>
      <c r="AB15" s="540"/>
      <c r="AC15" s="540"/>
      <c r="AD15" s="540"/>
      <c r="AE15" s="540"/>
      <c r="AF15" s="540"/>
      <c r="AG15" s="540"/>
      <c r="AH15" s="540"/>
      <c r="AI15" s="540"/>
      <c r="AJ15" s="540"/>
      <c r="AK15" s="540"/>
      <c r="AL15" s="540"/>
      <c r="AM15" s="539">
        <v>1.7999999999999999E-2</v>
      </c>
      <c r="AN15" s="540"/>
      <c r="AO15" s="540"/>
      <c r="AP15" s="540"/>
      <c r="AQ15" s="540"/>
      <c r="AR15" s="540"/>
      <c r="AS15" s="540"/>
      <c r="AT15" s="540"/>
      <c r="AU15" s="540"/>
      <c r="AV15" s="540"/>
      <c r="AW15" s="540"/>
      <c r="AX15" s="540"/>
      <c r="AY15" s="539">
        <v>1.9E-2</v>
      </c>
      <c r="AZ15" s="540"/>
      <c r="BA15" s="540"/>
      <c r="BB15" s="540"/>
      <c r="BC15" s="540"/>
      <c r="BD15" s="540"/>
      <c r="BE15" s="540"/>
      <c r="BF15" s="540"/>
      <c r="BG15" s="540"/>
      <c r="BH15" s="540"/>
      <c r="BI15" s="540"/>
      <c r="BJ15" s="540"/>
    </row>
    <row r="16" spans="1:62">
      <c r="B16" s="1"/>
      <c r="C16" s="1"/>
      <c r="D16" s="1"/>
      <c r="E16" s="1"/>
      <c r="F16" s="1"/>
      <c r="G16" s="1"/>
      <c r="H16" s="1"/>
      <c r="I16" s="1"/>
      <c r="J16" s="1"/>
      <c r="K16" s="1"/>
      <c r="L16" s="1"/>
      <c r="M16" s="1"/>
      <c r="N16" s="36"/>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row>
    <row r="17" spans="2:62">
      <c r="C17" s="197" t="s">
        <v>302</v>
      </c>
      <c r="D17" s="197"/>
      <c r="E17" s="25" t="s">
        <v>304</v>
      </c>
      <c r="F17" s="227">
        <v>-1</v>
      </c>
      <c r="G17" s="227"/>
      <c r="H17" s="3" t="s">
        <v>305</v>
      </c>
    </row>
    <row r="18" spans="2:62">
      <c r="F18" s="364">
        <v>-2</v>
      </c>
      <c r="G18" s="364"/>
      <c r="H18" s="3" t="s">
        <v>306</v>
      </c>
    </row>
    <row r="19" spans="2:62">
      <c r="B19" s="192" t="s">
        <v>303</v>
      </c>
      <c r="C19" s="192"/>
      <c r="D19" s="192"/>
      <c r="E19" s="25" t="s">
        <v>304</v>
      </c>
      <c r="F19" s="3" t="s">
        <v>307</v>
      </c>
    </row>
    <row r="22" spans="2:62" ht="18" customHeight="1">
      <c r="B22" s="201" t="s">
        <v>466</v>
      </c>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1"/>
      <c r="BA22" s="201"/>
      <c r="BB22" s="201"/>
      <c r="BC22" s="201"/>
      <c r="BD22" s="201"/>
      <c r="BE22" s="201"/>
      <c r="BF22" s="201"/>
      <c r="BG22" s="201"/>
      <c r="BH22" s="201"/>
      <c r="BI22" s="201"/>
      <c r="BJ22" s="201"/>
    </row>
    <row r="23" spans="2:62" ht="12.95" customHeight="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row>
    <row r="24" spans="2:62">
      <c r="B24" s="390" t="s">
        <v>308</v>
      </c>
      <c r="C24" s="284"/>
      <c r="D24" s="284"/>
      <c r="E24" s="284"/>
      <c r="F24" s="284"/>
      <c r="G24" s="284"/>
      <c r="H24" s="284"/>
      <c r="I24" s="284"/>
      <c r="J24" s="284"/>
      <c r="K24" s="284"/>
      <c r="L24" s="284" t="s">
        <v>294</v>
      </c>
      <c r="M24" s="284"/>
      <c r="N24" s="284"/>
      <c r="O24" s="284"/>
      <c r="P24" s="284"/>
      <c r="Q24" s="284"/>
      <c r="R24" s="284"/>
      <c r="S24" s="284"/>
      <c r="T24" s="284"/>
      <c r="U24" s="284"/>
      <c r="V24" s="284"/>
      <c r="W24" s="256" t="s">
        <v>309</v>
      </c>
      <c r="X24" s="284"/>
      <c r="Y24" s="284"/>
      <c r="Z24" s="284"/>
      <c r="AA24" s="284"/>
      <c r="AB24" s="284"/>
      <c r="AC24" s="284"/>
      <c r="AD24" s="284"/>
      <c r="AE24" s="256" t="s">
        <v>310</v>
      </c>
      <c r="AF24" s="284"/>
      <c r="AG24" s="284"/>
      <c r="AH24" s="284"/>
      <c r="AI24" s="284"/>
      <c r="AJ24" s="284"/>
      <c r="AK24" s="284"/>
      <c r="AL24" s="284"/>
      <c r="AM24" s="256" t="s">
        <v>311</v>
      </c>
      <c r="AN24" s="284"/>
      <c r="AO24" s="284"/>
      <c r="AP24" s="284"/>
      <c r="AQ24" s="284"/>
      <c r="AR24" s="284"/>
      <c r="AS24" s="284"/>
      <c r="AT24" s="284"/>
      <c r="AU24" s="256" t="s">
        <v>312</v>
      </c>
      <c r="AV24" s="284"/>
      <c r="AW24" s="284"/>
      <c r="AX24" s="284"/>
      <c r="AY24" s="284"/>
      <c r="AZ24" s="284"/>
      <c r="BA24" s="284"/>
      <c r="BB24" s="284"/>
      <c r="BC24" s="256" t="s">
        <v>313</v>
      </c>
      <c r="BD24" s="284"/>
      <c r="BE24" s="284"/>
      <c r="BF24" s="284"/>
      <c r="BG24" s="284"/>
      <c r="BH24" s="284"/>
      <c r="BI24" s="284"/>
      <c r="BJ24" s="238"/>
    </row>
    <row r="25" spans="2:62">
      <c r="B25" s="535"/>
      <c r="C25" s="536"/>
      <c r="D25" s="536"/>
      <c r="E25" s="536"/>
      <c r="F25" s="536"/>
      <c r="G25" s="536"/>
      <c r="H25" s="536"/>
      <c r="I25" s="536"/>
      <c r="J25" s="536"/>
      <c r="K25" s="536"/>
      <c r="L25" s="536"/>
      <c r="M25" s="536"/>
      <c r="N25" s="536"/>
      <c r="O25" s="536"/>
      <c r="P25" s="536"/>
      <c r="Q25" s="536"/>
      <c r="R25" s="536"/>
      <c r="S25" s="536"/>
      <c r="T25" s="536"/>
      <c r="U25" s="536"/>
      <c r="V25" s="536"/>
      <c r="W25" s="536"/>
      <c r="X25" s="536"/>
      <c r="Y25" s="536"/>
      <c r="Z25" s="536"/>
      <c r="AA25" s="536"/>
      <c r="AB25" s="536"/>
      <c r="AC25" s="536"/>
      <c r="AD25" s="536"/>
      <c r="AE25" s="536"/>
      <c r="AF25" s="536"/>
      <c r="AG25" s="536"/>
      <c r="AH25" s="536"/>
      <c r="AI25" s="536"/>
      <c r="AJ25" s="536"/>
      <c r="AK25" s="536"/>
      <c r="AL25" s="536"/>
      <c r="AM25" s="536"/>
      <c r="AN25" s="536"/>
      <c r="AO25" s="536"/>
      <c r="AP25" s="536"/>
      <c r="AQ25" s="536"/>
      <c r="AR25" s="536"/>
      <c r="AS25" s="536"/>
      <c r="AT25" s="536"/>
      <c r="AU25" s="536"/>
      <c r="AV25" s="536"/>
      <c r="AW25" s="536"/>
      <c r="AX25" s="536"/>
      <c r="AY25" s="536"/>
      <c r="AZ25" s="536"/>
      <c r="BA25" s="536"/>
      <c r="BB25" s="536"/>
      <c r="BC25" s="536"/>
      <c r="BD25" s="536"/>
      <c r="BE25" s="536"/>
      <c r="BF25" s="536"/>
      <c r="BG25" s="536"/>
      <c r="BH25" s="536"/>
      <c r="BI25" s="536"/>
      <c r="BJ25" s="300"/>
    </row>
    <row r="26" spans="2:62">
      <c r="B26" s="391"/>
      <c r="C26" s="285"/>
      <c r="D26" s="285"/>
      <c r="E26" s="285"/>
      <c r="F26" s="285"/>
      <c r="G26" s="285"/>
      <c r="H26" s="285"/>
      <c r="I26" s="285"/>
      <c r="J26" s="285"/>
      <c r="K26" s="285"/>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5"/>
      <c r="AN26" s="285"/>
      <c r="AO26" s="285"/>
      <c r="AP26" s="285"/>
      <c r="AQ26" s="285"/>
      <c r="AR26" s="285"/>
      <c r="AS26" s="285"/>
      <c r="AT26" s="285"/>
      <c r="AU26" s="285"/>
      <c r="AV26" s="285"/>
      <c r="AW26" s="285"/>
      <c r="AX26" s="285"/>
      <c r="AY26" s="285"/>
      <c r="AZ26" s="285"/>
      <c r="BA26" s="285"/>
      <c r="BB26" s="285"/>
      <c r="BC26" s="285"/>
      <c r="BD26" s="285"/>
      <c r="BE26" s="285"/>
      <c r="BF26" s="285"/>
      <c r="BG26" s="285"/>
      <c r="BH26" s="285"/>
      <c r="BI26" s="285"/>
      <c r="BJ26" s="241"/>
    </row>
    <row r="27" spans="2:62">
      <c r="D27" s="34"/>
      <c r="K27" s="34"/>
      <c r="V27" s="34"/>
    </row>
    <row r="28" spans="2:62">
      <c r="D28" s="35"/>
      <c r="F28" s="194" t="s">
        <v>315</v>
      </c>
      <c r="G28" s="194"/>
      <c r="H28" s="194"/>
      <c r="I28" s="194"/>
      <c r="J28" s="194"/>
      <c r="K28" s="35"/>
      <c r="M28" s="194" t="s">
        <v>301</v>
      </c>
      <c r="N28" s="194"/>
      <c r="O28" s="194"/>
      <c r="P28" s="217">
        <v>20</v>
      </c>
      <c r="Q28" s="217"/>
      <c r="R28" s="217"/>
      <c r="S28" s="194" t="s">
        <v>294</v>
      </c>
      <c r="T28" s="194"/>
      <c r="U28" s="194"/>
      <c r="V28" s="35"/>
      <c r="W28" s="547">
        <v>7.1</v>
      </c>
      <c r="X28" s="547"/>
      <c r="Y28" s="547"/>
      <c r="Z28" s="547"/>
      <c r="AA28" s="547"/>
      <c r="AB28" s="547"/>
      <c r="AC28" s="547"/>
      <c r="AD28" s="547"/>
      <c r="AE28" s="547">
        <v>9.8000000000000007</v>
      </c>
      <c r="AF28" s="547"/>
      <c r="AG28" s="547"/>
      <c r="AH28" s="547"/>
      <c r="AI28" s="547"/>
      <c r="AJ28" s="547"/>
      <c r="AK28" s="547"/>
      <c r="AL28" s="547"/>
      <c r="AM28" s="546">
        <v>0.7</v>
      </c>
      <c r="AN28" s="546"/>
      <c r="AO28" s="546"/>
      <c r="AP28" s="546"/>
      <c r="AQ28" s="546"/>
      <c r="AR28" s="546"/>
      <c r="AS28" s="546"/>
      <c r="AT28" s="546"/>
      <c r="AU28" s="547">
        <v>1.7</v>
      </c>
      <c r="AV28" s="547"/>
      <c r="AW28" s="547"/>
      <c r="AX28" s="547"/>
      <c r="AY28" s="547"/>
      <c r="AZ28" s="547"/>
      <c r="BA28" s="547"/>
      <c r="BB28" s="547"/>
      <c r="BC28" s="547">
        <v>35.799999999999997</v>
      </c>
      <c r="BD28" s="547"/>
      <c r="BE28" s="547"/>
      <c r="BF28" s="547"/>
      <c r="BG28" s="547"/>
      <c r="BH28" s="547"/>
      <c r="BI28" s="547"/>
      <c r="BJ28" s="547"/>
    </row>
    <row r="29" spans="2:62">
      <c r="B29" s="534" t="s">
        <v>314</v>
      </c>
      <c r="C29" s="534"/>
      <c r="D29" s="35"/>
      <c r="K29" s="35"/>
      <c r="P29" s="217">
        <v>21</v>
      </c>
      <c r="Q29" s="217"/>
      <c r="R29" s="217"/>
      <c r="V29" s="35"/>
      <c r="W29" s="547">
        <v>7.1</v>
      </c>
      <c r="X29" s="547"/>
      <c r="Y29" s="547"/>
      <c r="Z29" s="547"/>
      <c r="AA29" s="547"/>
      <c r="AB29" s="547"/>
      <c r="AC29" s="547"/>
      <c r="AD29" s="547"/>
      <c r="AE29" s="547">
        <v>8.3000000000000007</v>
      </c>
      <c r="AF29" s="547"/>
      <c r="AG29" s="547"/>
      <c r="AH29" s="547"/>
      <c r="AI29" s="547"/>
      <c r="AJ29" s="547"/>
      <c r="AK29" s="547"/>
      <c r="AL29" s="547"/>
      <c r="AM29" s="546">
        <v>0.7</v>
      </c>
      <c r="AN29" s="546"/>
      <c r="AO29" s="546"/>
      <c r="AP29" s="546"/>
      <c r="AQ29" s="546"/>
      <c r="AR29" s="546"/>
      <c r="AS29" s="546"/>
      <c r="AT29" s="546"/>
      <c r="AU29" s="547">
        <v>1.6</v>
      </c>
      <c r="AV29" s="547"/>
      <c r="AW29" s="547"/>
      <c r="AX29" s="547"/>
      <c r="AY29" s="547"/>
      <c r="AZ29" s="547"/>
      <c r="BA29" s="547"/>
      <c r="BB29" s="547"/>
      <c r="BC29" s="547">
        <v>12.3</v>
      </c>
      <c r="BD29" s="547"/>
      <c r="BE29" s="547"/>
      <c r="BF29" s="547"/>
      <c r="BG29" s="547"/>
      <c r="BH29" s="547"/>
      <c r="BI29" s="547"/>
      <c r="BJ29" s="547"/>
    </row>
    <row r="30" spans="2:62">
      <c r="B30" s="534"/>
      <c r="C30" s="534"/>
      <c r="D30" s="35"/>
      <c r="K30" s="35"/>
      <c r="P30" s="217">
        <v>22</v>
      </c>
      <c r="Q30" s="217"/>
      <c r="R30" s="217"/>
      <c r="V30" s="35"/>
      <c r="W30" s="547">
        <v>6.8</v>
      </c>
      <c r="X30" s="547"/>
      <c r="Y30" s="547"/>
      <c r="Z30" s="547"/>
      <c r="AA30" s="547"/>
      <c r="AB30" s="547"/>
      <c r="AC30" s="547"/>
      <c r="AD30" s="547"/>
      <c r="AE30" s="547">
        <v>9.1</v>
      </c>
      <c r="AF30" s="547"/>
      <c r="AG30" s="547"/>
      <c r="AH30" s="547"/>
      <c r="AI30" s="547"/>
      <c r="AJ30" s="547"/>
      <c r="AK30" s="547"/>
      <c r="AL30" s="547"/>
      <c r="AM30" s="546">
        <v>1</v>
      </c>
      <c r="AN30" s="546"/>
      <c r="AO30" s="546"/>
      <c r="AP30" s="546"/>
      <c r="AQ30" s="546"/>
      <c r="AR30" s="546"/>
      <c r="AS30" s="546"/>
      <c r="AT30" s="546"/>
      <c r="AU30" s="547">
        <v>1.1000000000000001</v>
      </c>
      <c r="AV30" s="547"/>
      <c r="AW30" s="547"/>
      <c r="AX30" s="547"/>
      <c r="AY30" s="547"/>
      <c r="AZ30" s="547"/>
      <c r="BA30" s="547"/>
      <c r="BB30" s="547"/>
      <c r="BC30" s="546">
        <v>8</v>
      </c>
      <c r="BD30" s="546"/>
      <c r="BE30" s="546"/>
      <c r="BF30" s="546"/>
      <c r="BG30" s="546"/>
      <c r="BH30" s="546"/>
      <c r="BI30" s="546"/>
      <c r="BJ30" s="546"/>
    </row>
    <row r="31" spans="2:62">
      <c r="B31" s="534"/>
      <c r="C31" s="534"/>
      <c r="D31" s="35"/>
      <c r="K31" s="35"/>
      <c r="P31" s="217">
        <v>23</v>
      </c>
      <c r="Q31" s="217"/>
      <c r="R31" s="217"/>
      <c r="V31" s="35"/>
      <c r="W31" s="547">
        <v>6.7</v>
      </c>
      <c r="X31" s="547"/>
      <c r="Y31" s="547"/>
      <c r="Z31" s="547"/>
      <c r="AA31" s="547"/>
      <c r="AB31" s="547"/>
      <c r="AC31" s="547"/>
      <c r="AD31" s="547"/>
      <c r="AE31" s="547">
        <v>10.7</v>
      </c>
      <c r="AF31" s="547"/>
      <c r="AG31" s="547"/>
      <c r="AH31" s="547"/>
      <c r="AI31" s="547"/>
      <c r="AJ31" s="547"/>
      <c r="AK31" s="547"/>
      <c r="AL31" s="547"/>
      <c r="AM31" s="546">
        <v>0.9</v>
      </c>
      <c r="AN31" s="546"/>
      <c r="AO31" s="546"/>
      <c r="AP31" s="546"/>
      <c r="AQ31" s="546"/>
      <c r="AR31" s="546"/>
      <c r="AS31" s="546"/>
      <c r="AT31" s="546"/>
      <c r="AU31" s="547">
        <v>1.1000000000000001</v>
      </c>
      <c r="AV31" s="547"/>
      <c r="AW31" s="547"/>
      <c r="AX31" s="547"/>
      <c r="AY31" s="547"/>
      <c r="AZ31" s="547"/>
      <c r="BA31" s="547"/>
      <c r="BB31" s="547"/>
      <c r="BC31" s="546">
        <v>5.3</v>
      </c>
      <c r="BD31" s="546"/>
      <c r="BE31" s="546"/>
      <c r="BF31" s="546"/>
      <c r="BG31" s="546"/>
      <c r="BH31" s="546"/>
      <c r="BI31" s="546"/>
      <c r="BJ31" s="546"/>
    </row>
    <row r="32" spans="2:62">
      <c r="B32" s="534"/>
      <c r="C32" s="534"/>
      <c r="D32" s="35"/>
      <c r="K32" s="35"/>
      <c r="P32" s="218">
        <v>24</v>
      </c>
      <c r="Q32" s="218"/>
      <c r="R32" s="218"/>
      <c r="V32" s="35"/>
      <c r="W32" s="548">
        <v>6.7</v>
      </c>
      <c r="X32" s="548"/>
      <c r="Y32" s="548"/>
      <c r="Z32" s="548"/>
      <c r="AA32" s="548"/>
      <c r="AB32" s="548"/>
      <c r="AC32" s="548"/>
      <c r="AD32" s="548"/>
      <c r="AE32" s="548">
        <v>9.4</v>
      </c>
      <c r="AF32" s="548"/>
      <c r="AG32" s="548"/>
      <c r="AH32" s="548"/>
      <c r="AI32" s="548"/>
      <c r="AJ32" s="548"/>
      <c r="AK32" s="548"/>
      <c r="AL32" s="548"/>
      <c r="AM32" s="548">
        <v>2.2000000000000002</v>
      </c>
      <c r="AN32" s="548"/>
      <c r="AO32" s="548"/>
      <c r="AP32" s="548"/>
      <c r="AQ32" s="548"/>
      <c r="AR32" s="548"/>
      <c r="AS32" s="548"/>
      <c r="AT32" s="548"/>
      <c r="AU32" s="548">
        <v>2.9</v>
      </c>
      <c r="AV32" s="548"/>
      <c r="AW32" s="548"/>
      <c r="AX32" s="548"/>
      <c r="AY32" s="548"/>
      <c r="AZ32" s="548"/>
      <c r="BA32" s="548"/>
      <c r="BB32" s="548"/>
      <c r="BC32" s="548">
        <v>16.8</v>
      </c>
      <c r="BD32" s="548"/>
      <c r="BE32" s="548"/>
      <c r="BF32" s="548"/>
      <c r="BG32" s="548"/>
      <c r="BH32" s="548"/>
      <c r="BI32" s="548"/>
      <c r="BJ32" s="548"/>
    </row>
    <row r="33" spans="2:62">
      <c r="B33" s="534"/>
      <c r="C33" s="534"/>
      <c r="D33" s="35"/>
      <c r="E33" s="40"/>
      <c r="F33" s="41"/>
      <c r="G33" s="41"/>
      <c r="H33" s="41"/>
      <c r="I33" s="41"/>
      <c r="J33" s="41"/>
      <c r="K33" s="42"/>
      <c r="L33" s="41"/>
      <c r="M33" s="41"/>
      <c r="N33" s="41"/>
      <c r="O33" s="41"/>
      <c r="P33" s="41"/>
      <c r="Q33" s="41"/>
      <c r="R33" s="41"/>
      <c r="S33" s="41"/>
      <c r="T33" s="41"/>
      <c r="U33" s="41"/>
      <c r="V33" s="42"/>
      <c r="W33" s="39"/>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row>
    <row r="34" spans="2:62">
      <c r="B34" s="534"/>
      <c r="C34" s="534"/>
      <c r="D34" s="35"/>
      <c r="K34" s="35"/>
      <c r="V34" s="35"/>
    </row>
    <row r="35" spans="2:62">
      <c r="B35" s="534"/>
      <c r="C35" s="534"/>
      <c r="D35" s="35"/>
      <c r="F35" s="194" t="s">
        <v>316</v>
      </c>
      <c r="G35" s="194"/>
      <c r="H35" s="194"/>
      <c r="I35" s="194"/>
      <c r="J35" s="194"/>
      <c r="K35" s="35"/>
      <c r="M35" s="194" t="s">
        <v>301</v>
      </c>
      <c r="N35" s="194"/>
      <c r="O35" s="194"/>
      <c r="P35" s="217">
        <v>20</v>
      </c>
      <c r="Q35" s="217"/>
      <c r="R35" s="217"/>
      <c r="S35" s="194" t="s">
        <v>294</v>
      </c>
      <c r="T35" s="194"/>
      <c r="U35" s="194"/>
      <c r="V35" s="35"/>
      <c r="W35" s="547">
        <v>7.2</v>
      </c>
      <c r="X35" s="547"/>
      <c r="Y35" s="547"/>
      <c r="Z35" s="547"/>
      <c r="AA35" s="547"/>
      <c r="AB35" s="547"/>
      <c r="AC35" s="547"/>
      <c r="AD35" s="547"/>
      <c r="AE35" s="547">
        <v>11.3</v>
      </c>
      <c r="AF35" s="547"/>
      <c r="AG35" s="547"/>
      <c r="AH35" s="547"/>
      <c r="AI35" s="547"/>
      <c r="AJ35" s="547"/>
      <c r="AK35" s="547"/>
      <c r="AL35" s="547"/>
      <c r="AM35" s="546">
        <v>0.8</v>
      </c>
      <c r="AN35" s="546"/>
      <c r="AO35" s="546"/>
      <c r="AP35" s="546"/>
      <c r="AQ35" s="546"/>
      <c r="AR35" s="546"/>
      <c r="AS35" s="546"/>
      <c r="AT35" s="546"/>
      <c r="AU35" s="549">
        <v>0.8</v>
      </c>
      <c r="AV35" s="549"/>
      <c r="AW35" s="549"/>
      <c r="AX35" s="549"/>
      <c r="AY35" s="549"/>
      <c r="AZ35" s="549"/>
      <c r="BA35" s="549"/>
      <c r="BB35" s="549"/>
      <c r="BC35" s="549">
        <v>3.5</v>
      </c>
      <c r="BD35" s="549"/>
      <c r="BE35" s="549"/>
      <c r="BF35" s="549"/>
      <c r="BG35" s="549"/>
      <c r="BH35" s="549"/>
      <c r="BI35" s="549"/>
      <c r="BJ35" s="549"/>
    </row>
    <row r="36" spans="2:62">
      <c r="B36" s="534"/>
      <c r="C36" s="534"/>
      <c r="D36" s="35"/>
      <c r="G36" s="545" t="s">
        <v>481</v>
      </c>
      <c r="H36" s="545"/>
      <c r="I36" s="545"/>
      <c r="K36" s="35"/>
      <c r="P36" s="217">
        <v>21</v>
      </c>
      <c r="Q36" s="217"/>
      <c r="R36" s="217"/>
      <c r="V36" s="35"/>
      <c r="W36" s="547">
        <v>7.4</v>
      </c>
      <c r="X36" s="547"/>
      <c r="Y36" s="547"/>
      <c r="Z36" s="547"/>
      <c r="AA36" s="547"/>
      <c r="AB36" s="547"/>
      <c r="AC36" s="547"/>
      <c r="AD36" s="547"/>
      <c r="AE36" s="547">
        <v>10.6</v>
      </c>
      <c r="AF36" s="547"/>
      <c r="AG36" s="547"/>
      <c r="AH36" s="547"/>
      <c r="AI36" s="547"/>
      <c r="AJ36" s="547"/>
      <c r="AK36" s="547"/>
      <c r="AL36" s="547"/>
      <c r="AM36" s="546">
        <v>0.6</v>
      </c>
      <c r="AN36" s="546"/>
      <c r="AO36" s="546"/>
      <c r="AP36" s="546"/>
      <c r="AQ36" s="546"/>
      <c r="AR36" s="546"/>
      <c r="AS36" s="546"/>
      <c r="AT36" s="546"/>
      <c r="AU36" s="549">
        <v>0.9</v>
      </c>
      <c r="AV36" s="549"/>
      <c r="AW36" s="549"/>
      <c r="AX36" s="549"/>
      <c r="AY36" s="549"/>
      <c r="AZ36" s="549"/>
      <c r="BA36" s="549"/>
      <c r="BB36" s="549"/>
      <c r="BC36" s="549">
        <v>18</v>
      </c>
      <c r="BD36" s="549"/>
      <c r="BE36" s="549"/>
      <c r="BF36" s="549"/>
      <c r="BG36" s="549"/>
      <c r="BH36" s="549"/>
      <c r="BI36" s="549"/>
      <c r="BJ36" s="549"/>
    </row>
    <row r="37" spans="2:62">
      <c r="B37" s="534"/>
      <c r="C37" s="534"/>
      <c r="D37" s="35"/>
      <c r="K37" s="35"/>
      <c r="P37" s="217">
        <v>22</v>
      </c>
      <c r="Q37" s="217"/>
      <c r="R37" s="217"/>
      <c r="V37" s="35"/>
      <c r="W37" s="547">
        <v>6.9</v>
      </c>
      <c r="X37" s="547"/>
      <c r="Y37" s="547"/>
      <c r="Z37" s="547"/>
      <c r="AA37" s="547"/>
      <c r="AB37" s="547"/>
      <c r="AC37" s="547"/>
      <c r="AD37" s="547"/>
      <c r="AE37" s="547">
        <v>9.8000000000000007</v>
      </c>
      <c r="AF37" s="547"/>
      <c r="AG37" s="547"/>
      <c r="AH37" s="547"/>
      <c r="AI37" s="547"/>
      <c r="AJ37" s="547"/>
      <c r="AK37" s="547"/>
      <c r="AL37" s="547"/>
      <c r="AM37" s="546">
        <v>1.3</v>
      </c>
      <c r="AN37" s="546"/>
      <c r="AO37" s="546"/>
      <c r="AP37" s="546"/>
      <c r="AQ37" s="546"/>
      <c r="AR37" s="546"/>
      <c r="AS37" s="546"/>
      <c r="AT37" s="546"/>
      <c r="AU37" s="549">
        <v>2.5</v>
      </c>
      <c r="AV37" s="549"/>
      <c r="AW37" s="549"/>
      <c r="AX37" s="549"/>
      <c r="AY37" s="549"/>
      <c r="AZ37" s="549"/>
      <c r="BA37" s="549"/>
      <c r="BB37" s="549"/>
      <c r="BC37" s="549">
        <v>83</v>
      </c>
      <c r="BD37" s="549"/>
      <c r="BE37" s="549"/>
      <c r="BF37" s="549"/>
      <c r="BG37" s="549"/>
      <c r="BH37" s="549"/>
      <c r="BI37" s="549"/>
      <c r="BJ37" s="549"/>
    </row>
    <row r="38" spans="2:62">
      <c r="B38" s="534"/>
      <c r="C38" s="534"/>
      <c r="D38" s="35"/>
      <c r="K38" s="35"/>
      <c r="P38" s="217">
        <v>23</v>
      </c>
      <c r="Q38" s="217"/>
      <c r="R38" s="217"/>
      <c r="V38" s="35"/>
      <c r="W38" s="547">
        <v>7.1</v>
      </c>
      <c r="X38" s="547"/>
      <c r="Y38" s="547"/>
      <c r="Z38" s="547"/>
      <c r="AA38" s="547"/>
      <c r="AB38" s="547"/>
      <c r="AC38" s="547"/>
      <c r="AD38" s="547"/>
      <c r="AE38" s="547">
        <v>11.5</v>
      </c>
      <c r="AF38" s="547"/>
      <c r="AG38" s="547"/>
      <c r="AH38" s="547"/>
      <c r="AI38" s="547"/>
      <c r="AJ38" s="547"/>
      <c r="AK38" s="547"/>
      <c r="AL38" s="547"/>
      <c r="AM38" s="546">
        <v>0.9</v>
      </c>
      <c r="AN38" s="546"/>
      <c r="AO38" s="546"/>
      <c r="AP38" s="546"/>
      <c r="AQ38" s="546"/>
      <c r="AR38" s="546"/>
      <c r="AS38" s="546"/>
      <c r="AT38" s="546"/>
      <c r="AU38" s="547">
        <v>1.2</v>
      </c>
      <c r="AV38" s="547"/>
      <c r="AW38" s="547"/>
      <c r="AX38" s="547"/>
      <c r="AY38" s="547"/>
      <c r="AZ38" s="547"/>
      <c r="BA38" s="547"/>
      <c r="BB38" s="547"/>
      <c r="BC38" s="546">
        <v>3.3</v>
      </c>
      <c r="BD38" s="546"/>
      <c r="BE38" s="546"/>
      <c r="BF38" s="546"/>
      <c r="BG38" s="546"/>
      <c r="BH38" s="546"/>
      <c r="BI38" s="546"/>
      <c r="BJ38" s="546"/>
    </row>
    <row r="39" spans="2:62">
      <c r="B39" s="534"/>
      <c r="C39" s="534"/>
      <c r="D39" s="35"/>
      <c r="K39" s="35"/>
      <c r="P39" s="218">
        <v>24</v>
      </c>
      <c r="Q39" s="218"/>
      <c r="R39" s="218"/>
      <c r="V39" s="35"/>
      <c r="W39" s="548">
        <v>6.9</v>
      </c>
      <c r="X39" s="548"/>
      <c r="Y39" s="548"/>
      <c r="Z39" s="548"/>
      <c r="AA39" s="548"/>
      <c r="AB39" s="548"/>
      <c r="AC39" s="548"/>
      <c r="AD39" s="548"/>
      <c r="AE39" s="548">
        <v>10.5</v>
      </c>
      <c r="AF39" s="548"/>
      <c r="AG39" s="548"/>
      <c r="AH39" s="548"/>
      <c r="AI39" s="548"/>
      <c r="AJ39" s="548"/>
      <c r="AK39" s="548"/>
      <c r="AL39" s="548"/>
      <c r="AM39" s="548">
        <v>1.2</v>
      </c>
      <c r="AN39" s="548"/>
      <c r="AO39" s="548"/>
      <c r="AP39" s="548"/>
      <c r="AQ39" s="548"/>
      <c r="AR39" s="548"/>
      <c r="AS39" s="548"/>
      <c r="AT39" s="548"/>
      <c r="AU39" s="548">
        <v>1.3</v>
      </c>
      <c r="AV39" s="548"/>
      <c r="AW39" s="548"/>
      <c r="AX39" s="548"/>
      <c r="AY39" s="548"/>
      <c r="AZ39" s="548"/>
      <c r="BA39" s="548"/>
      <c r="BB39" s="548"/>
      <c r="BC39" s="548">
        <v>4.8</v>
      </c>
      <c r="BD39" s="548"/>
      <c r="BE39" s="548"/>
      <c r="BF39" s="548"/>
      <c r="BG39" s="548"/>
      <c r="BH39" s="548"/>
      <c r="BI39" s="548"/>
      <c r="BJ39" s="548"/>
    </row>
    <row r="40" spans="2:62">
      <c r="B40" s="534"/>
      <c r="C40" s="534"/>
      <c r="D40" s="35"/>
      <c r="E40" s="40"/>
      <c r="F40" s="41"/>
      <c r="G40" s="41"/>
      <c r="H40" s="41"/>
      <c r="I40" s="41"/>
      <c r="J40" s="41"/>
      <c r="K40" s="42"/>
      <c r="L40" s="41"/>
      <c r="M40" s="41"/>
      <c r="N40" s="41"/>
      <c r="O40" s="41"/>
      <c r="P40" s="41"/>
      <c r="Q40" s="41"/>
      <c r="R40" s="41"/>
      <c r="S40" s="41"/>
      <c r="T40" s="41"/>
      <c r="U40" s="41"/>
      <c r="V40" s="42"/>
      <c r="W40" s="39"/>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row>
    <row r="41" spans="2:62">
      <c r="B41" s="534"/>
      <c r="C41" s="534"/>
      <c r="D41" s="35"/>
      <c r="K41" s="35"/>
      <c r="V41" s="35"/>
    </row>
    <row r="42" spans="2:62" ht="13.5" customHeight="1">
      <c r="B42" s="534"/>
      <c r="C42" s="534"/>
      <c r="D42" s="35"/>
      <c r="F42" s="194" t="s">
        <v>317</v>
      </c>
      <c r="G42" s="194"/>
      <c r="H42" s="194"/>
      <c r="I42" s="194"/>
      <c r="J42" s="194"/>
      <c r="K42" s="35"/>
      <c r="M42" s="194" t="s">
        <v>301</v>
      </c>
      <c r="N42" s="194"/>
      <c r="O42" s="194"/>
      <c r="P42" s="217">
        <v>20</v>
      </c>
      <c r="Q42" s="217"/>
      <c r="R42" s="217"/>
      <c r="S42" s="194" t="s">
        <v>294</v>
      </c>
      <c r="T42" s="194"/>
      <c r="U42" s="194"/>
      <c r="V42" s="35"/>
      <c r="W42" s="547">
        <v>7.1</v>
      </c>
      <c r="X42" s="547"/>
      <c r="Y42" s="547"/>
      <c r="Z42" s="547"/>
      <c r="AA42" s="547"/>
      <c r="AB42" s="547"/>
      <c r="AC42" s="547"/>
      <c r="AD42" s="547"/>
      <c r="AE42" s="547">
        <v>10.3</v>
      </c>
      <c r="AF42" s="547"/>
      <c r="AG42" s="547"/>
      <c r="AH42" s="547"/>
      <c r="AI42" s="547"/>
      <c r="AJ42" s="547"/>
      <c r="AK42" s="547"/>
      <c r="AL42" s="547"/>
      <c r="AM42" s="546">
        <v>0.7</v>
      </c>
      <c r="AN42" s="546"/>
      <c r="AO42" s="546"/>
      <c r="AP42" s="546"/>
      <c r="AQ42" s="546"/>
      <c r="AR42" s="546"/>
      <c r="AS42" s="546"/>
      <c r="AT42" s="546"/>
      <c r="AU42" s="549">
        <v>0.7</v>
      </c>
      <c r="AV42" s="549"/>
      <c r="AW42" s="549"/>
      <c r="AX42" s="549"/>
      <c r="AY42" s="549"/>
      <c r="AZ42" s="549"/>
      <c r="BA42" s="549"/>
      <c r="BB42" s="549"/>
      <c r="BC42" s="549">
        <v>3.3</v>
      </c>
      <c r="BD42" s="549"/>
      <c r="BE42" s="549"/>
      <c r="BF42" s="549"/>
      <c r="BG42" s="549"/>
      <c r="BH42" s="549"/>
      <c r="BI42" s="549"/>
      <c r="BJ42" s="549"/>
    </row>
    <row r="43" spans="2:62">
      <c r="B43" s="534"/>
      <c r="C43" s="534"/>
      <c r="D43" s="35"/>
      <c r="K43" s="35"/>
      <c r="P43" s="217">
        <v>21</v>
      </c>
      <c r="Q43" s="217"/>
      <c r="R43" s="217"/>
      <c r="V43" s="35"/>
      <c r="W43" s="547">
        <v>7.4</v>
      </c>
      <c r="X43" s="547"/>
      <c r="Y43" s="547"/>
      <c r="Z43" s="547"/>
      <c r="AA43" s="547"/>
      <c r="AB43" s="547"/>
      <c r="AC43" s="547"/>
      <c r="AD43" s="547"/>
      <c r="AE43" s="549">
        <v>11</v>
      </c>
      <c r="AF43" s="549"/>
      <c r="AG43" s="549"/>
      <c r="AH43" s="549"/>
      <c r="AI43" s="549"/>
      <c r="AJ43" s="549"/>
      <c r="AK43" s="549"/>
      <c r="AL43" s="549"/>
      <c r="AM43" s="546">
        <v>0.7</v>
      </c>
      <c r="AN43" s="546"/>
      <c r="AO43" s="546"/>
      <c r="AP43" s="546"/>
      <c r="AQ43" s="546"/>
      <c r="AR43" s="546"/>
      <c r="AS43" s="546"/>
      <c r="AT43" s="546"/>
      <c r="AU43" s="549">
        <v>1.2</v>
      </c>
      <c r="AV43" s="549"/>
      <c r="AW43" s="549"/>
      <c r="AX43" s="549"/>
      <c r="AY43" s="549"/>
      <c r="AZ43" s="549"/>
      <c r="BA43" s="549"/>
      <c r="BB43" s="549"/>
      <c r="BC43" s="547">
        <v>2.8</v>
      </c>
      <c r="BD43" s="547"/>
      <c r="BE43" s="547"/>
      <c r="BF43" s="547"/>
      <c r="BG43" s="547"/>
      <c r="BH43" s="547"/>
      <c r="BI43" s="547"/>
      <c r="BJ43" s="547"/>
    </row>
    <row r="44" spans="2:62">
      <c r="B44" s="534"/>
      <c r="C44" s="534"/>
      <c r="D44" s="35"/>
      <c r="K44" s="35"/>
      <c r="P44" s="217">
        <v>22</v>
      </c>
      <c r="Q44" s="217"/>
      <c r="R44" s="217"/>
      <c r="V44" s="35"/>
      <c r="W44" s="547">
        <v>7.8</v>
      </c>
      <c r="X44" s="547"/>
      <c r="Y44" s="547"/>
      <c r="Z44" s="547"/>
      <c r="AA44" s="547"/>
      <c r="AB44" s="547"/>
      <c r="AC44" s="547"/>
      <c r="AD44" s="547"/>
      <c r="AE44" s="549">
        <v>12</v>
      </c>
      <c r="AF44" s="549"/>
      <c r="AG44" s="549"/>
      <c r="AH44" s="549"/>
      <c r="AI44" s="549"/>
      <c r="AJ44" s="549"/>
      <c r="AK44" s="549"/>
      <c r="AL44" s="549"/>
      <c r="AM44" s="546">
        <v>0.7</v>
      </c>
      <c r="AN44" s="546"/>
      <c r="AO44" s="546"/>
      <c r="AP44" s="546"/>
      <c r="AQ44" s="546"/>
      <c r="AR44" s="546"/>
      <c r="AS44" s="546"/>
      <c r="AT44" s="546"/>
      <c r="AU44" s="549">
        <v>0.9</v>
      </c>
      <c r="AV44" s="549"/>
      <c r="AW44" s="549"/>
      <c r="AX44" s="549"/>
      <c r="AY44" s="549"/>
      <c r="AZ44" s="549"/>
      <c r="BA44" s="549"/>
      <c r="BB44" s="549"/>
      <c r="BC44" s="549">
        <v>3.8</v>
      </c>
      <c r="BD44" s="549"/>
      <c r="BE44" s="549"/>
      <c r="BF44" s="549"/>
      <c r="BG44" s="549"/>
      <c r="BH44" s="549"/>
      <c r="BI44" s="549"/>
      <c r="BJ44" s="549"/>
    </row>
    <row r="45" spans="2:62">
      <c r="D45" s="35"/>
      <c r="K45" s="35"/>
      <c r="P45" s="217">
        <v>23</v>
      </c>
      <c r="Q45" s="217"/>
      <c r="R45" s="217"/>
      <c r="V45" s="35"/>
      <c r="W45" s="547">
        <v>7.6</v>
      </c>
      <c r="X45" s="547"/>
      <c r="Y45" s="547"/>
      <c r="Z45" s="547"/>
      <c r="AA45" s="547"/>
      <c r="AB45" s="547"/>
      <c r="AC45" s="547"/>
      <c r="AD45" s="547"/>
      <c r="AE45" s="549">
        <v>11.7</v>
      </c>
      <c r="AF45" s="549"/>
      <c r="AG45" s="549"/>
      <c r="AH45" s="549"/>
      <c r="AI45" s="549"/>
      <c r="AJ45" s="549"/>
      <c r="AK45" s="549"/>
      <c r="AL45" s="549"/>
      <c r="AM45" s="546">
        <v>1.3</v>
      </c>
      <c r="AN45" s="546"/>
      <c r="AO45" s="546"/>
      <c r="AP45" s="546"/>
      <c r="AQ45" s="546"/>
      <c r="AR45" s="546"/>
      <c r="AS45" s="546"/>
      <c r="AT45" s="546"/>
      <c r="AU45" s="549">
        <v>1.8</v>
      </c>
      <c r="AV45" s="549"/>
      <c r="AW45" s="549"/>
      <c r="AX45" s="549"/>
      <c r="AY45" s="549"/>
      <c r="AZ45" s="549"/>
      <c r="BA45" s="549"/>
      <c r="BB45" s="549"/>
      <c r="BC45" s="546">
        <v>2.2999999999999998</v>
      </c>
      <c r="BD45" s="546"/>
      <c r="BE45" s="546"/>
      <c r="BF45" s="546"/>
      <c r="BG45" s="546"/>
      <c r="BH45" s="546"/>
      <c r="BI45" s="546"/>
      <c r="BJ45" s="546"/>
    </row>
    <row r="46" spans="2:62">
      <c r="D46" s="35"/>
      <c r="K46" s="35"/>
      <c r="P46" s="218">
        <v>24</v>
      </c>
      <c r="Q46" s="218"/>
      <c r="R46" s="218"/>
      <c r="V46" s="35"/>
      <c r="W46" s="548">
        <v>7.1</v>
      </c>
      <c r="X46" s="548"/>
      <c r="Y46" s="548"/>
      <c r="Z46" s="548"/>
      <c r="AA46" s="548"/>
      <c r="AB46" s="548"/>
      <c r="AC46" s="548"/>
      <c r="AD46" s="548"/>
      <c r="AE46" s="548">
        <v>11.3</v>
      </c>
      <c r="AF46" s="548"/>
      <c r="AG46" s="548"/>
      <c r="AH46" s="548"/>
      <c r="AI46" s="548"/>
      <c r="AJ46" s="548"/>
      <c r="AK46" s="548"/>
      <c r="AL46" s="548"/>
      <c r="AM46" s="548">
        <v>1.5</v>
      </c>
      <c r="AN46" s="548"/>
      <c r="AO46" s="548"/>
      <c r="AP46" s="548"/>
      <c r="AQ46" s="548"/>
      <c r="AR46" s="548"/>
      <c r="AS46" s="548"/>
      <c r="AT46" s="548"/>
      <c r="AU46" s="548">
        <v>1.8</v>
      </c>
      <c r="AV46" s="548"/>
      <c r="AW46" s="548"/>
      <c r="AX46" s="548"/>
      <c r="AY46" s="548"/>
      <c r="AZ46" s="548"/>
      <c r="BA46" s="548"/>
      <c r="BB46" s="548"/>
      <c r="BC46" s="548">
        <v>2.7</v>
      </c>
      <c r="BD46" s="548"/>
      <c r="BE46" s="548"/>
      <c r="BF46" s="548"/>
      <c r="BG46" s="548"/>
      <c r="BH46" s="548"/>
      <c r="BI46" s="548"/>
      <c r="BJ46" s="548"/>
    </row>
    <row r="47" spans="2:62">
      <c r="B47" s="41"/>
      <c r="C47" s="41"/>
      <c r="D47" s="42"/>
      <c r="E47" s="41"/>
      <c r="F47" s="41"/>
      <c r="G47" s="41"/>
      <c r="H47" s="41"/>
      <c r="I47" s="41"/>
      <c r="J47" s="41"/>
      <c r="K47" s="42"/>
      <c r="L47" s="41"/>
      <c r="M47" s="41"/>
      <c r="N47" s="41"/>
      <c r="O47" s="41"/>
      <c r="P47" s="41"/>
      <c r="Q47" s="41"/>
      <c r="R47" s="41"/>
      <c r="S47" s="41"/>
      <c r="T47" s="41"/>
      <c r="U47" s="41"/>
      <c r="V47" s="42"/>
      <c r="W47" s="39"/>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row>
    <row r="48" spans="2:62">
      <c r="D48" s="35"/>
      <c r="E48" s="21"/>
      <c r="K48" s="35"/>
      <c r="V48" s="35"/>
    </row>
    <row r="49" spans="2:62">
      <c r="B49" s="534" t="s">
        <v>320</v>
      </c>
      <c r="C49" s="534"/>
      <c r="D49" s="35"/>
      <c r="E49" s="21"/>
      <c r="F49" s="217" t="s">
        <v>318</v>
      </c>
      <c r="G49" s="217"/>
      <c r="H49" s="217"/>
      <c r="I49" s="217"/>
      <c r="J49" s="217"/>
      <c r="K49" s="35"/>
      <c r="M49" s="194" t="s">
        <v>301</v>
      </c>
      <c r="N49" s="194"/>
      <c r="O49" s="194"/>
      <c r="P49" s="217">
        <v>20</v>
      </c>
      <c r="Q49" s="217"/>
      <c r="R49" s="217"/>
      <c r="S49" s="194" t="s">
        <v>294</v>
      </c>
      <c r="T49" s="194"/>
      <c r="U49" s="194"/>
      <c r="V49" s="35"/>
      <c r="W49" s="549">
        <v>7.7</v>
      </c>
      <c r="X49" s="549"/>
      <c r="Y49" s="549"/>
      <c r="Z49" s="549"/>
      <c r="AA49" s="549"/>
      <c r="AB49" s="549"/>
      <c r="AC49" s="549"/>
      <c r="AD49" s="549"/>
      <c r="AE49" s="547">
        <v>10.1</v>
      </c>
      <c r="AF49" s="547"/>
      <c r="AG49" s="547"/>
      <c r="AH49" s="547"/>
      <c r="AI49" s="547"/>
      <c r="AJ49" s="547"/>
      <c r="AK49" s="547"/>
      <c r="AL49" s="547"/>
      <c r="AM49" s="546">
        <v>0.9</v>
      </c>
      <c r="AN49" s="546"/>
      <c r="AO49" s="546"/>
      <c r="AP49" s="546"/>
      <c r="AQ49" s="546"/>
      <c r="AR49" s="546"/>
      <c r="AS49" s="546"/>
      <c r="AT49" s="546"/>
      <c r="AU49" s="547">
        <v>2.5</v>
      </c>
      <c r="AV49" s="547"/>
      <c r="AW49" s="547"/>
      <c r="AX49" s="547"/>
      <c r="AY49" s="547"/>
      <c r="AZ49" s="547"/>
      <c r="BA49" s="547"/>
      <c r="BB49" s="547"/>
      <c r="BC49" s="549">
        <v>129.80000000000001</v>
      </c>
      <c r="BD49" s="549"/>
      <c r="BE49" s="549"/>
      <c r="BF49" s="549"/>
      <c r="BG49" s="549"/>
      <c r="BH49" s="549"/>
      <c r="BI49" s="549"/>
      <c r="BJ49" s="549"/>
    </row>
    <row r="50" spans="2:62">
      <c r="B50" s="534"/>
      <c r="C50" s="534"/>
      <c r="D50" s="35"/>
      <c r="E50" s="21"/>
      <c r="K50" s="35"/>
      <c r="P50" s="217">
        <v>21</v>
      </c>
      <c r="Q50" s="217"/>
      <c r="R50" s="217"/>
      <c r="V50" s="35"/>
      <c r="W50" s="549">
        <v>8</v>
      </c>
      <c r="X50" s="549"/>
      <c r="Y50" s="549"/>
      <c r="Z50" s="549"/>
      <c r="AA50" s="549"/>
      <c r="AB50" s="549"/>
      <c r="AC50" s="549"/>
      <c r="AD50" s="549"/>
      <c r="AE50" s="547">
        <v>10.8</v>
      </c>
      <c r="AF50" s="547"/>
      <c r="AG50" s="547"/>
      <c r="AH50" s="547"/>
      <c r="AI50" s="547"/>
      <c r="AJ50" s="547"/>
      <c r="AK50" s="547"/>
      <c r="AL50" s="547"/>
      <c r="AM50" s="546">
        <v>0.9</v>
      </c>
      <c r="AN50" s="546"/>
      <c r="AO50" s="546"/>
      <c r="AP50" s="546"/>
      <c r="AQ50" s="546"/>
      <c r="AR50" s="546"/>
      <c r="AS50" s="546"/>
      <c r="AT50" s="546"/>
      <c r="AU50" s="549">
        <v>2.5</v>
      </c>
      <c r="AV50" s="549"/>
      <c r="AW50" s="549"/>
      <c r="AX50" s="549"/>
      <c r="AY50" s="549"/>
      <c r="AZ50" s="549"/>
      <c r="BA50" s="549"/>
      <c r="BB50" s="549"/>
      <c r="BC50" s="547">
        <v>28.5</v>
      </c>
      <c r="BD50" s="547"/>
      <c r="BE50" s="547"/>
      <c r="BF50" s="547"/>
      <c r="BG50" s="547"/>
      <c r="BH50" s="547"/>
      <c r="BI50" s="547"/>
      <c r="BJ50" s="547"/>
    </row>
    <row r="51" spans="2:62">
      <c r="B51" s="534"/>
      <c r="C51" s="534"/>
      <c r="D51" s="35"/>
      <c r="E51" s="21"/>
      <c r="K51" s="35"/>
      <c r="P51" s="217">
        <v>22</v>
      </c>
      <c r="Q51" s="217"/>
      <c r="R51" s="217"/>
      <c r="V51" s="35"/>
      <c r="W51" s="549">
        <v>7.5</v>
      </c>
      <c r="X51" s="549"/>
      <c r="Y51" s="549"/>
      <c r="Z51" s="549"/>
      <c r="AA51" s="549"/>
      <c r="AB51" s="549"/>
      <c r="AC51" s="549"/>
      <c r="AD51" s="549"/>
      <c r="AE51" s="549">
        <v>11.4</v>
      </c>
      <c r="AF51" s="549"/>
      <c r="AG51" s="549"/>
      <c r="AH51" s="549"/>
      <c r="AI51" s="549"/>
      <c r="AJ51" s="549"/>
      <c r="AK51" s="549"/>
      <c r="AL51" s="549"/>
      <c r="AM51" s="546">
        <v>0.9</v>
      </c>
      <c r="AN51" s="546"/>
      <c r="AO51" s="546"/>
      <c r="AP51" s="546"/>
      <c r="AQ51" s="546"/>
      <c r="AR51" s="546"/>
      <c r="AS51" s="546"/>
      <c r="AT51" s="546"/>
      <c r="AU51" s="549">
        <v>1.4</v>
      </c>
      <c r="AV51" s="549"/>
      <c r="AW51" s="549"/>
      <c r="AX51" s="549"/>
      <c r="AY51" s="549"/>
      <c r="AZ51" s="549"/>
      <c r="BA51" s="549"/>
      <c r="BB51" s="549"/>
      <c r="BC51" s="549">
        <v>48.8</v>
      </c>
      <c r="BD51" s="549"/>
      <c r="BE51" s="549"/>
      <c r="BF51" s="549"/>
      <c r="BG51" s="549"/>
      <c r="BH51" s="549"/>
      <c r="BI51" s="549"/>
      <c r="BJ51" s="549"/>
    </row>
    <row r="52" spans="2:62">
      <c r="B52" s="534"/>
      <c r="C52" s="534"/>
      <c r="D52" s="35"/>
      <c r="E52" s="21"/>
      <c r="K52" s="35"/>
      <c r="P52" s="217">
        <v>23</v>
      </c>
      <c r="Q52" s="217"/>
      <c r="R52" s="217"/>
      <c r="V52" s="35"/>
      <c r="W52" s="547">
        <v>8.1999999999999993</v>
      </c>
      <c r="X52" s="547"/>
      <c r="Y52" s="547"/>
      <c r="Z52" s="547"/>
      <c r="AA52" s="547"/>
      <c r="AB52" s="547"/>
      <c r="AC52" s="547"/>
      <c r="AD52" s="547"/>
      <c r="AE52" s="549">
        <v>11.3</v>
      </c>
      <c r="AF52" s="549"/>
      <c r="AG52" s="549"/>
      <c r="AH52" s="549"/>
      <c r="AI52" s="549"/>
      <c r="AJ52" s="549"/>
      <c r="AK52" s="549"/>
      <c r="AL52" s="549"/>
      <c r="AM52" s="546">
        <v>1.1000000000000001</v>
      </c>
      <c r="AN52" s="546"/>
      <c r="AO52" s="546"/>
      <c r="AP52" s="546"/>
      <c r="AQ52" s="546"/>
      <c r="AR52" s="546"/>
      <c r="AS52" s="546"/>
      <c r="AT52" s="546"/>
      <c r="AU52" s="549">
        <v>8.8000000000000007</v>
      </c>
      <c r="AV52" s="549"/>
      <c r="AW52" s="549"/>
      <c r="AX52" s="549"/>
      <c r="AY52" s="549"/>
      <c r="AZ52" s="549"/>
      <c r="BA52" s="549"/>
      <c r="BB52" s="549"/>
      <c r="BC52" s="546">
        <v>392.8</v>
      </c>
      <c r="BD52" s="546"/>
      <c r="BE52" s="546"/>
      <c r="BF52" s="546"/>
      <c r="BG52" s="546"/>
      <c r="BH52" s="546"/>
      <c r="BI52" s="546"/>
      <c r="BJ52" s="546"/>
    </row>
    <row r="53" spans="2:62">
      <c r="B53" s="534"/>
      <c r="C53" s="534"/>
      <c r="D53" s="35"/>
      <c r="E53" s="21"/>
      <c r="K53" s="35"/>
      <c r="P53" s="218">
        <v>24</v>
      </c>
      <c r="Q53" s="218"/>
      <c r="R53" s="218"/>
      <c r="V53" s="35"/>
      <c r="W53" s="550">
        <v>7.3</v>
      </c>
      <c r="X53" s="550"/>
      <c r="Y53" s="550"/>
      <c r="Z53" s="550"/>
      <c r="AA53" s="550"/>
      <c r="AB53" s="550"/>
      <c r="AC53" s="550"/>
      <c r="AD53" s="550"/>
      <c r="AE53" s="550">
        <v>10.7</v>
      </c>
      <c r="AF53" s="550"/>
      <c r="AG53" s="550"/>
      <c r="AH53" s="550"/>
      <c r="AI53" s="550"/>
      <c r="AJ53" s="550"/>
      <c r="AK53" s="550"/>
      <c r="AL53" s="550"/>
      <c r="AM53" s="550">
        <v>1.3</v>
      </c>
      <c r="AN53" s="550"/>
      <c r="AO53" s="550"/>
      <c r="AP53" s="550"/>
      <c r="AQ53" s="550"/>
      <c r="AR53" s="550"/>
      <c r="AS53" s="550"/>
      <c r="AT53" s="550"/>
      <c r="AU53" s="550">
        <v>3.6</v>
      </c>
      <c r="AV53" s="550"/>
      <c r="AW53" s="550"/>
      <c r="AX53" s="550"/>
      <c r="AY53" s="550"/>
      <c r="AZ53" s="550"/>
      <c r="BA53" s="550"/>
      <c r="BB53" s="550"/>
      <c r="BC53" s="550">
        <v>115.5</v>
      </c>
      <c r="BD53" s="550"/>
      <c r="BE53" s="550"/>
      <c r="BF53" s="550"/>
      <c r="BG53" s="550"/>
      <c r="BH53" s="550"/>
      <c r="BI53" s="550"/>
      <c r="BJ53" s="550"/>
    </row>
    <row r="54" spans="2:62">
      <c r="B54" s="534"/>
      <c r="C54" s="534"/>
      <c r="D54" s="35"/>
      <c r="E54" s="40"/>
      <c r="F54" s="41"/>
      <c r="G54" s="41"/>
      <c r="H54" s="41"/>
      <c r="I54" s="41"/>
      <c r="J54" s="41"/>
      <c r="K54" s="42"/>
      <c r="L54" s="41"/>
      <c r="M54" s="41"/>
      <c r="N54" s="41"/>
      <c r="O54" s="41"/>
      <c r="P54" s="41"/>
      <c r="Q54" s="41"/>
      <c r="R54" s="41"/>
      <c r="S54" s="41"/>
      <c r="T54" s="41"/>
      <c r="U54" s="41"/>
      <c r="V54" s="42"/>
      <c r="W54" s="39"/>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row>
    <row r="55" spans="2:62">
      <c r="B55" s="534"/>
      <c r="C55" s="534"/>
      <c r="D55" s="35"/>
      <c r="E55" s="21"/>
      <c r="K55" s="35"/>
      <c r="V55" s="35"/>
    </row>
    <row r="56" spans="2:62">
      <c r="B56" s="534"/>
      <c r="C56" s="534"/>
      <c r="D56" s="35"/>
      <c r="E56" s="21"/>
      <c r="F56" s="194" t="s">
        <v>319</v>
      </c>
      <c r="G56" s="194"/>
      <c r="H56" s="194"/>
      <c r="I56" s="194"/>
      <c r="J56" s="194"/>
      <c r="K56" s="35"/>
      <c r="M56" s="194" t="s">
        <v>301</v>
      </c>
      <c r="N56" s="194"/>
      <c r="O56" s="194"/>
      <c r="P56" s="217">
        <v>20</v>
      </c>
      <c r="Q56" s="217"/>
      <c r="R56" s="217"/>
      <c r="S56" s="194" t="s">
        <v>294</v>
      </c>
      <c r="T56" s="194"/>
      <c r="U56" s="194"/>
      <c r="V56" s="35"/>
      <c r="W56" s="549">
        <v>7.2</v>
      </c>
      <c r="X56" s="549"/>
      <c r="Y56" s="549"/>
      <c r="Z56" s="549"/>
      <c r="AA56" s="549"/>
      <c r="AB56" s="549"/>
      <c r="AC56" s="549"/>
      <c r="AD56" s="549"/>
      <c r="AE56" s="547">
        <v>12.4</v>
      </c>
      <c r="AF56" s="547"/>
      <c r="AG56" s="547"/>
      <c r="AH56" s="547"/>
      <c r="AI56" s="547"/>
      <c r="AJ56" s="547"/>
      <c r="AK56" s="547"/>
      <c r="AL56" s="547"/>
      <c r="AM56" s="546">
        <v>0.9</v>
      </c>
      <c r="AN56" s="546"/>
      <c r="AO56" s="546"/>
      <c r="AP56" s="546"/>
      <c r="AQ56" s="546"/>
      <c r="AR56" s="546"/>
      <c r="AS56" s="546"/>
      <c r="AT56" s="546"/>
      <c r="AU56" s="547">
        <v>1.2</v>
      </c>
      <c r="AV56" s="547"/>
      <c r="AW56" s="547"/>
      <c r="AX56" s="547"/>
      <c r="AY56" s="547"/>
      <c r="AZ56" s="547"/>
      <c r="BA56" s="547"/>
      <c r="BB56" s="547"/>
      <c r="BC56" s="549">
        <v>3</v>
      </c>
      <c r="BD56" s="549"/>
      <c r="BE56" s="549"/>
      <c r="BF56" s="549"/>
      <c r="BG56" s="549"/>
      <c r="BH56" s="549"/>
      <c r="BI56" s="549"/>
      <c r="BJ56" s="549"/>
    </row>
    <row r="57" spans="2:62">
      <c r="B57" s="534"/>
      <c r="C57" s="534"/>
      <c r="D57" s="35"/>
      <c r="E57" s="21"/>
      <c r="K57" s="35"/>
      <c r="P57" s="217">
        <v>21</v>
      </c>
      <c r="Q57" s="217"/>
      <c r="R57" s="217"/>
      <c r="V57" s="35"/>
      <c r="W57" s="547">
        <v>7.9</v>
      </c>
      <c r="X57" s="547"/>
      <c r="Y57" s="547"/>
      <c r="Z57" s="547"/>
      <c r="AA57" s="547"/>
      <c r="AB57" s="547"/>
      <c r="AC57" s="547"/>
      <c r="AD57" s="547"/>
      <c r="AE57" s="547">
        <v>11.2</v>
      </c>
      <c r="AF57" s="547"/>
      <c r="AG57" s="547"/>
      <c r="AH57" s="547"/>
      <c r="AI57" s="547"/>
      <c r="AJ57" s="547"/>
      <c r="AK57" s="547"/>
      <c r="AL57" s="547"/>
      <c r="AM57" s="546">
        <v>1.1000000000000001</v>
      </c>
      <c r="AN57" s="546"/>
      <c r="AO57" s="546"/>
      <c r="AP57" s="546"/>
      <c r="AQ57" s="546"/>
      <c r="AR57" s="546"/>
      <c r="AS57" s="546"/>
      <c r="AT57" s="546"/>
      <c r="AU57" s="549">
        <v>1.7</v>
      </c>
      <c r="AV57" s="549"/>
      <c r="AW57" s="549"/>
      <c r="AX57" s="549"/>
      <c r="AY57" s="549"/>
      <c r="AZ57" s="549"/>
      <c r="BA57" s="549"/>
      <c r="BB57" s="549"/>
      <c r="BC57" s="549">
        <v>1.8</v>
      </c>
      <c r="BD57" s="549"/>
      <c r="BE57" s="549"/>
      <c r="BF57" s="549"/>
      <c r="BG57" s="549"/>
      <c r="BH57" s="549"/>
      <c r="BI57" s="549"/>
      <c r="BJ57" s="549"/>
    </row>
    <row r="58" spans="2:62">
      <c r="B58" s="534"/>
      <c r="C58" s="534"/>
      <c r="D58" s="35"/>
      <c r="E58" s="21"/>
      <c r="K58" s="35"/>
      <c r="P58" s="217">
        <v>22</v>
      </c>
      <c r="Q58" s="217"/>
      <c r="R58" s="217"/>
      <c r="V58" s="35"/>
      <c r="W58" s="549">
        <v>8.1</v>
      </c>
      <c r="X58" s="549"/>
      <c r="Y58" s="549"/>
      <c r="Z58" s="549"/>
      <c r="AA58" s="549"/>
      <c r="AB58" s="549"/>
      <c r="AC58" s="549"/>
      <c r="AD58" s="549"/>
      <c r="AE58" s="549">
        <v>11.5</v>
      </c>
      <c r="AF58" s="549"/>
      <c r="AG58" s="549"/>
      <c r="AH58" s="549"/>
      <c r="AI58" s="549"/>
      <c r="AJ58" s="549"/>
      <c r="AK58" s="549"/>
      <c r="AL58" s="549"/>
      <c r="AM58" s="546">
        <v>1.1000000000000001</v>
      </c>
      <c r="AN58" s="546"/>
      <c r="AO58" s="546"/>
      <c r="AP58" s="546"/>
      <c r="AQ58" s="546"/>
      <c r="AR58" s="546"/>
      <c r="AS58" s="546"/>
      <c r="AT58" s="546"/>
      <c r="AU58" s="549">
        <v>1.8</v>
      </c>
      <c r="AV58" s="549"/>
      <c r="AW58" s="549"/>
      <c r="AX58" s="549"/>
      <c r="AY58" s="549"/>
      <c r="AZ58" s="549"/>
      <c r="BA58" s="549"/>
      <c r="BB58" s="549"/>
      <c r="BC58" s="549">
        <v>5.8</v>
      </c>
      <c r="BD58" s="549"/>
      <c r="BE58" s="549"/>
      <c r="BF58" s="549"/>
      <c r="BG58" s="549"/>
      <c r="BH58" s="549"/>
      <c r="BI58" s="549"/>
      <c r="BJ58" s="549"/>
    </row>
    <row r="59" spans="2:62">
      <c r="B59" s="534"/>
      <c r="C59" s="534"/>
      <c r="D59" s="35"/>
      <c r="E59" s="21"/>
      <c r="K59" s="35"/>
      <c r="P59" s="217">
        <v>23</v>
      </c>
      <c r="Q59" s="217"/>
      <c r="R59" s="217"/>
      <c r="V59" s="35"/>
      <c r="W59" s="547">
        <v>8.1999999999999993</v>
      </c>
      <c r="X59" s="547"/>
      <c r="Y59" s="547"/>
      <c r="Z59" s="547"/>
      <c r="AA59" s="547"/>
      <c r="AB59" s="547"/>
      <c r="AC59" s="547"/>
      <c r="AD59" s="547"/>
      <c r="AE59" s="549">
        <v>12.2</v>
      </c>
      <c r="AF59" s="549"/>
      <c r="AG59" s="549"/>
      <c r="AH59" s="549"/>
      <c r="AI59" s="549"/>
      <c r="AJ59" s="549"/>
      <c r="AK59" s="549"/>
      <c r="AL59" s="549"/>
      <c r="AM59" s="546">
        <v>1.6</v>
      </c>
      <c r="AN59" s="546"/>
      <c r="AO59" s="546"/>
      <c r="AP59" s="546"/>
      <c r="AQ59" s="546"/>
      <c r="AR59" s="546"/>
      <c r="AS59" s="546"/>
      <c r="AT59" s="546"/>
      <c r="AU59" s="549">
        <v>2.1</v>
      </c>
      <c r="AV59" s="549"/>
      <c r="AW59" s="549"/>
      <c r="AX59" s="549"/>
      <c r="AY59" s="549"/>
      <c r="AZ59" s="549"/>
      <c r="BA59" s="549"/>
      <c r="BB59" s="549"/>
      <c r="BC59" s="546">
        <v>3</v>
      </c>
      <c r="BD59" s="546"/>
      <c r="BE59" s="546"/>
      <c r="BF59" s="546"/>
      <c r="BG59" s="546"/>
      <c r="BH59" s="546"/>
      <c r="BI59" s="546"/>
      <c r="BJ59" s="546"/>
    </row>
    <row r="60" spans="2:62">
      <c r="B60" s="534"/>
      <c r="C60" s="534"/>
      <c r="D60" s="35"/>
      <c r="E60" s="21"/>
      <c r="K60" s="35"/>
      <c r="P60" s="218">
        <v>24</v>
      </c>
      <c r="Q60" s="218"/>
      <c r="R60" s="218"/>
      <c r="V60" s="35"/>
      <c r="W60" s="548">
        <v>7.5</v>
      </c>
      <c r="X60" s="548"/>
      <c r="Y60" s="548"/>
      <c r="Z60" s="548"/>
      <c r="AA60" s="548"/>
      <c r="AB60" s="548"/>
      <c r="AC60" s="548"/>
      <c r="AD60" s="548"/>
      <c r="AE60" s="548">
        <v>11.3</v>
      </c>
      <c r="AF60" s="548"/>
      <c r="AG60" s="548"/>
      <c r="AH60" s="548"/>
      <c r="AI60" s="548"/>
      <c r="AJ60" s="548"/>
      <c r="AK60" s="548"/>
      <c r="AL60" s="548"/>
      <c r="AM60" s="548">
        <v>1.6</v>
      </c>
      <c r="AN60" s="548"/>
      <c r="AO60" s="548"/>
      <c r="AP60" s="548"/>
      <c r="AQ60" s="548"/>
      <c r="AR60" s="548"/>
      <c r="AS60" s="548"/>
      <c r="AT60" s="548"/>
      <c r="AU60" s="548">
        <v>2.5</v>
      </c>
      <c r="AV60" s="548"/>
      <c r="AW60" s="548"/>
      <c r="AX60" s="548"/>
      <c r="AY60" s="548"/>
      <c r="AZ60" s="548"/>
      <c r="BA60" s="548"/>
      <c r="BB60" s="548"/>
      <c r="BC60" s="548">
        <v>5.8</v>
      </c>
      <c r="BD60" s="548"/>
      <c r="BE60" s="548"/>
      <c r="BF60" s="548"/>
      <c r="BG60" s="548"/>
      <c r="BH60" s="548"/>
      <c r="BI60" s="548"/>
      <c r="BJ60" s="548"/>
    </row>
    <row r="61" spans="2:62">
      <c r="B61" s="1"/>
      <c r="C61" s="1"/>
      <c r="D61" s="36"/>
      <c r="E61" s="1"/>
      <c r="F61" s="1"/>
      <c r="G61" s="1"/>
      <c r="H61" s="1"/>
      <c r="I61" s="1"/>
      <c r="J61" s="1"/>
      <c r="K61" s="36"/>
      <c r="L61" s="1"/>
      <c r="M61" s="1"/>
      <c r="N61" s="1"/>
      <c r="O61" s="1"/>
      <c r="P61" s="1"/>
      <c r="Q61" s="1"/>
      <c r="R61" s="1"/>
      <c r="S61" s="1"/>
      <c r="T61" s="1"/>
      <c r="U61" s="1"/>
      <c r="V61" s="36"/>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row>
    <row r="62" spans="2:62">
      <c r="C62" s="197" t="s">
        <v>302</v>
      </c>
      <c r="D62" s="197"/>
      <c r="E62" s="26" t="s">
        <v>304</v>
      </c>
      <c r="F62" s="227">
        <v>-1</v>
      </c>
      <c r="G62" s="227"/>
      <c r="H62" s="3" t="s">
        <v>321</v>
      </c>
    </row>
    <row r="63" spans="2:62">
      <c r="F63" s="364">
        <v>-2</v>
      </c>
      <c r="G63" s="364"/>
      <c r="H63" s="3" t="s">
        <v>482</v>
      </c>
    </row>
    <row r="64" spans="2:62">
      <c r="F64" s="364">
        <v>-3</v>
      </c>
      <c r="G64" s="413"/>
      <c r="H64" s="3" t="s">
        <v>531</v>
      </c>
    </row>
    <row r="65" spans="2:6">
      <c r="B65" s="192" t="s">
        <v>303</v>
      </c>
      <c r="C65" s="192"/>
      <c r="D65" s="192"/>
      <c r="E65" s="26" t="s">
        <v>304</v>
      </c>
      <c r="F65" s="3" t="s">
        <v>322</v>
      </c>
    </row>
  </sheetData>
  <mergeCells count="223">
    <mergeCell ref="F64:G64"/>
    <mergeCell ref="B49:C60"/>
    <mergeCell ref="C62:D62"/>
    <mergeCell ref="B65:D65"/>
    <mergeCell ref="F62:G62"/>
    <mergeCell ref="F63:G63"/>
    <mergeCell ref="F49:J49"/>
    <mergeCell ref="P60:R60"/>
    <mergeCell ref="F56:J56"/>
    <mergeCell ref="M56:O56"/>
    <mergeCell ref="P51:R51"/>
    <mergeCell ref="P50:R50"/>
    <mergeCell ref="P53:R53"/>
    <mergeCell ref="W60:AD60"/>
    <mergeCell ref="P58:R58"/>
    <mergeCell ref="W58:AD58"/>
    <mergeCell ref="P57:R57"/>
    <mergeCell ref="W57:AD57"/>
    <mergeCell ref="AE60:AL60"/>
    <mergeCell ref="AM60:AT60"/>
    <mergeCell ref="AU60:BB60"/>
    <mergeCell ref="BC60:BJ60"/>
    <mergeCell ref="P59:R59"/>
    <mergeCell ref="W59:AD59"/>
    <mergeCell ref="AE59:AL59"/>
    <mergeCell ref="AM59:AT59"/>
    <mergeCell ref="AU59:BB59"/>
    <mergeCell ref="BC59:BJ59"/>
    <mergeCell ref="AE58:AL58"/>
    <mergeCell ref="AM58:AT58"/>
    <mergeCell ref="AU58:BB58"/>
    <mergeCell ref="BC58:BJ58"/>
    <mergeCell ref="AM56:AT56"/>
    <mergeCell ref="AU56:BB56"/>
    <mergeCell ref="BC56:BJ56"/>
    <mergeCell ref="AE57:AL57"/>
    <mergeCell ref="AM57:AT57"/>
    <mergeCell ref="AU57:BB57"/>
    <mergeCell ref="BC57:BJ57"/>
    <mergeCell ref="P56:R56"/>
    <mergeCell ref="S56:U56"/>
    <mergeCell ref="W56:AD56"/>
    <mergeCell ref="AE56:AL56"/>
    <mergeCell ref="W53:AD53"/>
    <mergeCell ref="AE53:AL53"/>
    <mergeCell ref="AM53:AT53"/>
    <mergeCell ref="AU53:BB53"/>
    <mergeCell ref="BC53:BJ53"/>
    <mergeCell ref="P52:R52"/>
    <mergeCell ref="W52:AD52"/>
    <mergeCell ref="AE52:AL52"/>
    <mergeCell ref="AM52:AT52"/>
    <mergeCell ref="AU52:BB52"/>
    <mergeCell ref="BC52:BJ52"/>
    <mergeCell ref="W51:AD51"/>
    <mergeCell ref="AE51:AL51"/>
    <mergeCell ref="AM51:AT51"/>
    <mergeCell ref="AU51:BB51"/>
    <mergeCell ref="BC51:BJ51"/>
    <mergeCell ref="AE49:AL49"/>
    <mergeCell ref="AM49:AT49"/>
    <mergeCell ref="AU49:BB49"/>
    <mergeCell ref="BC49:BJ49"/>
    <mergeCell ref="W50:AD50"/>
    <mergeCell ref="AE50:AL50"/>
    <mergeCell ref="AM50:AT50"/>
    <mergeCell ref="AU50:BB50"/>
    <mergeCell ref="BC50:BJ50"/>
    <mergeCell ref="W46:AD46"/>
    <mergeCell ref="AE46:AL46"/>
    <mergeCell ref="AM46:AT46"/>
    <mergeCell ref="AU46:BB46"/>
    <mergeCell ref="BC46:BJ46"/>
    <mergeCell ref="M49:O49"/>
    <mergeCell ref="P49:R49"/>
    <mergeCell ref="S49:U49"/>
    <mergeCell ref="W49:AD49"/>
    <mergeCell ref="W44:AD44"/>
    <mergeCell ref="AE44:AL44"/>
    <mergeCell ref="AM44:AT44"/>
    <mergeCell ref="AU44:BB44"/>
    <mergeCell ref="BC44:BJ44"/>
    <mergeCell ref="W45:AD45"/>
    <mergeCell ref="AE45:AL45"/>
    <mergeCell ref="AM45:AT45"/>
    <mergeCell ref="AU45:BB45"/>
    <mergeCell ref="BC45:BJ45"/>
    <mergeCell ref="W42:AD42"/>
    <mergeCell ref="AE42:AL42"/>
    <mergeCell ref="AM42:AT42"/>
    <mergeCell ref="AU42:BB42"/>
    <mergeCell ref="BC42:BJ42"/>
    <mergeCell ref="W43:AD43"/>
    <mergeCell ref="AE43:AL43"/>
    <mergeCell ref="AM43:AT43"/>
    <mergeCell ref="AU43:BB43"/>
    <mergeCell ref="BC43:BJ43"/>
    <mergeCell ref="W38:AD38"/>
    <mergeCell ref="AE38:AL38"/>
    <mergeCell ref="AM38:AT38"/>
    <mergeCell ref="AU38:BB38"/>
    <mergeCell ref="BC38:BJ38"/>
    <mergeCell ref="W39:AD39"/>
    <mergeCell ref="AE39:AL39"/>
    <mergeCell ref="AM39:AT39"/>
    <mergeCell ref="AU39:BB39"/>
    <mergeCell ref="BC39:BJ39"/>
    <mergeCell ref="W36:AD36"/>
    <mergeCell ref="AE36:AL36"/>
    <mergeCell ref="AM36:AT36"/>
    <mergeCell ref="AU36:BB36"/>
    <mergeCell ref="BC36:BJ36"/>
    <mergeCell ref="W37:AD37"/>
    <mergeCell ref="AE37:AL37"/>
    <mergeCell ref="AM37:AT37"/>
    <mergeCell ref="AU37:BB37"/>
    <mergeCell ref="BC37:BJ37"/>
    <mergeCell ref="AM32:AT32"/>
    <mergeCell ref="AU32:BB32"/>
    <mergeCell ref="BC32:BJ32"/>
    <mergeCell ref="W35:AD35"/>
    <mergeCell ref="AE35:AL35"/>
    <mergeCell ref="AM35:AT35"/>
    <mergeCell ref="AU35:BB35"/>
    <mergeCell ref="BC35:BJ35"/>
    <mergeCell ref="AM30:AT30"/>
    <mergeCell ref="AU30:BB30"/>
    <mergeCell ref="BC30:BJ30"/>
    <mergeCell ref="AE31:AL31"/>
    <mergeCell ref="AM31:AT31"/>
    <mergeCell ref="AU31:BB31"/>
    <mergeCell ref="BC31:BJ31"/>
    <mergeCell ref="W30:AD30"/>
    <mergeCell ref="W31:AD31"/>
    <mergeCell ref="W32:AD32"/>
    <mergeCell ref="AE30:AL30"/>
    <mergeCell ref="AE32:AL32"/>
    <mergeCell ref="AM28:AT28"/>
    <mergeCell ref="AU28:BB28"/>
    <mergeCell ref="BC28:BJ28"/>
    <mergeCell ref="AE29:AL29"/>
    <mergeCell ref="AM29:AT29"/>
    <mergeCell ref="AU29:BB29"/>
    <mergeCell ref="BC29:BJ29"/>
    <mergeCell ref="W28:AD28"/>
    <mergeCell ref="W29:AD29"/>
    <mergeCell ref="AE28:AL28"/>
    <mergeCell ref="P43:R43"/>
    <mergeCell ref="P44:R44"/>
    <mergeCell ref="P45:R45"/>
    <mergeCell ref="P46:R46"/>
    <mergeCell ref="F35:J35"/>
    <mergeCell ref="F42:J42"/>
    <mergeCell ref="P37:R37"/>
    <mergeCell ref="P38:R38"/>
    <mergeCell ref="P39:R39"/>
    <mergeCell ref="M42:O42"/>
    <mergeCell ref="P42:R42"/>
    <mergeCell ref="S42:U42"/>
    <mergeCell ref="P32:R32"/>
    <mergeCell ref="F28:J28"/>
    <mergeCell ref="M35:O35"/>
    <mergeCell ref="P35:R35"/>
    <mergeCell ref="S35:U35"/>
    <mergeCell ref="P36:R36"/>
    <mergeCell ref="M28:O28"/>
    <mergeCell ref="S28:U28"/>
    <mergeCell ref="P28:R28"/>
    <mergeCell ref="P29:R29"/>
    <mergeCell ref="P30:R30"/>
    <mergeCell ref="P31:R31"/>
    <mergeCell ref="G36:I36"/>
    <mergeCell ref="B5:BJ5"/>
    <mergeCell ref="B7:N8"/>
    <mergeCell ref="O7:Z8"/>
    <mergeCell ref="AA7:AL8"/>
    <mergeCell ref="AM7:AX8"/>
    <mergeCell ref="AY7:BJ8"/>
    <mergeCell ref="X9:Z9"/>
    <mergeCell ref="AJ9:AL9"/>
    <mergeCell ref="AV9:AX9"/>
    <mergeCell ref="BG9:BJ9"/>
    <mergeCell ref="O14:Z14"/>
    <mergeCell ref="O15:Z15"/>
    <mergeCell ref="AA12:AL12"/>
    <mergeCell ref="AM12:AX12"/>
    <mergeCell ref="AY12:BJ12"/>
    <mergeCell ref="AA13:AL13"/>
    <mergeCell ref="AM13:AX13"/>
    <mergeCell ref="AY13:BJ13"/>
    <mergeCell ref="C11:F11"/>
    <mergeCell ref="J11:M11"/>
    <mergeCell ref="G11:I11"/>
    <mergeCell ref="AA11:AL11"/>
    <mergeCell ref="AM11:AX11"/>
    <mergeCell ref="AY11:BJ11"/>
    <mergeCell ref="G12:I12"/>
    <mergeCell ref="G13:I13"/>
    <mergeCell ref="G14:I14"/>
    <mergeCell ref="A1:S2"/>
    <mergeCell ref="B29:C44"/>
    <mergeCell ref="C17:D17"/>
    <mergeCell ref="B19:D19"/>
    <mergeCell ref="F17:G17"/>
    <mergeCell ref="F18:G18"/>
    <mergeCell ref="B22:BJ22"/>
    <mergeCell ref="B24:K26"/>
    <mergeCell ref="L24:V26"/>
    <mergeCell ref="W24:AD26"/>
    <mergeCell ref="AE24:AL26"/>
    <mergeCell ref="AM24:AT26"/>
    <mergeCell ref="AA14:AL14"/>
    <mergeCell ref="AM14:AX14"/>
    <mergeCell ref="AY14:BJ14"/>
    <mergeCell ref="AA15:AL15"/>
    <mergeCell ref="AM15:AX15"/>
    <mergeCell ref="AY15:BJ15"/>
    <mergeCell ref="AU24:BB26"/>
    <mergeCell ref="BC24:BJ26"/>
    <mergeCell ref="G15:I15"/>
    <mergeCell ref="O11:Z11"/>
    <mergeCell ref="O12:Z12"/>
    <mergeCell ref="O13:Z13"/>
  </mergeCells>
  <phoneticPr fontId="12"/>
  <printOptions horizontalCentered="1"/>
  <pageMargins left="0.47244094488188981" right="0.39370078740157483" top="0.31496062992125984" bottom="0.39370078740157483" header="0" footer="0"/>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39"/>
  <sheetViews>
    <sheetView view="pageBreakPreview" zoomScaleNormal="100" zoomScaleSheetLayoutView="100" workbookViewId="0"/>
  </sheetViews>
  <sheetFormatPr defaultRowHeight="13.5"/>
  <cols>
    <col min="1" max="1" width="1" customWidth="1"/>
    <col min="2" max="63" width="1.625" customWidth="1"/>
  </cols>
  <sheetData>
    <row r="1" spans="2:63" ht="11.1" customHeight="1">
      <c r="BB1" s="183">
        <f>'224'!A1+1</f>
        <v>225</v>
      </c>
      <c r="BC1" s="183"/>
      <c r="BD1" s="183"/>
      <c r="BE1" s="183"/>
      <c r="BF1" s="183"/>
      <c r="BG1" s="183"/>
      <c r="BH1" s="183"/>
      <c r="BI1" s="183"/>
      <c r="BJ1" s="183"/>
      <c r="BK1" s="183"/>
    </row>
    <row r="2" spans="2:63" ht="11.1" customHeight="1">
      <c r="BB2" s="183"/>
      <c r="BC2" s="183"/>
      <c r="BD2" s="183"/>
      <c r="BE2" s="183"/>
      <c r="BF2" s="183"/>
      <c r="BG2" s="183"/>
      <c r="BH2" s="183"/>
      <c r="BI2" s="183"/>
      <c r="BJ2" s="183"/>
      <c r="BK2" s="183"/>
    </row>
    <row r="3" spans="2:63" ht="11.1" customHeight="1">
      <c r="AS3" s="49"/>
      <c r="AT3" s="49"/>
      <c r="AU3" s="49"/>
      <c r="AV3" s="49"/>
      <c r="AW3" s="49"/>
      <c r="AX3" s="49"/>
      <c r="AY3" s="49"/>
      <c r="AZ3" s="49"/>
      <c r="BA3" s="49"/>
    </row>
    <row r="4" spans="2:63" ht="11.1" customHeight="1">
      <c r="AS4" s="49"/>
      <c r="AT4" s="49"/>
      <c r="AU4" s="49"/>
      <c r="AV4" s="49"/>
      <c r="AW4" s="49"/>
      <c r="AX4" s="49"/>
      <c r="AY4" s="49"/>
      <c r="AZ4" s="49"/>
      <c r="BA4" s="49"/>
    </row>
    <row r="5" spans="2:63" ht="18" customHeight="1">
      <c r="B5" s="201" t="s">
        <v>467</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1"/>
      <c r="BA5" s="201"/>
      <c r="BB5" s="201"/>
      <c r="BC5" s="201"/>
      <c r="BD5" s="201"/>
      <c r="BE5" s="201"/>
      <c r="BF5" s="201"/>
      <c r="BG5" s="201"/>
      <c r="BH5" s="201"/>
      <c r="BI5" s="201"/>
      <c r="BJ5" s="201"/>
    </row>
    <row r="6" spans="2:63" ht="12.95" customHeigh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row>
    <row r="7" spans="2:63" ht="13.5" customHeight="1">
      <c r="B7" s="390" t="s">
        <v>329</v>
      </c>
      <c r="C7" s="284"/>
      <c r="D7" s="284"/>
      <c r="E7" s="284"/>
      <c r="F7" s="284"/>
      <c r="G7" s="284"/>
      <c r="H7" s="284"/>
      <c r="I7" s="284"/>
      <c r="J7" s="284"/>
      <c r="K7" s="284"/>
      <c r="L7" s="284"/>
      <c r="M7" s="284"/>
      <c r="N7" s="284"/>
      <c r="O7" s="284" t="s">
        <v>330</v>
      </c>
      <c r="P7" s="284"/>
      <c r="Q7" s="284"/>
      <c r="R7" s="284"/>
      <c r="S7" s="284"/>
      <c r="T7" s="284"/>
      <c r="U7" s="284"/>
      <c r="V7" s="284"/>
      <c r="W7" s="284"/>
      <c r="X7" s="284"/>
      <c r="Y7" s="284"/>
      <c r="Z7" s="284"/>
      <c r="AA7" s="284" t="s">
        <v>331</v>
      </c>
      <c r="AB7" s="284"/>
      <c r="AC7" s="284"/>
      <c r="AD7" s="284"/>
      <c r="AE7" s="284"/>
      <c r="AF7" s="284"/>
      <c r="AG7" s="284"/>
      <c r="AH7" s="284"/>
      <c r="AI7" s="284"/>
      <c r="AJ7" s="284"/>
      <c r="AK7" s="284"/>
      <c r="AL7" s="284"/>
      <c r="AM7" s="551" t="s">
        <v>410</v>
      </c>
      <c r="AN7" s="551"/>
      <c r="AO7" s="551"/>
      <c r="AP7" s="551"/>
      <c r="AQ7" s="551"/>
      <c r="AR7" s="551"/>
      <c r="AS7" s="551"/>
      <c r="AT7" s="551"/>
      <c r="AU7" s="551"/>
      <c r="AV7" s="551"/>
      <c r="AW7" s="551"/>
      <c r="AX7" s="551"/>
      <c r="AY7" s="284" t="s">
        <v>332</v>
      </c>
      <c r="AZ7" s="284"/>
      <c r="BA7" s="284"/>
      <c r="BB7" s="284"/>
      <c r="BC7" s="284"/>
      <c r="BD7" s="284"/>
      <c r="BE7" s="284"/>
      <c r="BF7" s="284"/>
      <c r="BG7" s="284"/>
      <c r="BH7" s="284"/>
      <c r="BI7" s="284"/>
      <c r="BJ7" s="238"/>
    </row>
    <row r="8" spans="2:63">
      <c r="B8" s="391"/>
      <c r="C8" s="285"/>
      <c r="D8" s="285"/>
      <c r="E8" s="285"/>
      <c r="F8" s="285"/>
      <c r="G8" s="285"/>
      <c r="H8" s="285"/>
      <c r="I8" s="285"/>
      <c r="J8" s="285"/>
      <c r="K8" s="285"/>
      <c r="L8" s="285"/>
      <c r="M8" s="285"/>
      <c r="N8" s="285"/>
      <c r="O8" s="285"/>
      <c r="P8" s="285"/>
      <c r="Q8" s="285"/>
      <c r="R8" s="285"/>
      <c r="S8" s="285"/>
      <c r="T8" s="285"/>
      <c r="U8" s="285"/>
      <c r="V8" s="285"/>
      <c r="W8" s="285"/>
      <c r="X8" s="285"/>
      <c r="Y8" s="285"/>
      <c r="Z8" s="285"/>
      <c r="AA8" s="285"/>
      <c r="AB8" s="285"/>
      <c r="AC8" s="285"/>
      <c r="AD8" s="285"/>
      <c r="AE8" s="285"/>
      <c r="AF8" s="285"/>
      <c r="AG8" s="285"/>
      <c r="AH8" s="285"/>
      <c r="AI8" s="285"/>
      <c r="AJ8" s="285"/>
      <c r="AK8" s="285"/>
      <c r="AL8" s="285"/>
      <c r="AM8" s="552"/>
      <c r="AN8" s="552"/>
      <c r="AO8" s="552"/>
      <c r="AP8" s="552"/>
      <c r="AQ8" s="552"/>
      <c r="AR8" s="552"/>
      <c r="AS8" s="552"/>
      <c r="AT8" s="552"/>
      <c r="AU8" s="552"/>
      <c r="AV8" s="552"/>
      <c r="AW8" s="552"/>
      <c r="AX8" s="552"/>
      <c r="AY8" s="285"/>
      <c r="AZ8" s="285"/>
      <c r="BA8" s="285"/>
      <c r="BB8" s="285"/>
      <c r="BC8" s="285"/>
      <c r="BD8" s="285"/>
      <c r="BE8" s="285"/>
      <c r="BF8" s="285"/>
      <c r="BG8" s="285"/>
      <c r="BH8" s="285"/>
      <c r="BI8" s="285"/>
      <c r="BJ8" s="241"/>
    </row>
    <row r="9" spans="2:63">
      <c r="N9" s="34"/>
      <c r="AM9" s="100"/>
      <c r="AN9" s="100"/>
      <c r="AO9" s="100"/>
      <c r="AP9" s="100"/>
      <c r="AQ9" s="100"/>
      <c r="AR9" s="100"/>
      <c r="AS9" s="100"/>
      <c r="AT9" s="100"/>
      <c r="AU9" s="100"/>
      <c r="AV9" s="100"/>
      <c r="AW9" s="100"/>
      <c r="AX9" s="100"/>
    </row>
    <row r="10" spans="2:63">
      <c r="C10" s="194" t="s">
        <v>333</v>
      </c>
      <c r="D10" s="194"/>
      <c r="E10" s="194"/>
      <c r="F10" s="194"/>
      <c r="G10" s="217">
        <v>20</v>
      </c>
      <c r="H10" s="217"/>
      <c r="I10" s="217"/>
      <c r="J10" s="194" t="s">
        <v>329</v>
      </c>
      <c r="K10" s="194"/>
      <c r="L10" s="194"/>
      <c r="M10" s="194"/>
      <c r="N10" s="35"/>
      <c r="O10" s="195">
        <v>0</v>
      </c>
      <c r="P10" s="195"/>
      <c r="Q10" s="195"/>
      <c r="R10" s="195"/>
      <c r="S10" s="195"/>
      <c r="T10" s="195"/>
      <c r="U10" s="195"/>
      <c r="V10" s="195"/>
      <c r="W10" s="195"/>
      <c r="X10" s="195"/>
      <c r="Y10" s="195"/>
      <c r="Z10" s="195"/>
      <c r="AA10" s="195">
        <v>6</v>
      </c>
      <c r="AB10" s="195"/>
      <c r="AC10" s="195"/>
      <c r="AD10" s="195"/>
      <c r="AE10" s="195"/>
      <c r="AF10" s="195"/>
      <c r="AG10" s="195"/>
      <c r="AH10" s="195"/>
      <c r="AI10" s="195"/>
      <c r="AJ10" s="195"/>
      <c r="AK10" s="195"/>
      <c r="AL10" s="195"/>
      <c r="AM10" s="327">
        <v>16</v>
      </c>
      <c r="AN10" s="327"/>
      <c r="AO10" s="327"/>
      <c r="AP10" s="327"/>
      <c r="AQ10" s="327"/>
      <c r="AR10" s="327"/>
      <c r="AS10" s="327"/>
      <c r="AT10" s="327"/>
      <c r="AU10" s="327"/>
      <c r="AV10" s="327"/>
      <c r="AW10" s="327"/>
      <c r="AX10" s="327"/>
      <c r="AY10" s="195">
        <v>0</v>
      </c>
      <c r="AZ10" s="195"/>
      <c r="BA10" s="195"/>
      <c r="BB10" s="195"/>
      <c r="BC10" s="195"/>
      <c r="BD10" s="195"/>
      <c r="BE10" s="195"/>
      <c r="BF10" s="195"/>
      <c r="BG10" s="195"/>
      <c r="BH10" s="195"/>
      <c r="BI10" s="195"/>
      <c r="BJ10" s="195"/>
    </row>
    <row r="11" spans="2:63">
      <c r="G11" s="217">
        <v>21</v>
      </c>
      <c r="H11" s="217"/>
      <c r="I11" s="217"/>
      <c r="N11" s="35"/>
      <c r="O11" s="195">
        <v>0</v>
      </c>
      <c r="P11" s="195"/>
      <c r="Q11" s="195"/>
      <c r="R11" s="195"/>
      <c r="S11" s="195"/>
      <c r="T11" s="195"/>
      <c r="U11" s="195"/>
      <c r="V11" s="195"/>
      <c r="W11" s="195"/>
      <c r="X11" s="195"/>
      <c r="Y11" s="195"/>
      <c r="Z11" s="195"/>
      <c r="AA11" s="195">
        <v>4</v>
      </c>
      <c r="AB11" s="195"/>
      <c r="AC11" s="195"/>
      <c r="AD11" s="195"/>
      <c r="AE11" s="195"/>
      <c r="AF11" s="195"/>
      <c r="AG11" s="195"/>
      <c r="AH11" s="195"/>
      <c r="AI11" s="195"/>
      <c r="AJ11" s="195"/>
      <c r="AK11" s="195"/>
      <c r="AL11" s="195"/>
      <c r="AM11" s="327">
        <v>10</v>
      </c>
      <c r="AN11" s="327"/>
      <c r="AO11" s="327"/>
      <c r="AP11" s="327"/>
      <c r="AQ11" s="327"/>
      <c r="AR11" s="327"/>
      <c r="AS11" s="327"/>
      <c r="AT11" s="327"/>
      <c r="AU11" s="327"/>
      <c r="AV11" s="327"/>
      <c r="AW11" s="327"/>
      <c r="AX11" s="327"/>
      <c r="AY11" s="195">
        <v>0</v>
      </c>
      <c r="AZ11" s="195"/>
      <c r="BA11" s="195"/>
      <c r="BB11" s="195"/>
      <c r="BC11" s="195"/>
      <c r="BD11" s="195"/>
      <c r="BE11" s="195"/>
      <c r="BF11" s="195"/>
      <c r="BG11" s="195"/>
      <c r="BH11" s="195"/>
      <c r="BI11" s="195"/>
      <c r="BJ11" s="195"/>
    </row>
    <row r="12" spans="2:63">
      <c r="G12" s="217">
        <v>22</v>
      </c>
      <c r="H12" s="217"/>
      <c r="I12" s="217"/>
      <c r="N12" s="35"/>
      <c r="O12" s="195">
        <v>0</v>
      </c>
      <c r="P12" s="195"/>
      <c r="Q12" s="195"/>
      <c r="R12" s="195"/>
      <c r="S12" s="195"/>
      <c r="T12" s="195"/>
      <c r="U12" s="195"/>
      <c r="V12" s="195"/>
      <c r="W12" s="195"/>
      <c r="X12" s="195"/>
      <c r="Y12" s="195"/>
      <c r="Z12" s="195"/>
      <c r="AA12" s="195">
        <v>11</v>
      </c>
      <c r="AB12" s="195"/>
      <c r="AC12" s="195"/>
      <c r="AD12" s="195"/>
      <c r="AE12" s="195"/>
      <c r="AF12" s="195"/>
      <c r="AG12" s="195"/>
      <c r="AH12" s="195"/>
      <c r="AI12" s="195"/>
      <c r="AJ12" s="195"/>
      <c r="AK12" s="195"/>
      <c r="AL12" s="195"/>
      <c r="AM12" s="327">
        <v>22</v>
      </c>
      <c r="AN12" s="327"/>
      <c r="AO12" s="327"/>
      <c r="AP12" s="327"/>
      <c r="AQ12" s="327"/>
      <c r="AR12" s="327"/>
      <c r="AS12" s="327"/>
      <c r="AT12" s="327"/>
      <c r="AU12" s="327"/>
      <c r="AV12" s="327"/>
      <c r="AW12" s="327"/>
      <c r="AX12" s="327"/>
      <c r="AY12" s="195">
        <v>0</v>
      </c>
      <c r="AZ12" s="195"/>
      <c r="BA12" s="195"/>
      <c r="BB12" s="195"/>
      <c r="BC12" s="195"/>
      <c r="BD12" s="195"/>
      <c r="BE12" s="195"/>
      <c r="BF12" s="195"/>
      <c r="BG12" s="195"/>
      <c r="BH12" s="195"/>
      <c r="BI12" s="195"/>
      <c r="BJ12" s="195"/>
    </row>
    <row r="13" spans="2:63">
      <c r="G13" s="217">
        <v>23</v>
      </c>
      <c r="H13" s="217"/>
      <c r="I13" s="217"/>
      <c r="N13" s="35"/>
      <c r="O13" s="195">
        <v>0</v>
      </c>
      <c r="P13" s="195"/>
      <c r="Q13" s="195"/>
      <c r="R13" s="195"/>
      <c r="S13" s="195"/>
      <c r="T13" s="195"/>
      <c r="U13" s="195"/>
      <c r="V13" s="195"/>
      <c r="W13" s="195"/>
      <c r="X13" s="195"/>
      <c r="Y13" s="195"/>
      <c r="Z13" s="195"/>
      <c r="AA13" s="195">
        <v>5</v>
      </c>
      <c r="AB13" s="195"/>
      <c r="AC13" s="195"/>
      <c r="AD13" s="195"/>
      <c r="AE13" s="195"/>
      <c r="AF13" s="195"/>
      <c r="AG13" s="195"/>
      <c r="AH13" s="195"/>
      <c r="AI13" s="195"/>
      <c r="AJ13" s="195"/>
      <c r="AK13" s="195"/>
      <c r="AL13" s="195"/>
      <c r="AM13" s="327">
        <v>13</v>
      </c>
      <c r="AN13" s="327"/>
      <c r="AO13" s="327"/>
      <c r="AP13" s="327"/>
      <c r="AQ13" s="327"/>
      <c r="AR13" s="327"/>
      <c r="AS13" s="327"/>
      <c r="AT13" s="327"/>
      <c r="AU13" s="327"/>
      <c r="AV13" s="327"/>
      <c r="AW13" s="327"/>
      <c r="AX13" s="327"/>
      <c r="AY13" s="195">
        <v>0</v>
      </c>
      <c r="AZ13" s="195"/>
      <c r="BA13" s="195"/>
      <c r="BB13" s="195"/>
      <c r="BC13" s="195"/>
      <c r="BD13" s="195"/>
      <c r="BE13" s="195"/>
      <c r="BF13" s="195"/>
      <c r="BG13" s="195"/>
      <c r="BH13" s="195"/>
      <c r="BI13" s="195"/>
      <c r="BJ13" s="195"/>
    </row>
    <row r="14" spans="2:63">
      <c r="G14" s="218">
        <v>24</v>
      </c>
      <c r="H14" s="218"/>
      <c r="I14" s="218"/>
      <c r="N14" s="35"/>
      <c r="O14" s="200">
        <v>0</v>
      </c>
      <c r="P14" s="200"/>
      <c r="Q14" s="200"/>
      <c r="R14" s="200"/>
      <c r="S14" s="200"/>
      <c r="T14" s="200"/>
      <c r="U14" s="200"/>
      <c r="V14" s="200"/>
      <c r="W14" s="200"/>
      <c r="X14" s="200"/>
      <c r="Y14" s="200"/>
      <c r="Z14" s="200"/>
      <c r="AA14" s="200">
        <v>3</v>
      </c>
      <c r="AB14" s="200"/>
      <c r="AC14" s="200"/>
      <c r="AD14" s="200"/>
      <c r="AE14" s="200"/>
      <c r="AF14" s="200"/>
      <c r="AG14" s="200"/>
      <c r="AH14" s="200"/>
      <c r="AI14" s="200"/>
      <c r="AJ14" s="200"/>
      <c r="AK14" s="200"/>
      <c r="AL14" s="200"/>
      <c r="AM14" s="200">
        <v>9</v>
      </c>
      <c r="AN14" s="200"/>
      <c r="AO14" s="200"/>
      <c r="AP14" s="200"/>
      <c r="AQ14" s="200"/>
      <c r="AR14" s="200"/>
      <c r="AS14" s="200"/>
      <c r="AT14" s="200"/>
      <c r="AU14" s="200"/>
      <c r="AV14" s="200"/>
      <c r="AW14" s="200"/>
      <c r="AX14" s="200"/>
      <c r="AY14" s="200">
        <v>0</v>
      </c>
      <c r="AZ14" s="200"/>
      <c r="BA14" s="200"/>
      <c r="BB14" s="200"/>
      <c r="BC14" s="200"/>
      <c r="BD14" s="200"/>
      <c r="BE14" s="200"/>
      <c r="BF14" s="200"/>
      <c r="BG14" s="200"/>
      <c r="BH14" s="200"/>
      <c r="BI14" s="200"/>
      <c r="BJ14" s="200"/>
    </row>
    <row r="15" spans="2:63">
      <c r="B15" s="1"/>
      <c r="C15" s="1"/>
      <c r="D15" s="1"/>
      <c r="E15" s="1"/>
      <c r="F15" s="1"/>
      <c r="G15" s="1"/>
      <c r="H15" s="1"/>
      <c r="I15" s="1"/>
      <c r="J15" s="1"/>
      <c r="K15" s="1"/>
      <c r="L15" s="1"/>
      <c r="M15" s="1"/>
      <c r="N15" s="36"/>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row>
    <row r="16" spans="2:63">
      <c r="B16" s="230" t="s">
        <v>324</v>
      </c>
      <c r="C16" s="230"/>
      <c r="D16" s="230"/>
      <c r="E16" s="28" t="s">
        <v>343</v>
      </c>
      <c r="F16" s="3" t="s">
        <v>326</v>
      </c>
    </row>
    <row r="19" spans="2:62" ht="18" customHeight="1">
      <c r="B19" s="201" t="s">
        <v>468</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1"/>
      <c r="BA19" s="201"/>
      <c r="BB19" s="201"/>
      <c r="BC19" s="201"/>
      <c r="BD19" s="201"/>
      <c r="BE19" s="201"/>
      <c r="BF19" s="201"/>
      <c r="BG19" s="201"/>
      <c r="BH19" s="201"/>
      <c r="BI19" s="201"/>
      <c r="BJ19" s="201"/>
    </row>
    <row r="20" spans="2:62" ht="12.95" customHeight="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row>
    <row r="21" spans="2:62" ht="15.95" customHeight="1">
      <c r="B21" s="507" t="s">
        <v>329</v>
      </c>
      <c r="C21" s="210"/>
      <c r="D21" s="210"/>
      <c r="E21" s="210"/>
      <c r="F21" s="210"/>
      <c r="G21" s="210"/>
      <c r="H21" s="210"/>
      <c r="I21" s="210"/>
      <c r="J21" s="210"/>
      <c r="K21" s="210"/>
      <c r="L21" s="210"/>
      <c r="M21" s="210"/>
      <c r="N21" s="210"/>
      <c r="O21" s="210" t="s">
        <v>334</v>
      </c>
      <c r="P21" s="210"/>
      <c r="Q21" s="210"/>
      <c r="R21" s="210"/>
      <c r="S21" s="210"/>
      <c r="T21" s="210"/>
      <c r="U21" s="210"/>
      <c r="V21" s="210"/>
      <c r="W21" s="210"/>
      <c r="X21" s="210"/>
      <c r="Y21" s="210"/>
      <c r="Z21" s="210"/>
      <c r="AA21" s="210" t="s">
        <v>335</v>
      </c>
      <c r="AB21" s="210"/>
      <c r="AC21" s="210"/>
      <c r="AD21" s="210"/>
      <c r="AE21" s="210"/>
      <c r="AF21" s="210"/>
      <c r="AG21" s="210"/>
      <c r="AH21" s="210"/>
      <c r="AI21" s="210"/>
      <c r="AJ21" s="210"/>
      <c r="AK21" s="210"/>
      <c r="AL21" s="210"/>
      <c r="AM21" s="210" t="s">
        <v>336</v>
      </c>
      <c r="AN21" s="210"/>
      <c r="AO21" s="210"/>
      <c r="AP21" s="210"/>
      <c r="AQ21" s="210"/>
      <c r="AR21" s="210"/>
      <c r="AS21" s="210"/>
      <c r="AT21" s="210"/>
      <c r="AU21" s="210"/>
      <c r="AV21" s="210"/>
      <c r="AW21" s="210"/>
      <c r="AX21" s="210"/>
      <c r="AY21" s="210" t="s">
        <v>337</v>
      </c>
      <c r="AZ21" s="210"/>
      <c r="BA21" s="210"/>
      <c r="BB21" s="210"/>
      <c r="BC21" s="210"/>
      <c r="BD21" s="210"/>
      <c r="BE21" s="210"/>
      <c r="BF21" s="210"/>
      <c r="BG21" s="210"/>
      <c r="BH21" s="210"/>
      <c r="BI21" s="210"/>
      <c r="BJ21" s="222"/>
    </row>
    <row r="22" spans="2:62">
      <c r="N22" s="34"/>
    </row>
    <row r="23" spans="2:62">
      <c r="C23" s="194" t="s">
        <v>333</v>
      </c>
      <c r="D23" s="194"/>
      <c r="E23" s="194"/>
      <c r="F23" s="194"/>
      <c r="G23" s="217">
        <v>20</v>
      </c>
      <c r="H23" s="217"/>
      <c r="I23" s="217"/>
      <c r="J23" s="194" t="s">
        <v>329</v>
      </c>
      <c r="K23" s="194"/>
      <c r="L23" s="194"/>
      <c r="M23" s="194"/>
      <c r="N23" s="35"/>
      <c r="O23" s="229">
        <v>157</v>
      </c>
      <c r="P23" s="195"/>
      <c r="Q23" s="195"/>
      <c r="R23" s="195"/>
      <c r="S23" s="195"/>
      <c r="T23" s="195"/>
      <c r="U23" s="195"/>
      <c r="V23" s="195"/>
      <c r="W23" s="195"/>
      <c r="X23" s="195"/>
      <c r="Y23" s="195"/>
      <c r="Z23" s="195"/>
      <c r="AA23" s="195">
        <v>34</v>
      </c>
      <c r="AB23" s="195"/>
      <c r="AC23" s="195"/>
      <c r="AD23" s="195"/>
      <c r="AE23" s="195"/>
      <c r="AF23" s="195"/>
      <c r="AG23" s="195"/>
      <c r="AH23" s="195"/>
      <c r="AI23" s="195"/>
      <c r="AJ23" s="195"/>
      <c r="AK23" s="195"/>
      <c r="AL23" s="195"/>
      <c r="AM23" s="195">
        <v>8</v>
      </c>
      <c r="AN23" s="195"/>
      <c r="AO23" s="195"/>
      <c r="AP23" s="195"/>
      <c r="AQ23" s="195"/>
      <c r="AR23" s="195"/>
      <c r="AS23" s="195"/>
      <c r="AT23" s="195"/>
      <c r="AU23" s="195"/>
      <c r="AV23" s="195"/>
      <c r="AW23" s="195"/>
      <c r="AX23" s="195"/>
      <c r="AY23" s="195">
        <v>18</v>
      </c>
      <c r="AZ23" s="195"/>
      <c r="BA23" s="195"/>
      <c r="BB23" s="195"/>
      <c r="BC23" s="195"/>
      <c r="BD23" s="195"/>
      <c r="BE23" s="195"/>
      <c r="BF23" s="195"/>
      <c r="BG23" s="195"/>
      <c r="BH23" s="195"/>
      <c r="BI23" s="195"/>
      <c r="BJ23" s="195"/>
    </row>
    <row r="24" spans="2:62">
      <c r="G24" s="217">
        <v>21</v>
      </c>
      <c r="H24" s="217"/>
      <c r="I24" s="217"/>
      <c r="N24" s="35"/>
      <c r="O24" s="229">
        <v>211</v>
      </c>
      <c r="P24" s="195"/>
      <c r="Q24" s="195"/>
      <c r="R24" s="195"/>
      <c r="S24" s="195"/>
      <c r="T24" s="195"/>
      <c r="U24" s="195"/>
      <c r="V24" s="195"/>
      <c r="W24" s="195"/>
      <c r="X24" s="195"/>
      <c r="Y24" s="195"/>
      <c r="Z24" s="195"/>
      <c r="AA24" s="195">
        <v>50</v>
      </c>
      <c r="AB24" s="195"/>
      <c r="AC24" s="195"/>
      <c r="AD24" s="195"/>
      <c r="AE24" s="195"/>
      <c r="AF24" s="195"/>
      <c r="AG24" s="195"/>
      <c r="AH24" s="195"/>
      <c r="AI24" s="195"/>
      <c r="AJ24" s="195"/>
      <c r="AK24" s="195"/>
      <c r="AL24" s="195"/>
      <c r="AM24" s="195">
        <v>21</v>
      </c>
      <c r="AN24" s="195"/>
      <c r="AO24" s="195"/>
      <c r="AP24" s="195"/>
      <c r="AQ24" s="195"/>
      <c r="AR24" s="195"/>
      <c r="AS24" s="195"/>
      <c r="AT24" s="195"/>
      <c r="AU24" s="195"/>
      <c r="AV24" s="195"/>
      <c r="AW24" s="195"/>
      <c r="AX24" s="195"/>
      <c r="AY24" s="195">
        <v>49</v>
      </c>
      <c r="AZ24" s="195"/>
      <c r="BA24" s="195"/>
      <c r="BB24" s="195"/>
      <c r="BC24" s="195"/>
      <c r="BD24" s="195"/>
      <c r="BE24" s="195"/>
      <c r="BF24" s="195"/>
      <c r="BG24" s="195"/>
      <c r="BH24" s="195"/>
      <c r="BI24" s="195"/>
      <c r="BJ24" s="195"/>
    </row>
    <row r="25" spans="2:62">
      <c r="G25" s="217">
        <v>22</v>
      </c>
      <c r="H25" s="217"/>
      <c r="I25" s="217"/>
      <c r="N25" s="35"/>
      <c r="O25" s="229">
        <v>144</v>
      </c>
      <c r="P25" s="195"/>
      <c r="Q25" s="195"/>
      <c r="R25" s="195"/>
      <c r="S25" s="195"/>
      <c r="T25" s="195"/>
      <c r="U25" s="195"/>
      <c r="V25" s="195"/>
      <c r="W25" s="195"/>
      <c r="X25" s="195"/>
      <c r="Y25" s="195"/>
      <c r="Z25" s="195"/>
      <c r="AA25" s="195">
        <v>22</v>
      </c>
      <c r="AB25" s="195"/>
      <c r="AC25" s="195"/>
      <c r="AD25" s="195"/>
      <c r="AE25" s="195"/>
      <c r="AF25" s="195"/>
      <c r="AG25" s="195"/>
      <c r="AH25" s="195"/>
      <c r="AI25" s="195"/>
      <c r="AJ25" s="195"/>
      <c r="AK25" s="195"/>
      <c r="AL25" s="195"/>
      <c r="AM25" s="195">
        <v>10</v>
      </c>
      <c r="AN25" s="195"/>
      <c r="AO25" s="195"/>
      <c r="AP25" s="195"/>
      <c r="AQ25" s="195"/>
      <c r="AR25" s="195"/>
      <c r="AS25" s="195"/>
      <c r="AT25" s="195"/>
      <c r="AU25" s="195"/>
      <c r="AV25" s="195"/>
      <c r="AW25" s="195"/>
      <c r="AX25" s="195"/>
      <c r="AY25" s="195">
        <v>16</v>
      </c>
      <c r="AZ25" s="195"/>
      <c r="BA25" s="195"/>
      <c r="BB25" s="195"/>
      <c r="BC25" s="195"/>
      <c r="BD25" s="195"/>
      <c r="BE25" s="195"/>
      <c r="BF25" s="195"/>
      <c r="BG25" s="195"/>
      <c r="BH25" s="195"/>
      <c r="BI25" s="195"/>
      <c r="BJ25" s="195"/>
    </row>
    <row r="26" spans="2:62">
      <c r="G26" s="217">
        <v>23</v>
      </c>
      <c r="H26" s="217"/>
      <c r="I26" s="217"/>
      <c r="N26" s="35"/>
      <c r="O26" s="229">
        <v>219</v>
      </c>
      <c r="P26" s="195"/>
      <c r="Q26" s="195"/>
      <c r="R26" s="195"/>
      <c r="S26" s="195"/>
      <c r="T26" s="195"/>
      <c r="U26" s="195"/>
      <c r="V26" s="195"/>
      <c r="W26" s="195"/>
      <c r="X26" s="195"/>
      <c r="Y26" s="195"/>
      <c r="Z26" s="195"/>
      <c r="AA26" s="195">
        <v>55</v>
      </c>
      <c r="AB26" s="195"/>
      <c r="AC26" s="195"/>
      <c r="AD26" s="195"/>
      <c r="AE26" s="195"/>
      <c r="AF26" s="195"/>
      <c r="AG26" s="195"/>
      <c r="AH26" s="195"/>
      <c r="AI26" s="195"/>
      <c r="AJ26" s="195"/>
      <c r="AK26" s="195"/>
      <c r="AL26" s="195"/>
      <c r="AM26" s="195">
        <v>28</v>
      </c>
      <c r="AN26" s="195"/>
      <c r="AO26" s="195"/>
      <c r="AP26" s="195"/>
      <c r="AQ26" s="195"/>
      <c r="AR26" s="195"/>
      <c r="AS26" s="195"/>
      <c r="AT26" s="195"/>
      <c r="AU26" s="195"/>
      <c r="AV26" s="195"/>
      <c r="AW26" s="195"/>
      <c r="AX26" s="195"/>
      <c r="AY26" s="195">
        <v>28</v>
      </c>
      <c r="AZ26" s="195"/>
      <c r="BA26" s="195"/>
      <c r="BB26" s="195"/>
      <c r="BC26" s="195"/>
      <c r="BD26" s="195"/>
      <c r="BE26" s="195"/>
      <c r="BF26" s="195"/>
      <c r="BG26" s="195"/>
      <c r="BH26" s="195"/>
      <c r="BI26" s="195"/>
      <c r="BJ26" s="195"/>
    </row>
    <row r="27" spans="2:62">
      <c r="G27" s="218">
        <v>24</v>
      </c>
      <c r="H27" s="218"/>
      <c r="I27" s="218"/>
      <c r="N27" s="35"/>
      <c r="O27" s="302">
        <v>190</v>
      </c>
      <c r="P27" s="231"/>
      <c r="Q27" s="231"/>
      <c r="R27" s="231"/>
      <c r="S27" s="231"/>
      <c r="T27" s="231"/>
      <c r="U27" s="231"/>
      <c r="V27" s="231"/>
      <c r="W27" s="231"/>
      <c r="X27" s="231"/>
      <c r="Y27" s="231"/>
      <c r="Z27" s="231"/>
      <c r="AA27" s="200">
        <v>44</v>
      </c>
      <c r="AB27" s="200"/>
      <c r="AC27" s="200"/>
      <c r="AD27" s="200"/>
      <c r="AE27" s="200"/>
      <c r="AF27" s="200"/>
      <c r="AG27" s="200"/>
      <c r="AH27" s="200"/>
      <c r="AI27" s="200"/>
      <c r="AJ27" s="200"/>
      <c r="AK27" s="200"/>
      <c r="AL27" s="200"/>
      <c r="AM27" s="200">
        <v>14</v>
      </c>
      <c r="AN27" s="200"/>
      <c r="AO27" s="200"/>
      <c r="AP27" s="200"/>
      <c r="AQ27" s="200"/>
      <c r="AR27" s="200"/>
      <c r="AS27" s="200"/>
      <c r="AT27" s="200"/>
      <c r="AU27" s="200"/>
      <c r="AV27" s="200"/>
      <c r="AW27" s="200"/>
      <c r="AX27" s="200"/>
      <c r="AY27" s="200">
        <v>16</v>
      </c>
      <c r="AZ27" s="200"/>
      <c r="BA27" s="200"/>
      <c r="BB27" s="200"/>
      <c r="BC27" s="200"/>
      <c r="BD27" s="200"/>
      <c r="BE27" s="200"/>
      <c r="BF27" s="200"/>
      <c r="BG27" s="200"/>
      <c r="BH27" s="200"/>
      <c r="BI27" s="200"/>
      <c r="BJ27" s="200"/>
    </row>
    <row r="28" spans="2:62">
      <c r="B28" s="1"/>
      <c r="C28" s="1"/>
      <c r="D28" s="1"/>
      <c r="E28" s="1"/>
      <c r="F28" s="1"/>
      <c r="G28" s="1"/>
      <c r="H28" s="1"/>
      <c r="I28" s="1"/>
      <c r="J28" s="1"/>
      <c r="K28" s="1"/>
      <c r="L28" s="1"/>
      <c r="M28" s="1"/>
      <c r="N28" s="36"/>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row>
    <row r="29" spans="2:62">
      <c r="B29" s="507" t="s">
        <v>329</v>
      </c>
      <c r="C29" s="210"/>
      <c r="D29" s="210"/>
      <c r="E29" s="210"/>
      <c r="F29" s="210"/>
      <c r="G29" s="210"/>
      <c r="H29" s="210"/>
      <c r="I29" s="210"/>
      <c r="J29" s="210"/>
      <c r="K29" s="210"/>
      <c r="L29" s="210"/>
      <c r="M29" s="210"/>
      <c r="N29" s="210"/>
      <c r="O29" s="210" t="s">
        <v>338</v>
      </c>
      <c r="P29" s="210"/>
      <c r="Q29" s="210"/>
      <c r="R29" s="210"/>
      <c r="S29" s="210"/>
      <c r="T29" s="210"/>
      <c r="U29" s="210"/>
      <c r="V29" s="210"/>
      <c r="W29" s="210"/>
      <c r="X29" s="210"/>
      <c r="Y29" s="210"/>
      <c r="Z29" s="210"/>
      <c r="AA29" s="210" t="s">
        <v>339</v>
      </c>
      <c r="AB29" s="210"/>
      <c r="AC29" s="210"/>
      <c r="AD29" s="210"/>
      <c r="AE29" s="210"/>
      <c r="AF29" s="210"/>
      <c r="AG29" s="210"/>
      <c r="AH29" s="210"/>
      <c r="AI29" s="210"/>
      <c r="AJ29" s="210"/>
      <c r="AK29" s="210"/>
      <c r="AL29" s="210"/>
      <c r="AM29" s="210" t="s">
        <v>340</v>
      </c>
      <c r="AN29" s="210"/>
      <c r="AO29" s="210"/>
      <c r="AP29" s="210"/>
      <c r="AQ29" s="210"/>
      <c r="AR29" s="210"/>
      <c r="AS29" s="210"/>
      <c r="AT29" s="210"/>
      <c r="AU29" s="210"/>
      <c r="AV29" s="210"/>
      <c r="AW29" s="210"/>
      <c r="AX29" s="210"/>
      <c r="AY29" s="210" t="s">
        <v>341</v>
      </c>
      <c r="AZ29" s="210"/>
      <c r="BA29" s="210"/>
      <c r="BB29" s="210"/>
      <c r="BC29" s="210"/>
      <c r="BD29" s="210"/>
      <c r="BE29" s="210"/>
      <c r="BF29" s="210"/>
      <c r="BG29" s="210"/>
      <c r="BH29" s="210"/>
      <c r="BI29" s="210"/>
      <c r="BJ29" s="222"/>
    </row>
    <row r="30" spans="2:62">
      <c r="N30" s="34"/>
    </row>
    <row r="31" spans="2:62">
      <c r="C31" s="194" t="s">
        <v>333</v>
      </c>
      <c r="D31" s="194"/>
      <c r="E31" s="194"/>
      <c r="F31" s="194"/>
      <c r="G31" s="217">
        <v>20</v>
      </c>
      <c r="H31" s="217"/>
      <c r="I31" s="217"/>
      <c r="J31" s="194" t="s">
        <v>329</v>
      </c>
      <c r="K31" s="194"/>
      <c r="L31" s="194"/>
      <c r="M31" s="194"/>
      <c r="N31" s="35"/>
      <c r="O31" s="229">
        <v>90</v>
      </c>
      <c r="P31" s="195"/>
      <c r="Q31" s="195"/>
      <c r="R31" s="195"/>
      <c r="S31" s="195"/>
      <c r="T31" s="195"/>
      <c r="U31" s="195"/>
      <c r="V31" s="195"/>
      <c r="W31" s="195"/>
      <c r="X31" s="195"/>
      <c r="Y31" s="195"/>
      <c r="Z31" s="195"/>
      <c r="AA31" s="195">
        <v>21</v>
      </c>
      <c r="AB31" s="195"/>
      <c r="AC31" s="195"/>
      <c r="AD31" s="195"/>
      <c r="AE31" s="195"/>
      <c r="AF31" s="195"/>
      <c r="AG31" s="195"/>
      <c r="AH31" s="195"/>
      <c r="AI31" s="195"/>
      <c r="AJ31" s="195"/>
      <c r="AK31" s="195"/>
      <c r="AL31" s="195"/>
      <c r="AM31" s="195">
        <v>0</v>
      </c>
      <c r="AN31" s="195"/>
      <c r="AO31" s="195"/>
      <c r="AP31" s="195"/>
      <c r="AQ31" s="195"/>
      <c r="AR31" s="195"/>
      <c r="AS31" s="195"/>
      <c r="AT31" s="195"/>
      <c r="AU31" s="195"/>
      <c r="AV31" s="195"/>
      <c r="AW31" s="195"/>
      <c r="AX31" s="195"/>
      <c r="AY31" s="195">
        <v>8</v>
      </c>
      <c r="AZ31" s="195"/>
      <c r="BA31" s="195"/>
      <c r="BB31" s="195"/>
      <c r="BC31" s="195"/>
      <c r="BD31" s="195"/>
      <c r="BE31" s="195"/>
      <c r="BF31" s="195"/>
      <c r="BG31" s="195"/>
      <c r="BH31" s="195"/>
      <c r="BI31" s="195"/>
      <c r="BJ31" s="195"/>
    </row>
    <row r="32" spans="2:62">
      <c r="G32" s="217">
        <v>21</v>
      </c>
      <c r="H32" s="217"/>
      <c r="I32" s="217"/>
      <c r="N32" s="35"/>
      <c r="O32" s="229">
        <v>96</v>
      </c>
      <c r="P32" s="195"/>
      <c r="Q32" s="195"/>
      <c r="R32" s="195"/>
      <c r="S32" s="195"/>
      <c r="T32" s="195"/>
      <c r="U32" s="195"/>
      <c r="V32" s="195"/>
      <c r="W32" s="195"/>
      <c r="X32" s="195"/>
      <c r="Y32" s="195"/>
      <c r="Z32" s="195"/>
      <c r="AA32" s="195">
        <v>23</v>
      </c>
      <c r="AB32" s="195"/>
      <c r="AC32" s="195"/>
      <c r="AD32" s="195"/>
      <c r="AE32" s="195"/>
      <c r="AF32" s="195"/>
      <c r="AG32" s="195"/>
      <c r="AH32" s="195"/>
      <c r="AI32" s="195"/>
      <c r="AJ32" s="195"/>
      <c r="AK32" s="195"/>
      <c r="AL32" s="195"/>
      <c r="AM32" s="195">
        <v>0</v>
      </c>
      <c r="AN32" s="195"/>
      <c r="AO32" s="195"/>
      <c r="AP32" s="195"/>
      <c r="AQ32" s="195"/>
      <c r="AR32" s="195"/>
      <c r="AS32" s="195"/>
      <c r="AT32" s="195"/>
      <c r="AU32" s="195"/>
      <c r="AV32" s="195"/>
      <c r="AW32" s="195"/>
      <c r="AX32" s="195"/>
      <c r="AY32" s="195">
        <v>8</v>
      </c>
      <c r="AZ32" s="195"/>
      <c r="BA32" s="195"/>
      <c r="BB32" s="195"/>
      <c r="BC32" s="195"/>
      <c r="BD32" s="195"/>
      <c r="BE32" s="195"/>
      <c r="BF32" s="195"/>
      <c r="BG32" s="195"/>
      <c r="BH32" s="195"/>
      <c r="BI32" s="195"/>
      <c r="BJ32" s="195"/>
    </row>
    <row r="33" spans="2:62">
      <c r="G33" s="217">
        <v>22</v>
      </c>
      <c r="H33" s="217"/>
      <c r="I33" s="217"/>
      <c r="N33" s="35"/>
      <c r="O33" s="229">
        <v>77</v>
      </c>
      <c r="P33" s="195"/>
      <c r="Q33" s="195"/>
      <c r="R33" s="195"/>
      <c r="S33" s="195"/>
      <c r="T33" s="195"/>
      <c r="U33" s="195"/>
      <c r="V33" s="195"/>
      <c r="W33" s="195"/>
      <c r="X33" s="195"/>
      <c r="Y33" s="195"/>
      <c r="Z33" s="195"/>
      <c r="AA33" s="195">
        <v>33</v>
      </c>
      <c r="AB33" s="195"/>
      <c r="AC33" s="195"/>
      <c r="AD33" s="195"/>
      <c r="AE33" s="195"/>
      <c r="AF33" s="195"/>
      <c r="AG33" s="195"/>
      <c r="AH33" s="195"/>
      <c r="AI33" s="195"/>
      <c r="AJ33" s="195"/>
      <c r="AK33" s="195"/>
      <c r="AL33" s="195"/>
      <c r="AM33" s="195">
        <v>0</v>
      </c>
      <c r="AN33" s="195"/>
      <c r="AO33" s="195"/>
      <c r="AP33" s="195"/>
      <c r="AQ33" s="195"/>
      <c r="AR33" s="195"/>
      <c r="AS33" s="195"/>
      <c r="AT33" s="195"/>
      <c r="AU33" s="195"/>
      <c r="AV33" s="195"/>
      <c r="AW33" s="195"/>
      <c r="AX33" s="195"/>
      <c r="AY33" s="195">
        <v>7</v>
      </c>
      <c r="AZ33" s="195"/>
      <c r="BA33" s="195"/>
      <c r="BB33" s="195"/>
      <c r="BC33" s="195"/>
      <c r="BD33" s="195"/>
      <c r="BE33" s="195"/>
      <c r="BF33" s="195"/>
      <c r="BG33" s="195"/>
      <c r="BH33" s="195"/>
      <c r="BI33" s="195"/>
      <c r="BJ33" s="195"/>
    </row>
    <row r="34" spans="2:62">
      <c r="G34" s="217">
        <v>23</v>
      </c>
      <c r="H34" s="217"/>
      <c r="I34" s="217"/>
      <c r="N34" s="35"/>
      <c r="O34" s="229">
        <v>100</v>
      </c>
      <c r="P34" s="195"/>
      <c r="Q34" s="195"/>
      <c r="R34" s="195"/>
      <c r="S34" s="195"/>
      <c r="T34" s="195"/>
      <c r="U34" s="195"/>
      <c r="V34" s="195"/>
      <c r="W34" s="195"/>
      <c r="X34" s="195"/>
      <c r="Y34" s="195"/>
      <c r="Z34" s="195"/>
      <c r="AA34" s="195">
        <v>28</v>
      </c>
      <c r="AB34" s="195"/>
      <c r="AC34" s="195"/>
      <c r="AD34" s="195"/>
      <c r="AE34" s="195"/>
      <c r="AF34" s="195"/>
      <c r="AG34" s="195"/>
      <c r="AH34" s="195"/>
      <c r="AI34" s="195"/>
      <c r="AJ34" s="195"/>
      <c r="AK34" s="195"/>
      <c r="AL34" s="195"/>
      <c r="AM34" s="195">
        <v>0</v>
      </c>
      <c r="AN34" s="195"/>
      <c r="AO34" s="195"/>
      <c r="AP34" s="195"/>
      <c r="AQ34" s="195"/>
      <c r="AR34" s="195"/>
      <c r="AS34" s="195"/>
      <c r="AT34" s="195"/>
      <c r="AU34" s="195"/>
      <c r="AV34" s="195"/>
      <c r="AW34" s="195"/>
      <c r="AX34" s="195"/>
      <c r="AY34" s="195">
        <v>4</v>
      </c>
      <c r="AZ34" s="195"/>
      <c r="BA34" s="195"/>
      <c r="BB34" s="195"/>
      <c r="BC34" s="195"/>
      <c r="BD34" s="195"/>
      <c r="BE34" s="195"/>
      <c r="BF34" s="195"/>
      <c r="BG34" s="195"/>
      <c r="BH34" s="195"/>
      <c r="BI34" s="195"/>
      <c r="BJ34" s="195"/>
    </row>
    <row r="35" spans="2:62">
      <c r="G35" s="218">
        <v>24</v>
      </c>
      <c r="H35" s="218"/>
      <c r="I35" s="218"/>
      <c r="N35" s="21"/>
      <c r="O35" s="224">
        <v>105</v>
      </c>
      <c r="P35" s="225"/>
      <c r="Q35" s="225"/>
      <c r="R35" s="225"/>
      <c r="S35" s="225"/>
      <c r="T35" s="225"/>
      <c r="U35" s="225"/>
      <c r="V35" s="225"/>
      <c r="W35" s="225"/>
      <c r="X35" s="225"/>
      <c r="Y35" s="225"/>
      <c r="Z35" s="225"/>
      <c r="AA35" s="225">
        <v>28</v>
      </c>
      <c r="AB35" s="225"/>
      <c r="AC35" s="225"/>
      <c r="AD35" s="225"/>
      <c r="AE35" s="225"/>
      <c r="AF35" s="225"/>
      <c r="AG35" s="225"/>
      <c r="AH35" s="225"/>
      <c r="AI35" s="225"/>
      <c r="AJ35" s="225"/>
      <c r="AK35" s="225"/>
      <c r="AL35" s="225"/>
      <c r="AM35" s="225">
        <v>0</v>
      </c>
      <c r="AN35" s="225"/>
      <c r="AO35" s="225"/>
      <c r="AP35" s="225"/>
      <c r="AQ35" s="225"/>
      <c r="AR35" s="225"/>
      <c r="AS35" s="225"/>
      <c r="AT35" s="225"/>
      <c r="AU35" s="225"/>
      <c r="AV35" s="225"/>
      <c r="AW35" s="225"/>
      <c r="AX35" s="225"/>
      <c r="AY35" s="225">
        <v>2</v>
      </c>
      <c r="AZ35" s="225"/>
      <c r="BA35" s="225"/>
      <c r="BB35" s="225"/>
      <c r="BC35" s="225"/>
      <c r="BD35" s="225"/>
      <c r="BE35" s="225"/>
      <c r="BF35" s="225"/>
      <c r="BG35" s="225"/>
      <c r="BH35" s="225"/>
      <c r="BI35" s="225"/>
      <c r="BJ35" s="225"/>
    </row>
    <row r="36" spans="2:62">
      <c r="B36" s="1"/>
      <c r="C36" s="1"/>
      <c r="D36" s="1"/>
      <c r="E36" s="1"/>
      <c r="F36" s="1"/>
      <c r="G36" s="1"/>
      <c r="H36" s="1"/>
      <c r="I36" s="1"/>
      <c r="J36" s="1"/>
      <c r="K36" s="1"/>
      <c r="L36" s="1"/>
      <c r="M36" s="1"/>
      <c r="N36" s="36"/>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row>
    <row r="37" spans="2:62">
      <c r="C37" s="197" t="s">
        <v>323</v>
      </c>
      <c r="D37" s="197"/>
      <c r="E37" s="26" t="s">
        <v>325</v>
      </c>
      <c r="F37" s="3" t="s">
        <v>327</v>
      </c>
      <c r="G37" s="101"/>
    </row>
    <row r="38" spans="2:62">
      <c r="F38" s="3" t="s">
        <v>328</v>
      </c>
    </row>
    <row r="39" spans="2:62">
      <c r="B39" s="192" t="s">
        <v>324</v>
      </c>
      <c r="C39" s="192"/>
      <c r="D39" s="192"/>
      <c r="E39" s="27" t="s">
        <v>325</v>
      </c>
      <c r="F39" s="3" t="s">
        <v>326</v>
      </c>
    </row>
  </sheetData>
  <mergeCells count="102">
    <mergeCell ref="AY33:BJ33"/>
    <mergeCell ref="AY34:BJ34"/>
    <mergeCell ref="AM31:AX31"/>
    <mergeCell ref="AM32:AX32"/>
    <mergeCell ref="AM33:AX33"/>
    <mergeCell ref="AM34:AX34"/>
    <mergeCell ref="G35:I35"/>
    <mergeCell ref="G34:I34"/>
    <mergeCell ref="G33:I33"/>
    <mergeCell ref="AY35:BJ35"/>
    <mergeCell ref="AM35:AX35"/>
    <mergeCell ref="AA33:AL33"/>
    <mergeCell ref="AA34:AL34"/>
    <mergeCell ref="AA35:AL35"/>
    <mergeCell ref="O33:Z33"/>
    <mergeCell ref="O34:Z34"/>
    <mergeCell ref="O35:Z35"/>
    <mergeCell ref="AA29:AL29"/>
    <mergeCell ref="AM29:AX29"/>
    <mergeCell ref="AY29:BJ29"/>
    <mergeCell ref="G32:I32"/>
    <mergeCell ref="C31:F31"/>
    <mergeCell ref="G31:I31"/>
    <mergeCell ref="J31:M31"/>
    <mergeCell ref="AA31:AL31"/>
    <mergeCell ref="AA32:AL32"/>
    <mergeCell ref="AY31:BJ31"/>
    <mergeCell ref="AY32:BJ32"/>
    <mergeCell ref="O31:Z31"/>
    <mergeCell ref="O32:Z32"/>
    <mergeCell ref="AM21:AX21"/>
    <mergeCell ref="AY21:BJ21"/>
    <mergeCell ref="G11:I11"/>
    <mergeCell ref="G12:I12"/>
    <mergeCell ref="G13:I13"/>
    <mergeCell ref="G14:I14"/>
    <mergeCell ref="B19:BJ19"/>
    <mergeCell ref="B21:N21"/>
    <mergeCell ref="O21:Z21"/>
    <mergeCell ref="AA21:AL21"/>
    <mergeCell ref="B16:D16"/>
    <mergeCell ref="B39:D39"/>
    <mergeCell ref="O10:Z10"/>
    <mergeCell ref="O11:Z11"/>
    <mergeCell ref="O12:Z12"/>
    <mergeCell ref="O13:Z13"/>
    <mergeCell ref="O14:Z14"/>
    <mergeCell ref="C10:F10"/>
    <mergeCell ref="J10:M10"/>
    <mergeCell ref="G10:I10"/>
    <mergeCell ref="G25:I25"/>
    <mergeCell ref="G26:I26"/>
    <mergeCell ref="G27:I27"/>
    <mergeCell ref="C23:F23"/>
    <mergeCell ref="J23:M23"/>
    <mergeCell ref="G23:I23"/>
    <mergeCell ref="G24:I24"/>
    <mergeCell ref="C37:D37"/>
    <mergeCell ref="B29:N29"/>
    <mergeCell ref="O29:Z29"/>
    <mergeCell ref="BB1:BK2"/>
    <mergeCell ref="AA14:AL14"/>
    <mergeCell ref="AM14:AX14"/>
    <mergeCell ref="AY14:BJ14"/>
    <mergeCell ref="AA12:AL12"/>
    <mergeCell ref="AM12:AX12"/>
    <mergeCell ref="AY12:BJ12"/>
    <mergeCell ref="AA13:AL13"/>
    <mergeCell ref="AM13:AX13"/>
    <mergeCell ref="AY13:BJ13"/>
    <mergeCell ref="B5:BJ5"/>
    <mergeCell ref="B7:N8"/>
    <mergeCell ref="O7:Z8"/>
    <mergeCell ref="AA7:AL8"/>
    <mergeCell ref="AM7:AX8"/>
    <mergeCell ref="AY7:BJ8"/>
    <mergeCell ref="AA10:AL10"/>
    <mergeCell ref="AM10:AX10"/>
    <mergeCell ref="AY10:BJ10"/>
    <mergeCell ref="AA11:AL11"/>
    <mergeCell ref="AM11:AX11"/>
    <mergeCell ref="AY11:BJ11"/>
    <mergeCell ref="AA25:AL25"/>
    <mergeCell ref="AA26:AL26"/>
    <mergeCell ref="AA27:AL27"/>
    <mergeCell ref="O23:Z23"/>
    <mergeCell ref="O24:Z24"/>
    <mergeCell ref="O25:Z25"/>
    <mergeCell ref="O26:Z26"/>
    <mergeCell ref="O27:Z27"/>
    <mergeCell ref="AY25:BJ25"/>
    <mergeCell ref="AY26:BJ26"/>
    <mergeCell ref="AY27:BJ27"/>
    <mergeCell ref="AM23:AX23"/>
    <mergeCell ref="AM24:AX24"/>
    <mergeCell ref="AM25:AX25"/>
    <mergeCell ref="AM26:AX26"/>
    <mergeCell ref="AM27:AX27"/>
    <mergeCell ref="AY23:BJ23"/>
    <mergeCell ref="AY24:BJ24"/>
    <mergeCell ref="AA23:AL23"/>
    <mergeCell ref="AA24:AL24"/>
  </mergeCells>
  <phoneticPr fontId="13"/>
  <printOptions horizontalCentered="1"/>
  <pageMargins left="0.47244094488188981" right="0.39370078740157483" top="0.31496062992125984" bottom="0.39370078740157483" header="0" footer="0"/>
  <pageSetup paperSize="9" scale="9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5"/>
  <sheetViews>
    <sheetView view="pageBreakPreview" zoomScaleNormal="100" zoomScaleSheetLayoutView="100" workbookViewId="0">
      <selection sqref="A1:J2"/>
    </sheetView>
  </sheetViews>
  <sheetFormatPr defaultRowHeight="13.5"/>
  <cols>
    <col min="1" max="63" width="1.625" style="21" customWidth="1"/>
    <col min="64" max="16384" width="9" style="21"/>
  </cols>
  <sheetData>
    <row r="1" spans="1:62" customFormat="1" ht="11.1" customHeight="1">
      <c r="A1" s="190">
        <f>'225'!BB1+1</f>
        <v>226</v>
      </c>
      <c r="B1" s="190"/>
      <c r="C1" s="190"/>
      <c r="D1" s="190"/>
      <c r="E1" s="190"/>
      <c r="F1" s="190"/>
      <c r="G1" s="190"/>
      <c r="H1" s="190"/>
      <c r="I1" s="190"/>
      <c r="J1" s="190"/>
    </row>
    <row r="2" spans="1:62" customFormat="1" ht="11.1" customHeight="1">
      <c r="A2" s="190"/>
      <c r="B2" s="190"/>
      <c r="C2" s="190"/>
      <c r="D2" s="190"/>
      <c r="E2" s="190"/>
      <c r="F2" s="190"/>
      <c r="G2" s="190"/>
      <c r="H2" s="190"/>
      <c r="I2" s="190"/>
      <c r="J2" s="190"/>
    </row>
    <row r="3" spans="1:62" ht="11.1" customHeight="1">
      <c r="A3" s="60"/>
      <c r="B3" s="60"/>
      <c r="C3" s="60"/>
      <c r="D3" s="60"/>
      <c r="E3" s="60"/>
      <c r="F3" s="60"/>
      <c r="G3" s="60"/>
      <c r="H3" s="60"/>
      <c r="I3" s="60"/>
      <c r="J3" s="60"/>
    </row>
    <row r="4" spans="1:62" ht="11.1" customHeight="1">
      <c r="A4" s="60"/>
      <c r="B4" s="60"/>
      <c r="C4" s="60"/>
      <c r="D4" s="60"/>
      <c r="E4" s="60"/>
      <c r="F4" s="60"/>
      <c r="G4" s="60"/>
      <c r="H4" s="60"/>
      <c r="I4" s="60"/>
      <c r="J4" s="60"/>
    </row>
    <row r="5" spans="1:62" ht="18" customHeight="1">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row>
    <row r="6" spans="1:62" ht="12.95" customHeight="1"/>
    <row r="7" spans="1:62" ht="15" customHeight="1">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61"/>
      <c r="AZ7" s="57"/>
      <c r="BA7" s="57"/>
      <c r="BB7" s="57"/>
      <c r="BC7" s="57"/>
      <c r="BD7" s="57"/>
      <c r="BE7" s="57"/>
      <c r="BF7" s="57"/>
      <c r="BG7" s="57"/>
      <c r="BH7" s="57"/>
      <c r="BI7" s="57"/>
      <c r="BJ7" s="57"/>
    </row>
    <row r="8" spans="1:62" ht="15" customHeight="1">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row>
    <row r="9" spans="1:62">
      <c r="O9" s="62"/>
      <c r="P9" s="62"/>
      <c r="Q9" s="62"/>
      <c r="AJ9" s="62"/>
      <c r="AK9" s="62"/>
      <c r="AL9" s="62"/>
      <c r="AV9" s="62"/>
      <c r="AW9" s="62"/>
      <c r="AX9" s="62"/>
      <c r="BG9" s="62"/>
      <c r="BH9" s="62"/>
      <c r="BI9" s="62"/>
      <c r="BJ9" s="62"/>
    </row>
    <row r="11" spans="1:62">
      <c r="C11" s="63"/>
      <c r="D11" s="63"/>
      <c r="E11" s="63"/>
      <c r="F11" s="63"/>
      <c r="G11" s="63"/>
      <c r="H11" s="63"/>
      <c r="I11" s="63"/>
      <c r="J11" s="63"/>
      <c r="K11" s="63"/>
      <c r="L11" s="63"/>
      <c r="M11" s="63"/>
      <c r="N11" s="63"/>
      <c r="O11" s="63"/>
      <c r="P11" s="63"/>
      <c r="Q11" s="63"/>
      <c r="R11" s="64"/>
      <c r="S11" s="63"/>
      <c r="T11" s="63"/>
      <c r="U11" s="63"/>
      <c r="V11" s="63"/>
      <c r="W11" s="63"/>
      <c r="X11" s="63"/>
      <c r="Y11" s="63"/>
      <c r="Z11" s="63"/>
      <c r="AA11" s="63"/>
      <c r="AB11" s="63"/>
      <c r="AC11" s="63"/>
      <c r="AD11" s="63"/>
      <c r="AE11" s="63"/>
      <c r="AF11" s="63"/>
      <c r="AG11" s="63"/>
      <c r="AH11" s="63"/>
      <c r="AI11" s="63"/>
      <c r="AJ11" s="63"/>
      <c r="AK11" s="63"/>
      <c r="AL11" s="63"/>
      <c r="AM11" s="64"/>
      <c r="AN11" s="63"/>
      <c r="AO11" s="63"/>
      <c r="AP11" s="63"/>
      <c r="AQ11" s="63"/>
      <c r="AR11" s="63"/>
      <c r="AS11" s="63"/>
      <c r="AT11" s="63"/>
      <c r="AU11" s="63"/>
      <c r="AV11" s="63"/>
      <c r="AW11" s="63"/>
      <c r="AX11" s="63"/>
      <c r="AY11" s="64"/>
      <c r="AZ11" s="63"/>
      <c r="BA11" s="63"/>
      <c r="BB11" s="63"/>
      <c r="BC11" s="63"/>
      <c r="BD11" s="63"/>
      <c r="BE11" s="63"/>
      <c r="BF11" s="63"/>
      <c r="BG11" s="63"/>
      <c r="BH11" s="63"/>
      <c r="BI11" s="63"/>
      <c r="BJ11" s="63"/>
    </row>
    <row r="12" spans="1:62">
      <c r="G12" s="63"/>
      <c r="H12" s="63"/>
      <c r="I12" s="63"/>
      <c r="K12" s="63"/>
      <c r="L12" s="63"/>
      <c r="M12" s="63"/>
      <c r="N12" s="63"/>
      <c r="O12" s="63"/>
      <c r="P12" s="63"/>
      <c r="Q12" s="63"/>
      <c r="R12" s="64"/>
      <c r="S12" s="63"/>
      <c r="T12" s="63"/>
      <c r="U12" s="63"/>
      <c r="V12" s="63"/>
      <c r="W12" s="63"/>
      <c r="X12" s="63"/>
      <c r="Y12" s="63"/>
      <c r="Z12" s="63"/>
      <c r="AA12" s="63"/>
      <c r="AB12" s="63"/>
      <c r="AC12" s="63"/>
      <c r="AD12" s="63"/>
      <c r="AE12" s="63"/>
      <c r="AF12" s="63"/>
      <c r="AG12" s="63"/>
      <c r="AH12" s="63"/>
      <c r="AI12" s="63"/>
      <c r="AJ12" s="63"/>
      <c r="AK12" s="63"/>
      <c r="AL12" s="63"/>
      <c r="AM12" s="64"/>
      <c r="AN12" s="63"/>
      <c r="AO12" s="63"/>
      <c r="AP12" s="63"/>
      <c r="AQ12" s="63"/>
      <c r="AR12" s="63"/>
      <c r="AS12" s="63"/>
      <c r="AT12" s="63"/>
      <c r="AU12" s="63"/>
      <c r="AV12" s="63"/>
      <c r="AW12" s="63"/>
      <c r="AX12" s="63"/>
      <c r="AY12" s="64"/>
      <c r="AZ12" s="63"/>
      <c r="BA12" s="63"/>
      <c r="BB12" s="63"/>
      <c r="BC12" s="63"/>
      <c r="BD12" s="63"/>
      <c r="BE12" s="63"/>
      <c r="BF12" s="63"/>
      <c r="BG12" s="63"/>
      <c r="BH12" s="63"/>
      <c r="BI12" s="63"/>
      <c r="BJ12" s="63"/>
    </row>
    <row r="13" spans="1:62">
      <c r="G13" s="63"/>
      <c r="H13" s="63"/>
      <c r="I13" s="63"/>
      <c r="K13" s="51"/>
      <c r="L13" s="51"/>
      <c r="M13" s="51"/>
      <c r="N13" s="51"/>
      <c r="O13" s="51"/>
      <c r="P13" s="51"/>
      <c r="Q13" s="51"/>
      <c r="R13" s="64"/>
      <c r="S13" s="63"/>
      <c r="T13" s="63"/>
      <c r="U13" s="63"/>
      <c r="V13" s="63"/>
      <c r="W13" s="63"/>
      <c r="X13" s="63"/>
      <c r="Y13" s="63"/>
      <c r="Z13" s="63"/>
      <c r="AA13" s="63"/>
      <c r="AB13" s="63"/>
      <c r="AC13" s="63"/>
      <c r="AD13" s="63"/>
      <c r="AE13" s="63"/>
      <c r="AF13" s="63"/>
      <c r="AG13" s="63"/>
      <c r="AH13" s="63"/>
      <c r="AI13" s="63"/>
      <c r="AJ13" s="63"/>
      <c r="AK13" s="63"/>
      <c r="AL13" s="63"/>
      <c r="AM13" s="64"/>
      <c r="AN13" s="63"/>
      <c r="AO13" s="63"/>
      <c r="AP13" s="63"/>
      <c r="AQ13" s="63"/>
      <c r="AR13" s="63"/>
      <c r="AS13" s="63"/>
      <c r="AT13" s="63"/>
      <c r="AU13" s="63"/>
      <c r="AV13" s="63"/>
      <c r="AW13" s="63"/>
      <c r="AX13" s="63"/>
      <c r="AY13" s="64"/>
      <c r="AZ13" s="63"/>
      <c r="BA13" s="63"/>
      <c r="BB13" s="63"/>
      <c r="BC13" s="63"/>
      <c r="BD13" s="63"/>
      <c r="BE13" s="63"/>
      <c r="BF13" s="63"/>
      <c r="BG13" s="63"/>
      <c r="BH13" s="63"/>
      <c r="BI13" s="63"/>
      <c r="BJ13" s="63"/>
    </row>
    <row r="14" spans="1:62">
      <c r="G14" s="63"/>
      <c r="H14" s="63"/>
      <c r="I14" s="63"/>
      <c r="K14" s="51"/>
      <c r="L14" s="51"/>
      <c r="M14" s="51"/>
      <c r="N14" s="51"/>
      <c r="O14" s="51"/>
      <c r="P14" s="51"/>
      <c r="Q14" s="51"/>
      <c r="R14" s="64"/>
      <c r="S14" s="63"/>
      <c r="T14" s="63"/>
      <c r="U14" s="63"/>
      <c r="V14" s="63"/>
      <c r="W14" s="63"/>
      <c r="X14" s="63"/>
      <c r="Y14" s="63"/>
      <c r="Z14" s="63"/>
      <c r="AA14" s="63"/>
      <c r="AB14" s="63"/>
      <c r="AC14" s="63"/>
      <c r="AD14" s="63"/>
      <c r="AE14" s="63"/>
      <c r="AF14" s="63"/>
      <c r="AG14" s="63"/>
      <c r="AH14" s="63"/>
      <c r="AI14" s="63"/>
      <c r="AJ14" s="63"/>
      <c r="AK14" s="63"/>
      <c r="AL14" s="63"/>
      <c r="AM14" s="64"/>
      <c r="AN14" s="63"/>
      <c r="AO14" s="63"/>
      <c r="AP14" s="63"/>
      <c r="AQ14" s="63"/>
      <c r="AR14" s="63"/>
      <c r="AS14" s="63"/>
      <c r="AT14" s="63"/>
      <c r="AU14" s="63"/>
      <c r="AV14" s="63"/>
      <c r="AW14" s="63"/>
      <c r="AX14" s="63"/>
      <c r="AY14" s="64"/>
      <c r="AZ14" s="63"/>
      <c r="BA14" s="63"/>
      <c r="BB14" s="63"/>
      <c r="BC14" s="63"/>
      <c r="BD14" s="63"/>
      <c r="BE14" s="63"/>
      <c r="BF14" s="63"/>
      <c r="BG14" s="63"/>
      <c r="BH14" s="63"/>
      <c r="BI14" s="63"/>
      <c r="BJ14" s="63"/>
    </row>
    <row r="15" spans="1:62">
      <c r="G15" s="65"/>
      <c r="H15" s="65"/>
      <c r="I15" s="65"/>
      <c r="K15" s="52"/>
      <c r="L15" s="52"/>
      <c r="M15" s="52"/>
      <c r="N15" s="52"/>
      <c r="O15" s="52"/>
      <c r="P15" s="52"/>
      <c r="Q15" s="52"/>
      <c r="R15" s="66"/>
      <c r="S15" s="65"/>
      <c r="T15" s="65"/>
      <c r="U15" s="65"/>
      <c r="V15" s="65"/>
      <c r="W15" s="65"/>
      <c r="X15" s="65"/>
      <c r="Y15" s="65"/>
      <c r="Z15" s="65"/>
      <c r="AA15" s="65"/>
      <c r="AB15" s="65"/>
      <c r="AC15" s="65"/>
      <c r="AD15" s="65"/>
      <c r="AE15" s="65"/>
      <c r="AF15" s="65"/>
      <c r="AG15" s="65"/>
      <c r="AH15" s="65"/>
      <c r="AI15" s="65"/>
      <c r="AJ15" s="65"/>
      <c r="AK15" s="65"/>
      <c r="AL15" s="65"/>
      <c r="AM15" s="66"/>
      <c r="AN15" s="65"/>
      <c r="AO15" s="65"/>
      <c r="AP15" s="65"/>
      <c r="AQ15" s="65"/>
      <c r="AR15" s="65"/>
      <c r="AS15" s="65"/>
      <c r="AT15" s="65"/>
      <c r="AU15" s="65"/>
      <c r="AV15" s="65"/>
      <c r="AW15" s="65"/>
      <c r="AX15" s="65"/>
      <c r="AY15" s="66"/>
      <c r="AZ15" s="65"/>
      <c r="BA15" s="65"/>
      <c r="BB15" s="65"/>
      <c r="BC15" s="65"/>
      <c r="BD15" s="65"/>
      <c r="BE15" s="65"/>
      <c r="BF15" s="65"/>
      <c r="BG15" s="65"/>
      <c r="BH15" s="65"/>
      <c r="BI15" s="65"/>
      <c r="BJ15" s="65"/>
    </row>
    <row r="17" spans="2:62">
      <c r="C17" s="14"/>
      <c r="D17" s="14"/>
      <c r="E17" s="53"/>
      <c r="F17" s="67"/>
      <c r="G17" s="67"/>
      <c r="H17" s="14"/>
    </row>
    <row r="18" spans="2:62">
      <c r="F18" s="67"/>
      <c r="G18" s="67"/>
      <c r="H18" s="14"/>
    </row>
    <row r="19" spans="2:62">
      <c r="B19" s="14"/>
      <c r="C19" s="14"/>
      <c r="D19" s="14"/>
      <c r="E19" s="53"/>
      <c r="F19" s="14"/>
    </row>
    <row r="22" spans="2:62" ht="18" customHeight="1">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row>
    <row r="23" spans="2:62" ht="12.95" customHeight="1"/>
    <row r="24" spans="2:62">
      <c r="B24" s="57"/>
      <c r="C24" s="57"/>
      <c r="D24" s="57"/>
      <c r="E24" s="57"/>
      <c r="F24" s="57"/>
      <c r="G24" s="57"/>
      <c r="H24" s="57"/>
      <c r="I24" s="57"/>
      <c r="J24" s="57"/>
      <c r="K24" s="57"/>
      <c r="L24" s="57"/>
      <c r="M24" s="57"/>
      <c r="N24" s="61"/>
      <c r="O24" s="57"/>
      <c r="P24" s="57"/>
      <c r="Q24" s="57"/>
      <c r="R24" s="57"/>
      <c r="S24" s="57"/>
      <c r="T24" s="57"/>
      <c r="U24" s="57"/>
      <c r="V24" s="61"/>
      <c r="W24" s="57"/>
      <c r="X24" s="57"/>
      <c r="Y24" s="57"/>
      <c r="Z24" s="57"/>
      <c r="AA24" s="57"/>
      <c r="AB24" s="57"/>
      <c r="AC24" s="57"/>
      <c r="AD24" s="57"/>
      <c r="AE24" s="57"/>
      <c r="AF24" s="57"/>
      <c r="AG24" s="57"/>
      <c r="AH24" s="57"/>
      <c r="AI24" s="57"/>
      <c r="AJ24" s="57"/>
      <c r="AK24" s="57"/>
      <c r="AL24" s="57"/>
      <c r="AM24" s="61"/>
      <c r="AN24" s="57"/>
      <c r="AO24" s="57"/>
      <c r="AP24" s="57"/>
      <c r="AQ24" s="57"/>
      <c r="AR24" s="57"/>
      <c r="AS24" s="57"/>
      <c r="AT24" s="57"/>
      <c r="AU24" s="61"/>
      <c r="AV24" s="57"/>
      <c r="AW24" s="57"/>
      <c r="AX24" s="57"/>
      <c r="AY24" s="57"/>
      <c r="AZ24" s="57"/>
      <c r="BA24" s="57"/>
      <c r="BB24" s="57"/>
      <c r="BC24" s="61"/>
      <c r="BD24" s="57"/>
      <c r="BE24" s="57"/>
      <c r="BF24" s="57"/>
      <c r="BG24" s="57"/>
      <c r="BH24" s="57"/>
      <c r="BI24" s="57"/>
      <c r="BJ24" s="57"/>
    </row>
    <row r="25" spans="2:62">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row>
    <row r="26" spans="2:62">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row>
    <row r="28" spans="2:62">
      <c r="F28" s="63"/>
      <c r="G28" s="63"/>
      <c r="H28" s="63"/>
      <c r="I28" s="63"/>
      <c r="J28" s="63"/>
      <c r="K28" s="63"/>
      <c r="L28" s="63"/>
      <c r="N28" s="54"/>
      <c r="O28" s="54"/>
      <c r="P28" s="54"/>
      <c r="Q28" s="54"/>
      <c r="R28" s="54"/>
      <c r="S28" s="54"/>
      <c r="T28" s="54"/>
      <c r="U28" s="54"/>
      <c r="V28" s="54"/>
      <c r="W28" s="54"/>
      <c r="X28" s="54"/>
      <c r="Y28" s="108"/>
      <c r="Z28" s="108"/>
      <c r="AA28" s="108"/>
      <c r="AB28" s="108"/>
      <c r="AC28" s="108"/>
      <c r="AD28" s="108"/>
      <c r="AE28" s="108"/>
      <c r="AF28" s="108"/>
      <c r="AG28" s="108"/>
      <c r="AH28" s="54"/>
      <c r="AI28" s="54"/>
      <c r="AJ28" s="54"/>
      <c r="AK28" s="54"/>
      <c r="AL28" s="54"/>
      <c r="AM28" s="55"/>
      <c r="AN28" s="55"/>
      <c r="AO28" s="55"/>
      <c r="AP28" s="55"/>
      <c r="AQ28" s="55"/>
      <c r="AR28" s="55"/>
      <c r="AS28" s="55"/>
      <c r="AT28" s="55"/>
      <c r="AU28" s="54"/>
      <c r="AV28" s="54"/>
      <c r="AW28" s="54"/>
      <c r="AX28" s="54"/>
      <c r="AY28" s="54"/>
      <c r="AZ28" s="54"/>
      <c r="BA28" s="54"/>
      <c r="BB28" s="54"/>
      <c r="BC28" s="54"/>
      <c r="BD28" s="54"/>
      <c r="BE28" s="54"/>
      <c r="BF28" s="54"/>
      <c r="BG28" s="54"/>
      <c r="BH28" s="54"/>
      <c r="BI28" s="54"/>
      <c r="BJ28" s="54"/>
    </row>
    <row r="29" spans="2:62">
      <c r="B29" s="68"/>
      <c r="C29" s="68"/>
      <c r="N29" s="54"/>
      <c r="O29" s="54"/>
      <c r="P29" s="54"/>
      <c r="Q29" s="54"/>
      <c r="R29" s="54"/>
      <c r="S29" s="54"/>
      <c r="T29" s="54"/>
      <c r="U29" s="54"/>
      <c r="V29" s="54"/>
      <c r="W29" s="54"/>
      <c r="X29" s="54"/>
      <c r="Y29" s="108"/>
      <c r="Z29" s="108"/>
      <c r="AA29" s="108"/>
      <c r="AB29" s="108"/>
      <c r="AC29" s="108"/>
      <c r="AD29" s="108"/>
      <c r="AE29" s="108"/>
      <c r="AF29" s="108"/>
      <c r="AG29" s="108"/>
      <c r="AH29" s="54"/>
      <c r="AI29" s="54"/>
      <c r="AJ29" s="54"/>
      <c r="AK29" s="54"/>
      <c r="AL29" s="54"/>
      <c r="AM29" s="55"/>
      <c r="AN29" s="55"/>
      <c r="AO29" s="55"/>
      <c r="AP29" s="55"/>
      <c r="AQ29" s="55"/>
      <c r="AR29" s="55"/>
      <c r="AS29" s="55"/>
      <c r="AT29" s="55"/>
      <c r="AU29" s="54"/>
      <c r="AV29" s="54"/>
      <c r="AW29" s="54"/>
      <c r="AX29" s="54"/>
      <c r="AY29" s="54"/>
      <c r="AZ29" s="54"/>
      <c r="BA29" s="54"/>
      <c r="BB29" s="54"/>
      <c r="BC29" s="54"/>
      <c r="BD29" s="54"/>
      <c r="BE29" s="54"/>
      <c r="BF29" s="54"/>
      <c r="BG29" s="54"/>
      <c r="BH29" s="54"/>
      <c r="BI29" s="54"/>
      <c r="BJ29" s="54"/>
    </row>
    <row r="30" spans="2:62">
      <c r="B30" s="68"/>
      <c r="C30" s="68"/>
      <c r="N30" s="54"/>
      <c r="O30" s="54"/>
      <c r="P30" s="54"/>
      <c r="Q30" s="54"/>
      <c r="R30" s="54"/>
      <c r="S30" s="54"/>
      <c r="T30" s="54"/>
      <c r="U30" s="54"/>
      <c r="V30" s="54"/>
      <c r="W30" s="54"/>
      <c r="X30" s="54"/>
      <c r="Y30" s="108"/>
      <c r="Z30" s="108"/>
      <c r="AA30" s="108"/>
      <c r="AB30" s="108"/>
      <c r="AC30" s="108"/>
      <c r="AD30" s="108"/>
      <c r="AE30" s="108"/>
      <c r="AF30" s="108"/>
      <c r="AG30" s="108"/>
      <c r="AH30" s="54"/>
      <c r="AI30" s="54"/>
      <c r="AJ30" s="54"/>
      <c r="AK30" s="54"/>
      <c r="AL30" s="54"/>
      <c r="AM30" s="55"/>
      <c r="AN30" s="55"/>
      <c r="AO30" s="55"/>
      <c r="AP30" s="55"/>
      <c r="AQ30" s="55"/>
      <c r="AR30" s="55"/>
      <c r="AS30" s="55"/>
      <c r="AT30" s="55"/>
      <c r="AU30" s="54"/>
      <c r="AV30" s="54"/>
      <c r="AW30" s="54"/>
      <c r="AX30" s="54"/>
      <c r="AY30" s="54"/>
      <c r="AZ30" s="54"/>
      <c r="BA30" s="54"/>
      <c r="BB30" s="54"/>
      <c r="BC30" s="55"/>
      <c r="BD30" s="55"/>
      <c r="BE30" s="55"/>
      <c r="BF30" s="55"/>
      <c r="BG30" s="55"/>
      <c r="BH30" s="55"/>
      <c r="BI30" s="55"/>
      <c r="BJ30" s="55"/>
    </row>
    <row r="31" spans="2:62">
      <c r="B31" s="68"/>
      <c r="C31" s="68"/>
      <c r="N31" s="54"/>
      <c r="O31" s="54"/>
      <c r="P31" s="54"/>
      <c r="Q31" s="54"/>
      <c r="R31" s="54"/>
      <c r="S31" s="54"/>
      <c r="T31" s="54"/>
      <c r="U31" s="54"/>
      <c r="V31" s="54"/>
      <c r="W31" s="54"/>
      <c r="X31" s="54"/>
      <c r="Y31" s="108"/>
      <c r="Z31" s="108"/>
      <c r="AA31" s="108"/>
      <c r="AB31" s="108"/>
      <c r="AC31" s="108"/>
      <c r="AD31" s="108"/>
      <c r="AE31" s="108"/>
      <c r="AF31" s="108"/>
      <c r="AG31" s="108"/>
      <c r="AH31" s="54"/>
      <c r="AI31" s="54"/>
      <c r="AJ31" s="54"/>
      <c r="AK31" s="54"/>
      <c r="AL31" s="54"/>
      <c r="AM31" s="55"/>
      <c r="AN31" s="55"/>
      <c r="AO31" s="55"/>
      <c r="AP31" s="55"/>
      <c r="AQ31" s="55"/>
      <c r="AR31" s="55"/>
      <c r="AS31" s="55"/>
      <c r="AT31" s="55"/>
      <c r="AU31" s="54"/>
      <c r="AV31" s="54"/>
      <c r="AW31" s="54"/>
      <c r="AX31" s="54"/>
      <c r="AY31" s="54"/>
      <c r="AZ31" s="54"/>
      <c r="BA31" s="54"/>
      <c r="BB31" s="54"/>
      <c r="BC31" s="55"/>
      <c r="BD31" s="55"/>
      <c r="BE31" s="55"/>
      <c r="BF31" s="55"/>
      <c r="BG31" s="55"/>
      <c r="BH31" s="55"/>
      <c r="BI31" s="55"/>
      <c r="BJ31" s="55"/>
    </row>
    <row r="32" spans="2:62">
      <c r="B32" s="68"/>
      <c r="C32" s="6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row>
    <row r="33" spans="2:62">
      <c r="B33" s="68"/>
      <c r="C33" s="68"/>
    </row>
    <row r="34" spans="2:62">
      <c r="B34" s="68"/>
      <c r="C34" s="68"/>
    </row>
    <row r="35" spans="2:62">
      <c r="B35" s="68"/>
      <c r="C35" s="68"/>
      <c r="F35" s="63"/>
      <c r="G35" s="63"/>
      <c r="H35" s="63"/>
      <c r="I35" s="63"/>
      <c r="J35" s="63"/>
      <c r="K35" s="63"/>
      <c r="L35" s="63"/>
      <c r="N35" s="54"/>
      <c r="O35" s="54"/>
      <c r="P35" s="54"/>
      <c r="Q35" s="54"/>
      <c r="R35" s="54"/>
      <c r="S35" s="54"/>
      <c r="T35" s="54"/>
      <c r="U35" s="54"/>
      <c r="V35" s="54"/>
      <c r="W35" s="54"/>
      <c r="X35" s="54"/>
      <c r="Y35" s="108"/>
      <c r="Z35" s="108"/>
      <c r="AA35" s="108"/>
      <c r="AB35" s="108"/>
      <c r="AC35" s="108"/>
      <c r="AD35" s="108"/>
      <c r="AE35" s="108"/>
      <c r="AF35" s="108"/>
      <c r="AG35" s="108"/>
      <c r="AH35" s="54"/>
      <c r="AI35" s="54"/>
      <c r="AJ35" s="54"/>
      <c r="AK35" s="54"/>
      <c r="AL35" s="54"/>
      <c r="AM35" s="55"/>
      <c r="AN35" s="55"/>
      <c r="AO35" s="55"/>
      <c r="AP35" s="55"/>
      <c r="AQ35" s="55"/>
      <c r="AR35" s="55"/>
      <c r="AS35" s="55"/>
      <c r="AT35" s="55"/>
      <c r="AU35" s="56"/>
      <c r="AV35" s="56"/>
      <c r="AW35" s="56"/>
      <c r="AX35" s="56"/>
      <c r="AY35" s="56"/>
      <c r="AZ35" s="56"/>
      <c r="BA35" s="56"/>
      <c r="BB35" s="56"/>
      <c r="BC35" s="56"/>
      <c r="BD35" s="56"/>
      <c r="BE35" s="56"/>
      <c r="BF35" s="56"/>
      <c r="BG35" s="56"/>
      <c r="BH35" s="56"/>
      <c r="BI35" s="56"/>
      <c r="BJ35" s="56"/>
    </row>
    <row r="36" spans="2:62">
      <c r="B36" s="68"/>
      <c r="C36" s="68"/>
      <c r="N36" s="54"/>
      <c r="O36" s="54"/>
      <c r="P36" s="54"/>
      <c r="Q36" s="54"/>
      <c r="R36" s="54"/>
      <c r="S36" s="54"/>
      <c r="T36" s="54"/>
      <c r="U36" s="54"/>
      <c r="V36" s="54"/>
      <c r="W36" s="54"/>
      <c r="X36" s="54"/>
      <c r="Y36" s="108"/>
      <c r="Z36" s="108"/>
      <c r="AA36" s="108"/>
      <c r="AB36" s="108"/>
      <c r="AC36" s="108"/>
      <c r="AD36" s="108"/>
      <c r="AE36" s="108"/>
      <c r="AF36" s="108"/>
      <c r="AG36" s="108"/>
      <c r="AH36" s="54"/>
      <c r="AI36" s="54"/>
      <c r="AJ36" s="54"/>
      <c r="AK36" s="54"/>
      <c r="AL36" s="54"/>
      <c r="AM36" s="55"/>
      <c r="AN36" s="55"/>
      <c r="AO36" s="55"/>
      <c r="AP36" s="55"/>
      <c r="AQ36" s="55"/>
      <c r="AR36" s="55"/>
      <c r="AS36" s="55"/>
      <c r="AT36" s="55"/>
      <c r="AU36" s="56"/>
      <c r="AV36" s="56"/>
      <c r="AW36" s="56"/>
      <c r="AX36" s="56"/>
      <c r="AY36" s="56"/>
      <c r="AZ36" s="56"/>
      <c r="BA36" s="56"/>
      <c r="BB36" s="56"/>
      <c r="BC36" s="56"/>
      <c r="BD36" s="56"/>
      <c r="BE36" s="56"/>
      <c r="BF36" s="56"/>
      <c r="BG36" s="56"/>
      <c r="BH36" s="56"/>
      <c r="BI36" s="56"/>
      <c r="BJ36" s="56"/>
    </row>
    <row r="37" spans="2:62">
      <c r="B37" s="68"/>
      <c r="C37" s="68"/>
      <c r="N37" s="54"/>
      <c r="O37" s="54"/>
      <c r="P37" s="54"/>
      <c r="Q37" s="54"/>
      <c r="R37" s="54"/>
      <c r="S37" s="54"/>
      <c r="T37" s="54"/>
      <c r="U37" s="54"/>
      <c r="V37" s="54"/>
      <c r="W37" s="54"/>
      <c r="X37" s="54"/>
      <c r="Y37" s="108"/>
      <c r="Z37" s="108"/>
      <c r="AA37" s="108"/>
      <c r="AB37" s="108"/>
      <c r="AC37" s="108"/>
      <c r="AD37" s="108"/>
      <c r="AE37" s="108"/>
      <c r="AF37" s="108"/>
      <c r="AG37" s="108"/>
      <c r="AH37" s="54"/>
      <c r="AI37" s="54"/>
      <c r="AJ37" s="54"/>
      <c r="AK37" s="54"/>
      <c r="AL37" s="54"/>
      <c r="AM37" s="55"/>
      <c r="AN37" s="55"/>
      <c r="AO37" s="55"/>
      <c r="AP37" s="55"/>
      <c r="AQ37" s="55"/>
      <c r="AR37" s="55"/>
      <c r="AS37" s="55"/>
      <c r="AT37" s="55"/>
      <c r="AU37" s="56"/>
      <c r="AV37" s="56"/>
      <c r="AW37" s="56"/>
      <c r="AX37" s="56"/>
      <c r="AY37" s="56"/>
      <c r="AZ37" s="56"/>
      <c r="BA37" s="56"/>
      <c r="BB37" s="56"/>
      <c r="BC37" s="56"/>
      <c r="BD37" s="56"/>
      <c r="BE37" s="56"/>
      <c r="BF37" s="56"/>
      <c r="BG37" s="56"/>
      <c r="BH37" s="56"/>
      <c r="BI37" s="56"/>
      <c r="BJ37" s="56"/>
    </row>
    <row r="38" spans="2:62">
      <c r="B38" s="68"/>
      <c r="C38" s="68"/>
      <c r="N38" s="54"/>
      <c r="O38" s="54"/>
      <c r="P38" s="54"/>
      <c r="Q38" s="54"/>
      <c r="R38" s="54"/>
      <c r="S38" s="54"/>
      <c r="T38" s="54"/>
      <c r="U38" s="54"/>
      <c r="V38" s="54"/>
      <c r="W38" s="54"/>
      <c r="X38" s="54"/>
      <c r="Y38" s="108"/>
      <c r="Z38" s="108"/>
      <c r="AA38" s="108"/>
      <c r="AB38" s="108"/>
      <c r="AC38" s="108"/>
      <c r="AD38" s="108"/>
      <c r="AE38" s="108"/>
      <c r="AF38" s="108"/>
      <c r="AG38" s="108"/>
      <c r="AH38" s="54"/>
      <c r="AI38" s="54"/>
      <c r="AJ38" s="54"/>
      <c r="AK38" s="54"/>
      <c r="AL38" s="54"/>
      <c r="AM38" s="55"/>
      <c r="AN38" s="55"/>
      <c r="AO38" s="55"/>
      <c r="AP38" s="55"/>
      <c r="AQ38" s="55"/>
      <c r="AR38" s="55"/>
      <c r="AS38" s="55"/>
      <c r="AT38" s="55"/>
      <c r="AU38" s="54"/>
      <c r="AV38" s="54"/>
      <c r="AW38" s="54"/>
      <c r="AX38" s="54"/>
      <c r="AY38" s="54"/>
      <c r="AZ38" s="54"/>
      <c r="BA38" s="54"/>
      <c r="BB38" s="54"/>
      <c r="BC38" s="55"/>
      <c r="BD38" s="55"/>
      <c r="BE38" s="55"/>
      <c r="BF38" s="55"/>
      <c r="BG38" s="55"/>
      <c r="BH38" s="55"/>
      <c r="BI38" s="55"/>
      <c r="BJ38" s="55"/>
    </row>
    <row r="39" spans="2:62">
      <c r="B39" s="68"/>
      <c r="C39" s="6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row>
    <row r="40" spans="2:62">
      <c r="B40" s="68"/>
      <c r="C40" s="68"/>
    </row>
    <row r="41" spans="2:62">
      <c r="B41" s="68"/>
      <c r="C41" s="68"/>
    </row>
    <row r="42" spans="2:62" ht="13.5" customHeight="1">
      <c r="B42" s="68"/>
      <c r="C42" s="68"/>
      <c r="F42" s="63"/>
      <c r="G42" s="63"/>
      <c r="H42" s="63"/>
      <c r="I42" s="63"/>
      <c r="J42" s="63"/>
      <c r="K42" s="63"/>
      <c r="L42" s="63"/>
      <c r="N42" s="54"/>
      <c r="O42" s="54"/>
      <c r="P42" s="54"/>
      <c r="Q42" s="54"/>
      <c r="R42" s="54"/>
      <c r="S42" s="54"/>
      <c r="T42" s="54"/>
      <c r="U42" s="54"/>
      <c r="V42" s="54"/>
      <c r="W42" s="54"/>
      <c r="X42" s="54"/>
      <c r="Y42" s="108"/>
      <c r="Z42" s="108"/>
      <c r="AA42" s="108"/>
      <c r="AB42" s="108"/>
      <c r="AC42" s="108"/>
      <c r="AD42" s="108"/>
      <c r="AE42" s="108"/>
      <c r="AF42" s="108"/>
      <c r="AG42" s="108"/>
      <c r="AH42" s="54"/>
      <c r="AI42" s="54"/>
      <c r="AJ42" s="54"/>
      <c r="AK42" s="54"/>
      <c r="AL42" s="54"/>
      <c r="AM42" s="55"/>
      <c r="AN42" s="55"/>
      <c r="AO42" s="55"/>
      <c r="AP42" s="55"/>
      <c r="AQ42" s="55"/>
      <c r="AR42" s="55"/>
      <c r="AS42" s="55"/>
      <c r="AT42" s="55"/>
      <c r="AU42" s="56"/>
      <c r="AV42" s="56"/>
      <c r="AW42" s="56"/>
      <c r="AX42" s="56"/>
      <c r="AY42" s="56"/>
      <c r="AZ42" s="56"/>
      <c r="BA42" s="56"/>
      <c r="BB42" s="56"/>
      <c r="BC42" s="56"/>
      <c r="BD42" s="56"/>
      <c r="BE42" s="56"/>
      <c r="BF42" s="56"/>
      <c r="BG42" s="56"/>
      <c r="BH42" s="56"/>
      <c r="BI42" s="56"/>
      <c r="BJ42" s="56"/>
    </row>
    <row r="43" spans="2:62">
      <c r="B43" s="68"/>
      <c r="C43" s="68"/>
      <c r="N43" s="54"/>
      <c r="O43" s="54"/>
      <c r="P43" s="54"/>
      <c r="Q43" s="54"/>
      <c r="R43" s="54"/>
      <c r="S43" s="54"/>
      <c r="T43" s="54"/>
      <c r="U43" s="54"/>
      <c r="V43" s="56"/>
      <c r="W43" s="56"/>
      <c r="X43" s="56"/>
      <c r="Y43" s="107"/>
      <c r="Z43" s="107"/>
      <c r="AA43" s="107"/>
      <c r="AB43" s="107"/>
      <c r="AC43" s="107"/>
      <c r="AD43" s="107"/>
      <c r="AE43" s="107"/>
      <c r="AF43" s="107"/>
      <c r="AG43" s="107"/>
      <c r="AH43" s="56"/>
      <c r="AI43" s="56"/>
      <c r="AJ43" s="56"/>
      <c r="AK43" s="56"/>
      <c r="AL43" s="56"/>
      <c r="AM43" s="55"/>
      <c r="AN43" s="55"/>
      <c r="AO43" s="55"/>
      <c r="AP43" s="55"/>
      <c r="AQ43" s="55"/>
      <c r="AR43" s="55"/>
      <c r="AS43" s="55"/>
      <c r="AT43" s="55"/>
      <c r="AU43" s="56"/>
      <c r="AV43" s="56"/>
      <c r="AW43" s="56"/>
      <c r="AX43" s="56"/>
      <c r="AY43" s="56"/>
      <c r="AZ43" s="56"/>
      <c r="BA43" s="56"/>
      <c r="BB43" s="56"/>
      <c r="BC43" s="54"/>
      <c r="BD43" s="54"/>
      <c r="BE43" s="54"/>
      <c r="BF43" s="54"/>
      <c r="BG43" s="54"/>
      <c r="BH43" s="54"/>
      <c r="BI43" s="54"/>
      <c r="BJ43" s="54"/>
    </row>
    <row r="44" spans="2:62">
      <c r="B44" s="68"/>
      <c r="C44" s="68"/>
      <c r="N44" s="54"/>
      <c r="O44" s="54"/>
      <c r="P44" s="54"/>
      <c r="Q44" s="54"/>
      <c r="R44" s="54"/>
      <c r="S44" s="54"/>
      <c r="T44" s="54"/>
      <c r="U44" s="54"/>
      <c r="V44" s="56"/>
      <c r="W44" s="56"/>
      <c r="X44" s="56"/>
      <c r="Y44" s="107"/>
      <c r="Z44" s="107"/>
      <c r="AA44" s="107"/>
      <c r="AB44" s="107"/>
      <c r="AC44" s="107"/>
      <c r="AD44" s="107"/>
      <c r="AE44" s="107"/>
      <c r="AF44" s="107"/>
      <c r="AG44" s="107"/>
      <c r="AH44" s="56"/>
      <c r="AI44" s="56"/>
      <c r="AJ44" s="56"/>
      <c r="AK44" s="56"/>
      <c r="AL44" s="56"/>
      <c r="AM44" s="55"/>
      <c r="AN44" s="55"/>
      <c r="AO44" s="55"/>
      <c r="AP44" s="55"/>
      <c r="AQ44" s="55"/>
      <c r="AR44" s="55"/>
      <c r="AS44" s="55"/>
      <c r="AT44" s="55"/>
      <c r="AU44" s="56"/>
      <c r="AV44" s="56"/>
      <c r="AW44" s="56"/>
      <c r="AX44" s="56"/>
      <c r="AY44" s="56"/>
      <c r="AZ44" s="56"/>
      <c r="BA44" s="56"/>
      <c r="BB44" s="56"/>
      <c r="BC44" s="56"/>
      <c r="BD44" s="56"/>
      <c r="BE44" s="56"/>
      <c r="BF44" s="56"/>
      <c r="BG44" s="56"/>
      <c r="BH44" s="56"/>
      <c r="BI44" s="56"/>
      <c r="BJ44" s="56"/>
    </row>
    <row r="45" spans="2:62">
      <c r="N45" s="54"/>
      <c r="O45" s="54"/>
      <c r="P45" s="54"/>
      <c r="Q45" s="54"/>
      <c r="R45" s="54"/>
      <c r="S45" s="54"/>
      <c r="T45" s="54"/>
      <c r="U45" s="54"/>
      <c r="V45" s="56"/>
      <c r="W45" s="56"/>
      <c r="X45" s="56"/>
      <c r="Y45" s="107"/>
      <c r="Z45" s="107"/>
      <c r="AA45" s="107"/>
      <c r="AB45" s="107"/>
      <c r="AC45" s="107"/>
      <c r="AD45" s="107"/>
      <c r="AE45" s="107"/>
      <c r="AF45" s="107"/>
      <c r="AG45" s="107"/>
      <c r="AH45" s="56"/>
      <c r="AI45" s="56"/>
      <c r="AJ45" s="56"/>
      <c r="AK45" s="56"/>
      <c r="AL45" s="56"/>
      <c r="AM45" s="55"/>
      <c r="AN45" s="55"/>
      <c r="AO45" s="55"/>
      <c r="AP45" s="55"/>
      <c r="AQ45" s="55"/>
      <c r="AR45" s="55"/>
      <c r="AS45" s="55"/>
      <c r="AT45" s="55"/>
      <c r="AU45" s="56"/>
      <c r="AV45" s="56"/>
      <c r="AW45" s="56"/>
      <c r="AX45" s="56"/>
      <c r="AY45" s="56"/>
      <c r="AZ45" s="56"/>
      <c r="BA45" s="56"/>
      <c r="BB45" s="56"/>
      <c r="BC45" s="55"/>
      <c r="BD45" s="55"/>
      <c r="BE45" s="55"/>
      <c r="BF45" s="55"/>
      <c r="BG45" s="55"/>
      <c r="BH45" s="55"/>
      <c r="BI45" s="55"/>
      <c r="BJ45" s="55"/>
    </row>
    <row r="46" spans="2:62">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row>
    <row r="49" spans="2:62">
      <c r="B49" s="68"/>
      <c r="C49" s="68"/>
      <c r="F49" s="63"/>
      <c r="G49" s="63"/>
      <c r="H49" s="63"/>
      <c r="I49" s="63"/>
      <c r="J49" s="63"/>
      <c r="K49" s="63"/>
      <c r="L49" s="63"/>
      <c r="N49" s="56"/>
      <c r="O49" s="56"/>
      <c r="P49" s="56"/>
      <c r="Q49" s="56"/>
      <c r="R49" s="56"/>
      <c r="S49" s="56"/>
      <c r="T49" s="56"/>
      <c r="U49" s="56"/>
      <c r="V49" s="54"/>
      <c r="W49" s="54"/>
      <c r="X49" s="54"/>
      <c r="Y49" s="108"/>
      <c r="Z49" s="108"/>
      <c r="AA49" s="108"/>
      <c r="AB49" s="108"/>
      <c r="AC49" s="108"/>
      <c r="AD49" s="108"/>
      <c r="AE49" s="108"/>
      <c r="AF49" s="108"/>
      <c r="AG49" s="108"/>
      <c r="AH49" s="54"/>
      <c r="AI49" s="54"/>
      <c r="AJ49" s="54"/>
      <c r="AK49" s="54"/>
      <c r="AL49" s="54"/>
      <c r="AM49" s="55"/>
      <c r="AN49" s="55"/>
      <c r="AO49" s="55"/>
      <c r="AP49" s="55"/>
      <c r="AQ49" s="55"/>
      <c r="AR49" s="55"/>
      <c r="AS49" s="55"/>
      <c r="AT49" s="55"/>
      <c r="AU49" s="54"/>
      <c r="AV49" s="54"/>
      <c r="AW49" s="54"/>
      <c r="AX49" s="54"/>
      <c r="AY49" s="54"/>
      <c r="AZ49" s="54"/>
      <c r="BA49" s="54"/>
      <c r="BB49" s="54"/>
      <c r="BC49" s="56"/>
      <c r="BD49" s="56"/>
      <c r="BE49" s="56"/>
      <c r="BF49" s="56"/>
      <c r="BG49" s="56"/>
      <c r="BH49" s="56"/>
      <c r="BI49" s="56"/>
      <c r="BJ49" s="56"/>
    </row>
    <row r="50" spans="2:62">
      <c r="B50" s="68"/>
      <c r="C50" s="68"/>
      <c r="N50" s="56"/>
      <c r="O50" s="56"/>
      <c r="P50" s="56"/>
      <c r="Q50" s="56"/>
      <c r="R50" s="56"/>
      <c r="S50" s="56"/>
      <c r="T50" s="56"/>
      <c r="U50" s="56"/>
      <c r="V50" s="54"/>
      <c r="W50" s="54"/>
      <c r="X50" s="54"/>
      <c r="Y50" s="108"/>
      <c r="Z50" s="108"/>
      <c r="AA50" s="108"/>
      <c r="AB50" s="108"/>
      <c r="AC50" s="108"/>
      <c r="AD50" s="108"/>
      <c r="AE50" s="108"/>
      <c r="AF50" s="108"/>
      <c r="AG50" s="108"/>
      <c r="AH50" s="54"/>
      <c r="AI50" s="54"/>
      <c r="AJ50" s="54"/>
      <c r="AK50" s="54"/>
      <c r="AL50" s="54"/>
      <c r="AM50" s="55"/>
      <c r="AN50" s="55"/>
      <c r="AO50" s="55"/>
      <c r="AP50" s="55"/>
      <c r="AQ50" s="55"/>
      <c r="AR50" s="55"/>
      <c r="AS50" s="55"/>
      <c r="AT50" s="55"/>
      <c r="AU50" s="56"/>
      <c r="AV50" s="56"/>
      <c r="AW50" s="56"/>
      <c r="AX50" s="56"/>
      <c r="AY50" s="56"/>
      <c r="AZ50" s="56"/>
      <c r="BA50" s="56"/>
      <c r="BB50" s="56"/>
      <c r="BC50" s="54"/>
      <c r="BD50" s="54"/>
      <c r="BE50" s="54"/>
      <c r="BF50" s="54"/>
      <c r="BG50" s="54"/>
      <c r="BH50" s="54"/>
      <c r="BI50" s="54"/>
      <c r="BJ50" s="54"/>
    </row>
    <row r="51" spans="2:62">
      <c r="B51" s="68"/>
      <c r="C51" s="68"/>
      <c r="N51" s="56"/>
      <c r="O51" s="56"/>
      <c r="P51" s="56"/>
      <c r="Q51" s="56"/>
      <c r="R51" s="56"/>
      <c r="S51" s="56"/>
      <c r="T51" s="56"/>
      <c r="U51" s="56"/>
      <c r="V51" s="56"/>
      <c r="W51" s="56"/>
      <c r="X51" s="56"/>
      <c r="Y51" s="107"/>
      <c r="Z51" s="107"/>
      <c r="AA51" s="107"/>
      <c r="AB51" s="107"/>
      <c r="AC51" s="107"/>
      <c r="AD51" s="107"/>
      <c r="AE51" s="107"/>
      <c r="AF51" s="107"/>
      <c r="AG51" s="107"/>
      <c r="AH51" s="56"/>
      <c r="AI51" s="56"/>
      <c r="AJ51" s="56"/>
      <c r="AK51" s="56"/>
      <c r="AL51" s="56"/>
      <c r="AM51" s="55"/>
      <c r="AN51" s="55"/>
      <c r="AO51" s="55"/>
      <c r="AP51" s="55"/>
      <c r="AQ51" s="55"/>
      <c r="AR51" s="55"/>
      <c r="AS51" s="55"/>
      <c r="AT51" s="55"/>
      <c r="AU51" s="56"/>
      <c r="AV51" s="56"/>
      <c r="AW51" s="56"/>
      <c r="AX51" s="56"/>
      <c r="AY51" s="56"/>
      <c r="AZ51" s="56"/>
      <c r="BA51" s="56"/>
      <c r="BB51" s="56"/>
      <c r="BC51" s="56"/>
      <c r="BD51" s="56"/>
      <c r="BE51" s="56"/>
      <c r="BF51" s="56"/>
      <c r="BG51" s="56"/>
      <c r="BH51" s="56"/>
      <c r="BI51" s="56"/>
      <c r="BJ51" s="56"/>
    </row>
    <row r="52" spans="2:62">
      <c r="B52" s="68"/>
      <c r="C52" s="68"/>
      <c r="N52" s="54"/>
      <c r="O52" s="54"/>
      <c r="P52" s="54"/>
      <c r="Q52" s="54"/>
      <c r="R52" s="54"/>
      <c r="S52" s="54"/>
      <c r="T52" s="54"/>
      <c r="U52" s="54"/>
      <c r="V52" s="56"/>
      <c r="W52" s="56"/>
      <c r="X52" s="56"/>
      <c r="Y52" s="107"/>
      <c r="Z52" s="107"/>
      <c r="AA52" s="107"/>
      <c r="AB52" s="107"/>
      <c r="AC52" s="107"/>
      <c r="AD52" s="107"/>
      <c r="AE52" s="107"/>
      <c r="AF52" s="107"/>
      <c r="AG52" s="107"/>
      <c r="AH52" s="56"/>
      <c r="AI52" s="56"/>
      <c r="AJ52" s="56"/>
      <c r="AK52" s="56"/>
      <c r="AL52" s="56"/>
      <c r="AM52" s="55"/>
      <c r="AN52" s="55"/>
      <c r="AO52" s="55"/>
      <c r="AP52" s="55"/>
      <c r="AQ52" s="55"/>
      <c r="AR52" s="55"/>
      <c r="AS52" s="55"/>
      <c r="AT52" s="55"/>
      <c r="AU52" s="56"/>
      <c r="AV52" s="56"/>
      <c r="AW52" s="56"/>
      <c r="AX52" s="56"/>
      <c r="AY52" s="56"/>
      <c r="AZ52" s="56"/>
      <c r="BA52" s="56"/>
      <c r="BB52" s="56"/>
      <c r="BC52" s="55"/>
      <c r="BD52" s="55"/>
      <c r="BE52" s="55"/>
      <c r="BF52" s="55"/>
      <c r="BG52" s="55"/>
      <c r="BH52" s="55"/>
      <c r="BI52" s="55"/>
      <c r="BJ52" s="55"/>
    </row>
    <row r="53" spans="2:62">
      <c r="B53" s="68"/>
      <c r="C53" s="68"/>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row>
    <row r="54" spans="2:62">
      <c r="B54" s="68"/>
      <c r="C54" s="68"/>
    </row>
    <row r="55" spans="2:62">
      <c r="B55" s="68"/>
      <c r="C55" s="68"/>
    </row>
    <row r="56" spans="2:62">
      <c r="B56" s="68"/>
      <c r="C56" s="68"/>
      <c r="F56" s="63"/>
      <c r="G56" s="63"/>
      <c r="H56" s="63"/>
      <c r="I56" s="63"/>
      <c r="J56" s="63"/>
      <c r="K56" s="63"/>
      <c r="L56" s="63"/>
      <c r="N56" s="56"/>
      <c r="O56" s="56"/>
      <c r="P56" s="56"/>
      <c r="Q56" s="56"/>
      <c r="R56" s="56"/>
      <c r="S56" s="56"/>
      <c r="T56" s="56"/>
      <c r="U56" s="56"/>
      <c r="V56" s="54"/>
      <c r="W56" s="54"/>
      <c r="X56" s="54"/>
      <c r="Y56" s="108"/>
      <c r="Z56" s="108"/>
      <c r="AA56" s="108"/>
      <c r="AB56" s="108"/>
      <c r="AC56" s="108"/>
      <c r="AD56" s="108"/>
      <c r="AE56" s="108"/>
      <c r="AF56" s="108"/>
      <c r="AG56" s="108"/>
      <c r="AH56" s="54"/>
      <c r="AI56" s="54"/>
      <c r="AJ56" s="54"/>
      <c r="AK56" s="54"/>
      <c r="AL56" s="54"/>
      <c r="AM56" s="55"/>
      <c r="AN56" s="55"/>
      <c r="AO56" s="55"/>
      <c r="AP56" s="55"/>
      <c r="AQ56" s="55"/>
      <c r="AR56" s="55"/>
      <c r="AS56" s="55"/>
      <c r="AT56" s="55"/>
      <c r="AU56" s="54"/>
      <c r="AV56" s="54"/>
      <c r="AW56" s="54"/>
      <c r="AX56" s="54"/>
      <c r="AY56" s="54"/>
      <c r="AZ56" s="54"/>
      <c r="BA56" s="54"/>
      <c r="BB56" s="54"/>
      <c r="BC56" s="56"/>
      <c r="BD56" s="56"/>
      <c r="BE56" s="56"/>
      <c r="BF56" s="56"/>
      <c r="BG56" s="56"/>
      <c r="BH56" s="56"/>
      <c r="BI56" s="56"/>
      <c r="BJ56" s="56"/>
    </row>
    <row r="57" spans="2:62">
      <c r="B57" s="68"/>
      <c r="C57" s="68"/>
      <c r="N57" s="54"/>
      <c r="O57" s="54"/>
      <c r="P57" s="54"/>
      <c r="Q57" s="54"/>
      <c r="R57" s="54"/>
      <c r="S57" s="54"/>
      <c r="T57" s="54"/>
      <c r="U57" s="54"/>
      <c r="V57" s="54"/>
      <c r="W57" s="54"/>
      <c r="X57" s="54"/>
      <c r="Y57" s="108"/>
      <c r="Z57" s="108"/>
      <c r="AA57" s="108"/>
      <c r="AB57" s="108"/>
      <c r="AC57" s="108"/>
      <c r="AD57" s="108"/>
      <c r="AE57" s="108"/>
      <c r="AF57" s="108"/>
      <c r="AG57" s="108"/>
      <c r="AH57" s="54"/>
      <c r="AI57" s="54"/>
      <c r="AJ57" s="54"/>
      <c r="AK57" s="54"/>
      <c r="AL57" s="54"/>
      <c r="AM57" s="55"/>
      <c r="AN57" s="55"/>
      <c r="AO57" s="55"/>
      <c r="AP57" s="55"/>
      <c r="AQ57" s="55"/>
      <c r="AR57" s="55"/>
      <c r="AS57" s="55"/>
      <c r="AT57" s="55"/>
      <c r="AU57" s="56"/>
      <c r="AV57" s="56"/>
      <c r="AW57" s="56"/>
      <c r="AX57" s="56"/>
      <c r="AY57" s="56"/>
      <c r="AZ57" s="56"/>
      <c r="BA57" s="56"/>
      <c r="BB57" s="56"/>
      <c r="BC57" s="56"/>
      <c r="BD57" s="56"/>
      <c r="BE57" s="56"/>
      <c r="BF57" s="56"/>
      <c r="BG57" s="56"/>
      <c r="BH57" s="56"/>
      <c r="BI57" s="56"/>
      <c r="BJ57" s="56"/>
    </row>
    <row r="58" spans="2:62">
      <c r="B58" s="68"/>
      <c r="C58" s="68"/>
      <c r="N58" s="56"/>
      <c r="O58" s="56"/>
      <c r="P58" s="56"/>
      <c r="Q58" s="56"/>
      <c r="R58" s="56"/>
      <c r="S58" s="56"/>
      <c r="T58" s="56"/>
      <c r="U58" s="56"/>
      <c r="V58" s="56"/>
      <c r="W58" s="56"/>
      <c r="X58" s="56"/>
      <c r="Y58" s="107"/>
      <c r="Z58" s="107"/>
      <c r="AA58" s="107"/>
      <c r="AB58" s="107"/>
      <c r="AC58" s="107"/>
      <c r="AD58" s="107"/>
      <c r="AE58" s="107"/>
      <c r="AF58" s="107"/>
      <c r="AG58" s="107"/>
      <c r="AH58" s="56"/>
      <c r="AI58" s="56"/>
      <c r="AJ58" s="56"/>
      <c r="AK58" s="56"/>
      <c r="AL58" s="56"/>
      <c r="AM58" s="55"/>
      <c r="AN58" s="55"/>
      <c r="AO58" s="55"/>
      <c r="AP58" s="55"/>
      <c r="AQ58" s="55"/>
      <c r="AR58" s="55"/>
      <c r="AS58" s="55"/>
      <c r="AT58" s="55"/>
      <c r="AU58" s="56"/>
      <c r="AV58" s="56"/>
      <c r="AW58" s="56"/>
      <c r="AX58" s="56"/>
      <c r="AY58" s="56"/>
      <c r="AZ58" s="56"/>
      <c r="BA58" s="56"/>
      <c r="BB58" s="56"/>
      <c r="BC58" s="56"/>
      <c r="BD58" s="56"/>
      <c r="BE58" s="56"/>
      <c r="BF58" s="56"/>
      <c r="BG58" s="56"/>
      <c r="BH58" s="56"/>
      <c r="BI58" s="56"/>
      <c r="BJ58" s="56"/>
    </row>
    <row r="59" spans="2:62">
      <c r="B59" s="68"/>
      <c r="C59" s="68"/>
      <c r="N59" s="54"/>
      <c r="O59" s="54"/>
      <c r="P59" s="54"/>
      <c r="Q59" s="54"/>
      <c r="R59" s="54"/>
      <c r="S59" s="54"/>
      <c r="T59" s="54"/>
      <c r="U59" s="54"/>
      <c r="V59" s="56"/>
      <c r="W59" s="56"/>
      <c r="X59" s="56"/>
      <c r="Y59" s="107"/>
      <c r="Z59" s="107"/>
      <c r="AA59" s="107"/>
      <c r="AB59" s="107"/>
      <c r="AC59" s="107"/>
      <c r="AD59" s="107"/>
      <c r="AE59" s="107"/>
      <c r="AF59" s="107"/>
      <c r="AG59" s="107"/>
      <c r="AH59" s="56"/>
      <c r="AI59" s="56"/>
      <c r="AJ59" s="56"/>
      <c r="AK59" s="56"/>
      <c r="AL59" s="56"/>
      <c r="AM59" s="55"/>
      <c r="AN59" s="55"/>
      <c r="AO59" s="55"/>
      <c r="AP59" s="55"/>
      <c r="AQ59" s="55"/>
      <c r="AR59" s="55"/>
      <c r="AS59" s="55"/>
      <c r="AT59" s="55"/>
      <c r="AU59" s="56"/>
      <c r="AV59" s="56"/>
      <c r="AW59" s="56"/>
      <c r="AX59" s="56"/>
      <c r="AY59" s="56"/>
      <c r="AZ59" s="56"/>
      <c r="BA59" s="56"/>
      <c r="BB59" s="56"/>
      <c r="BC59" s="55"/>
      <c r="BD59" s="55"/>
      <c r="BE59" s="55"/>
      <c r="BF59" s="55"/>
      <c r="BG59" s="55"/>
      <c r="BH59" s="55"/>
      <c r="BI59" s="55"/>
      <c r="BJ59" s="55"/>
    </row>
    <row r="60" spans="2:62">
      <c r="B60" s="68"/>
      <c r="C60" s="6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row>
    <row r="62" spans="2:62">
      <c r="C62" s="14"/>
      <c r="D62" s="14"/>
      <c r="E62" s="53"/>
      <c r="F62" s="67"/>
      <c r="G62" s="67"/>
      <c r="H62" s="14"/>
    </row>
    <row r="63" spans="2:62">
      <c r="F63" s="67"/>
      <c r="G63" s="67"/>
      <c r="H63" s="14"/>
    </row>
    <row r="64" spans="2:62">
      <c r="F64" s="67"/>
      <c r="G64" s="69"/>
      <c r="H64" s="14"/>
    </row>
    <row r="65" spans="2:6">
      <c r="B65" s="14"/>
      <c r="C65" s="14"/>
      <c r="D65" s="14"/>
      <c r="E65" s="53"/>
      <c r="F65" s="14"/>
    </row>
  </sheetData>
  <mergeCells count="1">
    <mergeCell ref="A1:J2"/>
  </mergeCells>
  <phoneticPr fontId="18"/>
  <printOptions horizontalCentered="1"/>
  <pageMargins left="0.47244094488188981" right="0.39370078740157483" top="0.31496062992125984" bottom="0.39370078740157483" header="0" footer="0"/>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2"/>
  <sheetViews>
    <sheetView view="pageBreakPreview" zoomScaleNormal="100" zoomScaleSheetLayoutView="100" workbookViewId="0">
      <selection sqref="A1:S2"/>
    </sheetView>
  </sheetViews>
  <sheetFormatPr defaultRowHeight="13.5"/>
  <cols>
    <col min="1" max="63" width="1.625" customWidth="1"/>
  </cols>
  <sheetData>
    <row r="1" spans="1:19" ht="11.1" customHeight="1">
      <c r="A1" s="190">
        <f>'213'!AR1+1</f>
        <v>214</v>
      </c>
      <c r="B1" s="190"/>
      <c r="C1" s="190"/>
      <c r="D1" s="190"/>
      <c r="E1" s="190"/>
      <c r="F1" s="190"/>
      <c r="G1" s="190"/>
      <c r="H1" s="190"/>
      <c r="I1" s="190"/>
      <c r="J1" s="190"/>
      <c r="K1" s="190"/>
      <c r="L1" s="190"/>
      <c r="M1" s="190"/>
      <c r="N1" s="190"/>
      <c r="O1" s="190"/>
      <c r="P1" s="190"/>
      <c r="Q1" s="190"/>
      <c r="R1" s="190"/>
      <c r="S1" s="190"/>
    </row>
    <row r="2" spans="1:19" ht="11.1" customHeight="1">
      <c r="A2" s="190"/>
      <c r="B2" s="190"/>
      <c r="C2" s="190"/>
      <c r="D2" s="190"/>
      <c r="E2" s="190"/>
      <c r="F2" s="190"/>
      <c r="G2" s="190"/>
      <c r="H2" s="190"/>
      <c r="I2" s="190"/>
      <c r="J2" s="190"/>
      <c r="K2" s="190"/>
      <c r="L2" s="190"/>
      <c r="M2" s="190"/>
      <c r="N2" s="190"/>
      <c r="O2" s="190"/>
      <c r="P2" s="190"/>
      <c r="Q2" s="190"/>
      <c r="R2" s="190"/>
      <c r="S2" s="190"/>
    </row>
    <row r="3" spans="1:19" ht="15.95" customHeight="1"/>
    <row r="4" spans="1:19" ht="15.95" customHeight="1"/>
    <row r="5" spans="1:19" ht="15.95" customHeight="1"/>
    <row r="6" spans="1:19" ht="15.95" customHeight="1"/>
    <row r="7" spans="1:19" ht="15.95" customHeight="1"/>
    <row r="8" spans="1:19" ht="15.95" customHeight="1"/>
    <row r="9" spans="1:19" ht="15.95" customHeight="1"/>
    <row r="10" spans="1:19" ht="15.95" customHeight="1"/>
    <row r="11" spans="1:19" ht="15.95" customHeight="1"/>
    <row r="12" spans="1:19" ht="15.95" customHeight="1"/>
    <row r="13" spans="1:19" ht="15.95" customHeight="1"/>
    <row r="14" spans="1:19" ht="15.95" customHeight="1"/>
    <row r="15" spans="1:19" ht="15.95" customHeight="1"/>
    <row r="16" spans="1:19" ht="15.95" customHeight="1"/>
    <row r="17" spans="19:44" ht="15.95" customHeight="1"/>
    <row r="18" spans="19:44" ht="15.95" customHeight="1"/>
    <row r="19" spans="19:44" ht="15.95" customHeight="1"/>
    <row r="20" spans="19:44" ht="15.95" customHeight="1"/>
    <row r="21" spans="19:44" ht="15.95" customHeight="1"/>
    <row r="22" spans="19:44" ht="15.95" customHeight="1"/>
    <row r="23" spans="19:44" ht="15.95" customHeight="1"/>
    <row r="24" spans="19:44" ht="30.75" customHeight="1">
      <c r="S24" s="189" t="s">
        <v>43</v>
      </c>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c r="AR24" s="189"/>
    </row>
    <row r="25" spans="19:44" ht="15.95" customHeight="1"/>
    <row r="26" spans="19:44" ht="15.95" customHeight="1"/>
    <row r="27" spans="19:44" ht="15.95" customHeight="1"/>
    <row r="28" spans="19:44" ht="15.95" customHeight="1"/>
    <row r="29" spans="19:44" ht="15.95" customHeight="1"/>
    <row r="30" spans="19:44" ht="15.95" customHeight="1"/>
    <row r="31" spans="19:44" ht="15.95" customHeight="1"/>
    <row r="32" spans="19:44"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sheetData>
  <mergeCells count="2">
    <mergeCell ref="S24:AR24"/>
    <mergeCell ref="A1:S2"/>
  </mergeCells>
  <phoneticPr fontId="5"/>
  <pageMargins left="0.47244094488188981" right="0.39370078740157483" top="0.31496062992125984" bottom="0.39370078740157483" header="0" footer="0"/>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62"/>
  <sheetViews>
    <sheetView view="pageBreakPreview" zoomScaleNormal="100" zoomScaleSheetLayoutView="100" workbookViewId="0"/>
  </sheetViews>
  <sheetFormatPr defaultRowHeight="13.5"/>
  <cols>
    <col min="1" max="1" width="1" customWidth="1"/>
    <col min="2" max="63" width="1.625" customWidth="1"/>
  </cols>
  <sheetData>
    <row r="1" spans="2:63" ht="11.1" customHeight="1">
      <c r="AS1" s="183">
        <f>'214'!A1+1</f>
        <v>215</v>
      </c>
      <c r="AT1" s="183"/>
      <c r="AU1" s="183"/>
      <c r="AV1" s="183"/>
      <c r="AW1" s="183"/>
      <c r="AX1" s="183"/>
      <c r="AY1" s="183"/>
      <c r="AZ1" s="183"/>
      <c r="BA1" s="183"/>
      <c r="BB1" s="183"/>
      <c r="BC1" s="183"/>
      <c r="BD1" s="183"/>
      <c r="BE1" s="183"/>
      <c r="BF1" s="183"/>
      <c r="BG1" s="183"/>
      <c r="BH1" s="183"/>
      <c r="BI1" s="183"/>
      <c r="BJ1" s="183"/>
      <c r="BK1" s="183"/>
    </row>
    <row r="2" spans="2:63" ht="11.1" customHeight="1">
      <c r="AS2" s="183"/>
      <c r="AT2" s="183"/>
      <c r="AU2" s="183"/>
      <c r="AV2" s="183"/>
      <c r="AW2" s="183"/>
      <c r="AX2" s="183"/>
      <c r="AY2" s="183"/>
      <c r="AZ2" s="183"/>
      <c r="BA2" s="183"/>
      <c r="BB2" s="183"/>
      <c r="BC2" s="183"/>
      <c r="BD2" s="183"/>
      <c r="BE2" s="183"/>
      <c r="BF2" s="183"/>
      <c r="BG2" s="183"/>
      <c r="BH2" s="183"/>
      <c r="BI2" s="183"/>
      <c r="BJ2" s="183"/>
      <c r="BK2" s="183"/>
    </row>
    <row r="3" spans="2:63" ht="11.1" customHeight="1">
      <c r="AS3" s="49"/>
      <c r="AT3" s="49"/>
      <c r="AU3" s="49"/>
      <c r="AV3" s="49"/>
      <c r="AW3" s="49"/>
      <c r="AX3" s="49"/>
      <c r="AY3" s="49"/>
      <c r="AZ3" s="49"/>
      <c r="BA3" s="49"/>
      <c r="BB3" s="49"/>
      <c r="BC3" s="49"/>
      <c r="BD3" s="49"/>
      <c r="BE3" s="49"/>
      <c r="BF3" s="49"/>
      <c r="BG3" s="49"/>
      <c r="BH3" s="49"/>
      <c r="BI3" s="49"/>
      <c r="BJ3" s="49"/>
      <c r="BK3" s="49"/>
    </row>
    <row r="4" spans="2:63" ht="11.1" customHeight="1">
      <c r="AS4" s="49"/>
      <c r="AT4" s="49"/>
      <c r="AU4" s="49"/>
      <c r="AV4" s="49"/>
      <c r="AW4" s="49"/>
      <c r="AX4" s="49"/>
      <c r="AY4" s="49"/>
      <c r="AZ4" s="49"/>
      <c r="BA4" s="49"/>
      <c r="BB4" s="49"/>
      <c r="BC4" s="49"/>
      <c r="BD4" s="49"/>
      <c r="BE4" s="49"/>
      <c r="BF4" s="49"/>
      <c r="BG4" s="49"/>
      <c r="BH4" s="49"/>
      <c r="BI4" s="49"/>
      <c r="BJ4" s="49"/>
      <c r="BK4" s="49"/>
    </row>
    <row r="5" spans="2:63" ht="18" customHeight="1">
      <c r="B5" s="201" t="s">
        <v>384</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1"/>
      <c r="BA5" s="201"/>
      <c r="BB5" s="201"/>
      <c r="BC5" s="201"/>
      <c r="BD5" s="201"/>
      <c r="BE5" s="201"/>
      <c r="BF5" s="201"/>
      <c r="BG5" s="201"/>
      <c r="BH5" s="201"/>
      <c r="BI5" s="201"/>
      <c r="BJ5" s="201"/>
    </row>
    <row r="6" spans="2:63" ht="12.95" customHeight="1">
      <c r="BJ6" s="8" t="s">
        <v>44</v>
      </c>
    </row>
    <row r="7" spans="2:63" ht="20.100000000000001" customHeight="1">
      <c r="B7" s="204" t="s">
        <v>54</v>
      </c>
      <c r="C7" s="208"/>
      <c r="D7" s="208"/>
      <c r="E7" s="208"/>
      <c r="F7" s="208"/>
      <c r="G7" s="208"/>
      <c r="H7" s="208"/>
      <c r="I7" s="208"/>
      <c r="J7" s="208"/>
      <c r="K7" s="208"/>
      <c r="L7" s="208"/>
      <c r="M7" s="210" t="s">
        <v>47</v>
      </c>
      <c r="N7" s="210"/>
      <c r="O7" s="210"/>
      <c r="P7" s="210"/>
      <c r="Q7" s="210"/>
      <c r="R7" s="210"/>
      <c r="S7" s="210"/>
      <c r="T7" s="210"/>
      <c r="U7" s="210"/>
      <c r="V7" s="210"/>
      <c r="W7" s="210"/>
      <c r="X7" s="210"/>
      <c r="Y7" s="210"/>
      <c r="Z7" s="210"/>
      <c r="AA7" s="210" t="s">
        <v>51</v>
      </c>
      <c r="AB7" s="210"/>
      <c r="AC7" s="210"/>
      <c r="AD7" s="210"/>
      <c r="AE7" s="210"/>
      <c r="AF7" s="210"/>
      <c r="AG7" s="210"/>
      <c r="AH7" s="210"/>
      <c r="AI7" s="210"/>
      <c r="AJ7" s="210"/>
      <c r="AK7" s="210"/>
      <c r="AL7" s="210"/>
      <c r="AM7" s="210"/>
      <c r="AN7" s="210"/>
      <c r="AO7" s="210"/>
      <c r="AP7" s="210"/>
      <c r="AQ7" s="210"/>
      <c r="AR7" s="210"/>
      <c r="AS7" s="210"/>
      <c r="AT7" s="210"/>
      <c r="AU7" s="210"/>
      <c r="AV7" s="210"/>
      <c r="AW7" s="210"/>
      <c r="AX7" s="210"/>
      <c r="AY7" s="208" t="s">
        <v>53</v>
      </c>
      <c r="AZ7" s="208"/>
      <c r="BA7" s="208"/>
      <c r="BB7" s="208"/>
      <c r="BC7" s="208"/>
      <c r="BD7" s="208"/>
      <c r="BE7" s="210" t="s">
        <v>52</v>
      </c>
      <c r="BF7" s="210"/>
      <c r="BG7" s="210"/>
      <c r="BH7" s="210"/>
      <c r="BI7" s="210"/>
      <c r="BJ7" s="222"/>
    </row>
    <row r="8" spans="2:63" ht="20.100000000000001" customHeight="1">
      <c r="B8" s="220"/>
      <c r="C8" s="209"/>
      <c r="D8" s="209"/>
      <c r="E8" s="209"/>
      <c r="F8" s="209"/>
      <c r="G8" s="209"/>
      <c r="H8" s="209"/>
      <c r="I8" s="209"/>
      <c r="J8" s="209"/>
      <c r="K8" s="209"/>
      <c r="L8" s="209"/>
      <c r="M8" s="221" t="s">
        <v>45</v>
      </c>
      <c r="N8" s="221"/>
      <c r="O8" s="221"/>
      <c r="P8" s="221"/>
      <c r="Q8" s="221"/>
      <c r="R8" s="221"/>
      <c r="S8" s="221"/>
      <c r="T8" s="221" t="s">
        <v>46</v>
      </c>
      <c r="U8" s="221"/>
      <c r="V8" s="221"/>
      <c r="W8" s="221"/>
      <c r="X8" s="221"/>
      <c r="Y8" s="221"/>
      <c r="Z8" s="221"/>
      <c r="AA8" s="221" t="s">
        <v>45</v>
      </c>
      <c r="AB8" s="221"/>
      <c r="AC8" s="221"/>
      <c r="AD8" s="221"/>
      <c r="AE8" s="221"/>
      <c r="AF8" s="221"/>
      <c r="AG8" s="221"/>
      <c r="AH8" s="221"/>
      <c r="AI8" s="221"/>
      <c r="AJ8" s="221"/>
      <c r="AK8" s="221"/>
      <c r="AL8" s="221"/>
      <c r="AM8" s="221"/>
      <c r="AN8" s="221"/>
      <c r="AO8" s="221"/>
      <c r="AP8" s="221"/>
      <c r="AQ8" s="221"/>
      <c r="AR8" s="221"/>
      <c r="AS8" s="221" t="s">
        <v>46</v>
      </c>
      <c r="AT8" s="221"/>
      <c r="AU8" s="221"/>
      <c r="AV8" s="221"/>
      <c r="AW8" s="221"/>
      <c r="AX8" s="221"/>
      <c r="AY8" s="209"/>
      <c r="AZ8" s="209"/>
      <c r="BA8" s="209"/>
      <c r="BB8" s="209"/>
      <c r="BC8" s="209"/>
      <c r="BD8" s="209"/>
      <c r="BE8" s="221"/>
      <c r="BF8" s="221"/>
      <c r="BG8" s="221"/>
      <c r="BH8" s="221"/>
      <c r="BI8" s="221"/>
      <c r="BJ8" s="223"/>
    </row>
    <row r="9" spans="2:63" ht="20.100000000000001" customHeight="1">
      <c r="B9" s="220"/>
      <c r="C9" s="209"/>
      <c r="D9" s="209"/>
      <c r="E9" s="209"/>
      <c r="F9" s="209"/>
      <c r="G9" s="209"/>
      <c r="H9" s="209"/>
      <c r="I9" s="209"/>
      <c r="J9" s="209"/>
      <c r="K9" s="209"/>
      <c r="L9" s="209"/>
      <c r="M9" s="221"/>
      <c r="N9" s="221"/>
      <c r="O9" s="221"/>
      <c r="P9" s="221"/>
      <c r="Q9" s="221"/>
      <c r="R9" s="221"/>
      <c r="S9" s="221"/>
      <c r="T9" s="221"/>
      <c r="U9" s="221"/>
      <c r="V9" s="221"/>
      <c r="W9" s="221"/>
      <c r="X9" s="221"/>
      <c r="Y9" s="221"/>
      <c r="Z9" s="221"/>
      <c r="AA9" s="209" t="s">
        <v>48</v>
      </c>
      <c r="AB9" s="209"/>
      <c r="AC9" s="209"/>
      <c r="AD9" s="209"/>
      <c r="AE9" s="209"/>
      <c r="AF9" s="209"/>
      <c r="AG9" s="221" t="s">
        <v>49</v>
      </c>
      <c r="AH9" s="221"/>
      <c r="AI9" s="221"/>
      <c r="AJ9" s="221"/>
      <c r="AK9" s="221"/>
      <c r="AL9" s="221"/>
      <c r="AM9" s="221" t="s">
        <v>50</v>
      </c>
      <c r="AN9" s="221"/>
      <c r="AO9" s="221"/>
      <c r="AP9" s="221"/>
      <c r="AQ9" s="221"/>
      <c r="AR9" s="221"/>
      <c r="AS9" s="221"/>
      <c r="AT9" s="221"/>
      <c r="AU9" s="221"/>
      <c r="AV9" s="221"/>
      <c r="AW9" s="221"/>
      <c r="AX9" s="221"/>
      <c r="AY9" s="209"/>
      <c r="AZ9" s="209"/>
      <c r="BA9" s="209"/>
      <c r="BB9" s="209"/>
      <c r="BC9" s="209"/>
      <c r="BD9" s="209"/>
      <c r="BE9" s="221"/>
      <c r="BF9" s="221"/>
      <c r="BG9" s="221"/>
      <c r="BH9" s="221"/>
      <c r="BI9" s="221"/>
      <c r="BJ9" s="223"/>
    </row>
    <row r="10" spans="2:63">
      <c r="L10" s="34"/>
    </row>
    <row r="11" spans="2:63" ht="14.1" customHeight="1">
      <c r="C11" s="194" t="s">
        <v>55</v>
      </c>
      <c r="D11" s="194"/>
      <c r="E11" s="194"/>
      <c r="F11" s="217">
        <v>21</v>
      </c>
      <c r="G11" s="217"/>
      <c r="H11" s="217"/>
      <c r="I11" s="194" t="s">
        <v>54</v>
      </c>
      <c r="J11" s="194"/>
      <c r="K11" s="194"/>
      <c r="L11" s="35"/>
      <c r="M11" s="195">
        <v>20</v>
      </c>
      <c r="N11" s="195"/>
      <c r="O11" s="195"/>
      <c r="P11" s="195"/>
      <c r="Q11" s="195"/>
      <c r="R11" s="195"/>
      <c r="S11" s="195"/>
      <c r="T11" s="195">
        <v>3358</v>
      </c>
      <c r="U11" s="195"/>
      <c r="V11" s="195"/>
      <c r="W11" s="195"/>
      <c r="X11" s="195"/>
      <c r="Y11" s="195"/>
      <c r="Z11" s="195"/>
      <c r="AA11" s="195">
        <v>532</v>
      </c>
      <c r="AB11" s="195"/>
      <c r="AC11" s="195"/>
      <c r="AD11" s="195"/>
      <c r="AE11" s="195"/>
      <c r="AF11" s="195"/>
      <c r="AG11" s="195">
        <v>34</v>
      </c>
      <c r="AH11" s="195"/>
      <c r="AI11" s="195"/>
      <c r="AJ11" s="195"/>
      <c r="AK11" s="195"/>
      <c r="AL11" s="195"/>
      <c r="AM11" s="195">
        <v>498</v>
      </c>
      <c r="AN11" s="195"/>
      <c r="AO11" s="195"/>
      <c r="AP11" s="195"/>
      <c r="AQ11" s="195"/>
      <c r="AR11" s="195"/>
      <c r="AS11" s="195">
        <v>314</v>
      </c>
      <c r="AT11" s="195"/>
      <c r="AU11" s="195"/>
      <c r="AV11" s="195"/>
      <c r="AW11" s="195"/>
      <c r="AX11" s="195"/>
      <c r="AY11" s="195">
        <v>453</v>
      </c>
      <c r="AZ11" s="195"/>
      <c r="BA11" s="195"/>
      <c r="BB11" s="195"/>
      <c r="BC11" s="195"/>
      <c r="BD11" s="195"/>
      <c r="BE11" s="195">
        <v>24</v>
      </c>
      <c r="BF11" s="195"/>
      <c r="BG11" s="195"/>
      <c r="BH11" s="195"/>
      <c r="BI11" s="195"/>
      <c r="BJ11" s="195"/>
    </row>
    <row r="12" spans="2:63" ht="14.1" customHeight="1">
      <c r="F12" s="217">
        <v>22</v>
      </c>
      <c r="G12" s="217"/>
      <c r="H12" s="217"/>
      <c r="L12" s="35"/>
      <c r="M12" s="195">
        <v>19</v>
      </c>
      <c r="N12" s="195"/>
      <c r="O12" s="195"/>
      <c r="P12" s="195"/>
      <c r="Q12" s="195"/>
      <c r="R12" s="195"/>
      <c r="S12" s="195"/>
      <c r="T12" s="195">
        <v>3275</v>
      </c>
      <c r="U12" s="195"/>
      <c r="V12" s="195"/>
      <c r="W12" s="195"/>
      <c r="X12" s="195"/>
      <c r="Y12" s="195"/>
      <c r="Z12" s="195"/>
      <c r="AA12" s="195">
        <v>539</v>
      </c>
      <c r="AB12" s="195"/>
      <c r="AC12" s="195"/>
      <c r="AD12" s="195"/>
      <c r="AE12" s="195"/>
      <c r="AF12" s="195"/>
      <c r="AG12" s="195">
        <v>27</v>
      </c>
      <c r="AH12" s="195"/>
      <c r="AI12" s="195"/>
      <c r="AJ12" s="195"/>
      <c r="AK12" s="195"/>
      <c r="AL12" s="195"/>
      <c r="AM12" s="195">
        <v>512</v>
      </c>
      <c r="AN12" s="195"/>
      <c r="AO12" s="195"/>
      <c r="AP12" s="195"/>
      <c r="AQ12" s="195"/>
      <c r="AR12" s="195"/>
      <c r="AS12" s="195">
        <v>268</v>
      </c>
      <c r="AT12" s="195"/>
      <c r="AU12" s="195"/>
      <c r="AV12" s="195"/>
      <c r="AW12" s="195"/>
      <c r="AX12" s="195"/>
      <c r="AY12" s="195">
        <v>455</v>
      </c>
      <c r="AZ12" s="195"/>
      <c r="BA12" s="195"/>
      <c r="BB12" s="195"/>
      <c r="BC12" s="195"/>
      <c r="BD12" s="195"/>
      <c r="BE12" s="195">
        <v>30</v>
      </c>
      <c r="BF12" s="195"/>
      <c r="BG12" s="195"/>
      <c r="BH12" s="195"/>
      <c r="BI12" s="195"/>
      <c r="BJ12" s="195"/>
    </row>
    <row r="13" spans="2:63" ht="14.1" customHeight="1">
      <c r="F13" s="217">
        <v>23</v>
      </c>
      <c r="G13" s="217"/>
      <c r="H13" s="217"/>
      <c r="L13" s="35"/>
      <c r="M13" s="195">
        <v>19</v>
      </c>
      <c r="N13" s="195"/>
      <c r="O13" s="195"/>
      <c r="P13" s="195"/>
      <c r="Q13" s="195"/>
      <c r="R13" s="195"/>
      <c r="S13" s="195"/>
      <c r="T13" s="195">
        <v>3204</v>
      </c>
      <c r="U13" s="195"/>
      <c r="V13" s="195"/>
      <c r="W13" s="195"/>
      <c r="X13" s="195"/>
      <c r="Y13" s="195"/>
      <c r="Z13" s="195"/>
      <c r="AA13" s="195">
        <v>545</v>
      </c>
      <c r="AB13" s="195"/>
      <c r="AC13" s="195"/>
      <c r="AD13" s="195"/>
      <c r="AE13" s="195"/>
      <c r="AF13" s="195"/>
      <c r="AG13" s="195">
        <v>23</v>
      </c>
      <c r="AH13" s="195"/>
      <c r="AI13" s="195"/>
      <c r="AJ13" s="195"/>
      <c r="AK13" s="195"/>
      <c r="AL13" s="195"/>
      <c r="AM13" s="195">
        <v>522</v>
      </c>
      <c r="AN13" s="195"/>
      <c r="AO13" s="195"/>
      <c r="AP13" s="195"/>
      <c r="AQ13" s="195"/>
      <c r="AR13" s="195"/>
      <c r="AS13" s="195">
        <v>256</v>
      </c>
      <c r="AT13" s="195"/>
      <c r="AU13" s="195"/>
      <c r="AV13" s="195"/>
      <c r="AW13" s="195"/>
      <c r="AX13" s="195"/>
      <c r="AY13" s="195">
        <v>457</v>
      </c>
      <c r="AZ13" s="195"/>
      <c r="BA13" s="195"/>
      <c r="BB13" s="195"/>
      <c r="BC13" s="195"/>
      <c r="BD13" s="195"/>
      <c r="BE13" s="195">
        <v>28</v>
      </c>
      <c r="BF13" s="195"/>
      <c r="BG13" s="195"/>
      <c r="BH13" s="195"/>
      <c r="BI13" s="195"/>
      <c r="BJ13" s="195"/>
    </row>
    <row r="14" spans="2:63" ht="14.1" customHeight="1">
      <c r="F14" s="217">
        <v>24</v>
      </c>
      <c r="G14" s="217"/>
      <c r="H14" s="217"/>
      <c r="L14" s="35"/>
      <c r="M14" s="195">
        <v>19</v>
      </c>
      <c r="N14" s="195"/>
      <c r="O14" s="195"/>
      <c r="P14" s="195"/>
      <c r="Q14" s="195"/>
      <c r="R14" s="195"/>
      <c r="S14" s="195"/>
      <c r="T14" s="195">
        <v>3118</v>
      </c>
      <c r="U14" s="195"/>
      <c r="V14" s="195"/>
      <c r="W14" s="195"/>
      <c r="X14" s="195"/>
      <c r="Y14" s="195"/>
      <c r="Z14" s="195"/>
      <c r="AA14" s="195">
        <v>547</v>
      </c>
      <c r="AB14" s="195"/>
      <c r="AC14" s="195"/>
      <c r="AD14" s="195"/>
      <c r="AE14" s="195"/>
      <c r="AF14" s="195"/>
      <c r="AG14" s="195">
        <v>23</v>
      </c>
      <c r="AH14" s="195"/>
      <c r="AI14" s="195"/>
      <c r="AJ14" s="195"/>
      <c r="AK14" s="195"/>
      <c r="AL14" s="195"/>
      <c r="AM14" s="195">
        <v>524</v>
      </c>
      <c r="AN14" s="195"/>
      <c r="AO14" s="195"/>
      <c r="AP14" s="195"/>
      <c r="AQ14" s="195"/>
      <c r="AR14" s="195"/>
      <c r="AS14" s="195">
        <v>256</v>
      </c>
      <c r="AT14" s="195"/>
      <c r="AU14" s="195"/>
      <c r="AV14" s="195"/>
      <c r="AW14" s="195"/>
      <c r="AX14" s="195"/>
      <c r="AY14" s="195">
        <v>459</v>
      </c>
      <c r="AZ14" s="195"/>
      <c r="BA14" s="195"/>
      <c r="BB14" s="195"/>
      <c r="BC14" s="195"/>
      <c r="BD14" s="195"/>
      <c r="BE14" s="195">
        <v>28</v>
      </c>
      <c r="BF14" s="195"/>
      <c r="BG14" s="195"/>
      <c r="BH14" s="195"/>
      <c r="BI14" s="195"/>
      <c r="BJ14" s="195"/>
    </row>
    <row r="15" spans="2:63" ht="14.1" customHeight="1">
      <c r="F15" s="218">
        <v>25</v>
      </c>
      <c r="G15" s="218"/>
      <c r="H15" s="218"/>
      <c r="L15" s="21"/>
      <c r="M15" s="219">
        <v>19</v>
      </c>
      <c r="N15" s="203"/>
      <c r="O15" s="203"/>
      <c r="P15" s="203"/>
      <c r="Q15" s="203"/>
      <c r="R15" s="203"/>
      <c r="S15" s="203"/>
      <c r="T15" s="203">
        <v>3129</v>
      </c>
      <c r="U15" s="203"/>
      <c r="V15" s="203"/>
      <c r="W15" s="203"/>
      <c r="X15" s="203"/>
      <c r="Y15" s="203"/>
      <c r="Z15" s="203"/>
      <c r="AA15" s="203">
        <v>555</v>
      </c>
      <c r="AB15" s="203"/>
      <c r="AC15" s="203"/>
      <c r="AD15" s="203"/>
      <c r="AE15" s="203"/>
      <c r="AF15" s="203"/>
      <c r="AG15" s="203">
        <v>23</v>
      </c>
      <c r="AH15" s="203"/>
      <c r="AI15" s="203"/>
      <c r="AJ15" s="203"/>
      <c r="AK15" s="203"/>
      <c r="AL15" s="203"/>
      <c r="AM15" s="203">
        <v>532</v>
      </c>
      <c r="AN15" s="203"/>
      <c r="AO15" s="203"/>
      <c r="AP15" s="203"/>
      <c r="AQ15" s="203"/>
      <c r="AR15" s="203"/>
      <c r="AS15" s="203">
        <v>255</v>
      </c>
      <c r="AT15" s="203"/>
      <c r="AU15" s="203"/>
      <c r="AV15" s="203"/>
      <c r="AW15" s="203"/>
      <c r="AX15" s="203"/>
      <c r="AY15" s="203">
        <v>459</v>
      </c>
      <c r="AZ15" s="203"/>
      <c r="BA15" s="203"/>
      <c r="BB15" s="203"/>
      <c r="BC15" s="203"/>
      <c r="BD15" s="203"/>
      <c r="BE15" s="203">
        <v>25</v>
      </c>
      <c r="BF15" s="203"/>
      <c r="BG15" s="203"/>
      <c r="BH15" s="203"/>
      <c r="BI15" s="203"/>
      <c r="BJ15" s="203"/>
    </row>
    <row r="16" spans="2:63">
      <c r="B16" s="1"/>
      <c r="C16" s="1"/>
      <c r="D16" s="1"/>
      <c r="E16" s="1"/>
      <c r="F16" s="1"/>
      <c r="G16" s="1"/>
      <c r="H16" s="1"/>
      <c r="I16" s="1"/>
      <c r="J16" s="1"/>
      <c r="K16" s="1"/>
      <c r="L16" s="36"/>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row>
    <row r="17" spans="2:62">
      <c r="B17" s="192" t="s">
        <v>57</v>
      </c>
      <c r="C17" s="192"/>
      <c r="D17" s="192"/>
      <c r="E17" s="4" t="s">
        <v>59</v>
      </c>
      <c r="F17" s="3" t="s">
        <v>60</v>
      </c>
    </row>
    <row r="19" spans="2:62">
      <c r="B19" s="30"/>
      <c r="C19" s="30"/>
      <c r="D19" s="30"/>
      <c r="E19" s="29"/>
      <c r="F19" s="3"/>
    </row>
    <row r="20" spans="2:62">
      <c r="B20" s="3"/>
      <c r="C20" s="3"/>
      <c r="D20" s="3"/>
      <c r="E20" s="4"/>
    </row>
    <row r="21" spans="2:62">
      <c r="B21" s="3"/>
      <c r="C21" s="3"/>
      <c r="D21" s="3"/>
      <c r="E21" s="29"/>
    </row>
    <row r="23" spans="2:62" ht="18" customHeight="1">
      <c r="B23" s="6"/>
      <c r="C23" s="201" t="s">
        <v>385</v>
      </c>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2"/>
      <c r="AN23" s="202"/>
      <c r="AO23" s="202"/>
      <c r="AP23" s="202"/>
      <c r="AQ23" s="202"/>
      <c r="AR23" s="202"/>
      <c r="AS23" s="202"/>
      <c r="AT23" s="202"/>
      <c r="AU23" s="202"/>
      <c r="AV23" s="202"/>
      <c r="AW23" s="202"/>
      <c r="AX23" s="202"/>
      <c r="AY23" s="202"/>
      <c r="AZ23" s="202"/>
      <c r="BA23" s="202"/>
      <c r="BB23" s="202"/>
      <c r="BC23" s="202"/>
      <c r="BD23" s="202"/>
      <c r="BE23" s="202"/>
      <c r="BF23" s="202"/>
      <c r="BG23" s="202"/>
      <c r="BH23" s="202"/>
      <c r="BI23" s="202"/>
      <c r="BJ23" s="202"/>
    </row>
    <row r="24" spans="2:62">
      <c r="BJ24" s="8" t="s">
        <v>348</v>
      </c>
    </row>
    <row r="25" spans="2:62" ht="20.100000000000001" customHeight="1">
      <c r="B25" s="5"/>
      <c r="C25" s="204" t="s">
        <v>61</v>
      </c>
      <c r="D25" s="205"/>
      <c r="E25" s="205"/>
      <c r="F25" s="205"/>
      <c r="G25" s="205"/>
      <c r="H25" s="205"/>
      <c r="I25" s="205"/>
      <c r="J25" s="205"/>
      <c r="K25" s="205"/>
      <c r="L25" s="208" t="s">
        <v>48</v>
      </c>
      <c r="M25" s="205"/>
      <c r="N25" s="205"/>
      <c r="O25" s="205"/>
      <c r="P25" s="208" t="s">
        <v>64</v>
      </c>
      <c r="Q25" s="205"/>
      <c r="R25" s="205"/>
      <c r="S25" s="205"/>
      <c r="T25" s="210" t="s">
        <v>62</v>
      </c>
      <c r="U25" s="211"/>
      <c r="V25" s="211"/>
      <c r="W25" s="211"/>
      <c r="X25" s="211"/>
      <c r="Y25" s="211"/>
      <c r="Z25" s="211"/>
      <c r="AA25" s="211"/>
      <c r="AB25" s="211"/>
      <c r="AC25" s="212" t="s">
        <v>63</v>
      </c>
      <c r="AD25" s="205"/>
      <c r="AE25" s="205"/>
      <c r="AF25" s="213"/>
      <c r="AG25" s="215" t="s">
        <v>61</v>
      </c>
      <c r="AH25" s="205"/>
      <c r="AI25" s="205"/>
      <c r="AJ25" s="205"/>
      <c r="AK25" s="205"/>
      <c r="AL25" s="205"/>
      <c r="AM25" s="205"/>
      <c r="AN25" s="205"/>
      <c r="AO25" s="205"/>
      <c r="AP25" s="208" t="s">
        <v>48</v>
      </c>
      <c r="AQ25" s="205"/>
      <c r="AR25" s="205"/>
      <c r="AS25" s="205"/>
      <c r="AT25" s="208" t="s">
        <v>64</v>
      </c>
      <c r="AU25" s="205"/>
      <c r="AV25" s="205"/>
      <c r="AW25" s="205"/>
      <c r="AX25" s="210" t="s">
        <v>62</v>
      </c>
      <c r="AY25" s="211"/>
      <c r="AZ25" s="211"/>
      <c r="BA25" s="211"/>
      <c r="BB25" s="211"/>
      <c r="BC25" s="211"/>
      <c r="BD25" s="211"/>
      <c r="BE25" s="211"/>
      <c r="BF25" s="211"/>
      <c r="BG25" s="212" t="s">
        <v>63</v>
      </c>
      <c r="BH25" s="205"/>
      <c r="BI25" s="205"/>
      <c r="BJ25" s="213"/>
    </row>
    <row r="26" spans="2:62" ht="20.100000000000001" customHeight="1">
      <c r="B26" s="5"/>
      <c r="C26" s="206"/>
      <c r="D26" s="207"/>
      <c r="E26" s="207"/>
      <c r="F26" s="207"/>
      <c r="G26" s="207"/>
      <c r="H26" s="207"/>
      <c r="I26" s="207"/>
      <c r="J26" s="207"/>
      <c r="K26" s="207"/>
      <c r="L26" s="207"/>
      <c r="M26" s="207"/>
      <c r="N26" s="207"/>
      <c r="O26" s="207"/>
      <c r="P26" s="207"/>
      <c r="Q26" s="207"/>
      <c r="R26" s="207"/>
      <c r="S26" s="207"/>
      <c r="T26" s="209" t="s">
        <v>48</v>
      </c>
      <c r="U26" s="207"/>
      <c r="V26" s="207"/>
      <c r="W26" s="209" t="s">
        <v>49</v>
      </c>
      <c r="X26" s="207"/>
      <c r="Y26" s="207"/>
      <c r="Z26" s="209" t="s">
        <v>50</v>
      </c>
      <c r="AA26" s="207"/>
      <c r="AB26" s="207"/>
      <c r="AC26" s="207"/>
      <c r="AD26" s="207"/>
      <c r="AE26" s="207"/>
      <c r="AF26" s="214"/>
      <c r="AG26" s="216"/>
      <c r="AH26" s="207"/>
      <c r="AI26" s="207"/>
      <c r="AJ26" s="207"/>
      <c r="AK26" s="207"/>
      <c r="AL26" s="207"/>
      <c r="AM26" s="207"/>
      <c r="AN26" s="207"/>
      <c r="AO26" s="207"/>
      <c r="AP26" s="207"/>
      <c r="AQ26" s="207"/>
      <c r="AR26" s="207"/>
      <c r="AS26" s="207"/>
      <c r="AT26" s="207"/>
      <c r="AU26" s="207"/>
      <c r="AV26" s="207"/>
      <c r="AW26" s="207"/>
      <c r="AX26" s="209" t="s">
        <v>48</v>
      </c>
      <c r="AY26" s="207"/>
      <c r="AZ26" s="207"/>
      <c r="BA26" s="209" t="s">
        <v>49</v>
      </c>
      <c r="BB26" s="207"/>
      <c r="BC26" s="207"/>
      <c r="BD26" s="209" t="s">
        <v>50</v>
      </c>
      <c r="BE26" s="207"/>
      <c r="BF26" s="207"/>
      <c r="BG26" s="207"/>
      <c r="BH26" s="207"/>
      <c r="BI26" s="207"/>
      <c r="BJ26" s="214"/>
    </row>
    <row r="27" spans="2:62">
      <c r="K27" s="34"/>
      <c r="AG27" s="10"/>
      <c r="AO27" s="34"/>
    </row>
    <row r="28" spans="2:62">
      <c r="D28" s="199" t="s">
        <v>65</v>
      </c>
      <c r="E28" s="199"/>
      <c r="F28" s="199"/>
      <c r="G28" s="199"/>
      <c r="H28" s="199"/>
      <c r="I28" s="199"/>
      <c r="J28" s="199"/>
      <c r="K28" s="35"/>
      <c r="L28" s="200">
        <f>SUM(L30:O34,L36:O40,L42:O46,L48:O52,L54:O58,AP30:AS34,AP36:AS40,AP42:AS46,AP48:AS52,AP54)</f>
        <v>1033</v>
      </c>
      <c r="M28" s="200"/>
      <c r="N28" s="200"/>
      <c r="O28" s="200"/>
      <c r="P28" s="200">
        <f>SUM(P30:S34,P36:S40,P42:S46,P48:S52,P54:S58,AT30:AW34,AT36:AW40,AT42:AW46,AT48:AW52,AT54)</f>
        <v>19</v>
      </c>
      <c r="Q28" s="200"/>
      <c r="R28" s="200"/>
      <c r="S28" s="200"/>
      <c r="T28" s="200">
        <f>SUM(T30:V34,T36:V40,T42:V46,T48:V52,T54:V58,AX30:AZ34,AX36:AZ40,AX42:AZ46,AX48:AZ52,AX54)</f>
        <v>555</v>
      </c>
      <c r="U28" s="200"/>
      <c r="V28" s="200"/>
      <c r="W28" s="200">
        <f>SUM(W30:Y34,W36:Y40,W42:Y46,W48:Y52,W54:Y58,BA30:BC34,BA36:BC40,BA42:BC46,BA48:BC52,BA54)</f>
        <v>23</v>
      </c>
      <c r="X28" s="200"/>
      <c r="Y28" s="200"/>
      <c r="Z28" s="200">
        <f>SUM(Z30:AB34,Z36:AB40,Z42:AB46,Z48:AB52,Z54:AB58,BD30:BF34,BD36:BF40,BD42:BF46,BD48:BF52,BD54)</f>
        <v>532</v>
      </c>
      <c r="AA28" s="200"/>
      <c r="AB28" s="200"/>
      <c r="AC28" s="200">
        <f>SUM(AC30:AF34,AC36:AF40,AC42:AF46,AC48:AF52,AC54:AF58,BG30:BJ34,BG36:BJ40,BG42:BJ46,BG48:BJ52,BG54)</f>
        <v>459</v>
      </c>
      <c r="AD28" s="200"/>
      <c r="AE28" s="200"/>
      <c r="AF28" s="200"/>
      <c r="AG28" s="10"/>
      <c r="AO28" s="35"/>
    </row>
    <row r="29" spans="2:62">
      <c r="K29" s="35"/>
      <c r="AG29" s="10"/>
      <c r="AO29" s="35"/>
    </row>
    <row r="30" spans="2:62">
      <c r="D30" s="194" t="s">
        <v>66</v>
      </c>
      <c r="E30" s="194"/>
      <c r="F30" s="194"/>
      <c r="G30" s="194"/>
      <c r="H30" s="194"/>
      <c r="I30" s="194"/>
      <c r="J30" s="194"/>
      <c r="K30" s="37"/>
      <c r="L30" s="195">
        <f>SUM(P30,T30,AC30)</f>
        <v>12</v>
      </c>
      <c r="M30" s="195"/>
      <c r="N30" s="195"/>
      <c r="O30" s="195"/>
      <c r="P30" s="193">
        <v>1</v>
      </c>
      <c r="Q30" s="193"/>
      <c r="R30" s="193"/>
      <c r="S30" s="193"/>
      <c r="T30" s="193">
        <v>7</v>
      </c>
      <c r="U30" s="193"/>
      <c r="V30" s="193"/>
      <c r="W30" s="193">
        <v>0</v>
      </c>
      <c r="X30" s="193"/>
      <c r="Y30" s="193"/>
      <c r="Z30" s="193">
        <v>7</v>
      </c>
      <c r="AA30" s="193"/>
      <c r="AB30" s="193"/>
      <c r="AC30" s="193">
        <v>4</v>
      </c>
      <c r="AD30" s="193"/>
      <c r="AE30" s="193"/>
      <c r="AF30" s="193"/>
      <c r="AG30" s="11"/>
      <c r="AH30" s="194" t="s">
        <v>91</v>
      </c>
      <c r="AI30" s="194"/>
      <c r="AJ30" s="194"/>
      <c r="AK30" s="194"/>
      <c r="AL30" s="194"/>
      <c r="AM30" s="194"/>
      <c r="AN30" s="194"/>
      <c r="AO30" s="37"/>
      <c r="AP30" s="198">
        <f>SUM(AT30,AX30,BG30)</f>
        <v>15</v>
      </c>
      <c r="AQ30" s="195"/>
      <c r="AR30" s="195"/>
      <c r="AS30" s="195"/>
      <c r="AT30" s="193">
        <v>0</v>
      </c>
      <c r="AU30" s="193"/>
      <c r="AV30" s="193"/>
      <c r="AW30" s="193"/>
      <c r="AX30" s="193">
        <v>9</v>
      </c>
      <c r="AY30" s="193"/>
      <c r="AZ30" s="193"/>
      <c r="BA30" s="193">
        <v>1</v>
      </c>
      <c r="BB30" s="193"/>
      <c r="BC30" s="193"/>
      <c r="BD30" s="193">
        <v>8</v>
      </c>
      <c r="BE30" s="193"/>
      <c r="BF30" s="193"/>
      <c r="BG30" s="193">
        <v>6</v>
      </c>
      <c r="BH30" s="193"/>
      <c r="BI30" s="193"/>
      <c r="BJ30" s="193"/>
    </row>
    <row r="31" spans="2:62">
      <c r="D31" s="194" t="s">
        <v>67</v>
      </c>
      <c r="E31" s="194"/>
      <c r="F31" s="194"/>
      <c r="G31" s="194"/>
      <c r="H31" s="194"/>
      <c r="I31" s="194"/>
      <c r="J31" s="194"/>
      <c r="K31" s="37"/>
      <c r="L31" s="195">
        <f>SUM(P31,T31,AC31)</f>
        <v>16</v>
      </c>
      <c r="M31" s="195"/>
      <c r="N31" s="195"/>
      <c r="O31" s="195"/>
      <c r="P31" s="193">
        <v>0</v>
      </c>
      <c r="Q31" s="193"/>
      <c r="R31" s="193"/>
      <c r="S31" s="193"/>
      <c r="T31" s="193">
        <v>8</v>
      </c>
      <c r="U31" s="193"/>
      <c r="V31" s="193"/>
      <c r="W31" s="193">
        <v>0</v>
      </c>
      <c r="X31" s="193"/>
      <c r="Y31" s="193"/>
      <c r="Z31" s="193">
        <v>8</v>
      </c>
      <c r="AA31" s="193"/>
      <c r="AB31" s="193"/>
      <c r="AC31" s="193">
        <v>8</v>
      </c>
      <c r="AD31" s="193"/>
      <c r="AE31" s="193"/>
      <c r="AF31" s="193"/>
      <c r="AG31" s="11"/>
      <c r="AH31" s="194" t="s">
        <v>92</v>
      </c>
      <c r="AI31" s="194"/>
      <c r="AJ31" s="194"/>
      <c r="AK31" s="194"/>
      <c r="AL31" s="194"/>
      <c r="AM31" s="194"/>
      <c r="AN31" s="194"/>
      <c r="AO31" s="37"/>
      <c r="AP31" s="198">
        <f>SUM(AT31,AX31,BG31)</f>
        <v>16</v>
      </c>
      <c r="AQ31" s="195"/>
      <c r="AR31" s="195"/>
      <c r="AS31" s="195"/>
      <c r="AT31" s="193">
        <v>0</v>
      </c>
      <c r="AU31" s="193"/>
      <c r="AV31" s="193"/>
      <c r="AW31" s="193"/>
      <c r="AX31" s="193">
        <v>9</v>
      </c>
      <c r="AY31" s="193"/>
      <c r="AZ31" s="193"/>
      <c r="BA31" s="193">
        <v>0</v>
      </c>
      <c r="BB31" s="193"/>
      <c r="BC31" s="193"/>
      <c r="BD31" s="193">
        <v>9</v>
      </c>
      <c r="BE31" s="193"/>
      <c r="BF31" s="193"/>
      <c r="BG31" s="193">
        <v>7</v>
      </c>
      <c r="BH31" s="193"/>
      <c r="BI31" s="193"/>
      <c r="BJ31" s="193"/>
    </row>
    <row r="32" spans="2:62">
      <c r="D32" s="194" t="s">
        <v>68</v>
      </c>
      <c r="E32" s="194"/>
      <c r="F32" s="194"/>
      <c r="G32" s="194"/>
      <c r="H32" s="194"/>
      <c r="I32" s="194"/>
      <c r="J32" s="194"/>
      <c r="K32" s="37"/>
      <c r="L32" s="195">
        <f>SUM(P32,T32,AC32)</f>
        <v>18</v>
      </c>
      <c r="M32" s="195"/>
      <c r="N32" s="195"/>
      <c r="O32" s="195"/>
      <c r="P32" s="193">
        <v>1</v>
      </c>
      <c r="Q32" s="193"/>
      <c r="R32" s="193"/>
      <c r="S32" s="193"/>
      <c r="T32" s="193">
        <v>8</v>
      </c>
      <c r="U32" s="193"/>
      <c r="V32" s="193"/>
      <c r="W32" s="193">
        <v>1</v>
      </c>
      <c r="X32" s="193"/>
      <c r="Y32" s="193"/>
      <c r="Z32" s="193">
        <v>7</v>
      </c>
      <c r="AA32" s="193"/>
      <c r="AB32" s="193"/>
      <c r="AC32" s="193">
        <v>9</v>
      </c>
      <c r="AD32" s="193"/>
      <c r="AE32" s="193"/>
      <c r="AF32" s="193"/>
      <c r="AG32" s="11"/>
      <c r="AH32" s="194" t="s">
        <v>93</v>
      </c>
      <c r="AI32" s="194"/>
      <c r="AJ32" s="194"/>
      <c r="AK32" s="194"/>
      <c r="AL32" s="194"/>
      <c r="AM32" s="194"/>
      <c r="AN32" s="194"/>
      <c r="AO32" s="37"/>
      <c r="AP32" s="198">
        <f>SUM(AT32,AX32,BG32)</f>
        <v>5</v>
      </c>
      <c r="AQ32" s="195"/>
      <c r="AR32" s="195"/>
      <c r="AS32" s="195"/>
      <c r="AT32" s="193">
        <v>0</v>
      </c>
      <c r="AU32" s="193"/>
      <c r="AV32" s="193"/>
      <c r="AW32" s="193"/>
      <c r="AX32" s="193">
        <v>3</v>
      </c>
      <c r="AY32" s="193"/>
      <c r="AZ32" s="193"/>
      <c r="BA32" s="193">
        <v>1</v>
      </c>
      <c r="BB32" s="193"/>
      <c r="BC32" s="193"/>
      <c r="BD32" s="193">
        <v>2</v>
      </c>
      <c r="BE32" s="193"/>
      <c r="BF32" s="193"/>
      <c r="BG32" s="193">
        <v>2</v>
      </c>
      <c r="BH32" s="193"/>
      <c r="BI32" s="193"/>
      <c r="BJ32" s="193"/>
    </row>
    <row r="33" spans="4:62">
      <c r="D33" s="194" t="s">
        <v>69</v>
      </c>
      <c r="E33" s="194"/>
      <c r="F33" s="194"/>
      <c r="G33" s="194"/>
      <c r="H33" s="194"/>
      <c r="I33" s="194"/>
      <c r="J33" s="194"/>
      <c r="K33" s="37"/>
      <c r="L33" s="195">
        <f>SUM(P33,T33,AC33)</f>
        <v>6</v>
      </c>
      <c r="M33" s="195"/>
      <c r="N33" s="195"/>
      <c r="O33" s="195"/>
      <c r="P33" s="193">
        <v>0</v>
      </c>
      <c r="Q33" s="193"/>
      <c r="R33" s="193"/>
      <c r="S33" s="193"/>
      <c r="T33" s="193">
        <v>4</v>
      </c>
      <c r="U33" s="193"/>
      <c r="V33" s="193"/>
      <c r="W33" s="193">
        <v>1</v>
      </c>
      <c r="X33" s="193"/>
      <c r="Y33" s="193"/>
      <c r="Z33" s="193">
        <v>3</v>
      </c>
      <c r="AA33" s="193"/>
      <c r="AB33" s="193"/>
      <c r="AC33" s="193">
        <v>2</v>
      </c>
      <c r="AD33" s="193"/>
      <c r="AE33" s="193"/>
      <c r="AF33" s="193"/>
      <c r="AG33" s="11"/>
      <c r="AH33" s="194" t="s">
        <v>94</v>
      </c>
      <c r="AI33" s="194"/>
      <c r="AJ33" s="194"/>
      <c r="AK33" s="194"/>
      <c r="AL33" s="194"/>
      <c r="AM33" s="194"/>
      <c r="AN33" s="194"/>
      <c r="AO33" s="37"/>
      <c r="AP33" s="198">
        <f>SUM(AT33,AX33,BG33)</f>
        <v>25</v>
      </c>
      <c r="AQ33" s="195"/>
      <c r="AR33" s="195"/>
      <c r="AS33" s="195"/>
      <c r="AT33" s="193">
        <v>1</v>
      </c>
      <c r="AU33" s="193"/>
      <c r="AV33" s="193"/>
      <c r="AW33" s="193"/>
      <c r="AX33" s="193">
        <v>14</v>
      </c>
      <c r="AY33" s="193"/>
      <c r="AZ33" s="193"/>
      <c r="BA33" s="193">
        <v>0</v>
      </c>
      <c r="BB33" s="193"/>
      <c r="BC33" s="193"/>
      <c r="BD33" s="193">
        <v>14</v>
      </c>
      <c r="BE33" s="193"/>
      <c r="BF33" s="193"/>
      <c r="BG33" s="193">
        <v>10</v>
      </c>
      <c r="BH33" s="193"/>
      <c r="BI33" s="193"/>
      <c r="BJ33" s="193"/>
    </row>
    <row r="34" spans="4:62">
      <c r="D34" s="194" t="s">
        <v>70</v>
      </c>
      <c r="E34" s="194"/>
      <c r="F34" s="194"/>
      <c r="G34" s="194"/>
      <c r="H34" s="194"/>
      <c r="I34" s="194"/>
      <c r="J34" s="194"/>
      <c r="K34" s="37"/>
      <c r="L34" s="195">
        <f>SUM(P34,T34,AC34)</f>
        <v>8</v>
      </c>
      <c r="M34" s="195"/>
      <c r="N34" s="195"/>
      <c r="O34" s="195"/>
      <c r="P34" s="193">
        <v>0</v>
      </c>
      <c r="Q34" s="193"/>
      <c r="R34" s="193"/>
      <c r="S34" s="193"/>
      <c r="T34" s="193">
        <v>5</v>
      </c>
      <c r="U34" s="193"/>
      <c r="V34" s="193"/>
      <c r="W34" s="193">
        <v>0</v>
      </c>
      <c r="X34" s="193"/>
      <c r="Y34" s="193"/>
      <c r="Z34" s="193">
        <v>5</v>
      </c>
      <c r="AA34" s="193"/>
      <c r="AB34" s="193"/>
      <c r="AC34" s="193">
        <v>3</v>
      </c>
      <c r="AD34" s="193"/>
      <c r="AE34" s="193"/>
      <c r="AF34" s="193"/>
      <c r="AG34" s="11"/>
      <c r="AH34" s="194" t="s">
        <v>95</v>
      </c>
      <c r="AI34" s="194"/>
      <c r="AJ34" s="194"/>
      <c r="AK34" s="194"/>
      <c r="AL34" s="194"/>
      <c r="AM34" s="194"/>
      <c r="AN34" s="194"/>
      <c r="AO34" s="37"/>
      <c r="AP34" s="198">
        <f>SUM(AT34,AX34,BG34)</f>
        <v>12</v>
      </c>
      <c r="AQ34" s="195"/>
      <c r="AR34" s="195"/>
      <c r="AS34" s="195"/>
      <c r="AT34" s="193">
        <v>0</v>
      </c>
      <c r="AU34" s="193"/>
      <c r="AV34" s="193"/>
      <c r="AW34" s="193"/>
      <c r="AX34" s="193">
        <v>7</v>
      </c>
      <c r="AY34" s="193"/>
      <c r="AZ34" s="193"/>
      <c r="BA34" s="193">
        <v>0</v>
      </c>
      <c r="BB34" s="193"/>
      <c r="BC34" s="193"/>
      <c r="BD34" s="193">
        <v>7</v>
      </c>
      <c r="BE34" s="193"/>
      <c r="BF34" s="193"/>
      <c r="BG34" s="193">
        <v>5</v>
      </c>
      <c r="BH34" s="193"/>
      <c r="BI34" s="193"/>
      <c r="BJ34" s="193"/>
    </row>
    <row r="35" spans="4:62">
      <c r="D35" s="9"/>
      <c r="E35" s="9"/>
      <c r="F35" s="9"/>
      <c r="G35" s="9"/>
      <c r="H35" s="9"/>
      <c r="I35" s="9"/>
      <c r="J35" s="9"/>
      <c r="K35" s="37"/>
      <c r="L35" s="9"/>
      <c r="M35" s="9"/>
      <c r="N35" s="9"/>
      <c r="O35" s="9"/>
      <c r="P35" s="31"/>
      <c r="Q35" s="31"/>
      <c r="R35" s="31"/>
      <c r="S35" s="31"/>
      <c r="T35" s="31"/>
      <c r="U35" s="31"/>
      <c r="V35" s="31"/>
      <c r="W35" s="31"/>
      <c r="X35" s="31"/>
      <c r="Y35" s="31"/>
      <c r="Z35" s="31"/>
      <c r="AA35" s="31"/>
      <c r="AB35" s="31"/>
      <c r="AC35" s="31"/>
      <c r="AD35" s="31"/>
      <c r="AE35" s="31"/>
      <c r="AF35" s="31"/>
      <c r="AG35" s="11"/>
      <c r="AH35" s="9"/>
      <c r="AI35" s="9"/>
      <c r="AJ35" s="9"/>
      <c r="AK35" s="9"/>
      <c r="AL35" s="9"/>
      <c r="AM35" s="9"/>
      <c r="AN35" s="9"/>
      <c r="AO35" s="37"/>
      <c r="AP35" s="9"/>
      <c r="AQ35" s="9"/>
      <c r="AR35" s="9"/>
      <c r="AS35" s="9"/>
      <c r="AT35" s="96"/>
      <c r="AU35" s="96"/>
      <c r="AV35" s="96"/>
      <c r="AW35" s="96"/>
      <c r="AX35" s="96"/>
      <c r="AY35" s="96"/>
      <c r="AZ35" s="96"/>
      <c r="BA35" s="96"/>
      <c r="BB35" s="96"/>
      <c r="BC35" s="96"/>
      <c r="BD35" s="96"/>
      <c r="BE35" s="96"/>
      <c r="BF35" s="96"/>
      <c r="BG35" s="96"/>
      <c r="BH35" s="96"/>
      <c r="BI35" s="96"/>
      <c r="BJ35" s="96"/>
    </row>
    <row r="36" spans="4:62">
      <c r="D36" s="194" t="s">
        <v>71</v>
      </c>
      <c r="E36" s="194"/>
      <c r="F36" s="194"/>
      <c r="G36" s="194"/>
      <c r="H36" s="194"/>
      <c r="I36" s="194"/>
      <c r="J36" s="194"/>
      <c r="K36" s="37"/>
      <c r="L36" s="195">
        <f>SUM(P36,T36,AC36)</f>
        <v>9</v>
      </c>
      <c r="M36" s="195"/>
      <c r="N36" s="195"/>
      <c r="O36" s="195"/>
      <c r="P36" s="193">
        <v>0</v>
      </c>
      <c r="Q36" s="193"/>
      <c r="R36" s="193"/>
      <c r="S36" s="193"/>
      <c r="T36" s="193">
        <v>5</v>
      </c>
      <c r="U36" s="193"/>
      <c r="V36" s="193"/>
      <c r="W36" s="193">
        <v>0</v>
      </c>
      <c r="X36" s="193"/>
      <c r="Y36" s="193"/>
      <c r="Z36" s="193">
        <v>5</v>
      </c>
      <c r="AA36" s="193"/>
      <c r="AB36" s="193"/>
      <c r="AC36" s="193">
        <v>4</v>
      </c>
      <c r="AD36" s="193"/>
      <c r="AE36" s="193"/>
      <c r="AF36" s="193"/>
      <c r="AG36" s="11"/>
      <c r="AH36" s="194" t="s">
        <v>96</v>
      </c>
      <c r="AI36" s="194"/>
      <c r="AJ36" s="194"/>
      <c r="AK36" s="194"/>
      <c r="AL36" s="194"/>
      <c r="AM36" s="194"/>
      <c r="AN36" s="194"/>
      <c r="AO36" s="37"/>
      <c r="AP36" s="198">
        <f>SUM(AT36,AX36,BG36)</f>
        <v>5</v>
      </c>
      <c r="AQ36" s="195"/>
      <c r="AR36" s="195"/>
      <c r="AS36" s="195"/>
      <c r="AT36" s="193">
        <v>0</v>
      </c>
      <c r="AU36" s="193"/>
      <c r="AV36" s="193"/>
      <c r="AW36" s="193"/>
      <c r="AX36" s="193">
        <v>3</v>
      </c>
      <c r="AY36" s="193"/>
      <c r="AZ36" s="193"/>
      <c r="BA36" s="193">
        <v>0</v>
      </c>
      <c r="BB36" s="193"/>
      <c r="BC36" s="193"/>
      <c r="BD36" s="193">
        <v>3</v>
      </c>
      <c r="BE36" s="193"/>
      <c r="BF36" s="193"/>
      <c r="BG36" s="193">
        <v>2</v>
      </c>
      <c r="BH36" s="193"/>
      <c r="BI36" s="193"/>
      <c r="BJ36" s="193"/>
    </row>
    <row r="37" spans="4:62">
      <c r="D37" s="194" t="s">
        <v>72</v>
      </c>
      <c r="E37" s="194"/>
      <c r="F37" s="194"/>
      <c r="G37" s="194"/>
      <c r="H37" s="194"/>
      <c r="I37" s="194"/>
      <c r="J37" s="194"/>
      <c r="K37" s="37"/>
      <c r="L37" s="195">
        <f>SUM(P37,T37,AC37)</f>
        <v>7</v>
      </c>
      <c r="M37" s="195"/>
      <c r="N37" s="195"/>
      <c r="O37" s="195"/>
      <c r="P37" s="193">
        <v>1</v>
      </c>
      <c r="Q37" s="193"/>
      <c r="R37" s="193"/>
      <c r="S37" s="193"/>
      <c r="T37" s="193">
        <v>3</v>
      </c>
      <c r="U37" s="193"/>
      <c r="V37" s="193"/>
      <c r="W37" s="193">
        <v>0</v>
      </c>
      <c r="X37" s="193"/>
      <c r="Y37" s="193"/>
      <c r="Z37" s="193">
        <v>3</v>
      </c>
      <c r="AA37" s="193"/>
      <c r="AB37" s="193"/>
      <c r="AC37" s="193">
        <v>3</v>
      </c>
      <c r="AD37" s="193"/>
      <c r="AE37" s="193"/>
      <c r="AF37" s="193"/>
      <c r="AG37" s="11"/>
      <c r="AH37" s="194" t="s">
        <v>97</v>
      </c>
      <c r="AI37" s="194"/>
      <c r="AJ37" s="194"/>
      <c r="AK37" s="194"/>
      <c r="AL37" s="194"/>
      <c r="AM37" s="194"/>
      <c r="AN37" s="194"/>
      <c r="AO37" s="37"/>
      <c r="AP37" s="198">
        <f>SUM(AT37,AX37,BG37)</f>
        <v>72</v>
      </c>
      <c r="AQ37" s="195"/>
      <c r="AR37" s="195"/>
      <c r="AS37" s="195"/>
      <c r="AT37" s="193">
        <v>0</v>
      </c>
      <c r="AU37" s="193"/>
      <c r="AV37" s="193"/>
      <c r="AW37" s="193"/>
      <c r="AX37" s="193">
        <v>38</v>
      </c>
      <c r="AY37" s="193"/>
      <c r="AZ37" s="193"/>
      <c r="BA37" s="193">
        <v>2</v>
      </c>
      <c r="BB37" s="193"/>
      <c r="BC37" s="193"/>
      <c r="BD37" s="193">
        <v>36</v>
      </c>
      <c r="BE37" s="193"/>
      <c r="BF37" s="193"/>
      <c r="BG37" s="193">
        <v>34</v>
      </c>
      <c r="BH37" s="193"/>
      <c r="BI37" s="193"/>
      <c r="BJ37" s="193"/>
    </row>
    <row r="38" spans="4:62">
      <c r="D38" s="194" t="s">
        <v>73</v>
      </c>
      <c r="E38" s="194"/>
      <c r="F38" s="194"/>
      <c r="G38" s="194"/>
      <c r="H38" s="194"/>
      <c r="I38" s="194"/>
      <c r="J38" s="194"/>
      <c r="K38" s="37"/>
      <c r="L38" s="195">
        <f>SUM(P38,T38,AC38)</f>
        <v>61</v>
      </c>
      <c r="M38" s="195"/>
      <c r="N38" s="195"/>
      <c r="O38" s="195"/>
      <c r="P38" s="193">
        <v>0</v>
      </c>
      <c r="Q38" s="193"/>
      <c r="R38" s="193"/>
      <c r="S38" s="193"/>
      <c r="T38" s="193">
        <v>38</v>
      </c>
      <c r="U38" s="193"/>
      <c r="V38" s="193"/>
      <c r="W38" s="193">
        <v>1</v>
      </c>
      <c r="X38" s="193"/>
      <c r="Y38" s="193"/>
      <c r="Z38" s="193">
        <v>37</v>
      </c>
      <c r="AA38" s="193"/>
      <c r="AB38" s="193"/>
      <c r="AC38" s="193">
        <v>23</v>
      </c>
      <c r="AD38" s="193"/>
      <c r="AE38" s="193"/>
      <c r="AF38" s="193"/>
      <c r="AG38" s="11"/>
      <c r="AH38" s="194" t="s">
        <v>98</v>
      </c>
      <c r="AI38" s="194"/>
      <c r="AJ38" s="194"/>
      <c r="AK38" s="194"/>
      <c r="AL38" s="194"/>
      <c r="AM38" s="194"/>
      <c r="AN38" s="194"/>
      <c r="AO38" s="37"/>
      <c r="AP38" s="198">
        <f>SUM(AT38,AX38,BG38)</f>
        <v>24</v>
      </c>
      <c r="AQ38" s="195"/>
      <c r="AR38" s="195"/>
      <c r="AS38" s="195"/>
      <c r="AT38" s="193">
        <v>0</v>
      </c>
      <c r="AU38" s="193"/>
      <c r="AV38" s="193"/>
      <c r="AW38" s="193"/>
      <c r="AX38" s="193">
        <v>12</v>
      </c>
      <c r="AY38" s="193"/>
      <c r="AZ38" s="193"/>
      <c r="BA38" s="193">
        <v>1</v>
      </c>
      <c r="BB38" s="193"/>
      <c r="BC38" s="193"/>
      <c r="BD38" s="193">
        <v>11</v>
      </c>
      <c r="BE38" s="193"/>
      <c r="BF38" s="193"/>
      <c r="BG38" s="193">
        <v>12</v>
      </c>
      <c r="BH38" s="193"/>
      <c r="BI38" s="193"/>
      <c r="BJ38" s="193"/>
    </row>
    <row r="39" spans="4:62">
      <c r="D39" s="194" t="s">
        <v>74</v>
      </c>
      <c r="E39" s="194"/>
      <c r="F39" s="194"/>
      <c r="G39" s="194"/>
      <c r="H39" s="194"/>
      <c r="I39" s="194"/>
      <c r="J39" s="194"/>
      <c r="K39" s="37"/>
      <c r="L39" s="195">
        <f>SUM(P39,T39,AC39)</f>
        <v>10</v>
      </c>
      <c r="M39" s="195"/>
      <c r="N39" s="195"/>
      <c r="O39" s="195"/>
      <c r="P39" s="193">
        <v>0</v>
      </c>
      <c r="Q39" s="193"/>
      <c r="R39" s="193"/>
      <c r="S39" s="193"/>
      <c r="T39" s="193">
        <v>4</v>
      </c>
      <c r="U39" s="193"/>
      <c r="V39" s="193"/>
      <c r="W39" s="193">
        <v>1</v>
      </c>
      <c r="X39" s="193"/>
      <c r="Y39" s="193"/>
      <c r="Z39" s="193">
        <v>3</v>
      </c>
      <c r="AA39" s="193"/>
      <c r="AB39" s="193"/>
      <c r="AC39" s="193">
        <v>6</v>
      </c>
      <c r="AD39" s="193"/>
      <c r="AE39" s="193"/>
      <c r="AF39" s="193"/>
      <c r="AG39" s="11"/>
      <c r="AH39" s="194" t="s">
        <v>99</v>
      </c>
      <c r="AI39" s="194"/>
      <c r="AJ39" s="194"/>
      <c r="AK39" s="194"/>
      <c r="AL39" s="194"/>
      <c r="AM39" s="194"/>
      <c r="AN39" s="194"/>
      <c r="AO39" s="37"/>
      <c r="AP39" s="198">
        <f>SUM(AT39,AX39,BG39)</f>
        <v>37</v>
      </c>
      <c r="AQ39" s="195"/>
      <c r="AR39" s="195"/>
      <c r="AS39" s="195"/>
      <c r="AT39" s="193">
        <v>0</v>
      </c>
      <c r="AU39" s="193"/>
      <c r="AV39" s="193"/>
      <c r="AW39" s="193"/>
      <c r="AX39" s="193">
        <v>18</v>
      </c>
      <c r="AY39" s="193"/>
      <c r="AZ39" s="193"/>
      <c r="BA39" s="193">
        <v>0</v>
      </c>
      <c r="BB39" s="193"/>
      <c r="BC39" s="193"/>
      <c r="BD39" s="193">
        <v>18</v>
      </c>
      <c r="BE39" s="193"/>
      <c r="BF39" s="193"/>
      <c r="BG39" s="193">
        <v>19</v>
      </c>
      <c r="BH39" s="193"/>
      <c r="BI39" s="193"/>
      <c r="BJ39" s="193"/>
    </row>
    <row r="40" spans="4:62">
      <c r="D40" s="194" t="s">
        <v>75</v>
      </c>
      <c r="E40" s="194"/>
      <c r="F40" s="194"/>
      <c r="G40" s="194"/>
      <c r="H40" s="194"/>
      <c r="I40" s="194"/>
      <c r="J40" s="194"/>
      <c r="K40" s="37"/>
      <c r="L40" s="195">
        <f>SUM(P40,T40,AC40)</f>
        <v>6</v>
      </c>
      <c r="M40" s="195"/>
      <c r="N40" s="195"/>
      <c r="O40" s="195"/>
      <c r="P40" s="193">
        <v>0</v>
      </c>
      <c r="Q40" s="193"/>
      <c r="R40" s="193"/>
      <c r="S40" s="193"/>
      <c r="T40" s="193">
        <v>5</v>
      </c>
      <c r="U40" s="193"/>
      <c r="V40" s="193"/>
      <c r="W40" s="193">
        <v>0</v>
      </c>
      <c r="X40" s="193"/>
      <c r="Y40" s="193"/>
      <c r="Z40" s="193">
        <v>5</v>
      </c>
      <c r="AA40" s="193"/>
      <c r="AB40" s="193"/>
      <c r="AC40" s="193">
        <v>1</v>
      </c>
      <c r="AD40" s="193"/>
      <c r="AE40" s="193"/>
      <c r="AF40" s="193"/>
      <c r="AG40" s="11"/>
      <c r="AH40" s="194" t="s">
        <v>100</v>
      </c>
      <c r="AI40" s="194"/>
      <c r="AJ40" s="194"/>
      <c r="AK40" s="194"/>
      <c r="AL40" s="194"/>
      <c r="AM40" s="194"/>
      <c r="AN40" s="194"/>
      <c r="AO40" s="37"/>
      <c r="AP40" s="198">
        <f>SUM(AT40,AX40,BG40)</f>
        <v>0</v>
      </c>
      <c r="AQ40" s="195"/>
      <c r="AR40" s="195"/>
      <c r="AS40" s="195"/>
      <c r="AT40" s="193">
        <v>0</v>
      </c>
      <c r="AU40" s="193"/>
      <c r="AV40" s="193"/>
      <c r="AW40" s="193"/>
      <c r="AX40" s="193">
        <v>0</v>
      </c>
      <c r="AY40" s="193"/>
      <c r="AZ40" s="193"/>
      <c r="BA40" s="193">
        <v>0</v>
      </c>
      <c r="BB40" s="193"/>
      <c r="BC40" s="193"/>
      <c r="BD40" s="193">
        <v>0</v>
      </c>
      <c r="BE40" s="193"/>
      <c r="BF40" s="193"/>
      <c r="BG40" s="193">
        <v>0</v>
      </c>
      <c r="BH40" s="193"/>
      <c r="BI40" s="193"/>
      <c r="BJ40" s="193"/>
    </row>
    <row r="41" spans="4:62">
      <c r="D41" s="9"/>
      <c r="E41" s="9"/>
      <c r="F41" s="9"/>
      <c r="G41" s="9"/>
      <c r="H41" s="9"/>
      <c r="I41" s="9"/>
      <c r="J41" s="9"/>
      <c r="K41" s="37"/>
      <c r="L41" s="9"/>
      <c r="M41" s="9"/>
      <c r="N41" s="9"/>
      <c r="O41" s="9"/>
      <c r="P41" s="31"/>
      <c r="Q41" s="31"/>
      <c r="R41" s="31"/>
      <c r="S41" s="31"/>
      <c r="T41" s="31"/>
      <c r="U41" s="31"/>
      <c r="V41" s="31"/>
      <c r="W41" s="31"/>
      <c r="X41" s="31"/>
      <c r="Y41" s="31"/>
      <c r="Z41" s="31"/>
      <c r="AA41" s="31"/>
      <c r="AB41" s="31"/>
      <c r="AC41" s="31"/>
      <c r="AD41" s="31"/>
      <c r="AE41" s="31"/>
      <c r="AF41" s="31"/>
      <c r="AG41" s="11"/>
      <c r="AH41" s="9"/>
      <c r="AI41" s="9"/>
      <c r="AJ41" s="9"/>
      <c r="AK41" s="9"/>
      <c r="AL41" s="9"/>
      <c r="AM41" s="9"/>
      <c r="AN41" s="9"/>
      <c r="AO41" s="37"/>
      <c r="AP41" s="9"/>
      <c r="AQ41" s="9"/>
      <c r="AR41" s="9"/>
      <c r="AS41" s="9"/>
      <c r="AT41" s="96"/>
      <c r="AU41" s="96"/>
      <c r="AV41" s="96"/>
      <c r="AW41" s="96"/>
      <c r="AX41" s="96"/>
      <c r="AY41" s="96"/>
      <c r="AZ41" s="96"/>
      <c r="BA41" s="96"/>
      <c r="BB41" s="96"/>
      <c r="BC41" s="96"/>
      <c r="BD41" s="96"/>
      <c r="BE41" s="96"/>
      <c r="BF41" s="96"/>
      <c r="BG41" s="96"/>
      <c r="BH41" s="96"/>
      <c r="BI41" s="96"/>
      <c r="BJ41" s="96"/>
    </row>
    <row r="42" spans="4:62">
      <c r="D42" s="194" t="s">
        <v>76</v>
      </c>
      <c r="E42" s="194"/>
      <c r="F42" s="194"/>
      <c r="G42" s="194"/>
      <c r="H42" s="194"/>
      <c r="I42" s="194"/>
      <c r="J42" s="194"/>
      <c r="K42" s="37"/>
      <c r="L42" s="195">
        <f>SUM(P42,T42,AC42)</f>
        <v>26</v>
      </c>
      <c r="M42" s="195"/>
      <c r="N42" s="195"/>
      <c r="O42" s="195"/>
      <c r="P42" s="193">
        <v>1</v>
      </c>
      <c r="Q42" s="193"/>
      <c r="R42" s="193"/>
      <c r="S42" s="193"/>
      <c r="T42" s="193">
        <v>14</v>
      </c>
      <c r="U42" s="193"/>
      <c r="V42" s="193"/>
      <c r="W42" s="193">
        <v>0</v>
      </c>
      <c r="X42" s="193"/>
      <c r="Y42" s="193"/>
      <c r="Z42" s="193">
        <v>14</v>
      </c>
      <c r="AA42" s="193"/>
      <c r="AB42" s="193"/>
      <c r="AC42" s="193">
        <v>11</v>
      </c>
      <c r="AD42" s="193"/>
      <c r="AE42" s="193"/>
      <c r="AF42" s="193"/>
      <c r="AG42" s="11"/>
      <c r="AH42" s="194" t="s">
        <v>101</v>
      </c>
      <c r="AI42" s="194"/>
      <c r="AJ42" s="194"/>
      <c r="AK42" s="194"/>
      <c r="AL42" s="194"/>
      <c r="AM42" s="194"/>
      <c r="AN42" s="194"/>
      <c r="AO42" s="37"/>
      <c r="AP42" s="198">
        <f>SUM(AT42,AX42,BG42)</f>
        <v>11</v>
      </c>
      <c r="AQ42" s="195"/>
      <c r="AR42" s="195"/>
      <c r="AS42" s="195"/>
      <c r="AT42" s="193">
        <v>0</v>
      </c>
      <c r="AU42" s="193"/>
      <c r="AV42" s="193"/>
      <c r="AW42" s="193"/>
      <c r="AX42" s="193">
        <v>6</v>
      </c>
      <c r="AY42" s="193"/>
      <c r="AZ42" s="193"/>
      <c r="BA42" s="193">
        <v>0</v>
      </c>
      <c r="BB42" s="193"/>
      <c r="BC42" s="193"/>
      <c r="BD42" s="193">
        <v>6</v>
      </c>
      <c r="BE42" s="193"/>
      <c r="BF42" s="193"/>
      <c r="BG42" s="193">
        <v>5</v>
      </c>
      <c r="BH42" s="193"/>
      <c r="BI42" s="193"/>
      <c r="BJ42" s="193"/>
    </row>
    <row r="43" spans="4:62">
      <c r="D43" s="194" t="s">
        <v>77</v>
      </c>
      <c r="E43" s="194"/>
      <c r="F43" s="194"/>
      <c r="G43" s="194"/>
      <c r="H43" s="194"/>
      <c r="I43" s="194"/>
      <c r="J43" s="194"/>
      <c r="K43" s="37"/>
      <c r="L43" s="195">
        <f>SUM(P43,T43,AC43)</f>
        <v>38</v>
      </c>
      <c r="M43" s="195"/>
      <c r="N43" s="195"/>
      <c r="O43" s="195"/>
      <c r="P43" s="193">
        <v>0</v>
      </c>
      <c r="Q43" s="193"/>
      <c r="R43" s="193"/>
      <c r="S43" s="193"/>
      <c r="T43" s="193">
        <v>21</v>
      </c>
      <c r="U43" s="193"/>
      <c r="V43" s="193"/>
      <c r="W43" s="193">
        <v>3</v>
      </c>
      <c r="X43" s="193"/>
      <c r="Y43" s="193"/>
      <c r="Z43" s="193">
        <v>18</v>
      </c>
      <c r="AA43" s="193"/>
      <c r="AB43" s="193"/>
      <c r="AC43" s="193">
        <v>17</v>
      </c>
      <c r="AD43" s="193"/>
      <c r="AE43" s="193"/>
      <c r="AF43" s="193"/>
      <c r="AG43" s="11"/>
      <c r="AH43" s="194" t="s">
        <v>102</v>
      </c>
      <c r="AI43" s="194"/>
      <c r="AJ43" s="194"/>
      <c r="AK43" s="194"/>
      <c r="AL43" s="194"/>
      <c r="AM43" s="194"/>
      <c r="AN43" s="194"/>
      <c r="AO43" s="37"/>
      <c r="AP43" s="198">
        <f>SUM(AT43,AX43,BG43)</f>
        <v>7</v>
      </c>
      <c r="AQ43" s="195"/>
      <c r="AR43" s="195"/>
      <c r="AS43" s="195"/>
      <c r="AT43" s="193">
        <v>0</v>
      </c>
      <c r="AU43" s="193"/>
      <c r="AV43" s="193"/>
      <c r="AW43" s="193"/>
      <c r="AX43" s="193">
        <v>5</v>
      </c>
      <c r="AY43" s="193"/>
      <c r="AZ43" s="193"/>
      <c r="BA43" s="193">
        <v>0</v>
      </c>
      <c r="BB43" s="193"/>
      <c r="BC43" s="193"/>
      <c r="BD43" s="193">
        <v>5</v>
      </c>
      <c r="BE43" s="193"/>
      <c r="BF43" s="193"/>
      <c r="BG43" s="193">
        <v>2</v>
      </c>
      <c r="BH43" s="193"/>
      <c r="BI43" s="193"/>
      <c r="BJ43" s="193"/>
    </row>
    <row r="44" spans="4:62">
      <c r="D44" s="194" t="s">
        <v>78</v>
      </c>
      <c r="E44" s="194"/>
      <c r="F44" s="194"/>
      <c r="G44" s="194"/>
      <c r="H44" s="194"/>
      <c r="I44" s="194"/>
      <c r="J44" s="194"/>
      <c r="K44" s="37"/>
      <c r="L44" s="195">
        <f>SUM(P44,T44,AC44)</f>
        <v>26</v>
      </c>
      <c r="M44" s="195"/>
      <c r="N44" s="195"/>
      <c r="O44" s="195"/>
      <c r="P44" s="193">
        <v>0</v>
      </c>
      <c r="Q44" s="193"/>
      <c r="R44" s="193"/>
      <c r="S44" s="193"/>
      <c r="T44" s="193">
        <v>15</v>
      </c>
      <c r="U44" s="193"/>
      <c r="V44" s="193"/>
      <c r="W44" s="193">
        <v>1</v>
      </c>
      <c r="X44" s="193"/>
      <c r="Y44" s="193"/>
      <c r="Z44" s="193">
        <v>14</v>
      </c>
      <c r="AA44" s="193"/>
      <c r="AB44" s="193"/>
      <c r="AC44" s="193">
        <v>11</v>
      </c>
      <c r="AD44" s="193"/>
      <c r="AE44" s="193"/>
      <c r="AF44" s="193"/>
      <c r="AG44" s="11"/>
      <c r="AH44" s="194" t="s">
        <v>103</v>
      </c>
      <c r="AI44" s="194"/>
      <c r="AJ44" s="194"/>
      <c r="AK44" s="194"/>
      <c r="AL44" s="194"/>
      <c r="AM44" s="194"/>
      <c r="AN44" s="194"/>
      <c r="AO44" s="37"/>
      <c r="AP44" s="198">
        <f>SUM(AT44,AX44,BG44)</f>
        <v>6</v>
      </c>
      <c r="AQ44" s="195"/>
      <c r="AR44" s="195"/>
      <c r="AS44" s="195"/>
      <c r="AT44" s="193">
        <v>0</v>
      </c>
      <c r="AU44" s="193"/>
      <c r="AV44" s="193"/>
      <c r="AW44" s="193"/>
      <c r="AX44" s="193">
        <v>3</v>
      </c>
      <c r="AY44" s="193"/>
      <c r="AZ44" s="193"/>
      <c r="BA44" s="193">
        <v>0</v>
      </c>
      <c r="BB44" s="193"/>
      <c r="BC44" s="193"/>
      <c r="BD44" s="193">
        <v>3</v>
      </c>
      <c r="BE44" s="193"/>
      <c r="BF44" s="193"/>
      <c r="BG44" s="193">
        <v>3</v>
      </c>
      <c r="BH44" s="193"/>
      <c r="BI44" s="193"/>
      <c r="BJ44" s="193"/>
    </row>
    <row r="45" spans="4:62">
      <c r="D45" s="194" t="s">
        <v>79</v>
      </c>
      <c r="E45" s="194"/>
      <c r="F45" s="194"/>
      <c r="G45" s="194"/>
      <c r="H45" s="194"/>
      <c r="I45" s="194"/>
      <c r="J45" s="194"/>
      <c r="K45" s="37"/>
      <c r="L45" s="195">
        <f>SUM(P45,T45,AC45)</f>
        <v>8</v>
      </c>
      <c r="M45" s="195"/>
      <c r="N45" s="195"/>
      <c r="O45" s="195"/>
      <c r="P45" s="193">
        <v>0</v>
      </c>
      <c r="Q45" s="193"/>
      <c r="R45" s="193"/>
      <c r="S45" s="193"/>
      <c r="T45" s="193">
        <v>2</v>
      </c>
      <c r="U45" s="193"/>
      <c r="V45" s="193"/>
      <c r="W45" s="193">
        <v>0</v>
      </c>
      <c r="X45" s="193"/>
      <c r="Y45" s="193"/>
      <c r="Z45" s="193">
        <v>2</v>
      </c>
      <c r="AA45" s="193"/>
      <c r="AB45" s="193"/>
      <c r="AC45" s="193">
        <v>6</v>
      </c>
      <c r="AD45" s="193"/>
      <c r="AE45" s="193"/>
      <c r="AF45" s="193"/>
      <c r="AG45" s="11"/>
      <c r="AH45" s="194" t="s">
        <v>104</v>
      </c>
      <c r="AI45" s="194"/>
      <c r="AJ45" s="194"/>
      <c r="AK45" s="194"/>
      <c r="AL45" s="194"/>
      <c r="AM45" s="194"/>
      <c r="AN45" s="194"/>
      <c r="AO45" s="37"/>
      <c r="AP45" s="198">
        <f>SUM(AT45,AX45,BG45)</f>
        <v>45</v>
      </c>
      <c r="AQ45" s="195"/>
      <c r="AR45" s="195"/>
      <c r="AS45" s="195"/>
      <c r="AT45" s="193">
        <v>2</v>
      </c>
      <c r="AU45" s="193"/>
      <c r="AV45" s="193"/>
      <c r="AW45" s="193"/>
      <c r="AX45" s="193">
        <v>22</v>
      </c>
      <c r="AY45" s="193"/>
      <c r="AZ45" s="193"/>
      <c r="BA45" s="193">
        <v>0</v>
      </c>
      <c r="BB45" s="193"/>
      <c r="BC45" s="193"/>
      <c r="BD45" s="193">
        <v>22</v>
      </c>
      <c r="BE45" s="193"/>
      <c r="BF45" s="193"/>
      <c r="BG45" s="193">
        <v>21</v>
      </c>
      <c r="BH45" s="193"/>
      <c r="BI45" s="193"/>
      <c r="BJ45" s="193"/>
    </row>
    <row r="46" spans="4:62">
      <c r="D46" s="194" t="s">
        <v>80</v>
      </c>
      <c r="E46" s="194"/>
      <c r="F46" s="194"/>
      <c r="G46" s="194"/>
      <c r="H46" s="194"/>
      <c r="I46" s="194"/>
      <c r="J46" s="194"/>
      <c r="K46" s="37"/>
      <c r="L46" s="195">
        <f>SUM(P46,T46,AC46)</f>
        <v>36</v>
      </c>
      <c r="M46" s="195"/>
      <c r="N46" s="195"/>
      <c r="O46" s="195"/>
      <c r="P46" s="193">
        <v>0</v>
      </c>
      <c r="Q46" s="193"/>
      <c r="R46" s="193"/>
      <c r="S46" s="193"/>
      <c r="T46" s="193">
        <v>17</v>
      </c>
      <c r="U46" s="193"/>
      <c r="V46" s="193"/>
      <c r="W46" s="193">
        <v>0</v>
      </c>
      <c r="X46" s="193"/>
      <c r="Y46" s="193"/>
      <c r="Z46" s="193">
        <v>17</v>
      </c>
      <c r="AA46" s="193"/>
      <c r="AB46" s="193"/>
      <c r="AC46" s="193">
        <v>19</v>
      </c>
      <c r="AD46" s="193"/>
      <c r="AE46" s="193"/>
      <c r="AF46" s="193"/>
      <c r="AG46" s="11"/>
      <c r="AH46" s="194" t="s">
        <v>105</v>
      </c>
      <c r="AI46" s="194"/>
      <c r="AJ46" s="194"/>
      <c r="AK46" s="194"/>
      <c r="AL46" s="194"/>
      <c r="AM46" s="194"/>
      <c r="AN46" s="194"/>
      <c r="AO46" s="37"/>
      <c r="AP46" s="198">
        <f>SUM(AT46,AX46,BG46)</f>
        <v>21</v>
      </c>
      <c r="AQ46" s="195"/>
      <c r="AR46" s="195"/>
      <c r="AS46" s="195"/>
      <c r="AT46" s="193">
        <v>2</v>
      </c>
      <c r="AU46" s="193"/>
      <c r="AV46" s="193"/>
      <c r="AW46" s="193"/>
      <c r="AX46" s="193">
        <v>10</v>
      </c>
      <c r="AY46" s="193"/>
      <c r="AZ46" s="193"/>
      <c r="BA46" s="193">
        <v>0</v>
      </c>
      <c r="BB46" s="193"/>
      <c r="BC46" s="193"/>
      <c r="BD46" s="193">
        <v>10</v>
      </c>
      <c r="BE46" s="193"/>
      <c r="BF46" s="193"/>
      <c r="BG46" s="193">
        <v>9</v>
      </c>
      <c r="BH46" s="193"/>
      <c r="BI46" s="193"/>
      <c r="BJ46" s="193"/>
    </row>
    <row r="47" spans="4:62">
      <c r="D47" s="9"/>
      <c r="E47" s="9"/>
      <c r="F47" s="9"/>
      <c r="G47" s="9"/>
      <c r="H47" s="9"/>
      <c r="I47" s="9"/>
      <c r="J47" s="9"/>
      <c r="K47" s="37"/>
      <c r="L47" s="9"/>
      <c r="M47" s="9"/>
      <c r="N47" s="9"/>
      <c r="O47" s="9"/>
      <c r="P47" s="31"/>
      <c r="Q47" s="31"/>
      <c r="R47" s="31"/>
      <c r="S47" s="31"/>
      <c r="T47" s="31"/>
      <c r="U47" s="31"/>
      <c r="V47" s="31"/>
      <c r="W47" s="31"/>
      <c r="X47" s="31"/>
      <c r="Y47" s="31"/>
      <c r="Z47" s="31"/>
      <c r="AA47" s="31"/>
      <c r="AB47" s="31"/>
      <c r="AC47" s="31"/>
      <c r="AD47" s="31"/>
      <c r="AE47" s="31"/>
      <c r="AF47" s="31"/>
      <c r="AG47" s="11"/>
      <c r="AH47" s="9"/>
      <c r="AI47" s="9"/>
      <c r="AJ47" s="9"/>
      <c r="AK47" s="9"/>
      <c r="AL47" s="9"/>
      <c r="AM47" s="9"/>
      <c r="AN47" s="9"/>
      <c r="AO47" s="37"/>
      <c r="AP47" s="9"/>
      <c r="AQ47" s="9"/>
      <c r="AR47" s="9"/>
      <c r="AS47" s="9"/>
      <c r="AT47" s="96"/>
      <c r="AU47" s="96"/>
      <c r="AV47" s="96"/>
      <c r="AW47" s="96"/>
      <c r="AX47" s="96"/>
      <c r="AY47" s="96"/>
      <c r="AZ47" s="96"/>
      <c r="BA47" s="96"/>
      <c r="BB47" s="96"/>
      <c r="BC47" s="96"/>
      <c r="BD47" s="96"/>
      <c r="BE47" s="96"/>
      <c r="BF47" s="96"/>
      <c r="BG47" s="96"/>
      <c r="BH47" s="96"/>
      <c r="BI47" s="96"/>
      <c r="BJ47" s="96"/>
    </row>
    <row r="48" spans="4:62">
      <c r="D48" s="194" t="s">
        <v>81</v>
      </c>
      <c r="E48" s="194"/>
      <c r="F48" s="194"/>
      <c r="G48" s="194"/>
      <c r="H48" s="194"/>
      <c r="I48" s="194"/>
      <c r="J48" s="194"/>
      <c r="K48" s="37"/>
      <c r="L48" s="195">
        <f>SUM(P48,T48,AC48)</f>
        <v>5</v>
      </c>
      <c r="M48" s="195"/>
      <c r="N48" s="195"/>
      <c r="O48" s="195"/>
      <c r="P48" s="193">
        <v>0</v>
      </c>
      <c r="Q48" s="193"/>
      <c r="R48" s="193"/>
      <c r="S48" s="193"/>
      <c r="T48" s="193">
        <v>4</v>
      </c>
      <c r="U48" s="193"/>
      <c r="V48" s="193"/>
      <c r="W48" s="193">
        <v>0</v>
      </c>
      <c r="X48" s="193"/>
      <c r="Y48" s="193"/>
      <c r="Z48" s="193">
        <v>4</v>
      </c>
      <c r="AA48" s="193"/>
      <c r="AB48" s="193"/>
      <c r="AC48" s="193">
        <v>1</v>
      </c>
      <c r="AD48" s="193"/>
      <c r="AE48" s="193"/>
      <c r="AF48" s="193"/>
      <c r="AG48" s="11"/>
      <c r="AH48" s="194" t="s">
        <v>106</v>
      </c>
      <c r="AI48" s="194"/>
      <c r="AJ48" s="194"/>
      <c r="AK48" s="194"/>
      <c r="AL48" s="194"/>
      <c r="AM48" s="194"/>
      <c r="AN48" s="194"/>
      <c r="AO48" s="37"/>
      <c r="AP48" s="198">
        <f>SUM(AT48,AX48,BG48)</f>
        <v>100</v>
      </c>
      <c r="AQ48" s="195"/>
      <c r="AR48" s="195"/>
      <c r="AS48" s="195"/>
      <c r="AT48" s="193">
        <v>3</v>
      </c>
      <c r="AU48" s="193"/>
      <c r="AV48" s="193"/>
      <c r="AW48" s="193"/>
      <c r="AX48" s="193">
        <v>54</v>
      </c>
      <c r="AY48" s="193"/>
      <c r="AZ48" s="193"/>
      <c r="BA48" s="193">
        <v>2</v>
      </c>
      <c r="BB48" s="193"/>
      <c r="BC48" s="193"/>
      <c r="BD48" s="193">
        <v>52</v>
      </c>
      <c r="BE48" s="193"/>
      <c r="BF48" s="193"/>
      <c r="BG48" s="193">
        <v>43</v>
      </c>
      <c r="BH48" s="193"/>
      <c r="BI48" s="193"/>
      <c r="BJ48" s="193"/>
    </row>
    <row r="49" spans="2:62">
      <c r="D49" s="194" t="s">
        <v>82</v>
      </c>
      <c r="E49" s="194"/>
      <c r="F49" s="194"/>
      <c r="G49" s="194"/>
      <c r="H49" s="194"/>
      <c r="I49" s="194"/>
      <c r="J49" s="194"/>
      <c r="K49" s="37"/>
      <c r="L49" s="195">
        <f>SUM(P49,T49,AC49)</f>
        <v>13</v>
      </c>
      <c r="M49" s="195"/>
      <c r="N49" s="195"/>
      <c r="O49" s="195"/>
      <c r="P49" s="193">
        <v>0</v>
      </c>
      <c r="Q49" s="193"/>
      <c r="R49" s="193"/>
      <c r="S49" s="193"/>
      <c r="T49" s="193">
        <v>8</v>
      </c>
      <c r="U49" s="193"/>
      <c r="V49" s="193"/>
      <c r="W49" s="193">
        <v>1</v>
      </c>
      <c r="X49" s="193"/>
      <c r="Y49" s="193"/>
      <c r="Z49" s="193">
        <v>7</v>
      </c>
      <c r="AA49" s="193"/>
      <c r="AB49" s="193"/>
      <c r="AC49" s="193">
        <v>5</v>
      </c>
      <c r="AD49" s="193"/>
      <c r="AE49" s="193"/>
      <c r="AF49" s="193"/>
      <c r="AG49" s="11"/>
      <c r="AH49" s="194" t="s">
        <v>107</v>
      </c>
      <c r="AI49" s="194"/>
      <c r="AJ49" s="194"/>
      <c r="AK49" s="194"/>
      <c r="AL49" s="194"/>
      <c r="AM49" s="194"/>
      <c r="AN49" s="194"/>
      <c r="AO49" s="37"/>
      <c r="AP49" s="198">
        <f>SUM(AT49,AX49,BG49)</f>
        <v>0</v>
      </c>
      <c r="AQ49" s="195"/>
      <c r="AR49" s="195"/>
      <c r="AS49" s="195"/>
      <c r="AT49" s="193">
        <v>0</v>
      </c>
      <c r="AU49" s="193"/>
      <c r="AV49" s="193"/>
      <c r="AW49" s="193"/>
      <c r="AX49" s="193">
        <v>0</v>
      </c>
      <c r="AY49" s="193"/>
      <c r="AZ49" s="193"/>
      <c r="BA49" s="193">
        <v>0</v>
      </c>
      <c r="BB49" s="193"/>
      <c r="BC49" s="193"/>
      <c r="BD49" s="193">
        <v>0</v>
      </c>
      <c r="BE49" s="193"/>
      <c r="BF49" s="193"/>
      <c r="BG49" s="193">
        <v>0</v>
      </c>
      <c r="BH49" s="193"/>
      <c r="BI49" s="193"/>
      <c r="BJ49" s="193"/>
    </row>
    <row r="50" spans="2:62">
      <c r="D50" s="194" t="s">
        <v>83</v>
      </c>
      <c r="E50" s="194"/>
      <c r="F50" s="194"/>
      <c r="G50" s="194"/>
      <c r="H50" s="194"/>
      <c r="I50" s="194"/>
      <c r="J50" s="194"/>
      <c r="K50" s="37"/>
      <c r="L50" s="195">
        <f>SUM(P50,T50,AC50)</f>
        <v>17</v>
      </c>
      <c r="M50" s="195"/>
      <c r="N50" s="195"/>
      <c r="O50" s="195"/>
      <c r="P50" s="193">
        <v>0</v>
      </c>
      <c r="Q50" s="193"/>
      <c r="R50" s="193"/>
      <c r="S50" s="193"/>
      <c r="T50" s="193">
        <v>10</v>
      </c>
      <c r="U50" s="193"/>
      <c r="V50" s="193"/>
      <c r="W50" s="193">
        <v>0</v>
      </c>
      <c r="X50" s="193"/>
      <c r="Y50" s="193"/>
      <c r="Z50" s="193">
        <v>10</v>
      </c>
      <c r="AA50" s="193"/>
      <c r="AB50" s="193"/>
      <c r="AC50" s="193">
        <v>7</v>
      </c>
      <c r="AD50" s="193"/>
      <c r="AE50" s="193"/>
      <c r="AF50" s="193"/>
      <c r="AG50" s="11"/>
      <c r="AH50" s="194" t="s">
        <v>108</v>
      </c>
      <c r="AI50" s="194"/>
      <c r="AJ50" s="194"/>
      <c r="AK50" s="194"/>
      <c r="AL50" s="194"/>
      <c r="AM50" s="194"/>
      <c r="AN50" s="194"/>
      <c r="AO50" s="37"/>
      <c r="AP50" s="198">
        <f>SUM(AT50,AX50,BG50)</f>
        <v>18</v>
      </c>
      <c r="AQ50" s="195"/>
      <c r="AR50" s="195"/>
      <c r="AS50" s="195"/>
      <c r="AT50" s="193">
        <v>0</v>
      </c>
      <c r="AU50" s="193"/>
      <c r="AV50" s="193"/>
      <c r="AW50" s="193"/>
      <c r="AX50" s="193">
        <v>11</v>
      </c>
      <c r="AY50" s="193"/>
      <c r="AZ50" s="193"/>
      <c r="BA50" s="193">
        <v>0</v>
      </c>
      <c r="BB50" s="193"/>
      <c r="BC50" s="193"/>
      <c r="BD50" s="193">
        <v>11</v>
      </c>
      <c r="BE50" s="193"/>
      <c r="BF50" s="193"/>
      <c r="BG50" s="193">
        <v>7</v>
      </c>
      <c r="BH50" s="193"/>
      <c r="BI50" s="193"/>
      <c r="BJ50" s="193"/>
    </row>
    <row r="51" spans="2:62">
      <c r="D51" s="194" t="s">
        <v>84</v>
      </c>
      <c r="E51" s="194"/>
      <c r="F51" s="194"/>
      <c r="G51" s="194"/>
      <c r="H51" s="194"/>
      <c r="I51" s="194"/>
      <c r="J51" s="194"/>
      <c r="K51" s="37"/>
      <c r="L51" s="195">
        <f>SUM(P51,T51,AC51)</f>
        <v>19</v>
      </c>
      <c r="M51" s="195"/>
      <c r="N51" s="195"/>
      <c r="O51" s="195"/>
      <c r="P51" s="193">
        <v>0</v>
      </c>
      <c r="Q51" s="193"/>
      <c r="R51" s="193"/>
      <c r="S51" s="193"/>
      <c r="T51" s="193">
        <v>8</v>
      </c>
      <c r="U51" s="193"/>
      <c r="V51" s="193"/>
      <c r="W51" s="193">
        <v>1</v>
      </c>
      <c r="X51" s="193"/>
      <c r="Y51" s="193"/>
      <c r="Z51" s="193">
        <v>7</v>
      </c>
      <c r="AA51" s="193"/>
      <c r="AB51" s="193"/>
      <c r="AC51" s="193">
        <v>11</v>
      </c>
      <c r="AD51" s="193"/>
      <c r="AE51" s="193"/>
      <c r="AF51" s="193"/>
      <c r="AG51" s="11"/>
      <c r="AH51" s="194" t="s">
        <v>109</v>
      </c>
      <c r="AI51" s="194"/>
      <c r="AJ51" s="194"/>
      <c r="AK51" s="194"/>
      <c r="AL51" s="194"/>
      <c r="AM51" s="194"/>
      <c r="AN51" s="194"/>
      <c r="AO51" s="37"/>
      <c r="AP51" s="198">
        <f>SUM(AT51,AX51,BG51)</f>
        <v>30</v>
      </c>
      <c r="AQ51" s="195"/>
      <c r="AR51" s="195"/>
      <c r="AS51" s="195"/>
      <c r="AT51" s="193">
        <v>1</v>
      </c>
      <c r="AU51" s="193"/>
      <c r="AV51" s="193"/>
      <c r="AW51" s="193"/>
      <c r="AX51" s="193">
        <v>11</v>
      </c>
      <c r="AY51" s="193"/>
      <c r="AZ51" s="193"/>
      <c r="BA51" s="193">
        <v>0</v>
      </c>
      <c r="BB51" s="193"/>
      <c r="BC51" s="193"/>
      <c r="BD51" s="193">
        <v>11</v>
      </c>
      <c r="BE51" s="193"/>
      <c r="BF51" s="193"/>
      <c r="BG51" s="193">
        <v>18</v>
      </c>
      <c r="BH51" s="193"/>
      <c r="BI51" s="193"/>
      <c r="BJ51" s="193"/>
    </row>
    <row r="52" spans="2:62">
      <c r="D52" s="194" t="s">
        <v>85</v>
      </c>
      <c r="E52" s="194"/>
      <c r="F52" s="194"/>
      <c r="G52" s="194"/>
      <c r="H52" s="194"/>
      <c r="I52" s="194"/>
      <c r="J52" s="194"/>
      <c r="K52" s="37"/>
      <c r="L52" s="195">
        <f>SUM(P52,T52,AC52)</f>
        <v>43</v>
      </c>
      <c r="M52" s="195"/>
      <c r="N52" s="195"/>
      <c r="O52" s="195"/>
      <c r="P52" s="193">
        <v>0</v>
      </c>
      <c r="Q52" s="193"/>
      <c r="R52" s="193"/>
      <c r="S52" s="193"/>
      <c r="T52" s="193">
        <v>22</v>
      </c>
      <c r="U52" s="193"/>
      <c r="V52" s="193"/>
      <c r="W52" s="193">
        <v>1</v>
      </c>
      <c r="X52" s="193"/>
      <c r="Y52" s="193"/>
      <c r="Z52" s="193">
        <v>21</v>
      </c>
      <c r="AA52" s="193"/>
      <c r="AB52" s="193"/>
      <c r="AC52" s="193">
        <v>21</v>
      </c>
      <c r="AD52" s="193"/>
      <c r="AE52" s="193"/>
      <c r="AF52" s="193"/>
      <c r="AG52" s="11"/>
      <c r="AH52" s="194" t="s">
        <v>110</v>
      </c>
      <c r="AI52" s="194"/>
      <c r="AJ52" s="194"/>
      <c r="AK52" s="194"/>
      <c r="AL52" s="194"/>
      <c r="AM52" s="194"/>
      <c r="AN52" s="194"/>
      <c r="AO52" s="37"/>
      <c r="AP52" s="198">
        <f>SUM(AT52,AX52,BG52)</f>
        <v>14</v>
      </c>
      <c r="AQ52" s="195"/>
      <c r="AR52" s="195"/>
      <c r="AS52" s="195"/>
      <c r="AT52" s="193">
        <v>1</v>
      </c>
      <c r="AU52" s="193"/>
      <c r="AV52" s="193"/>
      <c r="AW52" s="193"/>
      <c r="AX52" s="193">
        <v>6</v>
      </c>
      <c r="AY52" s="193"/>
      <c r="AZ52" s="193"/>
      <c r="BA52" s="193">
        <v>0</v>
      </c>
      <c r="BB52" s="193"/>
      <c r="BC52" s="193"/>
      <c r="BD52" s="193">
        <v>6</v>
      </c>
      <c r="BE52" s="193"/>
      <c r="BF52" s="193"/>
      <c r="BG52" s="193">
        <v>7</v>
      </c>
      <c r="BH52" s="193"/>
      <c r="BI52" s="193"/>
      <c r="BJ52" s="193"/>
    </row>
    <row r="53" spans="2:62">
      <c r="D53" s="9"/>
      <c r="E53" s="9"/>
      <c r="F53" s="9"/>
      <c r="G53" s="9"/>
      <c r="H53" s="9"/>
      <c r="I53" s="9"/>
      <c r="J53" s="9"/>
      <c r="K53" s="37"/>
      <c r="L53" s="9"/>
      <c r="M53" s="9"/>
      <c r="N53" s="9"/>
      <c r="O53" s="9"/>
      <c r="P53" s="31"/>
      <c r="Q53" s="31"/>
      <c r="R53" s="31"/>
      <c r="S53" s="31"/>
      <c r="T53" s="31"/>
      <c r="U53" s="31"/>
      <c r="V53" s="31"/>
      <c r="W53" s="31"/>
      <c r="X53" s="31"/>
      <c r="Y53" s="31"/>
      <c r="Z53" s="31"/>
      <c r="AA53" s="31"/>
      <c r="AB53" s="31"/>
      <c r="AC53" s="31"/>
      <c r="AD53" s="31"/>
      <c r="AE53" s="31"/>
      <c r="AF53" s="31"/>
      <c r="AG53" s="11"/>
      <c r="AH53" s="9"/>
      <c r="AI53" s="9"/>
      <c r="AJ53" s="9"/>
      <c r="AK53" s="9"/>
      <c r="AL53" s="9"/>
      <c r="AM53" s="9"/>
      <c r="AN53" s="9"/>
      <c r="AO53" s="37"/>
      <c r="AP53" s="9"/>
      <c r="AQ53" s="9"/>
      <c r="AR53" s="9"/>
      <c r="AS53" s="9"/>
      <c r="AT53" s="96"/>
      <c r="AU53" s="96"/>
      <c r="AV53" s="96"/>
      <c r="AW53" s="96"/>
      <c r="AX53" s="96"/>
      <c r="AY53" s="96"/>
      <c r="AZ53" s="96"/>
      <c r="BA53" s="96"/>
      <c r="BB53" s="96"/>
      <c r="BC53" s="96"/>
      <c r="BD53" s="96"/>
      <c r="BE53" s="96"/>
      <c r="BF53" s="96"/>
      <c r="BG53" s="96"/>
      <c r="BH53" s="96"/>
      <c r="BI53" s="96"/>
      <c r="BJ53" s="96"/>
    </row>
    <row r="54" spans="2:62">
      <c r="D54" s="194" t="s">
        <v>86</v>
      </c>
      <c r="E54" s="194"/>
      <c r="F54" s="194"/>
      <c r="G54" s="194"/>
      <c r="H54" s="194"/>
      <c r="I54" s="194"/>
      <c r="J54" s="194"/>
      <c r="K54" s="37"/>
      <c r="L54" s="195">
        <f>SUM(P54,T54,AC54)</f>
        <v>19</v>
      </c>
      <c r="M54" s="195"/>
      <c r="N54" s="195"/>
      <c r="O54" s="195"/>
      <c r="P54" s="193">
        <v>1</v>
      </c>
      <c r="Q54" s="193"/>
      <c r="R54" s="193"/>
      <c r="S54" s="193"/>
      <c r="T54" s="193">
        <v>10</v>
      </c>
      <c r="U54" s="193"/>
      <c r="V54" s="193"/>
      <c r="W54" s="193">
        <v>0</v>
      </c>
      <c r="X54" s="193"/>
      <c r="Y54" s="193"/>
      <c r="Z54" s="193">
        <v>10</v>
      </c>
      <c r="AA54" s="193"/>
      <c r="AB54" s="193"/>
      <c r="AC54" s="193">
        <v>8</v>
      </c>
      <c r="AD54" s="193"/>
      <c r="AE54" s="193"/>
      <c r="AF54" s="193"/>
      <c r="AG54" s="11"/>
      <c r="AH54" s="194" t="s">
        <v>111</v>
      </c>
      <c r="AI54" s="194"/>
      <c r="AJ54" s="194"/>
      <c r="AK54" s="194"/>
      <c r="AL54" s="194"/>
      <c r="AM54" s="194"/>
      <c r="AN54" s="194"/>
      <c r="AO54" s="37"/>
      <c r="AP54" s="198">
        <f>SUM(AT54,AX54,BG54)</f>
        <v>53</v>
      </c>
      <c r="AQ54" s="195"/>
      <c r="AR54" s="195"/>
      <c r="AS54" s="195"/>
      <c r="AT54" s="193">
        <v>1</v>
      </c>
      <c r="AU54" s="193"/>
      <c r="AV54" s="193"/>
      <c r="AW54" s="193"/>
      <c r="AX54" s="193">
        <v>31</v>
      </c>
      <c r="AY54" s="193"/>
      <c r="AZ54" s="193"/>
      <c r="BA54" s="193">
        <v>1</v>
      </c>
      <c r="BB54" s="193"/>
      <c r="BC54" s="193"/>
      <c r="BD54" s="193">
        <v>30</v>
      </c>
      <c r="BE54" s="193"/>
      <c r="BF54" s="193"/>
      <c r="BG54" s="193">
        <v>21</v>
      </c>
      <c r="BH54" s="193"/>
      <c r="BI54" s="193"/>
      <c r="BJ54" s="193"/>
    </row>
    <row r="55" spans="2:62">
      <c r="D55" s="194" t="s">
        <v>87</v>
      </c>
      <c r="E55" s="194"/>
      <c r="F55" s="194"/>
      <c r="G55" s="194"/>
      <c r="H55" s="194"/>
      <c r="I55" s="194"/>
      <c r="J55" s="194"/>
      <c r="K55" s="37"/>
      <c r="L55" s="195">
        <f>SUM(P55,T55,AC55)</f>
        <v>36</v>
      </c>
      <c r="M55" s="195"/>
      <c r="N55" s="195"/>
      <c r="O55" s="195"/>
      <c r="P55" s="193">
        <v>2</v>
      </c>
      <c r="Q55" s="193"/>
      <c r="R55" s="193"/>
      <c r="S55" s="193"/>
      <c r="T55" s="193">
        <v>19</v>
      </c>
      <c r="U55" s="193"/>
      <c r="V55" s="193"/>
      <c r="W55" s="193">
        <v>2</v>
      </c>
      <c r="X55" s="193"/>
      <c r="Y55" s="193"/>
      <c r="Z55" s="193">
        <v>17</v>
      </c>
      <c r="AA55" s="193"/>
      <c r="AB55" s="193"/>
      <c r="AC55" s="193">
        <v>15</v>
      </c>
      <c r="AD55" s="193"/>
      <c r="AE55" s="193"/>
      <c r="AF55" s="193"/>
      <c r="AG55" s="11"/>
      <c r="AH55" s="9"/>
      <c r="AI55" s="9"/>
      <c r="AJ55" s="9"/>
      <c r="AK55" s="9"/>
      <c r="AL55" s="9"/>
      <c r="AM55" s="9"/>
      <c r="AN55" s="9"/>
      <c r="AO55" s="37"/>
      <c r="AP55" s="9"/>
      <c r="AQ55" s="9"/>
      <c r="AR55" s="9"/>
      <c r="AS55" s="9"/>
      <c r="AT55" s="9"/>
      <c r="AU55" s="9"/>
      <c r="AV55" s="9"/>
      <c r="AW55" s="9"/>
      <c r="AX55" s="9"/>
      <c r="AY55" s="9"/>
      <c r="AZ55" s="9"/>
      <c r="BA55" s="9"/>
      <c r="BB55" s="9"/>
      <c r="BC55" s="9"/>
      <c r="BD55" s="9"/>
      <c r="BE55" s="9"/>
      <c r="BF55" s="9"/>
      <c r="BG55" s="9"/>
      <c r="BH55" s="9"/>
      <c r="BI55" s="9"/>
      <c r="BJ55" s="9"/>
    </row>
    <row r="56" spans="2:62">
      <c r="D56" s="194" t="s">
        <v>88</v>
      </c>
      <c r="E56" s="194"/>
      <c r="F56" s="194"/>
      <c r="G56" s="194"/>
      <c r="H56" s="194"/>
      <c r="I56" s="194"/>
      <c r="J56" s="194"/>
      <c r="K56" s="37"/>
      <c r="L56" s="195">
        <f>SUM(P56,T56,AC56)</f>
        <v>44</v>
      </c>
      <c r="M56" s="195"/>
      <c r="N56" s="195"/>
      <c r="O56" s="195"/>
      <c r="P56" s="193">
        <v>0</v>
      </c>
      <c r="Q56" s="193"/>
      <c r="R56" s="193"/>
      <c r="S56" s="193"/>
      <c r="T56" s="193">
        <v>24</v>
      </c>
      <c r="U56" s="193"/>
      <c r="V56" s="193"/>
      <c r="W56" s="193">
        <v>1</v>
      </c>
      <c r="X56" s="193"/>
      <c r="Y56" s="193"/>
      <c r="Z56" s="193">
        <v>23</v>
      </c>
      <c r="AA56" s="193"/>
      <c r="AB56" s="193"/>
      <c r="AC56" s="193">
        <v>20</v>
      </c>
      <c r="AD56" s="193"/>
      <c r="AE56" s="193"/>
      <c r="AF56" s="193"/>
      <c r="AG56" s="11"/>
      <c r="AH56" s="9"/>
      <c r="AI56" s="9"/>
      <c r="AJ56" s="9"/>
      <c r="AK56" s="9"/>
      <c r="AL56" s="9"/>
      <c r="AM56" s="9"/>
      <c r="AN56" s="9"/>
      <c r="AO56" s="37"/>
      <c r="AP56" s="9"/>
      <c r="AQ56" s="9"/>
      <c r="AR56" s="9"/>
      <c r="AS56" s="9"/>
      <c r="AT56" s="9"/>
      <c r="AU56" s="9"/>
      <c r="AV56" s="9"/>
      <c r="AW56" s="9"/>
      <c r="AX56" s="9"/>
      <c r="AY56" s="9"/>
      <c r="AZ56" s="9"/>
      <c r="BA56" s="9"/>
      <c r="BB56" s="9"/>
      <c r="BC56" s="9"/>
      <c r="BD56" s="9"/>
      <c r="BE56" s="9"/>
      <c r="BF56" s="9"/>
      <c r="BG56" s="9"/>
      <c r="BH56" s="9"/>
      <c r="BI56" s="9"/>
      <c r="BJ56" s="9"/>
    </row>
    <row r="57" spans="2:62">
      <c r="D57" s="194" t="s">
        <v>89</v>
      </c>
      <c r="E57" s="194"/>
      <c r="F57" s="194"/>
      <c r="G57" s="194"/>
      <c r="H57" s="194"/>
      <c r="I57" s="194"/>
      <c r="J57" s="194"/>
      <c r="K57" s="37"/>
      <c r="L57" s="195">
        <f>SUM(P57,T57,AC57)</f>
        <v>23</v>
      </c>
      <c r="M57" s="195"/>
      <c r="N57" s="195"/>
      <c r="O57" s="195"/>
      <c r="P57" s="193">
        <v>1</v>
      </c>
      <c r="Q57" s="193"/>
      <c r="R57" s="193"/>
      <c r="S57" s="193"/>
      <c r="T57" s="193">
        <v>15</v>
      </c>
      <c r="U57" s="193"/>
      <c r="V57" s="193"/>
      <c r="W57" s="193">
        <v>0</v>
      </c>
      <c r="X57" s="193"/>
      <c r="Y57" s="193"/>
      <c r="Z57" s="193">
        <v>15</v>
      </c>
      <c r="AA57" s="193"/>
      <c r="AB57" s="193"/>
      <c r="AC57" s="193">
        <v>7</v>
      </c>
      <c r="AD57" s="193"/>
      <c r="AE57" s="193"/>
      <c r="AF57" s="193"/>
      <c r="AG57" s="11"/>
      <c r="AH57" s="9"/>
      <c r="AI57" s="9"/>
      <c r="AJ57" s="9"/>
      <c r="AK57" s="9"/>
      <c r="AL57" s="9"/>
      <c r="AM57" s="9"/>
      <c r="AN57" s="9"/>
      <c r="AO57" s="37"/>
      <c r="AP57" s="9"/>
      <c r="AQ57" s="9"/>
      <c r="AR57" s="9"/>
      <c r="AS57" s="9"/>
      <c r="AT57" s="9"/>
      <c r="AU57" s="9"/>
      <c r="AV57" s="9"/>
      <c r="AW57" s="9"/>
      <c r="AX57" s="9"/>
      <c r="AY57" s="9"/>
      <c r="AZ57" s="9"/>
      <c r="BA57" s="9"/>
      <c r="BB57" s="9"/>
      <c r="BC57" s="9"/>
      <c r="BD57" s="9"/>
      <c r="BE57" s="9"/>
      <c r="BF57" s="9"/>
      <c r="BG57" s="9"/>
      <c r="BH57" s="9"/>
      <c r="BI57" s="9"/>
      <c r="BJ57" s="9"/>
    </row>
    <row r="58" spans="2:62">
      <c r="D58" s="194" t="s">
        <v>90</v>
      </c>
      <c r="E58" s="194"/>
      <c r="F58" s="194"/>
      <c r="G58" s="194"/>
      <c r="H58" s="194"/>
      <c r="I58" s="194"/>
      <c r="J58" s="194"/>
      <c r="K58" s="37"/>
      <c r="L58" s="195">
        <f>SUM(P58,T58,AC58)</f>
        <v>11</v>
      </c>
      <c r="M58" s="195"/>
      <c r="N58" s="195"/>
      <c r="O58" s="195"/>
      <c r="P58" s="193">
        <v>0</v>
      </c>
      <c r="Q58" s="193"/>
      <c r="R58" s="193"/>
      <c r="S58" s="193"/>
      <c r="T58" s="193">
        <v>7</v>
      </c>
      <c r="U58" s="193"/>
      <c r="V58" s="193"/>
      <c r="W58" s="193">
        <v>1</v>
      </c>
      <c r="X58" s="193"/>
      <c r="Y58" s="193"/>
      <c r="Z58" s="193">
        <v>6</v>
      </c>
      <c r="AA58" s="193"/>
      <c r="AB58" s="193"/>
      <c r="AC58" s="193">
        <v>4</v>
      </c>
      <c r="AD58" s="193"/>
      <c r="AE58" s="193"/>
      <c r="AF58" s="193"/>
      <c r="AG58" s="11"/>
      <c r="AH58" s="9"/>
      <c r="AI58" s="9"/>
      <c r="AJ58" s="9"/>
      <c r="AK58" s="9"/>
      <c r="AL58" s="9"/>
      <c r="AM58" s="9"/>
      <c r="AN58" s="9"/>
      <c r="AO58" s="37"/>
      <c r="AP58" s="9"/>
      <c r="AQ58" s="9"/>
      <c r="AR58" s="9"/>
      <c r="AS58" s="9"/>
      <c r="AT58" s="9"/>
      <c r="AU58" s="9"/>
      <c r="AV58" s="9"/>
      <c r="AW58" s="9"/>
      <c r="AX58" s="9"/>
      <c r="AY58" s="9"/>
      <c r="AZ58" s="9"/>
      <c r="BA58" s="9"/>
      <c r="BB58" s="9"/>
      <c r="BC58" s="9"/>
      <c r="BD58" s="9"/>
      <c r="BE58" s="9"/>
      <c r="BF58" s="9"/>
      <c r="BG58" s="9"/>
      <c r="BH58" s="9"/>
      <c r="BI58" s="9"/>
      <c r="BJ58" s="9"/>
    </row>
    <row r="59" spans="2:62">
      <c r="B59" s="1"/>
      <c r="C59" s="1"/>
      <c r="D59" s="1"/>
      <c r="E59" s="1"/>
      <c r="F59" s="1"/>
      <c r="G59" s="1"/>
      <c r="H59" s="1"/>
      <c r="I59" s="1"/>
      <c r="J59" s="1"/>
      <c r="K59" s="36"/>
      <c r="L59" s="1"/>
      <c r="M59" s="1"/>
      <c r="N59" s="1"/>
      <c r="O59" s="1"/>
      <c r="P59" s="1"/>
      <c r="Q59" s="1"/>
      <c r="R59" s="1"/>
      <c r="S59" s="1"/>
      <c r="T59" s="1"/>
      <c r="U59" s="1"/>
      <c r="V59" s="1"/>
      <c r="W59" s="1"/>
      <c r="X59" s="1"/>
      <c r="Y59" s="1"/>
      <c r="Z59" s="1"/>
      <c r="AA59" s="1"/>
      <c r="AB59" s="1"/>
      <c r="AC59" s="1"/>
      <c r="AD59" s="1"/>
      <c r="AE59" s="1"/>
      <c r="AF59" s="1"/>
      <c r="AG59" s="12"/>
      <c r="AH59" s="1"/>
      <c r="AI59" s="1"/>
      <c r="AJ59" s="1"/>
      <c r="AK59" s="1"/>
      <c r="AL59" s="1"/>
      <c r="AM59" s="1"/>
      <c r="AN59" s="1"/>
      <c r="AO59" s="36"/>
      <c r="AP59" s="1"/>
      <c r="AQ59" s="1"/>
      <c r="AR59" s="1"/>
      <c r="AS59" s="1"/>
      <c r="AT59" s="1"/>
      <c r="AU59" s="1"/>
      <c r="AV59" s="1"/>
      <c r="AW59" s="1"/>
      <c r="AX59" s="1"/>
      <c r="AY59" s="1"/>
      <c r="AZ59" s="1"/>
      <c r="BA59" s="1"/>
      <c r="BB59" s="1"/>
      <c r="BC59" s="1"/>
      <c r="BD59" s="1"/>
      <c r="BE59" s="1"/>
      <c r="BF59" s="1"/>
      <c r="BG59" s="1"/>
      <c r="BH59" s="1"/>
      <c r="BI59" s="1"/>
      <c r="BJ59" s="1"/>
    </row>
    <row r="60" spans="2:62">
      <c r="C60" s="197" t="s">
        <v>56</v>
      </c>
      <c r="D60" s="197"/>
      <c r="E60" s="4" t="s">
        <v>112</v>
      </c>
      <c r="F60" s="196" t="s">
        <v>352</v>
      </c>
      <c r="G60" s="196"/>
      <c r="H60" s="3" t="s">
        <v>354</v>
      </c>
    </row>
    <row r="61" spans="2:62">
      <c r="C61" s="45"/>
      <c r="D61" s="45"/>
      <c r="E61" s="44"/>
      <c r="F61" s="191" t="s">
        <v>353</v>
      </c>
      <c r="G61" s="191"/>
      <c r="H61" s="47" t="s">
        <v>355</v>
      </c>
    </row>
    <row r="62" spans="2:62">
      <c r="B62" s="192" t="s">
        <v>57</v>
      </c>
      <c r="C62" s="192"/>
      <c r="D62" s="192"/>
      <c r="E62" s="4" t="s">
        <v>112</v>
      </c>
      <c r="F62" s="3" t="s">
        <v>60</v>
      </c>
    </row>
  </sheetData>
  <mergeCells count="412">
    <mergeCell ref="B5:BJ5"/>
    <mergeCell ref="B7:L9"/>
    <mergeCell ref="M8:S9"/>
    <mergeCell ref="T8:Z9"/>
    <mergeCell ref="M7:Z7"/>
    <mergeCell ref="AA9:AF9"/>
    <mergeCell ref="AG9:AL9"/>
    <mergeCell ref="AM9:AR9"/>
    <mergeCell ref="AA8:AR8"/>
    <mergeCell ref="AS8:AX9"/>
    <mergeCell ref="AA7:AX7"/>
    <mergeCell ref="AY7:BD9"/>
    <mergeCell ref="BE7:BJ9"/>
    <mergeCell ref="C11:E11"/>
    <mergeCell ref="I11:K11"/>
    <mergeCell ref="F11:H11"/>
    <mergeCell ref="T11:Z11"/>
    <mergeCell ref="AG11:AL11"/>
    <mergeCell ref="AM11:AR11"/>
    <mergeCell ref="AS11:AX11"/>
    <mergeCell ref="F12:H12"/>
    <mergeCell ref="F13:H13"/>
    <mergeCell ref="AA11:AF11"/>
    <mergeCell ref="AA12:AF12"/>
    <mergeCell ref="AA13:AF13"/>
    <mergeCell ref="F14:H14"/>
    <mergeCell ref="F15:H15"/>
    <mergeCell ref="M11:S11"/>
    <mergeCell ref="M12:S12"/>
    <mergeCell ref="M13:S13"/>
    <mergeCell ref="M14:S14"/>
    <mergeCell ref="M15:S15"/>
    <mergeCell ref="T12:Z12"/>
    <mergeCell ref="T13:Z13"/>
    <mergeCell ref="T14:Z14"/>
    <mergeCell ref="T15:Z15"/>
    <mergeCell ref="AA14:AF14"/>
    <mergeCell ref="AA15:AF15"/>
    <mergeCell ref="AY11:BD11"/>
    <mergeCell ref="BE11:BJ11"/>
    <mergeCell ref="AG12:AL12"/>
    <mergeCell ref="AM12:AR12"/>
    <mergeCell ref="AS12:AX12"/>
    <mergeCell ref="AY12:BD12"/>
    <mergeCell ref="BE12:BJ12"/>
    <mergeCell ref="AG13:AL13"/>
    <mergeCell ref="AM13:AR13"/>
    <mergeCell ref="AS13:AX13"/>
    <mergeCell ref="AY13:BD13"/>
    <mergeCell ref="BE13:BJ13"/>
    <mergeCell ref="AG14:AL14"/>
    <mergeCell ref="AM14:AR14"/>
    <mergeCell ref="AS14:AX14"/>
    <mergeCell ref="AY14:BD14"/>
    <mergeCell ref="BE14:BJ14"/>
    <mergeCell ref="B17:D17"/>
    <mergeCell ref="C23:BJ23"/>
    <mergeCell ref="AG15:AL15"/>
    <mergeCell ref="AM15:AR15"/>
    <mergeCell ref="AS15:AX15"/>
    <mergeCell ref="AY15:BD15"/>
    <mergeCell ref="BE15:BJ15"/>
    <mergeCell ref="C25:K26"/>
    <mergeCell ref="L25:O26"/>
    <mergeCell ref="P25:S26"/>
    <mergeCell ref="T26:V26"/>
    <mergeCell ref="W26:Y26"/>
    <mergeCell ref="AT25:AW26"/>
    <mergeCell ref="Z26:AB26"/>
    <mergeCell ref="T25:AB25"/>
    <mergeCell ref="AC25:AF26"/>
    <mergeCell ref="AG25:AO26"/>
    <mergeCell ref="AP25:AS26"/>
    <mergeCell ref="AX25:BF25"/>
    <mergeCell ref="BG25:BJ26"/>
    <mergeCell ref="AX26:AZ26"/>
    <mergeCell ref="BA26:BC26"/>
    <mergeCell ref="BD26:BF26"/>
    <mergeCell ref="AC30:AF30"/>
    <mergeCell ref="D31:J31"/>
    <mergeCell ref="L31:O31"/>
    <mergeCell ref="P31:S31"/>
    <mergeCell ref="T31:V31"/>
    <mergeCell ref="W31:Y31"/>
    <mergeCell ref="AC32:AF32"/>
    <mergeCell ref="D28:J28"/>
    <mergeCell ref="L28:O28"/>
    <mergeCell ref="P28:S28"/>
    <mergeCell ref="AC28:AF28"/>
    <mergeCell ref="T28:V28"/>
    <mergeCell ref="W28:Y28"/>
    <mergeCell ref="Z28:AB28"/>
    <mergeCell ref="Z31:AB31"/>
    <mergeCell ref="AC31:AF31"/>
    <mergeCell ref="D30:J30"/>
    <mergeCell ref="L30:O30"/>
    <mergeCell ref="P30:S30"/>
    <mergeCell ref="T30:V30"/>
    <mergeCell ref="W30:Y30"/>
    <mergeCell ref="Z30:AB30"/>
    <mergeCell ref="D34:J34"/>
    <mergeCell ref="L34:O34"/>
    <mergeCell ref="P34:S34"/>
    <mergeCell ref="T34:V34"/>
    <mergeCell ref="W34:Y34"/>
    <mergeCell ref="Z34:AB34"/>
    <mergeCell ref="AC34:AF34"/>
    <mergeCell ref="AH30:AN30"/>
    <mergeCell ref="AP30:AS30"/>
    <mergeCell ref="AH33:AN33"/>
    <mergeCell ref="AP33:AS33"/>
    <mergeCell ref="D33:J33"/>
    <mergeCell ref="L33:O33"/>
    <mergeCell ref="P33:S33"/>
    <mergeCell ref="T33:V33"/>
    <mergeCell ref="W33:Y33"/>
    <mergeCell ref="Z33:AB33"/>
    <mergeCell ref="AC33:AF33"/>
    <mergeCell ref="D32:J32"/>
    <mergeCell ref="L32:O32"/>
    <mergeCell ref="P32:S32"/>
    <mergeCell ref="T32:V32"/>
    <mergeCell ref="W32:Y32"/>
    <mergeCell ref="Z32:AB32"/>
    <mergeCell ref="AX36:AZ36"/>
    <mergeCell ref="BA36:BC36"/>
    <mergeCell ref="BD36:BF36"/>
    <mergeCell ref="BG36:BJ36"/>
    <mergeCell ref="AT30:AW30"/>
    <mergeCell ref="AX30:AZ30"/>
    <mergeCell ref="BA30:BC30"/>
    <mergeCell ref="AH32:AN32"/>
    <mergeCell ref="AP32:AS32"/>
    <mergeCell ref="AT32:AW32"/>
    <mergeCell ref="AX32:AZ32"/>
    <mergeCell ref="BD30:BF30"/>
    <mergeCell ref="BG30:BJ30"/>
    <mergeCell ref="AH31:AN31"/>
    <mergeCell ref="AP31:AS31"/>
    <mergeCell ref="AT31:AW31"/>
    <mergeCell ref="AX31:AZ31"/>
    <mergeCell ref="BA31:BC31"/>
    <mergeCell ref="BD31:BF31"/>
    <mergeCell ref="BG31:BJ31"/>
    <mergeCell ref="BA32:BC32"/>
    <mergeCell ref="BD32:BF32"/>
    <mergeCell ref="BG32:BJ32"/>
    <mergeCell ref="AT33:AW33"/>
    <mergeCell ref="AX33:AZ33"/>
    <mergeCell ref="BA33:BC33"/>
    <mergeCell ref="BD33:BF33"/>
    <mergeCell ref="BG33:BJ33"/>
    <mergeCell ref="AH34:AN34"/>
    <mergeCell ref="AP34:AS34"/>
    <mergeCell ref="AT34:AW34"/>
    <mergeCell ref="AX34:AZ34"/>
    <mergeCell ref="BA34:BC34"/>
    <mergeCell ref="BD34:BF34"/>
    <mergeCell ref="BG34:BJ34"/>
    <mergeCell ref="AT37:AW37"/>
    <mergeCell ref="AX37:AZ37"/>
    <mergeCell ref="BA37:BC37"/>
    <mergeCell ref="BD37:BF37"/>
    <mergeCell ref="BG37:BJ37"/>
    <mergeCell ref="D36:J36"/>
    <mergeCell ref="L36:O36"/>
    <mergeCell ref="P36:S36"/>
    <mergeCell ref="T36:V36"/>
    <mergeCell ref="W36:Y36"/>
    <mergeCell ref="D37:J37"/>
    <mergeCell ref="L37:O37"/>
    <mergeCell ref="P37:S37"/>
    <mergeCell ref="T37:V37"/>
    <mergeCell ref="W37:Y37"/>
    <mergeCell ref="Z37:AB37"/>
    <mergeCell ref="AC37:AF37"/>
    <mergeCell ref="AH37:AN37"/>
    <mergeCell ref="AP37:AS37"/>
    <mergeCell ref="Z36:AB36"/>
    <mergeCell ref="AC36:AF36"/>
    <mergeCell ref="AH36:AN36"/>
    <mergeCell ref="AP36:AS36"/>
    <mergeCell ref="AT36:AW36"/>
    <mergeCell ref="D38:J38"/>
    <mergeCell ref="L38:O38"/>
    <mergeCell ref="P38:S38"/>
    <mergeCell ref="T38:V38"/>
    <mergeCell ref="W38:Y38"/>
    <mergeCell ref="Z38:AB38"/>
    <mergeCell ref="AC38:AF38"/>
    <mergeCell ref="AH38:AN38"/>
    <mergeCell ref="AP38:AS38"/>
    <mergeCell ref="AX40:AZ40"/>
    <mergeCell ref="BA40:BC40"/>
    <mergeCell ref="BD40:BF40"/>
    <mergeCell ref="BG40:BJ40"/>
    <mergeCell ref="D39:J39"/>
    <mergeCell ref="L39:O39"/>
    <mergeCell ref="P39:S39"/>
    <mergeCell ref="T39:V39"/>
    <mergeCell ref="W39:Y39"/>
    <mergeCell ref="Z39:AB39"/>
    <mergeCell ref="AC39:AF39"/>
    <mergeCell ref="AH39:AN39"/>
    <mergeCell ref="AP39:AS39"/>
    <mergeCell ref="AT38:AW38"/>
    <mergeCell ref="AX38:AZ38"/>
    <mergeCell ref="BA38:BC38"/>
    <mergeCell ref="BD38:BF38"/>
    <mergeCell ref="BG38:BJ38"/>
    <mergeCell ref="AT39:AW39"/>
    <mergeCell ref="AX39:AZ39"/>
    <mergeCell ref="BA39:BC39"/>
    <mergeCell ref="BD39:BF39"/>
    <mergeCell ref="BG39:BJ39"/>
    <mergeCell ref="AT42:AW42"/>
    <mergeCell ref="AX42:AZ42"/>
    <mergeCell ref="BA42:BC42"/>
    <mergeCell ref="BD42:BF42"/>
    <mergeCell ref="BG42:BJ42"/>
    <mergeCell ref="D40:J40"/>
    <mergeCell ref="L40:O40"/>
    <mergeCell ref="P40:S40"/>
    <mergeCell ref="T40:V40"/>
    <mergeCell ref="W40:Y40"/>
    <mergeCell ref="D42:J42"/>
    <mergeCell ref="L42:O42"/>
    <mergeCell ref="P42:S42"/>
    <mergeCell ref="T42:V42"/>
    <mergeCell ref="W42:Y42"/>
    <mergeCell ref="Z42:AB42"/>
    <mergeCell ref="AC42:AF42"/>
    <mergeCell ref="AH42:AN42"/>
    <mergeCell ref="AP42:AS42"/>
    <mergeCell ref="Z40:AB40"/>
    <mergeCell ref="AC40:AF40"/>
    <mergeCell ref="AH40:AN40"/>
    <mergeCell ref="AP40:AS40"/>
    <mergeCell ref="AT40:AW40"/>
    <mergeCell ref="BG43:BJ43"/>
    <mergeCell ref="D44:J44"/>
    <mergeCell ref="L44:O44"/>
    <mergeCell ref="P44:S44"/>
    <mergeCell ref="T44:V44"/>
    <mergeCell ref="W44:Y44"/>
    <mergeCell ref="AH44:AN44"/>
    <mergeCell ref="AP44:AS44"/>
    <mergeCell ref="AT43:AW43"/>
    <mergeCell ref="AX43:AZ43"/>
    <mergeCell ref="BG44:BJ44"/>
    <mergeCell ref="BA43:BC43"/>
    <mergeCell ref="BD43:BF43"/>
    <mergeCell ref="D43:J43"/>
    <mergeCell ref="L43:O43"/>
    <mergeCell ref="P43:S43"/>
    <mergeCell ref="T43:V43"/>
    <mergeCell ref="W43:Y43"/>
    <mergeCell ref="Z43:AB43"/>
    <mergeCell ref="AC43:AF43"/>
    <mergeCell ref="AH43:AN43"/>
    <mergeCell ref="AP43:AS43"/>
    <mergeCell ref="P45:S45"/>
    <mergeCell ref="T45:V45"/>
    <mergeCell ref="W45:Y45"/>
    <mergeCell ref="AX44:AZ44"/>
    <mergeCell ref="BA45:BC45"/>
    <mergeCell ref="BD45:BF45"/>
    <mergeCell ref="BA44:BC44"/>
    <mergeCell ref="Z45:AB45"/>
    <mergeCell ref="AC45:AF45"/>
    <mergeCell ref="Z44:AB44"/>
    <mergeCell ref="AC44:AF44"/>
    <mergeCell ref="AT45:AW45"/>
    <mergeCell ref="AX45:AZ45"/>
    <mergeCell ref="AP45:AS45"/>
    <mergeCell ref="AT44:AW44"/>
    <mergeCell ref="BD44:BF44"/>
    <mergeCell ref="BG45:BJ45"/>
    <mergeCell ref="D46:J46"/>
    <mergeCell ref="L46:O46"/>
    <mergeCell ref="P46:S46"/>
    <mergeCell ref="T46:V46"/>
    <mergeCell ref="AX48:AZ48"/>
    <mergeCell ref="AT46:AW46"/>
    <mergeCell ref="AX46:AZ46"/>
    <mergeCell ref="BA46:BC46"/>
    <mergeCell ref="BD46:BF46"/>
    <mergeCell ref="BG46:BJ46"/>
    <mergeCell ref="W46:Y46"/>
    <mergeCell ref="Z46:AB46"/>
    <mergeCell ref="AC46:AF46"/>
    <mergeCell ref="AH46:AN46"/>
    <mergeCell ref="AP46:AS46"/>
    <mergeCell ref="AH45:AN45"/>
    <mergeCell ref="D48:J48"/>
    <mergeCell ref="L48:O48"/>
    <mergeCell ref="P48:S48"/>
    <mergeCell ref="T48:V48"/>
    <mergeCell ref="W48:Y48"/>
    <mergeCell ref="D45:J45"/>
    <mergeCell ref="L45:O45"/>
    <mergeCell ref="BA48:BC48"/>
    <mergeCell ref="BD48:BF48"/>
    <mergeCell ref="BG48:BJ48"/>
    <mergeCell ref="D49:J49"/>
    <mergeCell ref="L49:O49"/>
    <mergeCell ref="P49:S49"/>
    <mergeCell ref="T49:V49"/>
    <mergeCell ref="W49:Y49"/>
    <mergeCell ref="Z49:AB49"/>
    <mergeCell ref="AX49:AZ49"/>
    <mergeCell ref="BA49:BC49"/>
    <mergeCell ref="AC49:AF49"/>
    <mergeCell ref="Z48:AB48"/>
    <mergeCell ref="AC48:AF48"/>
    <mergeCell ref="AH48:AN48"/>
    <mergeCell ref="AP48:AS48"/>
    <mergeCell ref="AT48:AW48"/>
    <mergeCell ref="AH49:AN49"/>
    <mergeCell ref="AP49:AS49"/>
    <mergeCell ref="AT49:AW49"/>
    <mergeCell ref="BG49:BJ49"/>
    <mergeCell ref="BD49:BF49"/>
    <mergeCell ref="T51:V51"/>
    <mergeCell ref="W51:Y51"/>
    <mergeCell ref="AT50:AW50"/>
    <mergeCell ref="AP51:AS51"/>
    <mergeCell ref="BA50:BC50"/>
    <mergeCell ref="BD50:BF50"/>
    <mergeCell ref="Z51:AB51"/>
    <mergeCell ref="AC51:AF51"/>
    <mergeCell ref="AH51:AN51"/>
    <mergeCell ref="AT51:AW51"/>
    <mergeCell ref="AX50:AZ50"/>
    <mergeCell ref="BG52:BJ52"/>
    <mergeCell ref="Z52:AB52"/>
    <mergeCell ref="AP52:AS52"/>
    <mergeCell ref="BA52:BC52"/>
    <mergeCell ref="AX52:AZ52"/>
    <mergeCell ref="AC52:AF52"/>
    <mergeCell ref="D50:J50"/>
    <mergeCell ref="L50:O50"/>
    <mergeCell ref="P50:S50"/>
    <mergeCell ref="T50:V50"/>
    <mergeCell ref="W50:Y50"/>
    <mergeCell ref="Z50:AB50"/>
    <mergeCell ref="BG50:BJ50"/>
    <mergeCell ref="BG51:BJ51"/>
    <mergeCell ref="AC50:AF50"/>
    <mergeCell ref="AH50:AN50"/>
    <mergeCell ref="BD51:BF51"/>
    <mergeCell ref="AX51:AZ51"/>
    <mergeCell ref="AP50:AS50"/>
    <mergeCell ref="BD52:BF52"/>
    <mergeCell ref="BA51:BC51"/>
    <mergeCell ref="D51:J51"/>
    <mergeCell ref="L51:O51"/>
    <mergeCell ref="P51:S51"/>
    <mergeCell ref="D52:J52"/>
    <mergeCell ref="L52:O52"/>
    <mergeCell ref="P52:S52"/>
    <mergeCell ref="T52:V52"/>
    <mergeCell ref="W52:Y52"/>
    <mergeCell ref="AT52:AW52"/>
    <mergeCell ref="AH52:AN52"/>
    <mergeCell ref="T55:V55"/>
    <mergeCell ref="W55:Y55"/>
    <mergeCell ref="Z55:AB55"/>
    <mergeCell ref="C60:D60"/>
    <mergeCell ref="AC55:AF55"/>
    <mergeCell ref="AC56:AF56"/>
    <mergeCell ref="BG54:BJ54"/>
    <mergeCell ref="Z54:AB54"/>
    <mergeCell ref="D56:J56"/>
    <mergeCell ref="L56:O56"/>
    <mergeCell ref="P56:S56"/>
    <mergeCell ref="T56:V56"/>
    <mergeCell ref="W56:Y56"/>
    <mergeCell ref="L55:O55"/>
    <mergeCell ref="D54:J54"/>
    <mergeCell ref="L54:O54"/>
    <mergeCell ref="P54:S54"/>
    <mergeCell ref="T54:V54"/>
    <mergeCell ref="W54:Y54"/>
    <mergeCell ref="AC54:AF54"/>
    <mergeCell ref="AH54:AN54"/>
    <mergeCell ref="AP54:AS54"/>
    <mergeCell ref="BD54:BF54"/>
    <mergeCell ref="AS1:BK2"/>
    <mergeCell ref="F61:G61"/>
    <mergeCell ref="B62:D62"/>
    <mergeCell ref="AT54:AW54"/>
    <mergeCell ref="AX54:AZ54"/>
    <mergeCell ref="BA54:BC54"/>
    <mergeCell ref="W57:Y57"/>
    <mergeCell ref="Z56:AB56"/>
    <mergeCell ref="D55:J55"/>
    <mergeCell ref="P58:S58"/>
    <mergeCell ref="AC57:AF57"/>
    <mergeCell ref="D58:J58"/>
    <mergeCell ref="L58:O58"/>
    <mergeCell ref="AC58:AF58"/>
    <mergeCell ref="D57:J57"/>
    <mergeCell ref="L57:O57"/>
    <mergeCell ref="P57:S57"/>
    <mergeCell ref="T57:V57"/>
    <mergeCell ref="F60:G60"/>
    <mergeCell ref="T58:V58"/>
    <mergeCell ref="W58:Y58"/>
    <mergeCell ref="Z58:AB58"/>
    <mergeCell ref="Z57:AB57"/>
    <mergeCell ref="P55:S55"/>
  </mergeCells>
  <phoneticPr fontId="5"/>
  <printOptions horizontalCentered="1"/>
  <pageMargins left="0.47244094488188981" right="0.39370078740157483" top="0.31496062992125984" bottom="0.39370078740157483" header="0" footer="0"/>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1"/>
  <sheetViews>
    <sheetView view="pageBreakPreview" zoomScaleNormal="100" zoomScaleSheetLayoutView="100" workbookViewId="0">
      <selection sqref="A1:S2"/>
    </sheetView>
  </sheetViews>
  <sheetFormatPr defaultRowHeight="13.5"/>
  <cols>
    <col min="1" max="63" width="1.625" customWidth="1"/>
  </cols>
  <sheetData>
    <row r="1" spans="1:62" ht="11.1" customHeight="1">
      <c r="A1" s="190">
        <f>'215'!AS1+1</f>
        <v>216</v>
      </c>
      <c r="B1" s="190"/>
      <c r="C1" s="190"/>
      <c r="D1" s="190"/>
      <c r="E1" s="190"/>
      <c r="F1" s="190"/>
      <c r="G1" s="190"/>
      <c r="H1" s="190"/>
      <c r="I1" s="190"/>
      <c r="J1" s="190"/>
      <c r="K1" s="190"/>
      <c r="L1" s="190"/>
      <c r="M1" s="190"/>
      <c r="N1" s="190"/>
      <c r="O1" s="190"/>
      <c r="P1" s="190"/>
      <c r="Q1" s="190"/>
      <c r="R1" s="190"/>
      <c r="S1" s="190"/>
    </row>
    <row r="2" spans="1:62" ht="11.1" customHeight="1">
      <c r="A2" s="190"/>
      <c r="B2" s="190"/>
      <c r="C2" s="190"/>
      <c r="D2" s="190"/>
      <c r="E2" s="190"/>
      <c r="F2" s="190"/>
      <c r="G2" s="190"/>
      <c r="H2" s="190"/>
      <c r="I2" s="190"/>
      <c r="J2" s="190"/>
      <c r="K2" s="190"/>
      <c r="L2" s="190"/>
      <c r="M2" s="190"/>
      <c r="N2" s="190"/>
      <c r="O2" s="190"/>
      <c r="P2" s="190"/>
      <c r="Q2" s="190"/>
      <c r="R2" s="190"/>
      <c r="S2" s="190"/>
    </row>
    <row r="3" spans="1:62" ht="11.1" customHeight="1">
      <c r="A3" s="50"/>
      <c r="B3" s="50"/>
      <c r="C3" s="50"/>
      <c r="D3" s="50"/>
      <c r="E3" s="50"/>
      <c r="F3" s="50"/>
      <c r="G3" s="50"/>
      <c r="H3" s="50"/>
      <c r="I3" s="50"/>
      <c r="J3" s="50"/>
      <c r="K3" s="50"/>
      <c r="L3" s="50"/>
      <c r="M3" s="50"/>
      <c r="N3" s="50"/>
      <c r="O3" s="50"/>
      <c r="P3" s="50"/>
      <c r="Q3" s="50"/>
      <c r="R3" s="50"/>
      <c r="S3" s="50"/>
    </row>
    <row r="4" spans="1:62" ht="11.1" customHeight="1">
      <c r="A4" s="50"/>
      <c r="B4" s="50"/>
      <c r="C4" s="50"/>
      <c r="D4" s="50"/>
      <c r="E4" s="50"/>
      <c r="F4" s="50"/>
      <c r="G4" s="50"/>
      <c r="H4" s="50"/>
      <c r="I4" s="50"/>
      <c r="J4" s="50"/>
      <c r="K4" s="50"/>
      <c r="L4" s="50"/>
      <c r="M4" s="50"/>
      <c r="N4" s="50"/>
      <c r="O4" s="50"/>
      <c r="P4" s="50"/>
      <c r="Q4" s="50"/>
      <c r="R4" s="50"/>
      <c r="S4" s="50"/>
    </row>
    <row r="5" spans="1:62" ht="18" customHeight="1">
      <c r="B5" s="201" t="s">
        <v>386</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1"/>
      <c r="BA5" s="201"/>
      <c r="BB5" s="201"/>
      <c r="BC5" s="201"/>
      <c r="BD5" s="201"/>
      <c r="BE5" s="201"/>
      <c r="BF5" s="201"/>
      <c r="BG5" s="201"/>
      <c r="BH5" s="201"/>
      <c r="BI5" s="201"/>
      <c r="BJ5" s="201"/>
    </row>
    <row r="6" spans="1:62" ht="12.95" customHeight="1">
      <c r="BD6" s="8" t="s">
        <v>113</v>
      </c>
    </row>
    <row r="7" spans="1:62" ht="13.5" customHeight="1">
      <c r="B7" s="234" t="s">
        <v>399</v>
      </c>
      <c r="C7" s="235"/>
      <c r="D7" s="235"/>
      <c r="E7" s="235"/>
      <c r="F7" s="235"/>
      <c r="G7" s="235"/>
      <c r="H7" s="235"/>
      <c r="I7" s="235"/>
      <c r="J7" s="235"/>
      <c r="K7" s="235"/>
      <c r="L7" s="235"/>
      <c r="M7" s="235"/>
      <c r="N7" s="235"/>
      <c r="O7" s="238" t="s">
        <v>400</v>
      </c>
      <c r="P7" s="239"/>
      <c r="Q7" s="239"/>
      <c r="R7" s="239"/>
      <c r="S7" s="239"/>
      <c r="T7" s="239"/>
      <c r="U7" s="239"/>
      <c r="V7" s="239"/>
      <c r="W7" s="239"/>
      <c r="X7" s="239"/>
      <c r="Y7" s="239"/>
      <c r="Z7" s="240"/>
      <c r="AA7" s="240"/>
      <c r="AB7" s="240"/>
      <c r="AC7" s="238" t="s">
        <v>401</v>
      </c>
      <c r="AD7" s="239"/>
      <c r="AE7" s="239"/>
      <c r="AF7" s="239"/>
      <c r="AG7" s="239"/>
      <c r="AH7" s="239"/>
      <c r="AI7" s="239"/>
      <c r="AJ7" s="239"/>
      <c r="AK7" s="239"/>
      <c r="AL7" s="239"/>
      <c r="AM7" s="239"/>
      <c r="AN7" s="240"/>
      <c r="AO7" s="240"/>
      <c r="AP7" s="240"/>
      <c r="AQ7" s="244" t="s">
        <v>402</v>
      </c>
      <c r="AR7" s="245"/>
      <c r="AS7" s="245"/>
      <c r="AT7" s="245"/>
      <c r="AU7" s="245"/>
      <c r="AV7" s="245"/>
      <c r="AW7" s="245"/>
      <c r="AX7" s="245"/>
      <c r="AY7" s="245"/>
      <c r="AZ7" s="245"/>
      <c r="BA7" s="245"/>
      <c r="BB7" s="246"/>
      <c r="BC7" s="246"/>
      <c r="BD7" s="246"/>
    </row>
    <row r="8" spans="1:62" ht="13.5" customHeight="1">
      <c r="B8" s="236"/>
      <c r="C8" s="237"/>
      <c r="D8" s="237"/>
      <c r="E8" s="237"/>
      <c r="F8" s="237"/>
      <c r="G8" s="237"/>
      <c r="H8" s="237"/>
      <c r="I8" s="237"/>
      <c r="J8" s="237"/>
      <c r="K8" s="237"/>
      <c r="L8" s="237"/>
      <c r="M8" s="237"/>
      <c r="N8" s="237"/>
      <c r="O8" s="241"/>
      <c r="P8" s="242"/>
      <c r="Q8" s="242"/>
      <c r="R8" s="242"/>
      <c r="S8" s="242"/>
      <c r="T8" s="242"/>
      <c r="U8" s="242"/>
      <c r="V8" s="242"/>
      <c r="W8" s="242"/>
      <c r="X8" s="242"/>
      <c r="Y8" s="242"/>
      <c r="Z8" s="243"/>
      <c r="AA8" s="243"/>
      <c r="AB8" s="243"/>
      <c r="AC8" s="241"/>
      <c r="AD8" s="242"/>
      <c r="AE8" s="242"/>
      <c r="AF8" s="242"/>
      <c r="AG8" s="242"/>
      <c r="AH8" s="242"/>
      <c r="AI8" s="242"/>
      <c r="AJ8" s="242"/>
      <c r="AK8" s="242"/>
      <c r="AL8" s="242"/>
      <c r="AM8" s="242"/>
      <c r="AN8" s="243"/>
      <c r="AO8" s="243"/>
      <c r="AP8" s="243"/>
      <c r="AQ8" s="247"/>
      <c r="AR8" s="248"/>
      <c r="AS8" s="248"/>
      <c r="AT8" s="248"/>
      <c r="AU8" s="248"/>
      <c r="AV8" s="248"/>
      <c r="AW8" s="248"/>
      <c r="AX8" s="248"/>
      <c r="AY8" s="248"/>
      <c r="AZ8" s="248"/>
      <c r="BA8" s="248"/>
      <c r="BB8" s="249"/>
      <c r="BC8" s="249"/>
      <c r="BD8" s="249"/>
    </row>
    <row r="9" spans="1:62" ht="8.1" customHeight="1">
      <c r="N9" s="34"/>
    </row>
    <row r="10" spans="1:62" ht="13.5" customHeight="1">
      <c r="C10" s="194" t="s">
        <v>7</v>
      </c>
      <c r="D10" s="194"/>
      <c r="E10" s="194"/>
      <c r="F10" s="194"/>
      <c r="G10" s="217">
        <v>16</v>
      </c>
      <c r="H10" s="217"/>
      <c r="I10" s="217"/>
      <c r="J10" s="194" t="s">
        <v>399</v>
      </c>
      <c r="K10" s="194"/>
      <c r="L10" s="194"/>
      <c r="M10" s="194"/>
      <c r="N10" s="35"/>
      <c r="O10" s="229">
        <v>822</v>
      </c>
      <c r="P10" s="195"/>
      <c r="Q10" s="195"/>
      <c r="R10" s="195"/>
      <c r="S10" s="195"/>
      <c r="T10" s="195"/>
      <c r="U10" s="195"/>
      <c r="V10" s="195"/>
      <c r="W10" s="195"/>
      <c r="X10" s="195"/>
      <c r="Y10" s="195"/>
      <c r="Z10" s="195"/>
      <c r="AA10" s="195"/>
      <c r="AB10" s="195"/>
      <c r="AC10" s="195">
        <v>542</v>
      </c>
      <c r="AD10" s="195"/>
      <c r="AE10" s="195"/>
      <c r="AF10" s="195"/>
      <c r="AG10" s="195"/>
      <c r="AH10" s="195"/>
      <c r="AI10" s="195"/>
      <c r="AJ10" s="195"/>
      <c r="AK10" s="195"/>
      <c r="AL10" s="195"/>
      <c r="AM10" s="195"/>
      <c r="AN10" s="195"/>
      <c r="AO10" s="195"/>
      <c r="AP10" s="195"/>
      <c r="AQ10" s="195">
        <v>2269</v>
      </c>
      <c r="AR10" s="195"/>
      <c r="AS10" s="195"/>
      <c r="AT10" s="195"/>
      <c r="AU10" s="195"/>
      <c r="AV10" s="195"/>
      <c r="AW10" s="195"/>
      <c r="AX10" s="195"/>
      <c r="AY10" s="195"/>
      <c r="AZ10" s="195"/>
      <c r="BA10" s="195"/>
      <c r="BB10" s="195"/>
      <c r="BC10" s="195"/>
      <c r="BD10" s="195"/>
    </row>
    <row r="11" spans="1:62" ht="13.5" customHeight="1">
      <c r="G11" s="217">
        <v>18</v>
      </c>
      <c r="H11" s="217"/>
      <c r="I11" s="217"/>
      <c r="N11" s="35"/>
      <c r="O11" s="229">
        <v>943</v>
      </c>
      <c r="P11" s="195"/>
      <c r="Q11" s="195"/>
      <c r="R11" s="195"/>
      <c r="S11" s="195"/>
      <c r="T11" s="195"/>
      <c r="U11" s="195"/>
      <c r="V11" s="195"/>
      <c r="W11" s="195"/>
      <c r="X11" s="195"/>
      <c r="Y11" s="195"/>
      <c r="Z11" s="195"/>
      <c r="AA11" s="195"/>
      <c r="AB11" s="195"/>
      <c r="AC11" s="195">
        <v>554</v>
      </c>
      <c r="AD11" s="195"/>
      <c r="AE11" s="195"/>
      <c r="AF11" s="195"/>
      <c r="AG11" s="195"/>
      <c r="AH11" s="195"/>
      <c r="AI11" s="195"/>
      <c r="AJ11" s="195"/>
      <c r="AK11" s="195"/>
      <c r="AL11" s="195"/>
      <c r="AM11" s="195"/>
      <c r="AN11" s="195"/>
      <c r="AO11" s="195"/>
      <c r="AP11" s="195"/>
      <c r="AQ11" s="195">
        <v>2685</v>
      </c>
      <c r="AR11" s="195"/>
      <c r="AS11" s="195"/>
      <c r="AT11" s="195"/>
      <c r="AU11" s="195"/>
      <c r="AV11" s="195"/>
      <c r="AW11" s="195"/>
      <c r="AX11" s="195"/>
      <c r="AY11" s="195"/>
      <c r="AZ11" s="195"/>
      <c r="BA11" s="195"/>
      <c r="BB11" s="195"/>
      <c r="BC11" s="195"/>
      <c r="BD11" s="195"/>
    </row>
    <row r="12" spans="1:62" ht="13.5" customHeight="1">
      <c r="G12" s="217">
        <v>20</v>
      </c>
      <c r="H12" s="217"/>
      <c r="I12" s="217"/>
      <c r="N12" s="35"/>
      <c r="O12" s="229">
        <v>939</v>
      </c>
      <c r="P12" s="195"/>
      <c r="Q12" s="195"/>
      <c r="R12" s="195"/>
      <c r="S12" s="195"/>
      <c r="T12" s="195"/>
      <c r="U12" s="195"/>
      <c r="V12" s="195"/>
      <c r="W12" s="195"/>
      <c r="X12" s="195"/>
      <c r="Y12" s="195"/>
      <c r="Z12" s="195"/>
      <c r="AA12" s="195"/>
      <c r="AB12" s="195"/>
      <c r="AC12" s="195">
        <v>551</v>
      </c>
      <c r="AD12" s="195"/>
      <c r="AE12" s="195"/>
      <c r="AF12" s="195"/>
      <c r="AG12" s="195"/>
      <c r="AH12" s="195"/>
      <c r="AI12" s="195"/>
      <c r="AJ12" s="195"/>
      <c r="AK12" s="195"/>
      <c r="AL12" s="195"/>
      <c r="AM12" s="195"/>
      <c r="AN12" s="195"/>
      <c r="AO12" s="195"/>
      <c r="AP12" s="195"/>
      <c r="AQ12" s="195">
        <v>2640</v>
      </c>
      <c r="AR12" s="195"/>
      <c r="AS12" s="195"/>
      <c r="AT12" s="195"/>
      <c r="AU12" s="195"/>
      <c r="AV12" s="195"/>
      <c r="AW12" s="195"/>
      <c r="AX12" s="195"/>
      <c r="AY12" s="195"/>
      <c r="AZ12" s="195"/>
      <c r="BA12" s="195"/>
      <c r="BB12" s="195"/>
      <c r="BC12" s="195"/>
      <c r="BD12" s="195"/>
    </row>
    <row r="13" spans="1:62" ht="13.5" customHeight="1">
      <c r="G13" s="217">
        <v>22</v>
      </c>
      <c r="H13" s="217"/>
      <c r="I13" s="217"/>
      <c r="N13" s="35"/>
      <c r="O13" s="229">
        <v>1022</v>
      </c>
      <c r="P13" s="195"/>
      <c r="Q13" s="195"/>
      <c r="R13" s="195"/>
      <c r="S13" s="195"/>
      <c r="T13" s="195"/>
      <c r="U13" s="195"/>
      <c r="V13" s="195"/>
      <c r="W13" s="195"/>
      <c r="X13" s="195"/>
      <c r="Y13" s="195"/>
      <c r="Z13" s="195"/>
      <c r="AA13" s="195"/>
      <c r="AB13" s="195"/>
      <c r="AC13" s="195">
        <v>551</v>
      </c>
      <c r="AD13" s="195"/>
      <c r="AE13" s="195"/>
      <c r="AF13" s="195"/>
      <c r="AG13" s="195"/>
      <c r="AH13" s="195"/>
      <c r="AI13" s="195"/>
      <c r="AJ13" s="195"/>
      <c r="AK13" s="195"/>
      <c r="AL13" s="195"/>
      <c r="AM13" s="195"/>
      <c r="AN13" s="195"/>
      <c r="AO13" s="195"/>
      <c r="AP13" s="195"/>
      <c r="AQ13" s="195">
        <v>2952</v>
      </c>
      <c r="AR13" s="195"/>
      <c r="AS13" s="195"/>
      <c r="AT13" s="195"/>
      <c r="AU13" s="195"/>
      <c r="AV13" s="195"/>
      <c r="AW13" s="195"/>
      <c r="AX13" s="195"/>
      <c r="AY13" s="195"/>
      <c r="AZ13" s="195"/>
      <c r="BA13" s="195"/>
      <c r="BB13" s="195"/>
      <c r="BC13" s="195"/>
      <c r="BD13" s="195"/>
    </row>
    <row r="14" spans="1:62" ht="13.5" customHeight="1">
      <c r="G14" s="218">
        <v>24</v>
      </c>
      <c r="H14" s="218"/>
      <c r="I14" s="218"/>
      <c r="N14" s="21"/>
      <c r="O14" s="224">
        <v>1045</v>
      </c>
      <c r="P14" s="225"/>
      <c r="Q14" s="225"/>
      <c r="R14" s="225"/>
      <c r="S14" s="225"/>
      <c r="T14" s="225"/>
      <c r="U14" s="225"/>
      <c r="V14" s="225"/>
      <c r="W14" s="225"/>
      <c r="X14" s="225"/>
      <c r="Y14" s="225"/>
      <c r="Z14" s="226"/>
      <c r="AA14" s="226"/>
      <c r="AB14" s="226"/>
      <c r="AC14" s="225">
        <v>587</v>
      </c>
      <c r="AD14" s="225"/>
      <c r="AE14" s="225"/>
      <c r="AF14" s="225"/>
      <c r="AG14" s="225"/>
      <c r="AH14" s="225"/>
      <c r="AI14" s="225"/>
      <c r="AJ14" s="225"/>
      <c r="AK14" s="225"/>
      <c r="AL14" s="225"/>
      <c r="AM14" s="225"/>
      <c r="AN14" s="226"/>
      <c r="AO14" s="226"/>
      <c r="AP14" s="226"/>
      <c r="AQ14" s="225">
        <v>2994</v>
      </c>
      <c r="AR14" s="225"/>
      <c r="AS14" s="225"/>
      <c r="AT14" s="225"/>
      <c r="AU14" s="225"/>
      <c r="AV14" s="225"/>
      <c r="AW14" s="225"/>
      <c r="AX14" s="225"/>
      <c r="AY14" s="225"/>
      <c r="AZ14" s="225"/>
      <c r="BA14" s="225"/>
      <c r="BB14" s="226"/>
      <c r="BC14" s="226"/>
      <c r="BD14" s="226"/>
    </row>
    <row r="15" spans="1:62" ht="8.1" customHeight="1">
      <c r="B15" s="1"/>
      <c r="C15" s="1"/>
      <c r="D15" s="1"/>
      <c r="E15" s="1"/>
      <c r="F15" s="1"/>
      <c r="G15" s="1"/>
      <c r="H15" s="1"/>
      <c r="I15" s="1"/>
      <c r="J15" s="1"/>
      <c r="K15" s="1"/>
      <c r="L15" s="1"/>
      <c r="M15" s="1"/>
      <c r="N15" s="36"/>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row>
    <row r="16" spans="1:62">
      <c r="C16" s="197" t="s">
        <v>24</v>
      </c>
      <c r="D16" s="197"/>
      <c r="E16" s="97" t="s">
        <v>403</v>
      </c>
      <c r="F16" s="227">
        <v>-1</v>
      </c>
      <c r="G16" s="227"/>
      <c r="H16" s="3" t="s">
        <v>469</v>
      </c>
    </row>
    <row r="17" spans="2:62">
      <c r="H17" s="3" t="s">
        <v>470</v>
      </c>
    </row>
    <row r="18" spans="2:62">
      <c r="F18" s="228">
        <v>-2</v>
      </c>
      <c r="G18" s="228"/>
      <c r="H18" s="14" t="s">
        <v>404</v>
      </c>
    </row>
    <row r="19" spans="2:62">
      <c r="F19" s="228">
        <v>-3</v>
      </c>
      <c r="G19" s="228"/>
      <c r="H19" s="98" t="s">
        <v>405</v>
      </c>
    </row>
    <row r="20" spans="2:62">
      <c r="B20" s="192" t="s">
        <v>57</v>
      </c>
      <c r="C20" s="192"/>
      <c r="D20" s="192"/>
      <c r="E20" s="7" t="s">
        <v>58</v>
      </c>
      <c r="F20" s="3" t="s">
        <v>60</v>
      </c>
    </row>
    <row r="22" spans="2:62" ht="18" customHeight="1">
      <c r="B22" s="201" t="s">
        <v>387</v>
      </c>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1"/>
      <c r="BA22" s="201"/>
      <c r="BB22" s="201"/>
      <c r="BC22" s="201"/>
      <c r="BD22" s="201"/>
      <c r="BE22" s="201"/>
      <c r="BF22" s="201"/>
      <c r="BG22" s="201"/>
      <c r="BH22" s="201"/>
      <c r="BI22" s="201"/>
      <c r="BJ22" s="201"/>
    </row>
    <row r="23" spans="2:62" ht="12.95" customHeight="1">
      <c r="BJ23" s="8" t="s">
        <v>44</v>
      </c>
    </row>
    <row r="24" spans="2:62">
      <c r="B24" s="204" t="s">
        <v>54</v>
      </c>
      <c r="C24" s="208"/>
      <c r="D24" s="208"/>
      <c r="E24" s="208"/>
      <c r="F24" s="208"/>
      <c r="G24" s="208"/>
      <c r="H24" s="208"/>
      <c r="I24" s="208"/>
      <c r="J24" s="208"/>
      <c r="K24" s="208"/>
      <c r="L24" s="208"/>
      <c r="M24" s="210" t="s">
        <v>117</v>
      </c>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t="s">
        <v>116</v>
      </c>
      <c r="BA24" s="210"/>
      <c r="BB24" s="210"/>
      <c r="BC24" s="210"/>
      <c r="BD24" s="210"/>
      <c r="BE24" s="210"/>
      <c r="BF24" s="210"/>
      <c r="BG24" s="210"/>
      <c r="BH24" s="210"/>
      <c r="BI24" s="210"/>
      <c r="BJ24" s="222"/>
    </row>
    <row r="25" spans="2:62">
      <c r="B25" s="220"/>
      <c r="C25" s="209"/>
      <c r="D25" s="209"/>
      <c r="E25" s="209"/>
      <c r="F25" s="209"/>
      <c r="G25" s="209"/>
      <c r="H25" s="209"/>
      <c r="I25" s="209"/>
      <c r="J25" s="209"/>
      <c r="K25" s="209"/>
      <c r="L25" s="209"/>
      <c r="M25" s="209" t="s">
        <v>48</v>
      </c>
      <c r="N25" s="209"/>
      <c r="O25" s="209"/>
      <c r="P25" s="209"/>
      <c r="Q25" s="209"/>
      <c r="R25" s="209"/>
      <c r="S25" s="209"/>
      <c r="T25" s="209"/>
      <c r="U25" s="209"/>
      <c r="V25" s="209"/>
      <c r="W25" s="209"/>
      <c r="X25" s="209"/>
      <c r="Y25" s="209"/>
      <c r="Z25" s="250" t="s">
        <v>114</v>
      </c>
      <c r="AA25" s="221"/>
      <c r="AB25" s="221"/>
      <c r="AC25" s="221"/>
      <c r="AD25" s="221"/>
      <c r="AE25" s="221"/>
      <c r="AF25" s="221"/>
      <c r="AG25" s="221"/>
      <c r="AH25" s="221"/>
      <c r="AI25" s="221"/>
      <c r="AJ25" s="221"/>
      <c r="AK25" s="221"/>
      <c r="AL25" s="221"/>
      <c r="AM25" s="250" t="s">
        <v>115</v>
      </c>
      <c r="AN25" s="221"/>
      <c r="AO25" s="221"/>
      <c r="AP25" s="221"/>
      <c r="AQ25" s="221"/>
      <c r="AR25" s="221"/>
      <c r="AS25" s="221"/>
      <c r="AT25" s="221"/>
      <c r="AU25" s="221"/>
      <c r="AV25" s="221"/>
      <c r="AW25" s="221"/>
      <c r="AX25" s="221"/>
      <c r="AY25" s="221"/>
      <c r="AZ25" s="221"/>
      <c r="BA25" s="221"/>
      <c r="BB25" s="221"/>
      <c r="BC25" s="221"/>
      <c r="BD25" s="221"/>
      <c r="BE25" s="221"/>
      <c r="BF25" s="221"/>
      <c r="BG25" s="221"/>
      <c r="BH25" s="221"/>
      <c r="BI25" s="221"/>
      <c r="BJ25" s="223"/>
    </row>
    <row r="26" spans="2:62">
      <c r="B26" s="220"/>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21"/>
      <c r="AA26" s="221"/>
      <c r="AB26" s="221"/>
      <c r="AC26" s="221"/>
      <c r="AD26" s="221"/>
      <c r="AE26" s="221"/>
      <c r="AF26" s="221"/>
      <c r="AG26" s="221"/>
      <c r="AH26" s="221"/>
      <c r="AI26" s="221"/>
      <c r="AJ26" s="221"/>
      <c r="AK26" s="221"/>
      <c r="AL26" s="221"/>
      <c r="AM26" s="221"/>
      <c r="AN26" s="221"/>
      <c r="AO26" s="221"/>
      <c r="AP26" s="221"/>
      <c r="AQ26" s="221"/>
      <c r="AR26" s="221"/>
      <c r="AS26" s="221"/>
      <c r="AT26" s="221"/>
      <c r="AU26" s="221"/>
      <c r="AV26" s="221"/>
      <c r="AW26" s="221"/>
      <c r="AX26" s="221"/>
      <c r="AY26" s="221"/>
      <c r="AZ26" s="221"/>
      <c r="BA26" s="221"/>
      <c r="BB26" s="221"/>
      <c r="BC26" s="221"/>
      <c r="BD26" s="221"/>
      <c r="BE26" s="221"/>
      <c r="BF26" s="221"/>
      <c r="BG26" s="221"/>
      <c r="BH26" s="221"/>
      <c r="BI26" s="221"/>
      <c r="BJ26" s="223"/>
    </row>
    <row r="27" spans="2:62" ht="8.1" customHeight="1">
      <c r="L27" s="34"/>
    </row>
    <row r="28" spans="2:62">
      <c r="C28" s="194" t="s">
        <v>55</v>
      </c>
      <c r="D28" s="194"/>
      <c r="E28" s="194"/>
      <c r="F28" s="217">
        <v>21</v>
      </c>
      <c r="G28" s="217"/>
      <c r="H28" s="217"/>
      <c r="I28" s="194" t="s">
        <v>54</v>
      </c>
      <c r="J28" s="194"/>
      <c r="K28" s="194"/>
      <c r="L28" s="35"/>
      <c r="M28" s="195">
        <v>258</v>
      </c>
      <c r="N28" s="195"/>
      <c r="O28" s="195"/>
      <c r="P28" s="195"/>
      <c r="Q28" s="195"/>
      <c r="R28" s="195"/>
      <c r="S28" s="195"/>
      <c r="T28" s="195"/>
      <c r="U28" s="195"/>
      <c r="V28" s="195"/>
      <c r="W28" s="195"/>
      <c r="X28" s="195"/>
      <c r="Y28" s="195"/>
      <c r="Z28" s="195">
        <v>26</v>
      </c>
      <c r="AA28" s="195"/>
      <c r="AB28" s="195"/>
      <c r="AC28" s="195"/>
      <c r="AD28" s="195"/>
      <c r="AE28" s="195"/>
      <c r="AF28" s="195"/>
      <c r="AG28" s="195"/>
      <c r="AH28" s="195"/>
      <c r="AI28" s="195"/>
      <c r="AJ28" s="195"/>
      <c r="AK28" s="195"/>
      <c r="AL28" s="195"/>
      <c r="AM28" s="195">
        <v>232</v>
      </c>
      <c r="AN28" s="195"/>
      <c r="AO28" s="195"/>
      <c r="AP28" s="195"/>
      <c r="AQ28" s="195"/>
      <c r="AR28" s="195"/>
      <c r="AS28" s="195"/>
      <c r="AT28" s="195"/>
      <c r="AU28" s="195"/>
      <c r="AV28" s="195"/>
      <c r="AW28" s="195"/>
      <c r="AX28" s="195"/>
      <c r="AY28" s="195"/>
      <c r="AZ28" s="252" t="s">
        <v>349</v>
      </c>
      <c r="BA28" s="252"/>
      <c r="BB28" s="252"/>
      <c r="BC28" s="252"/>
      <c r="BD28" s="252"/>
      <c r="BE28" s="252"/>
      <c r="BF28" s="252"/>
      <c r="BG28" s="252"/>
      <c r="BH28" s="252"/>
      <c r="BI28" s="252"/>
      <c r="BJ28" s="252"/>
    </row>
    <row r="29" spans="2:62">
      <c r="F29" s="217">
        <v>22</v>
      </c>
      <c r="G29" s="217"/>
      <c r="H29" s="217"/>
      <c r="L29" s="35"/>
      <c r="M29" s="195">
        <v>264</v>
      </c>
      <c r="N29" s="195"/>
      <c r="O29" s="195"/>
      <c r="P29" s="195"/>
      <c r="Q29" s="195"/>
      <c r="R29" s="195"/>
      <c r="S29" s="195"/>
      <c r="T29" s="195"/>
      <c r="U29" s="195"/>
      <c r="V29" s="195"/>
      <c r="W29" s="195"/>
      <c r="X29" s="195"/>
      <c r="Y29" s="195"/>
      <c r="Z29" s="195">
        <v>25</v>
      </c>
      <c r="AA29" s="195"/>
      <c r="AB29" s="195"/>
      <c r="AC29" s="195"/>
      <c r="AD29" s="195"/>
      <c r="AE29" s="195"/>
      <c r="AF29" s="195"/>
      <c r="AG29" s="195"/>
      <c r="AH29" s="195"/>
      <c r="AI29" s="195"/>
      <c r="AJ29" s="195"/>
      <c r="AK29" s="195"/>
      <c r="AL29" s="195"/>
      <c r="AM29" s="195">
        <v>239</v>
      </c>
      <c r="AN29" s="195"/>
      <c r="AO29" s="195"/>
      <c r="AP29" s="195"/>
      <c r="AQ29" s="195"/>
      <c r="AR29" s="195"/>
      <c r="AS29" s="195"/>
      <c r="AT29" s="195"/>
      <c r="AU29" s="195"/>
      <c r="AV29" s="195"/>
      <c r="AW29" s="195"/>
      <c r="AX29" s="195"/>
      <c r="AY29" s="195"/>
      <c r="AZ29" s="252">
        <v>1423</v>
      </c>
      <c r="BA29" s="252"/>
      <c r="BB29" s="252"/>
      <c r="BC29" s="252"/>
      <c r="BD29" s="252"/>
      <c r="BE29" s="252"/>
      <c r="BF29" s="252"/>
      <c r="BG29" s="252"/>
      <c r="BH29" s="252"/>
      <c r="BI29" s="252"/>
      <c r="BJ29" s="252"/>
    </row>
    <row r="30" spans="2:62">
      <c r="F30" s="217">
        <v>23</v>
      </c>
      <c r="G30" s="217"/>
      <c r="H30" s="217"/>
      <c r="L30" s="35"/>
      <c r="M30" s="195">
        <v>276</v>
      </c>
      <c r="N30" s="195"/>
      <c r="O30" s="195"/>
      <c r="P30" s="195"/>
      <c r="Q30" s="195"/>
      <c r="R30" s="195"/>
      <c r="S30" s="195"/>
      <c r="T30" s="195"/>
      <c r="U30" s="195"/>
      <c r="V30" s="195"/>
      <c r="W30" s="195"/>
      <c r="X30" s="195"/>
      <c r="Y30" s="195"/>
      <c r="Z30" s="195">
        <v>24</v>
      </c>
      <c r="AA30" s="195"/>
      <c r="AB30" s="195"/>
      <c r="AC30" s="195"/>
      <c r="AD30" s="195"/>
      <c r="AE30" s="195"/>
      <c r="AF30" s="195"/>
      <c r="AG30" s="195"/>
      <c r="AH30" s="195"/>
      <c r="AI30" s="195"/>
      <c r="AJ30" s="195"/>
      <c r="AK30" s="195"/>
      <c r="AL30" s="195"/>
      <c r="AM30" s="195">
        <v>252</v>
      </c>
      <c r="AN30" s="195"/>
      <c r="AO30" s="195"/>
      <c r="AP30" s="195"/>
      <c r="AQ30" s="195"/>
      <c r="AR30" s="195"/>
      <c r="AS30" s="195"/>
      <c r="AT30" s="195"/>
      <c r="AU30" s="195"/>
      <c r="AV30" s="195"/>
      <c r="AW30" s="195"/>
      <c r="AX30" s="195"/>
      <c r="AY30" s="195"/>
      <c r="AZ30" s="252" t="s">
        <v>349</v>
      </c>
      <c r="BA30" s="252"/>
      <c r="BB30" s="252"/>
      <c r="BC30" s="252"/>
      <c r="BD30" s="252"/>
      <c r="BE30" s="252"/>
      <c r="BF30" s="252"/>
      <c r="BG30" s="252"/>
      <c r="BH30" s="252"/>
      <c r="BI30" s="252"/>
      <c r="BJ30" s="252"/>
    </row>
    <row r="31" spans="2:62">
      <c r="F31" s="217">
        <v>24</v>
      </c>
      <c r="G31" s="217"/>
      <c r="H31" s="217"/>
      <c r="L31" s="21"/>
      <c r="M31" s="255">
        <v>279</v>
      </c>
      <c r="N31" s="251"/>
      <c r="O31" s="251"/>
      <c r="P31" s="251"/>
      <c r="Q31" s="251"/>
      <c r="R31" s="251"/>
      <c r="S31" s="251"/>
      <c r="T31" s="251"/>
      <c r="U31" s="251"/>
      <c r="V31" s="251"/>
      <c r="W31" s="251"/>
      <c r="X31" s="251"/>
      <c r="Y31" s="251"/>
      <c r="Z31" s="251">
        <v>19</v>
      </c>
      <c r="AA31" s="251"/>
      <c r="AB31" s="251"/>
      <c r="AC31" s="251"/>
      <c r="AD31" s="251"/>
      <c r="AE31" s="251"/>
      <c r="AF31" s="251"/>
      <c r="AG31" s="251"/>
      <c r="AH31" s="251"/>
      <c r="AI31" s="251"/>
      <c r="AJ31" s="251"/>
      <c r="AK31" s="251"/>
      <c r="AL31" s="251"/>
      <c r="AM31" s="251">
        <v>260</v>
      </c>
      <c r="AN31" s="251"/>
      <c r="AO31" s="251"/>
      <c r="AP31" s="251"/>
      <c r="AQ31" s="251"/>
      <c r="AR31" s="251"/>
      <c r="AS31" s="251"/>
      <c r="AT31" s="251"/>
      <c r="AU31" s="251"/>
      <c r="AV31" s="251"/>
      <c r="AW31" s="251"/>
      <c r="AX31" s="251"/>
      <c r="AY31" s="251"/>
      <c r="AZ31" s="253">
        <v>1410</v>
      </c>
      <c r="BA31" s="253"/>
      <c r="BB31" s="253"/>
      <c r="BC31" s="253"/>
      <c r="BD31" s="253"/>
      <c r="BE31" s="253"/>
      <c r="BF31" s="253"/>
      <c r="BG31" s="253"/>
      <c r="BH31" s="253"/>
      <c r="BI31" s="253"/>
      <c r="BJ31" s="253"/>
    </row>
    <row r="32" spans="2:62">
      <c r="F32" s="218">
        <v>25</v>
      </c>
      <c r="G32" s="218"/>
      <c r="H32" s="218"/>
      <c r="L32" s="21"/>
      <c r="M32" s="224">
        <v>285</v>
      </c>
      <c r="N32" s="225"/>
      <c r="O32" s="225"/>
      <c r="P32" s="225"/>
      <c r="Q32" s="225"/>
      <c r="R32" s="225"/>
      <c r="S32" s="225"/>
      <c r="T32" s="225"/>
      <c r="U32" s="225"/>
      <c r="V32" s="225"/>
      <c r="W32" s="225"/>
      <c r="X32" s="225"/>
      <c r="Y32" s="225"/>
      <c r="Z32" s="225">
        <v>21</v>
      </c>
      <c r="AA32" s="225"/>
      <c r="AB32" s="225"/>
      <c r="AC32" s="225"/>
      <c r="AD32" s="225"/>
      <c r="AE32" s="225"/>
      <c r="AF32" s="225"/>
      <c r="AG32" s="225"/>
      <c r="AH32" s="225"/>
      <c r="AI32" s="225"/>
      <c r="AJ32" s="225"/>
      <c r="AK32" s="225"/>
      <c r="AL32" s="225"/>
      <c r="AM32" s="225">
        <v>264</v>
      </c>
      <c r="AN32" s="225"/>
      <c r="AO32" s="225"/>
      <c r="AP32" s="225"/>
      <c r="AQ32" s="225"/>
      <c r="AR32" s="225"/>
      <c r="AS32" s="225"/>
      <c r="AT32" s="225"/>
      <c r="AU32" s="225"/>
      <c r="AV32" s="225"/>
      <c r="AW32" s="225"/>
      <c r="AX32" s="225"/>
      <c r="AY32" s="225"/>
      <c r="AZ32" s="254" t="s">
        <v>406</v>
      </c>
      <c r="BA32" s="254"/>
      <c r="BB32" s="254"/>
      <c r="BC32" s="254"/>
      <c r="BD32" s="254"/>
      <c r="BE32" s="254"/>
      <c r="BF32" s="254"/>
      <c r="BG32" s="254"/>
      <c r="BH32" s="254"/>
      <c r="BI32" s="254"/>
      <c r="BJ32" s="254"/>
    </row>
    <row r="33" spans="2:62" ht="8.1" customHeight="1">
      <c r="B33" s="1"/>
      <c r="C33" s="1"/>
      <c r="D33" s="1"/>
      <c r="E33" s="1"/>
      <c r="F33" s="1"/>
      <c r="G33" s="1"/>
      <c r="H33" s="1"/>
      <c r="I33" s="1"/>
      <c r="J33" s="1"/>
      <c r="K33" s="1"/>
      <c r="L33" s="36"/>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row>
    <row r="34" spans="2:62">
      <c r="C34" s="197" t="s">
        <v>56</v>
      </c>
      <c r="D34" s="197"/>
      <c r="E34" s="7" t="s">
        <v>118</v>
      </c>
      <c r="F34" s="3" t="s">
        <v>119</v>
      </c>
    </row>
    <row r="35" spans="2:62">
      <c r="B35" s="192" t="s">
        <v>57</v>
      </c>
      <c r="C35" s="192"/>
      <c r="D35" s="192"/>
      <c r="E35" s="7" t="s">
        <v>58</v>
      </c>
      <c r="F35" s="3" t="s">
        <v>60</v>
      </c>
    </row>
    <row r="37" spans="2:62" ht="18" customHeight="1">
      <c r="B37" s="201" t="s">
        <v>388</v>
      </c>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c r="AY37" s="201"/>
      <c r="AZ37" s="201"/>
      <c r="BA37" s="201"/>
      <c r="BB37" s="201"/>
      <c r="BC37" s="201"/>
      <c r="BD37" s="201"/>
      <c r="BE37" s="201"/>
      <c r="BF37" s="201"/>
      <c r="BG37" s="201"/>
      <c r="BH37" s="201"/>
      <c r="BI37" s="201"/>
      <c r="BJ37" s="201"/>
    </row>
    <row r="38" spans="2:62" ht="12.95" customHeight="1">
      <c r="B38" s="16"/>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t="s">
        <v>44</v>
      </c>
    </row>
    <row r="39" spans="2:62">
      <c r="B39" s="204" t="s">
        <v>54</v>
      </c>
      <c r="C39" s="208"/>
      <c r="D39" s="208"/>
      <c r="E39" s="208"/>
      <c r="F39" s="208"/>
      <c r="G39" s="208"/>
      <c r="H39" s="208"/>
      <c r="I39" s="208"/>
      <c r="J39" s="208"/>
      <c r="K39" s="208"/>
      <c r="L39" s="208"/>
      <c r="M39" s="210" t="s">
        <v>120</v>
      </c>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t="s">
        <v>121</v>
      </c>
      <c r="AN39" s="210"/>
      <c r="AO39" s="210"/>
      <c r="AP39" s="210"/>
      <c r="AQ39" s="210"/>
      <c r="AR39" s="210"/>
      <c r="AS39" s="210"/>
      <c r="AT39" s="210"/>
      <c r="AU39" s="210"/>
      <c r="AV39" s="210"/>
      <c r="AW39" s="210"/>
      <c r="AX39" s="210"/>
      <c r="AY39" s="210"/>
      <c r="AZ39" s="210"/>
      <c r="BA39" s="210"/>
      <c r="BB39" s="210"/>
      <c r="BC39" s="210"/>
      <c r="BD39" s="210"/>
      <c r="BE39" s="210"/>
      <c r="BF39" s="210"/>
      <c r="BG39" s="210"/>
      <c r="BH39" s="210"/>
      <c r="BI39" s="210"/>
      <c r="BJ39" s="222"/>
    </row>
    <row r="40" spans="2:62">
      <c r="B40" s="220"/>
      <c r="C40" s="209"/>
      <c r="D40" s="209"/>
      <c r="E40" s="209"/>
      <c r="F40" s="209"/>
      <c r="G40" s="209"/>
      <c r="H40" s="209"/>
      <c r="I40" s="209"/>
      <c r="J40" s="209"/>
      <c r="K40" s="209"/>
      <c r="L40" s="209"/>
      <c r="M40" s="221" t="s">
        <v>122</v>
      </c>
      <c r="N40" s="221"/>
      <c r="O40" s="221"/>
      <c r="P40" s="221"/>
      <c r="Q40" s="221"/>
      <c r="R40" s="221"/>
      <c r="S40" s="221"/>
      <c r="T40" s="221"/>
      <c r="U40" s="221"/>
      <c r="V40" s="221"/>
      <c r="W40" s="221"/>
      <c r="X40" s="221"/>
      <c r="Y40" s="221"/>
      <c r="Z40" s="221" t="s">
        <v>123</v>
      </c>
      <c r="AA40" s="221"/>
      <c r="AB40" s="221"/>
      <c r="AC40" s="221"/>
      <c r="AD40" s="221"/>
      <c r="AE40" s="221"/>
      <c r="AF40" s="221"/>
      <c r="AG40" s="221"/>
      <c r="AH40" s="221"/>
      <c r="AI40" s="221"/>
      <c r="AJ40" s="221"/>
      <c r="AK40" s="221"/>
      <c r="AL40" s="221"/>
      <c r="AM40" s="221" t="s">
        <v>122</v>
      </c>
      <c r="AN40" s="221"/>
      <c r="AO40" s="221"/>
      <c r="AP40" s="221"/>
      <c r="AQ40" s="221"/>
      <c r="AR40" s="221"/>
      <c r="AS40" s="221"/>
      <c r="AT40" s="221"/>
      <c r="AU40" s="221"/>
      <c r="AV40" s="221"/>
      <c r="AW40" s="221"/>
      <c r="AX40" s="221"/>
      <c r="AY40" s="221"/>
      <c r="AZ40" s="232" t="s">
        <v>123</v>
      </c>
      <c r="BA40" s="232"/>
      <c r="BB40" s="232"/>
      <c r="BC40" s="232"/>
      <c r="BD40" s="232"/>
      <c r="BE40" s="232"/>
      <c r="BF40" s="232"/>
      <c r="BG40" s="232"/>
      <c r="BH40" s="232"/>
      <c r="BI40" s="232"/>
      <c r="BJ40" s="233"/>
    </row>
    <row r="41" spans="2:62" ht="8.1" customHeight="1">
      <c r="L41" s="34"/>
    </row>
    <row r="42" spans="2:62">
      <c r="C42" s="194" t="s">
        <v>55</v>
      </c>
      <c r="D42" s="194"/>
      <c r="E42" s="194"/>
      <c r="F42" s="217">
        <v>21</v>
      </c>
      <c r="G42" s="217"/>
      <c r="H42" s="217"/>
      <c r="I42" s="194" t="s">
        <v>54</v>
      </c>
      <c r="J42" s="194"/>
      <c r="K42" s="194"/>
      <c r="L42" s="35"/>
      <c r="M42" s="198">
        <v>116</v>
      </c>
      <c r="N42" s="195"/>
      <c r="O42" s="195"/>
      <c r="P42" s="195"/>
      <c r="Q42" s="195"/>
      <c r="R42" s="195"/>
      <c r="S42" s="195"/>
      <c r="T42" s="195"/>
      <c r="U42" s="195"/>
      <c r="V42" s="195"/>
      <c r="W42" s="195"/>
      <c r="X42" s="195"/>
      <c r="Y42" s="195"/>
      <c r="Z42" s="198">
        <v>0</v>
      </c>
      <c r="AA42" s="198"/>
      <c r="AB42" s="198"/>
      <c r="AC42" s="198"/>
      <c r="AD42" s="198"/>
      <c r="AE42" s="198"/>
      <c r="AF42" s="198"/>
      <c r="AG42" s="198"/>
      <c r="AH42" s="198"/>
      <c r="AI42" s="198"/>
      <c r="AJ42" s="198"/>
      <c r="AK42" s="198"/>
      <c r="AL42" s="198"/>
      <c r="AM42" s="198">
        <v>0</v>
      </c>
      <c r="AN42" s="195"/>
      <c r="AO42" s="195"/>
      <c r="AP42" s="195"/>
      <c r="AQ42" s="195"/>
      <c r="AR42" s="195"/>
      <c r="AS42" s="195"/>
      <c r="AT42" s="195"/>
      <c r="AU42" s="195"/>
      <c r="AV42" s="195"/>
      <c r="AW42" s="195"/>
      <c r="AX42" s="195"/>
      <c r="AY42" s="195"/>
      <c r="AZ42" s="195">
        <v>0</v>
      </c>
      <c r="BA42" s="195"/>
      <c r="BB42" s="195"/>
      <c r="BC42" s="195"/>
      <c r="BD42" s="195"/>
      <c r="BE42" s="195"/>
      <c r="BF42" s="195"/>
      <c r="BG42" s="195"/>
      <c r="BH42" s="195"/>
      <c r="BI42" s="195"/>
      <c r="BJ42" s="195"/>
    </row>
    <row r="43" spans="2:62">
      <c r="F43" s="217">
        <v>22</v>
      </c>
      <c r="G43" s="217"/>
      <c r="H43" s="217"/>
      <c r="L43" s="35"/>
      <c r="M43" s="198">
        <v>117</v>
      </c>
      <c r="N43" s="195"/>
      <c r="O43" s="195"/>
      <c r="P43" s="195"/>
      <c r="Q43" s="195"/>
      <c r="R43" s="195"/>
      <c r="S43" s="195"/>
      <c r="T43" s="195"/>
      <c r="U43" s="195"/>
      <c r="V43" s="195"/>
      <c r="W43" s="195"/>
      <c r="X43" s="195"/>
      <c r="Y43" s="195"/>
      <c r="Z43" s="198">
        <v>0</v>
      </c>
      <c r="AA43" s="198"/>
      <c r="AB43" s="198"/>
      <c r="AC43" s="198"/>
      <c r="AD43" s="198"/>
      <c r="AE43" s="198"/>
      <c r="AF43" s="198"/>
      <c r="AG43" s="198"/>
      <c r="AH43" s="198"/>
      <c r="AI43" s="198"/>
      <c r="AJ43" s="198"/>
      <c r="AK43" s="198"/>
      <c r="AL43" s="198"/>
      <c r="AM43" s="198">
        <v>0</v>
      </c>
      <c r="AN43" s="195"/>
      <c r="AO43" s="195"/>
      <c r="AP43" s="195"/>
      <c r="AQ43" s="195"/>
      <c r="AR43" s="195"/>
      <c r="AS43" s="195"/>
      <c r="AT43" s="195"/>
      <c r="AU43" s="195"/>
      <c r="AV43" s="195"/>
      <c r="AW43" s="195"/>
      <c r="AX43" s="195"/>
      <c r="AY43" s="195"/>
      <c r="AZ43" s="195">
        <v>0</v>
      </c>
      <c r="BA43" s="195"/>
      <c r="BB43" s="195"/>
      <c r="BC43" s="195"/>
      <c r="BD43" s="195"/>
      <c r="BE43" s="195"/>
      <c r="BF43" s="195"/>
      <c r="BG43" s="195"/>
      <c r="BH43" s="195"/>
      <c r="BI43" s="195"/>
      <c r="BJ43" s="195"/>
    </row>
    <row r="44" spans="2:62">
      <c r="F44" s="217">
        <v>23</v>
      </c>
      <c r="G44" s="217"/>
      <c r="H44" s="217"/>
      <c r="L44" s="35"/>
      <c r="M44" s="198">
        <v>111</v>
      </c>
      <c r="N44" s="195"/>
      <c r="O44" s="195"/>
      <c r="P44" s="195"/>
      <c r="Q44" s="195"/>
      <c r="R44" s="195"/>
      <c r="S44" s="195"/>
      <c r="T44" s="195"/>
      <c r="U44" s="195"/>
      <c r="V44" s="195"/>
      <c r="W44" s="195"/>
      <c r="X44" s="195"/>
      <c r="Y44" s="195"/>
      <c r="Z44" s="198">
        <v>0</v>
      </c>
      <c r="AA44" s="198"/>
      <c r="AB44" s="198"/>
      <c r="AC44" s="198"/>
      <c r="AD44" s="198"/>
      <c r="AE44" s="198"/>
      <c r="AF44" s="198"/>
      <c r="AG44" s="198"/>
      <c r="AH44" s="198"/>
      <c r="AI44" s="198"/>
      <c r="AJ44" s="198"/>
      <c r="AK44" s="198"/>
      <c r="AL44" s="198"/>
      <c r="AM44" s="198">
        <v>0</v>
      </c>
      <c r="AN44" s="195"/>
      <c r="AO44" s="195"/>
      <c r="AP44" s="195"/>
      <c r="AQ44" s="195"/>
      <c r="AR44" s="195"/>
      <c r="AS44" s="195"/>
      <c r="AT44" s="195"/>
      <c r="AU44" s="195"/>
      <c r="AV44" s="195"/>
      <c r="AW44" s="195"/>
      <c r="AX44" s="195"/>
      <c r="AY44" s="195"/>
      <c r="AZ44" s="195">
        <v>0</v>
      </c>
      <c r="BA44" s="195"/>
      <c r="BB44" s="195"/>
      <c r="BC44" s="195"/>
      <c r="BD44" s="195"/>
      <c r="BE44" s="195"/>
      <c r="BF44" s="195"/>
      <c r="BG44" s="195"/>
      <c r="BH44" s="195"/>
      <c r="BI44" s="195"/>
      <c r="BJ44" s="195"/>
    </row>
    <row r="45" spans="2:62">
      <c r="F45" s="217">
        <v>24</v>
      </c>
      <c r="G45" s="217"/>
      <c r="H45" s="217"/>
      <c r="L45" s="35"/>
      <c r="M45" s="198">
        <v>102</v>
      </c>
      <c r="N45" s="195"/>
      <c r="O45" s="195"/>
      <c r="P45" s="195"/>
      <c r="Q45" s="195"/>
      <c r="R45" s="195"/>
      <c r="S45" s="195"/>
      <c r="T45" s="195"/>
      <c r="U45" s="195"/>
      <c r="V45" s="195"/>
      <c r="W45" s="195"/>
      <c r="X45" s="195"/>
      <c r="Y45" s="195"/>
      <c r="Z45" s="198">
        <v>0</v>
      </c>
      <c r="AA45" s="198"/>
      <c r="AB45" s="198"/>
      <c r="AC45" s="198"/>
      <c r="AD45" s="198"/>
      <c r="AE45" s="198"/>
      <c r="AF45" s="198"/>
      <c r="AG45" s="198"/>
      <c r="AH45" s="198"/>
      <c r="AI45" s="198"/>
      <c r="AJ45" s="198"/>
      <c r="AK45" s="198"/>
      <c r="AL45" s="198"/>
      <c r="AM45" s="198">
        <v>0</v>
      </c>
      <c r="AN45" s="195"/>
      <c r="AO45" s="195"/>
      <c r="AP45" s="195"/>
      <c r="AQ45" s="195"/>
      <c r="AR45" s="195"/>
      <c r="AS45" s="195"/>
      <c r="AT45" s="195"/>
      <c r="AU45" s="195"/>
      <c r="AV45" s="195"/>
      <c r="AW45" s="195"/>
      <c r="AX45" s="195"/>
      <c r="AY45" s="195"/>
      <c r="AZ45" s="195">
        <v>0</v>
      </c>
      <c r="BA45" s="195"/>
      <c r="BB45" s="195"/>
      <c r="BC45" s="195"/>
      <c r="BD45" s="195"/>
      <c r="BE45" s="195"/>
      <c r="BF45" s="195"/>
      <c r="BG45" s="195"/>
      <c r="BH45" s="195"/>
      <c r="BI45" s="195"/>
      <c r="BJ45" s="195"/>
    </row>
    <row r="46" spans="2:62">
      <c r="F46" s="218">
        <v>25</v>
      </c>
      <c r="G46" s="218"/>
      <c r="H46" s="218"/>
      <c r="L46" s="35"/>
      <c r="M46" s="231">
        <v>102</v>
      </c>
      <c r="N46" s="200"/>
      <c r="O46" s="200"/>
      <c r="P46" s="200"/>
      <c r="Q46" s="200"/>
      <c r="R46" s="200"/>
      <c r="S46" s="200"/>
      <c r="T46" s="200"/>
      <c r="U46" s="200"/>
      <c r="V46" s="200"/>
      <c r="W46" s="200"/>
      <c r="X46" s="200"/>
      <c r="Y46" s="200"/>
      <c r="Z46" s="231">
        <v>0</v>
      </c>
      <c r="AA46" s="231"/>
      <c r="AB46" s="231"/>
      <c r="AC46" s="231"/>
      <c r="AD46" s="231"/>
      <c r="AE46" s="231"/>
      <c r="AF46" s="231"/>
      <c r="AG46" s="231"/>
      <c r="AH46" s="231"/>
      <c r="AI46" s="231"/>
      <c r="AJ46" s="231"/>
      <c r="AK46" s="231"/>
      <c r="AL46" s="231"/>
      <c r="AM46" s="231">
        <v>0</v>
      </c>
      <c r="AN46" s="200"/>
      <c r="AO46" s="200"/>
      <c r="AP46" s="200"/>
      <c r="AQ46" s="200"/>
      <c r="AR46" s="200"/>
      <c r="AS46" s="200"/>
      <c r="AT46" s="200"/>
      <c r="AU46" s="200"/>
      <c r="AV46" s="200"/>
      <c r="AW46" s="200"/>
      <c r="AX46" s="200"/>
      <c r="AY46" s="200"/>
      <c r="AZ46" s="200">
        <v>0</v>
      </c>
      <c r="BA46" s="200"/>
      <c r="BB46" s="200"/>
      <c r="BC46" s="200"/>
      <c r="BD46" s="200"/>
      <c r="BE46" s="200"/>
      <c r="BF46" s="200"/>
      <c r="BG46" s="200"/>
      <c r="BH46" s="200"/>
      <c r="BI46" s="200"/>
      <c r="BJ46" s="200"/>
    </row>
    <row r="47" spans="2:62" ht="8.1" customHeight="1">
      <c r="B47" s="1"/>
      <c r="C47" s="1"/>
      <c r="D47" s="1"/>
      <c r="E47" s="1"/>
      <c r="F47" s="1"/>
      <c r="G47" s="1"/>
      <c r="H47" s="1"/>
      <c r="I47" s="1"/>
      <c r="J47" s="1"/>
      <c r="K47" s="1"/>
      <c r="L47" s="36"/>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row>
    <row r="48" spans="2:62">
      <c r="B48" s="204" t="s">
        <v>54</v>
      </c>
      <c r="C48" s="208"/>
      <c r="D48" s="208"/>
      <c r="E48" s="208"/>
      <c r="F48" s="208"/>
      <c r="G48" s="208"/>
      <c r="H48" s="208"/>
      <c r="I48" s="208"/>
      <c r="J48" s="208"/>
      <c r="K48" s="208"/>
      <c r="L48" s="208"/>
      <c r="M48" s="210" t="s">
        <v>124</v>
      </c>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t="s">
        <v>125</v>
      </c>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22"/>
    </row>
    <row r="49" spans="2:62">
      <c r="B49" s="220"/>
      <c r="C49" s="209"/>
      <c r="D49" s="209"/>
      <c r="E49" s="209"/>
      <c r="F49" s="209"/>
      <c r="G49" s="209"/>
      <c r="H49" s="209"/>
      <c r="I49" s="209"/>
      <c r="J49" s="209"/>
      <c r="K49" s="209"/>
      <c r="L49" s="209"/>
      <c r="M49" s="221" t="s">
        <v>122</v>
      </c>
      <c r="N49" s="221"/>
      <c r="O49" s="221"/>
      <c r="P49" s="221"/>
      <c r="Q49" s="221"/>
      <c r="R49" s="221"/>
      <c r="S49" s="221"/>
      <c r="T49" s="221"/>
      <c r="U49" s="221"/>
      <c r="V49" s="221"/>
      <c r="W49" s="221"/>
      <c r="X49" s="221"/>
      <c r="Y49" s="221"/>
      <c r="Z49" s="221" t="s">
        <v>123</v>
      </c>
      <c r="AA49" s="221"/>
      <c r="AB49" s="221"/>
      <c r="AC49" s="221"/>
      <c r="AD49" s="221"/>
      <c r="AE49" s="221"/>
      <c r="AF49" s="221"/>
      <c r="AG49" s="221"/>
      <c r="AH49" s="221"/>
      <c r="AI49" s="221"/>
      <c r="AJ49" s="221"/>
      <c r="AK49" s="221"/>
      <c r="AL49" s="221"/>
      <c r="AM49" s="221" t="s">
        <v>122</v>
      </c>
      <c r="AN49" s="221"/>
      <c r="AO49" s="221"/>
      <c r="AP49" s="221"/>
      <c r="AQ49" s="221"/>
      <c r="AR49" s="221"/>
      <c r="AS49" s="221"/>
      <c r="AT49" s="221"/>
      <c r="AU49" s="221"/>
      <c r="AV49" s="221"/>
      <c r="AW49" s="221"/>
      <c r="AX49" s="221"/>
      <c r="AY49" s="221"/>
      <c r="AZ49" s="232" t="s">
        <v>123</v>
      </c>
      <c r="BA49" s="232"/>
      <c r="BB49" s="232"/>
      <c r="BC49" s="232"/>
      <c r="BD49" s="232"/>
      <c r="BE49" s="232"/>
      <c r="BF49" s="232"/>
      <c r="BG49" s="232"/>
      <c r="BH49" s="232"/>
      <c r="BI49" s="232"/>
      <c r="BJ49" s="233"/>
    </row>
    <row r="50" spans="2:62" ht="8.1" customHeight="1">
      <c r="L50" s="34"/>
    </row>
    <row r="51" spans="2:62">
      <c r="C51" s="194" t="s">
        <v>55</v>
      </c>
      <c r="D51" s="194"/>
      <c r="E51" s="194"/>
      <c r="F51" s="217">
        <v>21</v>
      </c>
      <c r="G51" s="217"/>
      <c r="H51" s="217"/>
      <c r="I51" s="194" t="s">
        <v>54</v>
      </c>
      <c r="J51" s="194"/>
      <c r="K51" s="194"/>
      <c r="L51" s="35"/>
      <c r="M51" s="198">
        <v>0</v>
      </c>
      <c r="N51" s="195"/>
      <c r="O51" s="195"/>
      <c r="P51" s="195"/>
      <c r="Q51" s="195"/>
      <c r="R51" s="195"/>
      <c r="S51" s="195"/>
      <c r="T51" s="195"/>
      <c r="U51" s="195"/>
      <c r="V51" s="195"/>
      <c r="W51" s="195"/>
      <c r="X51" s="195"/>
      <c r="Y51" s="195"/>
      <c r="Z51" s="198">
        <v>0</v>
      </c>
      <c r="AA51" s="198"/>
      <c r="AB51" s="198"/>
      <c r="AC51" s="198"/>
      <c r="AD51" s="198"/>
      <c r="AE51" s="198"/>
      <c r="AF51" s="198"/>
      <c r="AG51" s="198"/>
      <c r="AH51" s="198"/>
      <c r="AI51" s="198"/>
      <c r="AJ51" s="198"/>
      <c r="AK51" s="198"/>
      <c r="AL51" s="198"/>
      <c r="AM51" s="198">
        <v>1076</v>
      </c>
      <c r="AN51" s="195"/>
      <c r="AO51" s="195"/>
      <c r="AP51" s="195"/>
      <c r="AQ51" s="195"/>
      <c r="AR51" s="195"/>
      <c r="AS51" s="195"/>
      <c r="AT51" s="195"/>
      <c r="AU51" s="195"/>
      <c r="AV51" s="195"/>
      <c r="AW51" s="195"/>
      <c r="AX51" s="195"/>
      <c r="AY51" s="195"/>
      <c r="AZ51" s="195">
        <v>432</v>
      </c>
      <c r="BA51" s="195"/>
      <c r="BB51" s="195"/>
      <c r="BC51" s="195"/>
      <c r="BD51" s="195"/>
      <c r="BE51" s="195"/>
      <c r="BF51" s="195"/>
      <c r="BG51" s="195"/>
      <c r="BH51" s="195"/>
      <c r="BI51" s="195"/>
      <c r="BJ51" s="195"/>
    </row>
    <row r="52" spans="2:62">
      <c r="F52" s="217">
        <v>22</v>
      </c>
      <c r="G52" s="217"/>
      <c r="H52" s="217"/>
      <c r="L52" s="35"/>
      <c r="M52" s="198">
        <v>0</v>
      </c>
      <c r="N52" s="195"/>
      <c r="O52" s="195"/>
      <c r="P52" s="195"/>
      <c r="Q52" s="195"/>
      <c r="R52" s="195"/>
      <c r="S52" s="195"/>
      <c r="T52" s="195"/>
      <c r="U52" s="195"/>
      <c r="V52" s="195"/>
      <c r="W52" s="195"/>
      <c r="X52" s="195"/>
      <c r="Y52" s="195"/>
      <c r="Z52" s="198">
        <v>0</v>
      </c>
      <c r="AA52" s="198"/>
      <c r="AB52" s="198"/>
      <c r="AC52" s="198"/>
      <c r="AD52" s="198"/>
      <c r="AE52" s="198"/>
      <c r="AF52" s="198"/>
      <c r="AG52" s="198"/>
      <c r="AH52" s="198"/>
      <c r="AI52" s="198"/>
      <c r="AJ52" s="198"/>
      <c r="AK52" s="198"/>
      <c r="AL52" s="198"/>
      <c r="AM52" s="198">
        <v>1130</v>
      </c>
      <c r="AN52" s="195"/>
      <c r="AO52" s="195"/>
      <c r="AP52" s="195"/>
      <c r="AQ52" s="195"/>
      <c r="AR52" s="195"/>
      <c r="AS52" s="195"/>
      <c r="AT52" s="195"/>
      <c r="AU52" s="195"/>
      <c r="AV52" s="195"/>
      <c r="AW52" s="195"/>
      <c r="AX52" s="195"/>
      <c r="AY52" s="195"/>
      <c r="AZ52" s="195">
        <v>444</v>
      </c>
      <c r="BA52" s="195"/>
      <c r="BB52" s="195"/>
      <c r="BC52" s="195"/>
      <c r="BD52" s="195"/>
      <c r="BE52" s="195"/>
      <c r="BF52" s="195"/>
      <c r="BG52" s="195"/>
      <c r="BH52" s="195"/>
      <c r="BI52" s="195"/>
      <c r="BJ52" s="195"/>
    </row>
    <row r="53" spans="2:62">
      <c r="F53" s="217">
        <v>23</v>
      </c>
      <c r="G53" s="217"/>
      <c r="H53" s="217"/>
      <c r="L53" s="35"/>
      <c r="M53" s="198">
        <v>0</v>
      </c>
      <c r="N53" s="195"/>
      <c r="O53" s="195"/>
      <c r="P53" s="195"/>
      <c r="Q53" s="195"/>
      <c r="R53" s="195"/>
      <c r="S53" s="195"/>
      <c r="T53" s="195"/>
      <c r="U53" s="195"/>
      <c r="V53" s="195"/>
      <c r="W53" s="195"/>
      <c r="X53" s="195"/>
      <c r="Y53" s="195"/>
      <c r="Z53" s="198">
        <v>0</v>
      </c>
      <c r="AA53" s="198"/>
      <c r="AB53" s="198"/>
      <c r="AC53" s="198"/>
      <c r="AD53" s="198"/>
      <c r="AE53" s="198"/>
      <c r="AF53" s="198"/>
      <c r="AG53" s="198"/>
      <c r="AH53" s="198"/>
      <c r="AI53" s="198"/>
      <c r="AJ53" s="198"/>
      <c r="AK53" s="198"/>
      <c r="AL53" s="198"/>
      <c r="AM53" s="198">
        <v>1165</v>
      </c>
      <c r="AN53" s="195"/>
      <c r="AO53" s="195"/>
      <c r="AP53" s="195"/>
      <c r="AQ53" s="195"/>
      <c r="AR53" s="195"/>
      <c r="AS53" s="195"/>
      <c r="AT53" s="195"/>
      <c r="AU53" s="195"/>
      <c r="AV53" s="195"/>
      <c r="AW53" s="195"/>
      <c r="AX53" s="195"/>
      <c r="AY53" s="195"/>
      <c r="AZ53" s="195">
        <v>452</v>
      </c>
      <c r="BA53" s="195"/>
      <c r="BB53" s="195"/>
      <c r="BC53" s="195"/>
      <c r="BD53" s="195"/>
      <c r="BE53" s="195"/>
      <c r="BF53" s="195"/>
      <c r="BG53" s="195"/>
      <c r="BH53" s="195"/>
      <c r="BI53" s="195"/>
      <c r="BJ53" s="195"/>
    </row>
    <row r="54" spans="2:62">
      <c r="F54" s="217">
        <v>24</v>
      </c>
      <c r="G54" s="217"/>
      <c r="H54" s="217"/>
      <c r="L54" s="35"/>
      <c r="M54" s="198">
        <v>0</v>
      </c>
      <c r="N54" s="195"/>
      <c r="O54" s="195"/>
      <c r="P54" s="195"/>
      <c r="Q54" s="195"/>
      <c r="R54" s="195"/>
      <c r="S54" s="195"/>
      <c r="T54" s="195"/>
      <c r="U54" s="195"/>
      <c r="V54" s="195"/>
      <c r="W54" s="195"/>
      <c r="X54" s="195"/>
      <c r="Y54" s="195"/>
      <c r="Z54" s="198">
        <v>0</v>
      </c>
      <c r="AA54" s="198"/>
      <c r="AB54" s="198"/>
      <c r="AC54" s="198"/>
      <c r="AD54" s="198"/>
      <c r="AE54" s="198"/>
      <c r="AF54" s="198"/>
      <c r="AG54" s="198"/>
      <c r="AH54" s="198"/>
      <c r="AI54" s="198"/>
      <c r="AJ54" s="198"/>
      <c r="AK54" s="198"/>
      <c r="AL54" s="198"/>
      <c r="AM54" s="198">
        <v>1185</v>
      </c>
      <c r="AN54" s="195"/>
      <c r="AO54" s="195"/>
      <c r="AP54" s="195"/>
      <c r="AQ54" s="195"/>
      <c r="AR54" s="195"/>
      <c r="AS54" s="195"/>
      <c r="AT54" s="195"/>
      <c r="AU54" s="195"/>
      <c r="AV54" s="195"/>
      <c r="AW54" s="195"/>
      <c r="AX54" s="195"/>
      <c r="AY54" s="195"/>
      <c r="AZ54" s="195">
        <v>451</v>
      </c>
      <c r="BA54" s="195"/>
      <c r="BB54" s="195"/>
      <c r="BC54" s="195"/>
      <c r="BD54" s="195"/>
      <c r="BE54" s="195"/>
      <c r="BF54" s="195"/>
      <c r="BG54" s="195"/>
      <c r="BH54" s="195"/>
      <c r="BI54" s="195"/>
      <c r="BJ54" s="195"/>
    </row>
    <row r="55" spans="2:62">
      <c r="F55" s="218">
        <v>25</v>
      </c>
      <c r="G55" s="218"/>
      <c r="H55" s="218"/>
      <c r="L55" s="35"/>
      <c r="M55" s="231">
        <v>0</v>
      </c>
      <c r="N55" s="200"/>
      <c r="O55" s="200"/>
      <c r="P55" s="200"/>
      <c r="Q55" s="200"/>
      <c r="R55" s="200"/>
      <c r="S55" s="200"/>
      <c r="T55" s="200"/>
      <c r="U55" s="200"/>
      <c r="V55" s="200"/>
      <c r="W55" s="200"/>
      <c r="X55" s="200"/>
      <c r="Y55" s="200"/>
      <c r="Z55" s="231">
        <v>0</v>
      </c>
      <c r="AA55" s="231"/>
      <c r="AB55" s="231"/>
      <c r="AC55" s="231"/>
      <c r="AD55" s="231"/>
      <c r="AE55" s="231"/>
      <c r="AF55" s="231"/>
      <c r="AG55" s="231"/>
      <c r="AH55" s="231"/>
      <c r="AI55" s="231"/>
      <c r="AJ55" s="231"/>
      <c r="AK55" s="231"/>
      <c r="AL55" s="231"/>
      <c r="AM55" s="225">
        <v>1179</v>
      </c>
      <c r="AN55" s="225"/>
      <c r="AO55" s="225"/>
      <c r="AP55" s="225"/>
      <c r="AQ55" s="225"/>
      <c r="AR55" s="225"/>
      <c r="AS55" s="225"/>
      <c r="AT55" s="225"/>
      <c r="AU55" s="225"/>
      <c r="AV55" s="225"/>
      <c r="AW55" s="225"/>
      <c r="AX55" s="225"/>
      <c r="AY55" s="225"/>
      <c r="AZ55" s="225">
        <v>461</v>
      </c>
      <c r="BA55" s="225"/>
      <c r="BB55" s="225"/>
      <c r="BC55" s="225"/>
      <c r="BD55" s="225"/>
      <c r="BE55" s="225"/>
      <c r="BF55" s="225"/>
      <c r="BG55" s="225"/>
      <c r="BH55" s="225"/>
      <c r="BI55" s="225"/>
      <c r="BJ55" s="225"/>
    </row>
    <row r="56" spans="2:62" ht="8.1" customHeight="1">
      <c r="B56" s="1"/>
      <c r="C56" s="1"/>
      <c r="D56" s="1"/>
      <c r="E56" s="1"/>
      <c r="F56" s="1"/>
      <c r="G56" s="1"/>
      <c r="H56" s="1"/>
      <c r="I56" s="1"/>
      <c r="J56" s="1"/>
      <c r="K56" s="1"/>
      <c r="L56" s="36"/>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row>
    <row r="57" spans="2:62">
      <c r="C57" s="197" t="s">
        <v>56</v>
      </c>
      <c r="D57" s="197"/>
      <c r="E57" s="13" t="s">
        <v>58</v>
      </c>
      <c r="F57" s="3" t="s">
        <v>126</v>
      </c>
    </row>
    <row r="58" spans="2:62">
      <c r="B58" s="192" t="s">
        <v>57</v>
      </c>
      <c r="C58" s="192"/>
      <c r="D58" s="192"/>
      <c r="E58" s="13" t="s">
        <v>58</v>
      </c>
      <c r="F58" s="3" t="s">
        <v>60</v>
      </c>
    </row>
    <row r="60" spans="2:62" ht="18" customHeight="1">
      <c r="B60" s="201" t="s">
        <v>389</v>
      </c>
      <c r="C60" s="201"/>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c r="AT60" s="201"/>
      <c r="AU60" s="201"/>
      <c r="AV60" s="201"/>
      <c r="AW60" s="201"/>
      <c r="AX60" s="201"/>
      <c r="AY60" s="201"/>
      <c r="AZ60" s="201"/>
      <c r="BA60" s="201"/>
      <c r="BB60" s="201"/>
      <c r="BC60" s="201"/>
      <c r="BD60" s="201"/>
      <c r="BE60" s="201"/>
      <c r="BF60" s="201"/>
      <c r="BG60" s="201"/>
      <c r="BH60" s="201"/>
      <c r="BI60" s="201"/>
      <c r="BJ60" s="201"/>
    </row>
    <row r="61" spans="2:62">
      <c r="BJ61" s="8" t="s">
        <v>44</v>
      </c>
    </row>
    <row r="62" spans="2:62">
      <c r="B62" s="204" t="s">
        <v>54</v>
      </c>
      <c r="C62" s="208"/>
      <c r="D62" s="208"/>
      <c r="E62" s="208"/>
      <c r="F62" s="208"/>
      <c r="G62" s="208"/>
      <c r="H62" s="208"/>
      <c r="I62" s="208"/>
      <c r="J62" s="208"/>
      <c r="K62" s="208"/>
      <c r="L62" s="208"/>
      <c r="M62" s="208"/>
      <c r="N62" s="208"/>
      <c r="O62" s="208"/>
      <c r="P62" s="208"/>
      <c r="Q62" s="208"/>
      <c r="R62" s="210" t="s">
        <v>122</v>
      </c>
      <c r="S62" s="210"/>
      <c r="T62" s="210"/>
      <c r="U62" s="210"/>
      <c r="V62" s="210"/>
      <c r="W62" s="210"/>
      <c r="X62" s="210"/>
      <c r="Y62" s="210"/>
      <c r="Z62" s="210"/>
      <c r="AA62" s="210"/>
      <c r="AB62" s="210"/>
      <c r="AC62" s="210"/>
      <c r="AD62" s="210"/>
      <c r="AE62" s="210"/>
      <c r="AF62" s="210"/>
      <c r="AG62" s="210"/>
      <c r="AH62" s="210"/>
      <c r="AI62" s="210"/>
      <c r="AJ62" s="210"/>
      <c r="AK62" s="210"/>
      <c r="AL62" s="210"/>
      <c r="AM62" s="210"/>
      <c r="AN62" s="210"/>
      <c r="AO62" s="210"/>
      <c r="AP62" s="210"/>
      <c r="AQ62" s="210"/>
      <c r="AR62" s="210"/>
      <c r="AS62" s="210"/>
      <c r="AT62" s="210"/>
      <c r="AU62" s="210"/>
      <c r="AV62" s="210"/>
      <c r="AW62" s="210"/>
      <c r="AX62" s="210"/>
      <c r="AY62" s="210"/>
      <c r="AZ62" s="210"/>
      <c r="BA62" s="210"/>
      <c r="BB62" s="210"/>
      <c r="BC62" s="210"/>
      <c r="BD62" s="210"/>
      <c r="BE62" s="210"/>
      <c r="BF62" s="210"/>
      <c r="BG62" s="210"/>
      <c r="BH62" s="210"/>
      <c r="BI62" s="210"/>
      <c r="BJ62" s="222"/>
    </row>
    <row r="63" spans="2:62">
      <c r="B63" s="220"/>
      <c r="C63" s="209"/>
      <c r="D63" s="209"/>
      <c r="E63" s="209"/>
      <c r="F63" s="209"/>
      <c r="G63" s="209"/>
      <c r="H63" s="209"/>
      <c r="I63" s="209"/>
      <c r="J63" s="209"/>
      <c r="K63" s="209"/>
      <c r="L63" s="209"/>
      <c r="M63" s="209"/>
      <c r="N63" s="209"/>
      <c r="O63" s="209"/>
      <c r="P63" s="209"/>
      <c r="Q63" s="209"/>
      <c r="R63" s="221" t="s">
        <v>128</v>
      </c>
      <c r="S63" s="221"/>
      <c r="T63" s="221"/>
      <c r="U63" s="221"/>
      <c r="V63" s="221"/>
      <c r="W63" s="221"/>
      <c r="X63" s="221"/>
      <c r="Y63" s="221"/>
      <c r="Z63" s="221"/>
      <c r="AA63" s="221"/>
      <c r="AB63" s="221"/>
      <c r="AC63" s="221"/>
      <c r="AD63" s="221"/>
      <c r="AE63" s="221"/>
      <c r="AF63" s="221"/>
      <c r="AG63" s="221" t="s">
        <v>129</v>
      </c>
      <c r="AH63" s="221"/>
      <c r="AI63" s="221"/>
      <c r="AJ63" s="221"/>
      <c r="AK63" s="221"/>
      <c r="AL63" s="221"/>
      <c r="AM63" s="221"/>
      <c r="AN63" s="221"/>
      <c r="AO63" s="221"/>
      <c r="AP63" s="221"/>
      <c r="AQ63" s="221"/>
      <c r="AR63" s="221"/>
      <c r="AS63" s="221"/>
      <c r="AT63" s="221"/>
      <c r="AU63" s="221"/>
      <c r="AV63" s="221" t="s">
        <v>127</v>
      </c>
      <c r="AW63" s="221"/>
      <c r="AX63" s="221"/>
      <c r="AY63" s="221"/>
      <c r="AZ63" s="221"/>
      <c r="BA63" s="221"/>
      <c r="BB63" s="221"/>
      <c r="BC63" s="221"/>
      <c r="BD63" s="221"/>
      <c r="BE63" s="221"/>
      <c r="BF63" s="221"/>
      <c r="BG63" s="221"/>
      <c r="BH63" s="221"/>
      <c r="BI63" s="221"/>
      <c r="BJ63" s="223"/>
    </row>
    <row r="64" spans="2:62" ht="8.1" customHeight="1">
      <c r="Q64" s="34"/>
    </row>
    <row r="65" spans="2:62">
      <c r="C65" s="194" t="s">
        <v>55</v>
      </c>
      <c r="D65" s="194"/>
      <c r="E65" s="194"/>
      <c r="F65" s="194"/>
      <c r="G65" s="194"/>
      <c r="H65" s="217">
        <v>21</v>
      </c>
      <c r="I65" s="217"/>
      <c r="J65" s="217"/>
      <c r="K65" s="217"/>
      <c r="L65" s="217" t="s">
        <v>54</v>
      </c>
      <c r="M65" s="217"/>
      <c r="N65" s="217"/>
      <c r="O65" s="217"/>
      <c r="P65" s="217"/>
      <c r="Q65" s="35"/>
      <c r="R65" s="195">
        <v>172</v>
      </c>
      <c r="S65" s="195"/>
      <c r="T65" s="195"/>
      <c r="U65" s="195"/>
      <c r="V65" s="195"/>
      <c r="W65" s="195"/>
      <c r="X65" s="195"/>
      <c r="Y65" s="195"/>
      <c r="Z65" s="195"/>
      <c r="AA65" s="195"/>
      <c r="AB65" s="195"/>
      <c r="AC65" s="195"/>
      <c r="AD65" s="195"/>
      <c r="AE65" s="195"/>
      <c r="AF65" s="195"/>
      <c r="AG65" s="195">
        <v>5</v>
      </c>
      <c r="AH65" s="195"/>
      <c r="AI65" s="195"/>
      <c r="AJ65" s="195"/>
      <c r="AK65" s="195"/>
      <c r="AL65" s="195"/>
      <c r="AM65" s="195"/>
      <c r="AN65" s="195"/>
      <c r="AO65" s="195"/>
      <c r="AP65" s="195"/>
      <c r="AQ65" s="195"/>
      <c r="AR65" s="195"/>
      <c r="AS65" s="195"/>
      <c r="AT65" s="195"/>
      <c r="AU65" s="195"/>
      <c r="AV65" s="195">
        <v>18</v>
      </c>
      <c r="AW65" s="195"/>
      <c r="AX65" s="195"/>
      <c r="AY65" s="195"/>
      <c r="AZ65" s="195"/>
      <c r="BA65" s="195"/>
      <c r="BB65" s="195"/>
      <c r="BC65" s="195"/>
      <c r="BD65" s="195"/>
      <c r="BE65" s="195"/>
      <c r="BF65" s="195"/>
      <c r="BG65" s="195"/>
      <c r="BH65" s="195"/>
      <c r="BI65" s="195"/>
      <c r="BJ65" s="195"/>
    </row>
    <row r="66" spans="2:62">
      <c r="H66" s="217">
        <v>22</v>
      </c>
      <c r="I66" s="217"/>
      <c r="J66" s="217"/>
      <c r="K66" s="217"/>
      <c r="Q66" s="35"/>
      <c r="R66" s="195">
        <v>173</v>
      </c>
      <c r="S66" s="195"/>
      <c r="T66" s="195"/>
      <c r="U66" s="195"/>
      <c r="V66" s="195"/>
      <c r="W66" s="195"/>
      <c r="X66" s="195"/>
      <c r="Y66" s="195"/>
      <c r="Z66" s="195"/>
      <c r="AA66" s="195"/>
      <c r="AB66" s="195"/>
      <c r="AC66" s="195"/>
      <c r="AD66" s="195"/>
      <c r="AE66" s="195"/>
      <c r="AF66" s="195"/>
      <c r="AG66" s="195">
        <v>5</v>
      </c>
      <c r="AH66" s="195"/>
      <c r="AI66" s="195"/>
      <c r="AJ66" s="195"/>
      <c r="AK66" s="195"/>
      <c r="AL66" s="195"/>
      <c r="AM66" s="195"/>
      <c r="AN66" s="195"/>
      <c r="AO66" s="195"/>
      <c r="AP66" s="195"/>
      <c r="AQ66" s="195"/>
      <c r="AR66" s="195"/>
      <c r="AS66" s="195"/>
      <c r="AT66" s="195"/>
      <c r="AU66" s="195"/>
      <c r="AV66" s="195">
        <v>18</v>
      </c>
      <c r="AW66" s="195"/>
      <c r="AX66" s="195"/>
      <c r="AY66" s="195"/>
      <c r="AZ66" s="195"/>
      <c r="BA66" s="195"/>
      <c r="BB66" s="195"/>
      <c r="BC66" s="195"/>
      <c r="BD66" s="195"/>
      <c r="BE66" s="195"/>
      <c r="BF66" s="195"/>
      <c r="BG66" s="195"/>
      <c r="BH66" s="195"/>
      <c r="BI66" s="195"/>
      <c r="BJ66" s="195"/>
    </row>
    <row r="67" spans="2:62">
      <c r="H67" s="217">
        <v>23</v>
      </c>
      <c r="I67" s="217"/>
      <c r="J67" s="217"/>
      <c r="K67" s="217"/>
      <c r="Q67" s="35"/>
      <c r="R67" s="195">
        <v>172</v>
      </c>
      <c r="S67" s="195"/>
      <c r="T67" s="195"/>
      <c r="U67" s="195"/>
      <c r="V67" s="195"/>
      <c r="W67" s="195"/>
      <c r="X67" s="195"/>
      <c r="Y67" s="195"/>
      <c r="Z67" s="195"/>
      <c r="AA67" s="195"/>
      <c r="AB67" s="195"/>
      <c r="AC67" s="195"/>
      <c r="AD67" s="195"/>
      <c r="AE67" s="195"/>
      <c r="AF67" s="195"/>
      <c r="AG67" s="195">
        <v>5</v>
      </c>
      <c r="AH67" s="195"/>
      <c r="AI67" s="195"/>
      <c r="AJ67" s="195"/>
      <c r="AK67" s="195"/>
      <c r="AL67" s="195"/>
      <c r="AM67" s="195"/>
      <c r="AN67" s="195"/>
      <c r="AO67" s="195"/>
      <c r="AP67" s="195"/>
      <c r="AQ67" s="195"/>
      <c r="AR67" s="195"/>
      <c r="AS67" s="195"/>
      <c r="AT67" s="195"/>
      <c r="AU67" s="195"/>
      <c r="AV67" s="195">
        <v>16</v>
      </c>
      <c r="AW67" s="195"/>
      <c r="AX67" s="195"/>
      <c r="AY67" s="195"/>
      <c r="AZ67" s="195"/>
      <c r="BA67" s="195"/>
      <c r="BB67" s="195"/>
      <c r="BC67" s="195"/>
      <c r="BD67" s="195"/>
      <c r="BE67" s="195"/>
      <c r="BF67" s="195"/>
      <c r="BG67" s="195"/>
      <c r="BH67" s="195"/>
      <c r="BI67" s="195"/>
      <c r="BJ67" s="195"/>
    </row>
    <row r="68" spans="2:62">
      <c r="H68" s="217">
        <v>24</v>
      </c>
      <c r="I68" s="217"/>
      <c r="J68" s="217"/>
      <c r="K68" s="217"/>
      <c r="Q68" s="35"/>
      <c r="R68" s="195">
        <v>158</v>
      </c>
      <c r="S68" s="195"/>
      <c r="T68" s="195"/>
      <c r="U68" s="195"/>
      <c r="V68" s="195"/>
      <c r="W68" s="195"/>
      <c r="X68" s="195"/>
      <c r="Y68" s="195"/>
      <c r="Z68" s="195"/>
      <c r="AA68" s="195"/>
      <c r="AB68" s="195"/>
      <c r="AC68" s="195"/>
      <c r="AD68" s="195"/>
      <c r="AE68" s="195"/>
      <c r="AF68" s="195"/>
      <c r="AG68" s="195">
        <v>5</v>
      </c>
      <c r="AH68" s="195"/>
      <c r="AI68" s="195"/>
      <c r="AJ68" s="195"/>
      <c r="AK68" s="195"/>
      <c r="AL68" s="195"/>
      <c r="AM68" s="195"/>
      <c r="AN68" s="195"/>
      <c r="AO68" s="195"/>
      <c r="AP68" s="195"/>
      <c r="AQ68" s="195"/>
      <c r="AR68" s="195"/>
      <c r="AS68" s="195"/>
      <c r="AT68" s="195"/>
      <c r="AU68" s="195"/>
      <c r="AV68" s="195">
        <v>13</v>
      </c>
      <c r="AW68" s="195"/>
      <c r="AX68" s="195"/>
      <c r="AY68" s="195"/>
      <c r="AZ68" s="195"/>
      <c r="BA68" s="195"/>
      <c r="BB68" s="195"/>
      <c r="BC68" s="195"/>
      <c r="BD68" s="195"/>
      <c r="BE68" s="195"/>
      <c r="BF68" s="195"/>
      <c r="BG68" s="195"/>
      <c r="BH68" s="195"/>
      <c r="BI68" s="195"/>
      <c r="BJ68" s="195"/>
    </row>
    <row r="69" spans="2:62">
      <c r="H69" s="218">
        <v>25</v>
      </c>
      <c r="I69" s="218"/>
      <c r="J69" s="218"/>
      <c r="K69" s="218"/>
      <c r="Q69" s="35"/>
      <c r="R69" s="200">
        <v>158</v>
      </c>
      <c r="S69" s="200"/>
      <c r="T69" s="200"/>
      <c r="U69" s="200"/>
      <c r="V69" s="200"/>
      <c r="W69" s="200"/>
      <c r="X69" s="200"/>
      <c r="Y69" s="200"/>
      <c r="Z69" s="200"/>
      <c r="AA69" s="200"/>
      <c r="AB69" s="200"/>
      <c r="AC69" s="200"/>
      <c r="AD69" s="200"/>
      <c r="AE69" s="200"/>
      <c r="AF69" s="200"/>
      <c r="AG69" s="200">
        <v>5</v>
      </c>
      <c r="AH69" s="200"/>
      <c r="AI69" s="200"/>
      <c r="AJ69" s="200"/>
      <c r="AK69" s="200"/>
      <c r="AL69" s="200"/>
      <c r="AM69" s="200"/>
      <c r="AN69" s="200"/>
      <c r="AO69" s="200"/>
      <c r="AP69" s="200"/>
      <c r="AQ69" s="200"/>
      <c r="AR69" s="200"/>
      <c r="AS69" s="200"/>
      <c r="AT69" s="200"/>
      <c r="AU69" s="200"/>
      <c r="AV69" s="200">
        <v>10</v>
      </c>
      <c r="AW69" s="200"/>
      <c r="AX69" s="200"/>
      <c r="AY69" s="200"/>
      <c r="AZ69" s="200"/>
      <c r="BA69" s="200"/>
      <c r="BB69" s="200"/>
      <c r="BC69" s="200"/>
      <c r="BD69" s="200"/>
      <c r="BE69" s="200"/>
      <c r="BF69" s="200"/>
      <c r="BG69" s="200"/>
      <c r="BH69" s="200"/>
      <c r="BI69" s="200"/>
      <c r="BJ69" s="200"/>
    </row>
    <row r="70" spans="2:62" ht="8.1" customHeight="1">
      <c r="B70" s="1"/>
      <c r="C70" s="1"/>
      <c r="D70" s="1"/>
      <c r="E70" s="1"/>
      <c r="F70" s="1"/>
      <c r="G70" s="1"/>
      <c r="H70" s="1"/>
      <c r="I70" s="1"/>
      <c r="J70" s="1"/>
      <c r="K70" s="1"/>
      <c r="L70" s="1"/>
      <c r="M70" s="1"/>
      <c r="N70" s="1"/>
      <c r="O70" s="1"/>
      <c r="P70" s="1"/>
      <c r="Q70" s="36"/>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row>
    <row r="71" spans="2:62">
      <c r="B71" s="230" t="s">
        <v>57</v>
      </c>
      <c r="C71" s="230"/>
      <c r="D71" s="230"/>
      <c r="E71" s="13" t="s">
        <v>58</v>
      </c>
      <c r="F71" s="3" t="s">
        <v>60</v>
      </c>
    </row>
  </sheetData>
  <mergeCells count="169">
    <mergeCell ref="C34:D34"/>
    <mergeCell ref="B35:D35"/>
    <mergeCell ref="Z31:AL31"/>
    <mergeCell ref="AM31:AY31"/>
    <mergeCell ref="Z32:AL32"/>
    <mergeCell ref="AM32:AY32"/>
    <mergeCell ref="AZ28:BJ28"/>
    <mergeCell ref="AZ29:BJ29"/>
    <mergeCell ref="AZ30:BJ30"/>
    <mergeCell ref="AZ31:BJ31"/>
    <mergeCell ref="AZ32:BJ32"/>
    <mergeCell ref="Z28:AL28"/>
    <mergeCell ref="AM28:AY28"/>
    <mergeCell ref="Z29:AL29"/>
    <mergeCell ref="AM29:AY29"/>
    <mergeCell ref="Z30:AL30"/>
    <mergeCell ref="AM30:AY30"/>
    <mergeCell ref="F32:H32"/>
    <mergeCell ref="M28:Y28"/>
    <mergeCell ref="M29:Y29"/>
    <mergeCell ref="M30:Y30"/>
    <mergeCell ref="M31:Y31"/>
    <mergeCell ref="M32:Y32"/>
    <mergeCell ref="C28:E28"/>
    <mergeCell ref="I28:K28"/>
    <mergeCell ref="F28:H28"/>
    <mergeCell ref="F29:H29"/>
    <mergeCell ref="F30:H30"/>
    <mergeCell ref="F31:H31"/>
    <mergeCell ref="B20:D20"/>
    <mergeCell ref="B22:BJ22"/>
    <mergeCell ref="B24:L26"/>
    <mergeCell ref="M25:Y26"/>
    <mergeCell ref="Z25:AL26"/>
    <mergeCell ref="AM25:AY26"/>
    <mergeCell ref="AZ24:BJ26"/>
    <mergeCell ref="M24:AY24"/>
    <mergeCell ref="B5:BJ5"/>
    <mergeCell ref="B7:N8"/>
    <mergeCell ref="O7:AB8"/>
    <mergeCell ref="AC7:AP8"/>
    <mergeCell ref="AQ7:BD8"/>
    <mergeCell ref="C10:F10"/>
    <mergeCell ref="G10:I10"/>
    <mergeCell ref="J10:M10"/>
    <mergeCell ref="O10:AB10"/>
    <mergeCell ref="AC10:AP10"/>
    <mergeCell ref="AQ10:BD10"/>
    <mergeCell ref="Z44:AL44"/>
    <mergeCell ref="F45:H45"/>
    <mergeCell ref="AM44:AY44"/>
    <mergeCell ref="C42:E42"/>
    <mergeCell ref="I42:K42"/>
    <mergeCell ref="F42:H42"/>
    <mergeCell ref="F43:H43"/>
    <mergeCell ref="F44:H44"/>
    <mergeCell ref="B37:BJ37"/>
    <mergeCell ref="B39:L40"/>
    <mergeCell ref="M39:AL39"/>
    <mergeCell ref="AM39:BJ39"/>
    <mergeCell ref="M40:Y40"/>
    <mergeCell ref="Z40:AL40"/>
    <mergeCell ref="AM40:AY40"/>
    <mergeCell ref="AZ40:BJ40"/>
    <mergeCell ref="I51:K51"/>
    <mergeCell ref="Z51:AL51"/>
    <mergeCell ref="Z49:AL49"/>
    <mergeCell ref="M49:Y49"/>
    <mergeCell ref="F51:H51"/>
    <mergeCell ref="F52:H52"/>
    <mergeCell ref="AM51:AY51"/>
    <mergeCell ref="AZ42:BJ42"/>
    <mergeCell ref="AZ43:BJ43"/>
    <mergeCell ref="AZ44:BJ44"/>
    <mergeCell ref="AZ45:BJ45"/>
    <mergeCell ref="AZ46:BJ46"/>
    <mergeCell ref="Z42:AL42"/>
    <mergeCell ref="AM49:AY49"/>
    <mergeCell ref="AZ49:BJ49"/>
    <mergeCell ref="F46:H46"/>
    <mergeCell ref="M42:Y42"/>
    <mergeCell ref="M43:Y43"/>
    <mergeCell ref="M44:Y44"/>
    <mergeCell ref="M45:Y45"/>
    <mergeCell ref="M46:Y46"/>
    <mergeCell ref="AM42:AY42"/>
    <mergeCell ref="Z43:AL43"/>
    <mergeCell ref="AM43:AY43"/>
    <mergeCell ref="Z55:AL55"/>
    <mergeCell ref="AM55:AY55"/>
    <mergeCell ref="L65:P65"/>
    <mergeCell ref="M53:Y53"/>
    <mergeCell ref="Z53:AL53"/>
    <mergeCell ref="AM53:AY53"/>
    <mergeCell ref="AZ53:BJ53"/>
    <mergeCell ref="H66:K66"/>
    <mergeCell ref="Z45:AL45"/>
    <mergeCell ref="AM45:AY45"/>
    <mergeCell ref="Z46:AL46"/>
    <mergeCell ref="AM46:AY46"/>
    <mergeCell ref="F53:H53"/>
    <mergeCell ref="M51:Y51"/>
    <mergeCell ref="AZ51:BJ51"/>
    <mergeCell ref="M52:Y52"/>
    <mergeCell ref="Z52:AL52"/>
    <mergeCell ref="AM52:AY52"/>
    <mergeCell ref="AZ52:BJ52"/>
    <mergeCell ref="AZ55:BJ55"/>
    <mergeCell ref="B48:L49"/>
    <mergeCell ref="M48:AL48"/>
    <mergeCell ref="AM48:BJ48"/>
    <mergeCell ref="C51:E51"/>
    <mergeCell ref="A1:S2"/>
    <mergeCell ref="AV68:BJ68"/>
    <mergeCell ref="AG69:AU69"/>
    <mergeCell ref="AV69:BJ69"/>
    <mergeCell ref="AG68:AU68"/>
    <mergeCell ref="C57:D57"/>
    <mergeCell ref="B58:D58"/>
    <mergeCell ref="B60:BJ60"/>
    <mergeCell ref="B62:Q63"/>
    <mergeCell ref="R62:BJ62"/>
    <mergeCell ref="R63:AF63"/>
    <mergeCell ref="AG63:AU63"/>
    <mergeCell ref="AV63:BJ63"/>
    <mergeCell ref="AV67:BJ67"/>
    <mergeCell ref="H67:K67"/>
    <mergeCell ref="H68:K68"/>
    <mergeCell ref="C65:G65"/>
    <mergeCell ref="F54:H54"/>
    <mergeCell ref="M54:Y54"/>
    <mergeCell ref="Z54:AL54"/>
    <mergeCell ref="AM54:AY54"/>
    <mergeCell ref="AZ54:BJ54"/>
    <mergeCell ref="F55:H55"/>
    <mergeCell ref="M55:Y55"/>
    <mergeCell ref="B71:D71"/>
    <mergeCell ref="AG65:AU65"/>
    <mergeCell ref="AV65:BJ65"/>
    <mergeCell ref="AG66:AU66"/>
    <mergeCell ref="AV66:BJ66"/>
    <mergeCell ref="AG67:AU67"/>
    <mergeCell ref="H69:K69"/>
    <mergeCell ref="R65:AF65"/>
    <mergeCell ref="R66:AF66"/>
    <mergeCell ref="R67:AF67"/>
    <mergeCell ref="R68:AF68"/>
    <mergeCell ref="R69:AF69"/>
    <mergeCell ref="H65:K65"/>
    <mergeCell ref="G14:I14"/>
    <mergeCell ref="O14:AB14"/>
    <mergeCell ref="AC14:AP14"/>
    <mergeCell ref="AQ14:BD14"/>
    <mergeCell ref="C16:D16"/>
    <mergeCell ref="F16:G16"/>
    <mergeCell ref="F18:G18"/>
    <mergeCell ref="F19:G19"/>
    <mergeCell ref="O11:AB11"/>
    <mergeCell ref="AC11:AP11"/>
    <mergeCell ref="AQ11:BD11"/>
    <mergeCell ref="G12:I12"/>
    <mergeCell ref="O12:AB12"/>
    <mergeCell ref="AC12:AP12"/>
    <mergeCell ref="AQ12:BD12"/>
    <mergeCell ref="G13:I13"/>
    <mergeCell ref="O13:AB13"/>
    <mergeCell ref="AC13:AP13"/>
    <mergeCell ref="AQ13:BD13"/>
    <mergeCell ref="G11:I11"/>
  </mergeCells>
  <phoneticPr fontId="5"/>
  <printOptions horizontalCentered="1"/>
  <pageMargins left="0.47244094488188981" right="0.39370078740157483" top="0.31496062992125984" bottom="0.39370078740157483" header="0" footer="0"/>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71"/>
  <sheetViews>
    <sheetView view="pageBreakPreview" zoomScaleNormal="100" zoomScaleSheetLayoutView="100" workbookViewId="0"/>
  </sheetViews>
  <sheetFormatPr defaultRowHeight="13.5"/>
  <cols>
    <col min="1" max="1" width="1" customWidth="1"/>
    <col min="2" max="63" width="1.625" customWidth="1"/>
  </cols>
  <sheetData>
    <row r="1" spans="2:63" ht="11.1" customHeight="1">
      <c r="AS1" s="183">
        <f>'216'!A1+1</f>
        <v>217</v>
      </c>
      <c r="AT1" s="183"/>
      <c r="AU1" s="183"/>
      <c r="AV1" s="183"/>
      <c r="AW1" s="183"/>
      <c r="AX1" s="183"/>
      <c r="AY1" s="183"/>
      <c r="AZ1" s="183"/>
      <c r="BA1" s="183"/>
      <c r="BB1" s="183"/>
      <c r="BC1" s="183"/>
      <c r="BD1" s="183"/>
      <c r="BE1" s="183"/>
      <c r="BF1" s="183"/>
      <c r="BG1" s="183"/>
      <c r="BH1" s="183"/>
      <c r="BI1" s="183"/>
      <c r="BJ1" s="183"/>
      <c r="BK1" s="183"/>
    </row>
    <row r="2" spans="2:63" ht="11.1" customHeight="1">
      <c r="AS2" s="183"/>
      <c r="AT2" s="183"/>
      <c r="AU2" s="183"/>
      <c r="AV2" s="183"/>
      <c r="AW2" s="183"/>
      <c r="AX2" s="183"/>
      <c r="AY2" s="183"/>
      <c r="AZ2" s="183"/>
      <c r="BA2" s="183"/>
      <c r="BB2" s="183"/>
      <c r="BC2" s="183"/>
      <c r="BD2" s="183"/>
      <c r="BE2" s="183"/>
      <c r="BF2" s="183"/>
      <c r="BG2" s="183"/>
      <c r="BH2" s="183"/>
      <c r="BI2" s="183"/>
      <c r="BJ2" s="183"/>
      <c r="BK2" s="183"/>
    </row>
    <row r="3" spans="2:63" ht="11.1" customHeight="1">
      <c r="AS3" s="49"/>
      <c r="AT3" s="49"/>
      <c r="AU3" s="49"/>
      <c r="AV3" s="49"/>
      <c r="AW3" s="49"/>
      <c r="AX3" s="49"/>
      <c r="AY3" s="49"/>
      <c r="AZ3" s="49"/>
      <c r="BA3" s="49"/>
      <c r="BB3" s="49"/>
      <c r="BC3" s="49"/>
      <c r="BD3" s="49"/>
      <c r="BE3" s="49"/>
      <c r="BF3" s="49"/>
      <c r="BG3" s="49"/>
      <c r="BH3" s="49"/>
      <c r="BI3" s="49"/>
      <c r="BJ3" s="49"/>
      <c r="BK3" s="49"/>
    </row>
    <row r="4" spans="2:63" ht="11.1" customHeight="1">
      <c r="AS4" s="49"/>
      <c r="AT4" s="49"/>
      <c r="AU4" s="49"/>
      <c r="AV4" s="49"/>
      <c r="AW4" s="49"/>
      <c r="AX4" s="49"/>
      <c r="AY4" s="49"/>
      <c r="AZ4" s="49"/>
      <c r="BA4" s="49"/>
      <c r="BB4" s="49"/>
      <c r="BC4" s="49"/>
      <c r="BD4" s="49"/>
      <c r="BE4" s="49"/>
      <c r="BF4" s="49"/>
      <c r="BG4" s="49"/>
      <c r="BH4" s="49"/>
      <c r="BI4" s="49"/>
      <c r="BJ4" s="49"/>
      <c r="BK4" s="49"/>
    </row>
    <row r="5" spans="2:63" ht="18" customHeight="1">
      <c r="B5" s="201" t="s">
        <v>390</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1"/>
      <c r="BA5" s="201"/>
      <c r="BB5" s="201"/>
      <c r="BC5" s="201"/>
      <c r="BD5" s="201"/>
      <c r="BE5" s="201"/>
      <c r="BF5" s="201"/>
      <c r="BG5" s="201"/>
      <c r="BH5" s="201"/>
      <c r="BI5" s="201"/>
      <c r="BJ5" s="201"/>
    </row>
    <row r="6" spans="2:63" ht="12.95" customHeight="1">
      <c r="BJ6" s="8" t="s">
        <v>130</v>
      </c>
    </row>
    <row r="7" spans="2:63">
      <c r="B7" s="234" t="s">
        <v>137</v>
      </c>
      <c r="C7" s="235"/>
      <c r="D7" s="235"/>
      <c r="E7" s="235"/>
      <c r="F7" s="235"/>
      <c r="G7" s="235"/>
      <c r="H7" s="235"/>
      <c r="I7" s="235"/>
      <c r="J7" s="235"/>
      <c r="K7" s="235"/>
      <c r="L7" s="235"/>
      <c r="M7" s="235"/>
      <c r="N7" s="235" t="s">
        <v>131</v>
      </c>
      <c r="O7" s="264"/>
      <c r="P7" s="264"/>
      <c r="Q7" s="264"/>
      <c r="R7" s="264"/>
      <c r="S7" s="264"/>
      <c r="T7" s="264"/>
      <c r="U7" s="264"/>
      <c r="V7" s="264"/>
      <c r="W7" s="284" t="s">
        <v>132</v>
      </c>
      <c r="X7" s="284"/>
      <c r="Y7" s="284"/>
      <c r="Z7" s="284"/>
      <c r="AA7" s="284"/>
      <c r="AB7" s="284"/>
      <c r="AC7" s="284"/>
      <c r="AD7" s="284"/>
      <c r="AE7" s="284" t="s">
        <v>133</v>
      </c>
      <c r="AF7" s="284"/>
      <c r="AG7" s="284"/>
      <c r="AH7" s="284"/>
      <c r="AI7" s="284"/>
      <c r="AJ7" s="284"/>
      <c r="AK7" s="284"/>
      <c r="AL7" s="284"/>
      <c r="AM7" s="284" t="s">
        <v>134</v>
      </c>
      <c r="AN7" s="284"/>
      <c r="AO7" s="284"/>
      <c r="AP7" s="284"/>
      <c r="AQ7" s="284"/>
      <c r="AR7" s="284"/>
      <c r="AS7" s="284"/>
      <c r="AT7" s="284"/>
      <c r="AU7" s="284" t="s">
        <v>135</v>
      </c>
      <c r="AV7" s="284"/>
      <c r="AW7" s="284"/>
      <c r="AX7" s="284"/>
      <c r="AY7" s="284"/>
      <c r="AZ7" s="284"/>
      <c r="BA7" s="284"/>
      <c r="BB7" s="284"/>
      <c r="BC7" s="284" t="s">
        <v>136</v>
      </c>
      <c r="BD7" s="284"/>
      <c r="BE7" s="284"/>
      <c r="BF7" s="284"/>
      <c r="BG7" s="284"/>
      <c r="BH7" s="284"/>
      <c r="BI7" s="284"/>
      <c r="BJ7" s="238"/>
    </row>
    <row r="8" spans="2:63">
      <c r="B8" s="236"/>
      <c r="C8" s="237"/>
      <c r="D8" s="237"/>
      <c r="E8" s="237"/>
      <c r="F8" s="237"/>
      <c r="G8" s="237"/>
      <c r="H8" s="237"/>
      <c r="I8" s="237"/>
      <c r="J8" s="237"/>
      <c r="K8" s="237"/>
      <c r="L8" s="237"/>
      <c r="M8" s="237"/>
      <c r="N8" s="266"/>
      <c r="O8" s="266"/>
      <c r="P8" s="266"/>
      <c r="Q8" s="266"/>
      <c r="R8" s="266"/>
      <c r="S8" s="266"/>
      <c r="T8" s="266"/>
      <c r="U8" s="266"/>
      <c r="V8" s="266"/>
      <c r="W8" s="285"/>
      <c r="X8" s="285"/>
      <c r="Y8" s="285"/>
      <c r="Z8" s="285"/>
      <c r="AA8" s="285"/>
      <c r="AB8" s="285"/>
      <c r="AC8" s="285"/>
      <c r="AD8" s="285"/>
      <c r="AE8" s="285"/>
      <c r="AF8" s="285"/>
      <c r="AG8" s="285"/>
      <c r="AH8" s="285"/>
      <c r="AI8" s="285"/>
      <c r="AJ8" s="285"/>
      <c r="AK8" s="285"/>
      <c r="AL8" s="285"/>
      <c r="AM8" s="285"/>
      <c r="AN8" s="285"/>
      <c r="AO8" s="285"/>
      <c r="AP8" s="285"/>
      <c r="AQ8" s="285"/>
      <c r="AR8" s="285"/>
      <c r="AS8" s="285"/>
      <c r="AT8" s="285"/>
      <c r="AU8" s="285"/>
      <c r="AV8" s="285"/>
      <c r="AW8" s="285"/>
      <c r="AX8" s="285"/>
      <c r="AY8" s="285"/>
      <c r="AZ8" s="285"/>
      <c r="BA8" s="285"/>
      <c r="BB8" s="285"/>
      <c r="BC8" s="285"/>
      <c r="BD8" s="285"/>
      <c r="BE8" s="285"/>
      <c r="BF8" s="285"/>
      <c r="BG8" s="285"/>
      <c r="BH8" s="285"/>
      <c r="BI8" s="285"/>
      <c r="BJ8" s="241"/>
    </row>
    <row r="9" spans="2:63" ht="8.1" customHeight="1">
      <c r="M9" s="34"/>
    </row>
    <row r="10" spans="2:63">
      <c r="C10" s="194" t="s">
        <v>138</v>
      </c>
      <c r="D10" s="194"/>
      <c r="E10" s="194"/>
      <c r="F10" s="194"/>
      <c r="G10" s="283">
        <v>21</v>
      </c>
      <c r="H10" s="283"/>
      <c r="I10" s="283"/>
      <c r="J10" s="217" t="s">
        <v>137</v>
      </c>
      <c r="K10" s="217"/>
      <c r="L10" s="217"/>
      <c r="M10" s="35"/>
      <c r="N10" s="195">
        <v>11387</v>
      </c>
      <c r="O10" s="195"/>
      <c r="P10" s="195"/>
      <c r="Q10" s="195"/>
      <c r="R10" s="195"/>
      <c r="S10" s="195"/>
      <c r="T10" s="195"/>
      <c r="U10" s="195"/>
      <c r="V10" s="195"/>
      <c r="W10" s="195">
        <v>442</v>
      </c>
      <c r="X10" s="195"/>
      <c r="Y10" s="195"/>
      <c r="Z10" s="195"/>
      <c r="AA10" s="195"/>
      <c r="AB10" s="195"/>
      <c r="AC10" s="195"/>
      <c r="AD10" s="195"/>
      <c r="AE10" s="195">
        <v>801</v>
      </c>
      <c r="AF10" s="195"/>
      <c r="AG10" s="195"/>
      <c r="AH10" s="195"/>
      <c r="AI10" s="195"/>
      <c r="AJ10" s="195"/>
      <c r="AK10" s="195"/>
      <c r="AL10" s="195"/>
      <c r="AM10" s="195">
        <v>545</v>
      </c>
      <c r="AN10" s="195"/>
      <c r="AO10" s="195"/>
      <c r="AP10" s="195"/>
      <c r="AQ10" s="195"/>
      <c r="AR10" s="195"/>
      <c r="AS10" s="195"/>
      <c r="AT10" s="195"/>
      <c r="AU10" s="195">
        <v>99</v>
      </c>
      <c r="AV10" s="195"/>
      <c r="AW10" s="195"/>
      <c r="AX10" s="195"/>
      <c r="AY10" s="195"/>
      <c r="AZ10" s="195"/>
      <c r="BA10" s="195"/>
      <c r="BB10" s="195"/>
      <c r="BC10" s="195">
        <v>7</v>
      </c>
      <c r="BD10" s="195"/>
      <c r="BE10" s="195"/>
      <c r="BF10" s="195"/>
      <c r="BG10" s="195"/>
      <c r="BH10" s="195"/>
      <c r="BI10" s="195"/>
      <c r="BJ10" s="195"/>
    </row>
    <row r="11" spans="2:63">
      <c r="G11" s="283">
        <v>22</v>
      </c>
      <c r="H11" s="283"/>
      <c r="I11" s="283"/>
      <c r="M11" s="35"/>
      <c r="N11" s="195">
        <v>11278</v>
      </c>
      <c r="O11" s="195"/>
      <c r="P11" s="195"/>
      <c r="Q11" s="195"/>
      <c r="R11" s="195"/>
      <c r="S11" s="195"/>
      <c r="T11" s="195"/>
      <c r="U11" s="195"/>
      <c r="V11" s="195"/>
      <c r="W11" s="195">
        <v>443</v>
      </c>
      <c r="X11" s="195"/>
      <c r="Y11" s="195"/>
      <c r="Z11" s="195"/>
      <c r="AA11" s="195"/>
      <c r="AB11" s="195"/>
      <c r="AC11" s="195"/>
      <c r="AD11" s="195"/>
      <c r="AE11" s="195">
        <v>802</v>
      </c>
      <c r="AF11" s="195"/>
      <c r="AG11" s="195"/>
      <c r="AH11" s="195"/>
      <c r="AI11" s="195"/>
      <c r="AJ11" s="195"/>
      <c r="AK11" s="195"/>
      <c r="AL11" s="195"/>
      <c r="AM11" s="195">
        <v>545</v>
      </c>
      <c r="AN11" s="195"/>
      <c r="AO11" s="195"/>
      <c r="AP11" s="195"/>
      <c r="AQ11" s="195"/>
      <c r="AR11" s="195"/>
      <c r="AS11" s="195"/>
      <c r="AT11" s="195"/>
      <c r="AU11" s="195">
        <v>96</v>
      </c>
      <c r="AV11" s="195"/>
      <c r="AW11" s="195"/>
      <c r="AX11" s="195"/>
      <c r="AY11" s="195"/>
      <c r="AZ11" s="195"/>
      <c r="BA11" s="195"/>
      <c r="BB11" s="195"/>
      <c r="BC11" s="195">
        <v>7</v>
      </c>
      <c r="BD11" s="195"/>
      <c r="BE11" s="195"/>
      <c r="BF11" s="195"/>
      <c r="BG11" s="195"/>
      <c r="BH11" s="195"/>
      <c r="BI11" s="195"/>
      <c r="BJ11" s="195"/>
    </row>
    <row r="12" spans="2:63">
      <c r="G12" s="283">
        <v>23</v>
      </c>
      <c r="H12" s="283"/>
      <c r="I12" s="283"/>
      <c r="M12" s="35"/>
      <c r="N12" s="195">
        <v>11081</v>
      </c>
      <c r="O12" s="195"/>
      <c r="P12" s="195"/>
      <c r="Q12" s="195"/>
      <c r="R12" s="195"/>
      <c r="S12" s="195"/>
      <c r="T12" s="195"/>
      <c r="U12" s="195"/>
      <c r="V12" s="195"/>
      <c r="W12" s="195">
        <v>423</v>
      </c>
      <c r="X12" s="195"/>
      <c r="Y12" s="195"/>
      <c r="Z12" s="195"/>
      <c r="AA12" s="195"/>
      <c r="AB12" s="195"/>
      <c r="AC12" s="195"/>
      <c r="AD12" s="195"/>
      <c r="AE12" s="195">
        <v>773</v>
      </c>
      <c r="AF12" s="195"/>
      <c r="AG12" s="195"/>
      <c r="AH12" s="195"/>
      <c r="AI12" s="195"/>
      <c r="AJ12" s="195"/>
      <c r="AK12" s="195"/>
      <c r="AL12" s="195"/>
      <c r="AM12" s="195">
        <v>495</v>
      </c>
      <c r="AN12" s="195"/>
      <c r="AO12" s="195"/>
      <c r="AP12" s="195"/>
      <c r="AQ12" s="195"/>
      <c r="AR12" s="195"/>
      <c r="AS12" s="195"/>
      <c r="AT12" s="195"/>
      <c r="AU12" s="195">
        <v>95</v>
      </c>
      <c r="AV12" s="195"/>
      <c r="AW12" s="195"/>
      <c r="AX12" s="195"/>
      <c r="AY12" s="195"/>
      <c r="AZ12" s="195"/>
      <c r="BA12" s="195"/>
      <c r="BB12" s="195"/>
      <c r="BC12" s="195">
        <v>7</v>
      </c>
      <c r="BD12" s="195"/>
      <c r="BE12" s="195"/>
      <c r="BF12" s="195"/>
      <c r="BG12" s="195"/>
      <c r="BH12" s="195"/>
      <c r="BI12" s="195"/>
      <c r="BJ12" s="195"/>
    </row>
    <row r="13" spans="2:63">
      <c r="G13" s="283">
        <v>24</v>
      </c>
      <c r="H13" s="283"/>
      <c r="I13" s="283"/>
      <c r="M13" s="35"/>
      <c r="N13" s="195">
        <v>10960</v>
      </c>
      <c r="O13" s="195"/>
      <c r="P13" s="195"/>
      <c r="Q13" s="195"/>
      <c r="R13" s="195"/>
      <c r="S13" s="195"/>
      <c r="T13" s="195"/>
      <c r="U13" s="195"/>
      <c r="V13" s="195"/>
      <c r="W13" s="195">
        <v>420</v>
      </c>
      <c r="X13" s="195"/>
      <c r="Y13" s="195"/>
      <c r="Z13" s="195"/>
      <c r="AA13" s="195"/>
      <c r="AB13" s="195"/>
      <c r="AC13" s="195"/>
      <c r="AD13" s="195"/>
      <c r="AE13" s="195">
        <v>790</v>
      </c>
      <c r="AF13" s="195"/>
      <c r="AG13" s="195"/>
      <c r="AH13" s="195"/>
      <c r="AI13" s="195"/>
      <c r="AJ13" s="195"/>
      <c r="AK13" s="195"/>
      <c r="AL13" s="195"/>
      <c r="AM13" s="195">
        <v>492</v>
      </c>
      <c r="AN13" s="195"/>
      <c r="AO13" s="195"/>
      <c r="AP13" s="195"/>
      <c r="AQ13" s="195"/>
      <c r="AR13" s="195"/>
      <c r="AS13" s="195"/>
      <c r="AT13" s="195"/>
      <c r="AU13" s="195">
        <v>93</v>
      </c>
      <c r="AV13" s="195"/>
      <c r="AW13" s="195"/>
      <c r="AX13" s="195"/>
      <c r="AY13" s="195"/>
      <c r="AZ13" s="195"/>
      <c r="BA13" s="195"/>
      <c r="BB13" s="195"/>
      <c r="BC13" s="195">
        <v>7</v>
      </c>
      <c r="BD13" s="195"/>
      <c r="BE13" s="195"/>
      <c r="BF13" s="195"/>
      <c r="BG13" s="195"/>
      <c r="BH13" s="195"/>
      <c r="BI13" s="195"/>
      <c r="BJ13" s="195"/>
    </row>
    <row r="14" spans="2:63">
      <c r="G14" s="287">
        <v>25</v>
      </c>
      <c r="H14" s="287"/>
      <c r="I14" s="287"/>
      <c r="M14" s="35"/>
      <c r="N14" s="200">
        <f>SUM(W14:BJ14,N23:BJ23)</f>
        <v>10875</v>
      </c>
      <c r="O14" s="200"/>
      <c r="P14" s="200"/>
      <c r="Q14" s="200"/>
      <c r="R14" s="200"/>
      <c r="S14" s="200"/>
      <c r="T14" s="200"/>
      <c r="U14" s="200"/>
      <c r="V14" s="200"/>
      <c r="W14" s="286">
        <v>423</v>
      </c>
      <c r="X14" s="286"/>
      <c r="Y14" s="286"/>
      <c r="Z14" s="286"/>
      <c r="AA14" s="286"/>
      <c r="AB14" s="286"/>
      <c r="AC14" s="286"/>
      <c r="AD14" s="286"/>
      <c r="AE14" s="286">
        <v>810</v>
      </c>
      <c r="AF14" s="286"/>
      <c r="AG14" s="286"/>
      <c r="AH14" s="286"/>
      <c r="AI14" s="286"/>
      <c r="AJ14" s="286"/>
      <c r="AK14" s="286"/>
      <c r="AL14" s="286"/>
      <c r="AM14" s="286">
        <v>486</v>
      </c>
      <c r="AN14" s="286"/>
      <c r="AO14" s="286"/>
      <c r="AP14" s="286"/>
      <c r="AQ14" s="286"/>
      <c r="AR14" s="286"/>
      <c r="AS14" s="286"/>
      <c r="AT14" s="286"/>
      <c r="AU14" s="286">
        <v>93</v>
      </c>
      <c r="AV14" s="286"/>
      <c r="AW14" s="286"/>
      <c r="AX14" s="286"/>
      <c r="AY14" s="286"/>
      <c r="AZ14" s="286"/>
      <c r="BA14" s="286"/>
      <c r="BB14" s="286"/>
      <c r="BC14" s="286">
        <v>7</v>
      </c>
      <c r="BD14" s="286"/>
      <c r="BE14" s="286"/>
      <c r="BF14" s="286"/>
      <c r="BG14" s="286"/>
      <c r="BH14" s="286"/>
      <c r="BI14" s="286"/>
      <c r="BJ14" s="286"/>
    </row>
    <row r="15" spans="2:63" ht="8.1" customHeight="1">
      <c r="B15" s="1"/>
      <c r="C15" s="1"/>
      <c r="D15" s="1"/>
      <c r="E15" s="1"/>
      <c r="F15" s="1"/>
      <c r="G15" s="1"/>
      <c r="H15" s="1"/>
      <c r="I15" s="1"/>
      <c r="J15" s="1"/>
      <c r="K15" s="1"/>
      <c r="L15" s="1"/>
      <c r="M15" s="36"/>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row>
    <row r="16" spans="2:63">
      <c r="B16" s="234" t="s">
        <v>137</v>
      </c>
      <c r="C16" s="235"/>
      <c r="D16" s="235"/>
      <c r="E16" s="235"/>
      <c r="F16" s="235"/>
      <c r="G16" s="235"/>
      <c r="H16" s="235"/>
      <c r="I16" s="235"/>
      <c r="J16" s="235"/>
      <c r="K16" s="235"/>
      <c r="L16" s="235"/>
      <c r="M16" s="235"/>
      <c r="N16" s="284" t="s">
        <v>139</v>
      </c>
      <c r="O16" s="284"/>
      <c r="P16" s="284"/>
      <c r="Q16" s="284"/>
      <c r="R16" s="284"/>
      <c r="S16" s="284"/>
      <c r="T16" s="284"/>
      <c r="U16" s="284" t="s">
        <v>140</v>
      </c>
      <c r="V16" s="284"/>
      <c r="W16" s="284"/>
      <c r="X16" s="284"/>
      <c r="Y16" s="284"/>
      <c r="Z16" s="284"/>
      <c r="AA16" s="284"/>
      <c r="AB16" s="284" t="s">
        <v>141</v>
      </c>
      <c r="AC16" s="284"/>
      <c r="AD16" s="284"/>
      <c r="AE16" s="284"/>
      <c r="AF16" s="284"/>
      <c r="AG16" s="284"/>
      <c r="AH16" s="284"/>
      <c r="AI16" s="284" t="s">
        <v>142</v>
      </c>
      <c r="AJ16" s="284"/>
      <c r="AK16" s="284"/>
      <c r="AL16" s="284"/>
      <c r="AM16" s="284"/>
      <c r="AN16" s="284"/>
      <c r="AO16" s="284"/>
      <c r="AP16" s="256" t="s">
        <v>143</v>
      </c>
      <c r="AQ16" s="284"/>
      <c r="AR16" s="284"/>
      <c r="AS16" s="284"/>
      <c r="AT16" s="284"/>
      <c r="AU16" s="284"/>
      <c r="AV16" s="284"/>
      <c r="AW16" s="284" t="s">
        <v>144</v>
      </c>
      <c r="AX16" s="284"/>
      <c r="AY16" s="284"/>
      <c r="AZ16" s="284"/>
      <c r="BA16" s="284"/>
      <c r="BB16" s="284"/>
      <c r="BC16" s="284"/>
      <c r="BD16" s="284" t="s">
        <v>145</v>
      </c>
      <c r="BE16" s="284"/>
      <c r="BF16" s="284"/>
      <c r="BG16" s="284"/>
      <c r="BH16" s="284"/>
      <c r="BI16" s="284"/>
      <c r="BJ16" s="238"/>
    </row>
    <row r="17" spans="2:63">
      <c r="B17" s="236"/>
      <c r="C17" s="237"/>
      <c r="D17" s="237"/>
      <c r="E17" s="237"/>
      <c r="F17" s="237"/>
      <c r="G17" s="237"/>
      <c r="H17" s="237"/>
      <c r="I17" s="237"/>
      <c r="J17" s="237"/>
      <c r="K17" s="237"/>
      <c r="L17" s="237"/>
      <c r="M17" s="237"/>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5"/>
      <c r="AN17" s="285"/>
      <c r="AO17" s="285"/>
      <c r="AP17" s="285"/>
      <c r="AQ17" s="285"/>
      <c r="AR17" s="285"/>
      <c r="AS17" s="285"/>
      <c r="AT17" s="285"/>
      <c r="AU17" s="285"/>
      <c r="AV17" s="285"/>
      <c r="AW17" s="285"/>
      <c r="AX17" s="285"/>
      <c r="AY17" s="285"/>
      <c r="AZ17" s="285"/>
      <c r="BA17" s="285"/>
      <c r="BB17" s="285"/>
      <c r="BC17" s="285"/>
      <c r="BD17" s="285"/>
      <c r="BE17" s="285"/>
      <c r="BF17" s="285"/>
      <c r="BG17" s="285"/>
      <c r="BH17" s="285"/>
      <c r="BI17" s="285"/>
      <c r="BJ17" s="241"/>
    </row>
    <row r="18" spans="2:63" ht="8.1" customHeight="1">
      <c r="M18" s="34"/>
    </row>
    <row r="19" spans="2:63">
      <c r="C19" s="194" t="s">
        <v>138</v>
      </c>
      <c r="D19" s="194"/>
      <c r="E19" s="194"/>
      <c r="F19" s="194"/>
      <c r="G19" s="283">
        <v>21</v>
      </c>
      <c r="H19" s="283"/>
      <c r="I19" s="283"/>
      <c r="J19" s="217" t="s">
        <v>137</v>
      </c>
      <c r="K19" s="217"/>
      <c r="L19" s="217"/>
      <c r="M19" s="35"/>
      <c r="N19" s="195">
        <v>11</v>
      </c>
      <c r="O19" s="195"/>
      <c r="P19" s="195"/>
      <c r="Q19" s="195"/>
      <c r="R19" s="195"/>
      <c r="S19" s="195"/>
      <c r="T19" s="195"/>
      <c r="U19" s="195">
        <v>160</v>
      </c>
      <c r="V19" s="195"/>
      <c r="W19" s="195"/>
      <c r="X19" s="195"/>
      <c r="Y19" s="195"/>
      <c r="Z19" s="195"/>
      <c r="AA19" s="195"/>
      <c r="AB19" s="195">
        <v>1004</v>
      </c>
      <c r="AC19" s="195"/>
      <c r="AD19" s="195"/>
      <c r="AE19" s="195"/>
      <c r="AF19" s="195"/>
      <c r="AG19" s="195"/>
      <c r="AH19" s="195"/>
      <c r="AI19" s="195">
        <v>141</v>
      </c>
      <c r="AJ19" s="195"/>
      <c r="AK19" s="195"/>
      <c r="AL19" s="195"/>
      <c r="AM19" s="195"/>
      <c r="AN19" s="195"/>
      <c r="AO19" s="195"/>
      <c r="AP19" s="195">
        <v>65</v>
      </c>
      <c r="AQ19" s="195"/>
      <c r="AR19" s="195"/>
      <c r="AS19" s="195"/>
      <c r="AT19" s="195"/>
      <c r="AU19" s="195"/>
      <c r="AV19" s="195"/>
      <c r="AW19" s="195">
        <v>8043</v>
      </c>
      <c r="AX19" s="195"/>
      <c r="AY19" s="195"/>
      <c r="AZ19" s="195"/>
      <c r="BA19" s="195"/>
      <c r="BB19" s="195"/>
      <c r="BC19" s="195"/>
      <c r="BD19" s="195">
        <v>69</v>
      </c>
      <c r="BE19" s="195"/>
      <c r="BF19" s="195"/>
      <c r="BG19" s="195"/>
      <c r="BH19" s="195"/>
      <c r="BI19" s="195"/>
      <c r="BJ19" s="195"/>
    </row>
    <row r="20" spans="2:63">
      <c r="G20" s="283">
        <v>22</v>
      </c>
      <c r="H20" s="283"/>
      <c r="I20" s="283"/>
      <c r="M20" s="35"/>
      <c r="N20" s="195">
        <v>12</v>
      </c>
      <c r="O20" s="195"/>
      <c r="P20" s="195"/>
      <c r="Q20" s="195"/>
      <c r="R20" s="195"/>
      <c r="S20" s="195"/>
      <c r="T20" s="195"/>
      <c r="U20" s="195">
        <v>158</v>
      </c>
      <c r="V20" s="195"/>
      <c r="W20" s="195"/>
      <c r="X20" s="195"/>
      <c r="Y20" s="195"/>
      <c r="Z20" s="195"/>
      <c r="AA20" s="195"/>
      <c r="AB20" s="195">
        <v>969</v>
      </c>
      <c r="AC20" s="195"/>
      <c r="AD20" s="195"/>
      <c r="AE20" s="195"/>
      <c r="AF20" s="195"/>
      <c r="AG20" s="195"/>
      <c r="AH20" s="195"/>
      <c r="AI20" s="195">
        <v>141</v>
      </c>
      <c r="AJ20" s="195"/>
      <c r="AK20" s="195"/>
      <c r="AL20" s="195"/>
      <c r="AM20" s="195"/>
      <c r="AN20" s="195"/>
      <c r="AO20" s="195"/>
      <c r="AP20" s="195">
        <v>65</v>
      </c>
      <c r="AQ20" s="195"/>
      <c r="AR20" s="195"/>
      <c r="AS20" s="195"/>
      <c r="AT20" s="195"/>
      <c r="AU20" s="195"/>
      <c r="AV20" s="195"/>
      <c r="AW20" s="195">
        <v>7969</v>
      </c>
      <c r="AX20" s="195"/>
      <c r="AY20" s="195"/>
      <c r="AZ20" s="195"/>
      <c r="BA20" s="195"/>
      <c r="BB20" s="195"/>
      <c r="BC20" s="195"/>
      <c r="BD20" s="195">
        <v>71</v>
      </c>
      <c r="BE20" s="195"/>
      <c r="BF20" s="195"/>
      <c r="BG20" s="195"/>
      <c r="BH20" s="195"/>
      <c r="BI20" s="195"/>
      <c r="BJ20" s="195"/>
    </row>
    <row r="21" spans="2:63">
      <c r="G21" s="283">
        <v>23</v>
      </c>
      <c r="H21" s="283"/>
      <c r="I21" s="283"/>
      <c r="M21" s="35"/>
      <c r="N21" s="195">
        <v>12</v>
      </c>
      <c r="O21" s="195"/>
      <c r="P21" s="195"/>
      <c r="Q21" s="195"/>
      <c r="R21" s="195"/>
      <c r="S21" s="195"/>
      <c r="T21" s="195"/>
      <c r="U21" s="195">
        <v>154</v>
      </c>
      <c r="V21" s="195"/>
      <c r="W21" s="195"/>
      <c r="X21" s="195"/>
      <c r="Y21" s="195"/>
      <c r="Z21" s="195"/>
      <c r="AA21" s="195"/>
      <c r="AB21" s="195">
        <v>955</v>
      </c>
      <c r="AC21" s="195"/>
      <c r="AD21" s="195"/>
      <c r="AE21" s="195"/>
      <c r="AF21" s="195"/>
      <c r="AG21" s="195"/>
      <c r="AH21" s="195"/>
      <c r="AI21" s="195">
        <v>142</v>
      </c>
      <c r="AJ21" s="195"/>
      <c r="AK21" s="195"/>
      <c r="AL21" s="195"/>
      <c r="AM21" s="195"/>
      <c r="AN21" s="195"/>
      <c r="AO21" s="195"/>
      <c r="AP21" s="195">
        <v>66</v>
      </c>
      <c r="AQ21" s="195"/>
      <c r="AR21" s="195"/>
      <c r="AS21" s="195"/>
      <c r="AT21" s="195"/>
      <c r="AU21" s="195"/>
      <c r="AV21" s="195"/>
      <c r="AW21" s="195">
        <v>7886</v>
      </c>
      <c r="AX21" s="195"/>
      <c r="AY21" s="195"/>
      <c r="AZ21" s="195"/>
      <c r="BA21" s="195"/>
      <c r="BB21" s="195"/>
      <c r="BC21" s="195"/>
      <c r="BD21" s="195">
        <v>73</v>
      </c>
      <c r="BE21" s="195"/>
      <c r="BF21" s="195"/>
      <c r="BG21" s="195"/>
      <c r="BH21" s="195"/>
      <c r="BI21" s="195"/>
      <c r="BJ21" s="195"/>
    </row>
    <row r="22" spans="2:63">
      <c r="G22" s="283">
        <v>24</v>
      </c>
      <c r="H22" s="283"/>
      <c r="I22" s="283"/>
      <c r="M22" s="35"/>
      <c r="N22" s="195">
        <v>12</v>
      </c>
      <c r="O22" s="195"/>
      <c r="P22" s="195"/>
      <c r="Q22" s="195"/>
      <c r="R22" s="195"/>
      <c r="S22" s="195"/>
      <c r="T22" s="195"/>
      <c r="U22" s="195">
        <v>153</v>
      </c>
      <c r="V22" s="195"/>
      <c r="W22" s="195"/>
      <c r="X22" s="195"/>
      <c r="Y22" s="195"/>
      <c r="Z22" s="195"/>
      <c r="AA22" s="195"/>
      <c r="AB22" s="195">
        <v>936</v>
      </c>
      <c r="AC22" s="195"/>
      <c r="AD22" s="195"/>
      <c r="AE22" s="195"/>
      <c r="AF22" s="195"/>
      <c r="AG22" s="195"/>
      <c r="AH22" s="195"/>
      <c r="AI22" s="195">
        <v>141</v>
      </c>
      <c r="AJ22" s="195"/>
      <c r="AK22" s="195"/>
      <c r="AL22" s="195"/>
      <c r="AM22" s="195"/>
      <c r="AN22" s="195"/>
      <c r="AO22" s="195"/>
      <c r="AP22" s="195">
        <v>69</v>
      </c>
      <c r="AQ22" s="195"/>
      <c r="AR22" s="195"/>
      <c r="AS22" s="195"/>
      <c r="AT22" s="195"/>
      <c r="AU22" s="195"/>
      <c r="AV22" s="195"/>
      <c r="AW22" s="195">
        <v>7770</v>
      </c>
      <c r="AX22" s="195"/>
      <c r="AY22" s="195"/>
      <c r="AZ22" s="195"/>
      <c r="BA22" s="195"/>
      <c r="BB22" s="195"/>
      <c r="BC22" s="195"/>
      <c r="BD22" s="195">
        <v>77</v>
      </c>
      <c r="BE22" s="195"/>
      <c r="BF22" s="195"/>
      <c r="BG22" s="195"/>
      <c r="BH22" s="195"/>
      <c r="BI22" s="195"/>
      <c r="BJ22" s="195"/>
    </row>
    <row r="23" spans="2:63">
      <c r="G23" s="287">
        <v>25</v>
      </c>
      <c r="H23" s="287"/>
      <c r="I23" s="287"/>
      <c r="M23" s="35"/>
      <c r="N23" s="286">
        <v>11</v>
      </c>
      <c r="O23" s="286"/>
      <c r="P23" s="286"/>
      <c r="Q23" s="286"/>
      <c r="R23" s="286"/>
      <c r="S23" s="286"/>
      <c r="T23" s="286"/>
      <c r="U23" s="286">
        <v>155</v>
      </c>
      <c r="V23" s="286"/>
      <c r="W23" s="286"/>
      <c r="X23" s="286"/>
      <c r="Y23" s="286"/>
      <c r="Z23" s="286"/>
      <c r="AA23" s="286"/>
      <c r="AB23" s="286">
        <v>918</v>
      </c>
      <c r="AC23" s="286"/>
      <c r="AD23" s="286"/>
      <c r="AE23" s="286"/>
      <c r="AF23" s="286"/>
      <c r="AG23" s="286"/>
      <c r="AH23" s="286"/>
      <c r="AI23" s="286">
        <v>140</v>
      </c>
      <c r="AJ23" s="286"/>
      <c r="AK23" s="286"/>
      <c r="AL23" s="286"/>
      <c r="AM23" s="286"/>
      <c r="AN23" s="286"/>
      <c r="AO23" s="286"/>
      <c r="AP23" s="286">
        <v>69</v>
      </c>
      <c r="AQ23" s="286"/>
      <c r="AR23" s="286"/>
      <c r="AS23" s="286"/>
      <c r="AT23" s="286"/>
      <c r="AU23" s="286"/>
      <c r="AV23" s="286"/>
      <c r="AW23" s="286">
        <v>7683</v>
      </c>
      <c r="AX23" s="286"/>
      <c r="AY23" s="286"/>
      <c r="AZ23" s="286"/>
      <c r="BA23" s="286"/>
      <c r="BB23" s="286"/>
      <c r="BC23" s="286"/>
      <c r="BD23" s="286">
        <v>80</v>
      </c>
      <c r="BE23" s="288"/>
      <c r="BF23" s="288"/>
      <c r="BG23" s="288"/>
      <c r="BH23" s="288"/>
      <c r="BI23" s="288"/>
      <c r="BJ23" s="288"/>
      <c r="BK23" s="32"/>
    </row>
    <row r="24" spans="2:63" ht="8.1" customHeight="1">
      <c r="B24" s="1"/>
      <c r="C24" s="1"/>
      <c r="D24" s="1"/>
      <c r="E24" s="1"/>
      <c r="F24" s="1"/>
      <c r="G24" s="1"/>
      <c r="H24" s="1"/>
      <c r="I24" s="1"/>
      <c r="J24" s="1"/>
      <c r="K24" s="1"/>
      <c r="L24" s="1"/>
      <c r="M24" s="36"/>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row>
    <row r="25" spans="2:63">
      <c r="B25" s="230" t="s">
        <v>146</v>
      </c>
      <c r="C25" s="230"/>
      <c r="D25" s="230"/>
      <c r="E25" s="15" t="s">
        <v>147</v>
      </c>
      <c r="F25" s="3" t="s">
        <v>148</v>
      </c>
    </row>
    <row r="27" spans="2:63" ht="18" customHeight="1">
      <c r="B27" s="201" t="s">
        <v>391</v>
      </c>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201"/>
      <c r="AM27" s="201"/>
      <c r="AN27" s="201"/>
      <c r="AO27" s="201"/>
      <c r="AP27" s="201"/>
      <c r="AQ27" s="201"/>
      <c r="AR27" s="201"/>
      <c r="AS27" s="201"/>
      <c r="AT27" s="201"/>
      <c r="AU27" s="201"/>
      <c r="AV27" s="201"/>
      <c r="AW27" s="201"/>
      <c r="AX27" s="201"/>
      <c r="AY27" s="201"/>
      <c r="AZ27" s="201"/>
      <c r="BA27" s="201"/>
      <c r="BB27" s="201"/>
      <c r="BC27" s="201"/>
      <c r="BD27" s="201"/>
      <c r="BE27" s="201"/>
      <c r="BF27" s="201"/>
      <c r="BG27" s="201"/>
      <c r="BH27" s="201"/>
      <c r="BI27" s="201"/>
      <c r="BJ27" s="201"/>
    </row>
    <row r="28" spans="2:63" ht="12.95" customHeight="1">
      <c r="B28" s="217" t="s">
        <v>188</v>
      </c>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17"/>
      <c r="AZ28" s="217"/>
      <c r="BA28" s="217"/>
      <c r="BB28" s="217"/>
      <c r="BC28" s="217"/>
      <c r="BD28" s="217"/>
      <c r="BE28" s="217"/>
      <c r="BF28" s="217"/>
      <c r="BG28" s="217"/>
      <c r="BH28" s="217"/>
      <c r="BI28" s="217"/>
      <c r="BJ28" s="217"/>
    </row>
    <row r="29" spans="2:63" ht="12.95" customHeight="1">
      <c r="BJ29" s="8" t="s">
        <v>130</v>
      </c>
    </row>
    <row r="30" spans="2:63">
      <c r="B30" s="204" t="s">
        <v>137</v>
      </c>
      <c r="C30" s="208"/>
      <c r="D30" s="208"/>
      <c r="E30" s="208"/>
      <c r="F30" s="208"/>
      <c r="G30" s="208"/>
      <c r="H30" s="208"/>
      <c r="I30" s="208"/>
      <c r="J30" s="208"/>
      <c r="K30" s="208"/>
      <c r="L30" s="208"/>
      <c r="M30" s="208" t="s">
        <v>131</v>
      </c>
      <c r="N30" s="208"/>
      <c r="O30" s="208"/>
      <c r="P30" s="208"/>
      <c r="Q30" s="208"/>
      <c r="R30" s="210" t="s">
        <v>149</v>
      </c>
      <c r="S30" s="210"/>
      <c r="T30" s="210"/>
      <c r="U30" s="210"/>
      <c r="V30" s="210"/>
      <c r="W30" s="210"/>
      <c r="X30" s="210"/>
      <c r="Y30" s="210"/>
      <c r="Z30" s="210"/>
      <c r="AA30" s="210"/>
      <c r="AB30" s="210"/>
      <c r="AC30" s="210"/>
      <c r="AD30" s="210"/>
      <c r="AE30" s="210"/>
      <c r="AF30" s="210"/>
      <c r="AG30" s="210"/>
      <c r="AH30" s="210"/>
      <c r="AI30" s="210"/>
      <c r="AJ30" s="210"/>
      <c r="AK30" s="210"/>
      <c r="AL30" s="210"/>
      <c r="AM30" s="210"/>
      <c r="AN30" s="210"/>
      <c r="AO30" s="210"/>
      <c r="AP30" s="210"/>
      <c r="AQ30" s="210"/>
      <c r="AR30" s="210"/>
      <c r="AS30" s="210"/>
      <c r="AT30" s="210"/>
      <c r="AU30" s="210"/>
      <c r="AV30" s="210"/>
      <c r="AW30" s="210"/>
      <c r="AX30" s="210"/>
      <c r="AY30" s="210"/>
      <c r="AZ30" s="210"/>
      <c r="BA30" s="210"/>
      <c r="BB30" s="210"/>
      <c r="BC30" s="210"/>
      <c r="BD30" s="210"/>
      <c r="BE30" s="210"/>
      <c r="BF30" s="210"/>
      <c r="BG30" s="210"/>
      <c r="BH30" s="210"/>
      <c r="BI30" s="210"/>
      <c r="BJ30" s="222"/>
    </row>
    <row r="31" spans="2:63">
      <c r="B31" s="220"/>
      <c r="C31" s="209"/>
      <c r="D31" s="209"/>
      <c r="E31" s="209"/>
      <c r="F31" s="209"/>
      <c r="G31" s="209"/>
      <c r="H31" s="209"/>
      <c r="I31" s="209"/>
      <c r="J31" s="209"/>
      <c r="K31" s="209"/>
      <c r="L31" s="209"/>
      <c r="M31" s="209"/>
      <c r="N31" s="209"/>
      <c r="O31" s="209"/>
      <c r="P31" s="209"/>
      <c r="Q31" s="209"/>
      <c r="R31" s="209" t="s">
        <v>150</v>
      </c>
      <c r="S31" s="209"/>
      <c r="T31" s="209"/>
      <c r="U31" s="209"/>
      <c r="V31" s="209"/>
      <c r="W31" s="250" t="s">
        <v>151</v>
      </c>
      <c r="X31" s="221"/>
      <c r="Y31" s="221"/>
      <c r="Z31" s="221"/>
      <c r="AA31" s="221"/>
      <c r="AB31" s="281" t="s">
        <v>152</v>
      </c>
      <c r="AC31" s="282"/>
      <c r="AD31" s="282"/>
      <c r="AE31" s="282"/>
      <c r="AF31" s="282"/>
      <c r="AG31" s="250" t="s">
        <v>153</v>
      </c>
      <c r="AH31" s="221"/>
      <c r="AI31" s="221"/>
      <c r="AJ31" s="221"/>
      <c r="AK31" s="221"/>
      <c r="AL31" s="221" t="s">
        <v>154</v>
      </c>
      <c r="AM31" s="221"/>
      <c r="AN31" s="221"/>
      <c r="AO31" s="221"/>
      <c r="AP31" s="221"/>
      <c r="AQ31" s="221" t="s">
        <v>155</v>
      </c>
      <c r="AR31" s="221"/>
      <c r="AS31" s="221"/>
      <c r="AT31" s="221"/>
      <c r="AU31" s="221"/>
      <c r="AV31" s="221" t="s">
        <v>156</v>
      </c>
      <c r="AW31" s="221"/>
      <c r="AX31" s="221"/>
      <c r="AY31" s="221"/>
      <c r="AZ31" s="221"/>
      <c r="BA31" s="221" t="s">
        <v>157</v>
      </c>
      <c r="BB31" s="221"/>
      <c r="BC31" s="221"/>
      <c r="BD31" s="221"/>
      <c r="BE31" s="221"/>
      <c r="BF31" s="221" t="s">
        <v>158</v>
      </c>
      <c r="BG31" s="221"/>
      <c r="BH31" s="221"/>
      <c r="BI31" s="221"/>
      <c r="BJ31" s="223"/>
    </row>
    <row r="32" spans="2:63">
      <c r="B32" s="220"/>
      <c r="C32" s="209"/>
      <c r="D32" s="209"/>
      <c r="E32" s="209"/>
      <c r="F32" s="209"/>
      <c r="G32" s="209"/>
      <c r="H32" s="209"/>
      <c r="I32" s="209"/>
      <c r="J32" s="209"/>
      <c r="K32" s="209"/>
      <c r="L32" s="209"/>
      <c r="M32" s="209"/>
      <c r="N32" s="209"/>
      <c r="O32" s="209"/>
      <c r="P32" s="209"/>
      <c r="Q32" s="209"/>
      <c r="R32" s="209"/>
      <c r="S32" s="209"/>
      <c r="T32" s="209"/>
      <c r="U32" s="209"/>
      <c r="V32" s="209"/>
      <c r="W32" s="221"/>
      <c r="X32" s="221"/>
      <c r="Y32" s="221"/>
      <c r="Z32" s="221"/>
      <c r="AA32" s="221"/>
      <c r="AB32" s="282"/>
      <c r="AC32" s="282"/>
      <c r="AD32" s="282"/>
      <c r="AE32" s="282"/>
      <c r="AF32" s="282"/>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221"/>
      <c r="BG32" s="221"/>
      <c r="BH32" s="221"/>
      <c r="BI32" s="221"/>
      <c r="BJ32" s="223"/>
    </row>
    <row r="33" spans="2:62" ht="8.1" customHeight="1">
      <c r="L33" s="34"/>
    </row>
    <row r="34" spans="2:62">
      <c r="C34" s="194" t="s">
        <v>138</v>
      </c>
      <c r="D34" s="194"/>
      <c r="E34" s="194"/>
      <c r="F34" s="217">
        <v>21</v>
      </c>
      <c r="G34" s="217"/>
      <c r="H34" s="217"/>
      <c r="I34" s="217" t="s">
        <v>137</v>
      </c>
      <c r="J34" s="217"/>
      <c r="K34" s="217"/>
      <c r="L34" s="35"/>
      <c r="M34" s="195">
        <v>8375</v>
      </c>
      <c r="N34" s="195"/>
      <c r="O34" s="195"/>
      <c r="P34" s="195"/>
      <c r="Q34" s="195"/>
      <c r="R34" s="195">
        <v>4930</v>
      </c>
      <c r="S34" s="195"/>
      <c r="T34" s="195"/>
      <c r="U34" s="195"/>
      <c r="V34" s="195"/>
      <c r="W34" s="195">
        <v>5</v>
      </c>
      <c r="X34" s="195"/>
      <c r="Y34" s="195"/>
      <c r="Z34" s="195"/>
      <c r="AA34" s="195"/>
      <c r="AB34" s="195">
        <v>58</v>
      </c>
      <c r="AC34" s="195"/>
      <c r="AD34" s="195"/>
      <c r="AE34" s="195"/>
      <c r="AF34" s="195"/>
      <c r="AG34" s="195">
        <v>3578</v>
      </c>
      <c r="AH34" s="195"/>
      <c r="AI34" s="195"/>
      <c r="AJ34" s="195"/>
      <c r="AK34" s="195"/>
      <c r="AL34" s="195">
        <v>209</v>
      </c>
      <c r="AM34" s="195"/>
      <c r="AN34" s="195"/>
      <c r="AO34" s="195"/>
      <c r="AP34" s="195"/>
      <c r="AQ34" s="195">
        <v>204</v>
      </c>
      <c r="AR34" s="195"/>
      <c r="AS34" s="195"/>
      <c r="AT34" s="195"/>
      <c r="AU34" s="195"/>
      <c r="AV34" s="195">
        <v>88</v>
      </c>
      <c r="AW34" s="195"/>
      <c r="AX34" s="195"/>
      <c r="AY34" s="195"/>
      <c r="AZ34" s="195"/>
      <c r="BA34" s="195">
        <v>260</v>
      </c>
      <c r="BB34" s="195"/>
      <c r="BC34" s="195"/>
      <c r="BD34" s="195"/>
      <c r="BE34" s="195"/>
      <c r="BF34" s="195">
        <v>236</v>
      </c>
      <c r="BG34" s="195"/>
      <c r="BH34" s="195"/>
      <c r="BI34" s="195"/>
      <c r="BJ34" s="195"/>
    </row>
    <row r="35" spans="2:62">
      <c r="F35" s="217">
        <v>22</v>
      </c>
      <c r="G35" s="217"/>
      <c r="H35" s="217"/>
      <c r="L35" s="35"/>
      <c r="M35" s="195">
        <v>8259</v>
      </c>
      <c r="N35" s="195"/>
      <c r="O35" s="195"/>
      <c r="P35" s="195"/>
      <c r="Q35" s="195"/>
      <c r="R35" s="195">
        <v>4825</v>
      </c>
      <c r="S35" s="195"/>
      <c r="T35" s="195"/>
      <c r="U35" s="195"/>
      <c r="V35" s="195"/>
      <c r="W35" s="195">
        <v>5</v>
      </c>
      <c r="X35" s="195"/>
      <c r="Y35" s="195"/>
      <c r="Z35" s="195"/>
      <c r="AA35" s="195"/>
      <c r="AB35" s="195">
        <v>75</v>
      </c>
      <c r="AC35" s="195"/>
      <c r="AD35" s="195"/>
      <c r="AE35" s="195"/>
      <c r="AF35" s="195"/>
      <c r="AG35" s="195">
        <v>3494</v>
      </c>
      <c r="AH35" s="195"/>
      <c r="AI35" s="195"/>
      <c r="AJ35" s="195"/>
      <c r="AK35" s="195"/>
      <c r="AL35" s="195">
        <v>198</v>
      </c>
      <c r="AM35" s="195"/>
      <c r="AN35" s="195"/>
      <c r="AO35" s="195"/>
      <c r="AP35" s="195"/>
      <c r="AQ35" s="195">
        <v>194</v>
      </c>
      <c r="AR35" s="195"/>
      <c r="AS35" s="195"/>
      <c r="AT35" s="195"/>
      <c r="AU35" s="195"/>
      <c r="AV35" s="195">
        <v>86</v>
      </c>
      <c r="AW35" s="195"/>
      <c r="AX35" s="195"/>
      <c r="AY35" s="195"/>
      <c r="AZ35" s="195"/>
      <c r="BA35" s="195">
        <v>255</v>
      </c>
      <c r="BB35" s="195"/>
      <c r="BC35" s="195"/>
      <c r="BD35" s="195"/>
      <c r="BE35" s="195"/>
      <c r="BF35" s="195">
        <v>218</v>
      </c>
      <c r="BG35" s="195"/>
      <c r="BH35" s="195"/>
      <c r="BI35" s="195"/>
      <c r="BJ35" s="195"/>
    </row>
    <row r="36" spans="2:62">
      <c r="F36" s="217">
        <v>23</v>
      </c>
      <c r="G36" s="217"/>
      <c r="H36" s="217"/>
      <c r="L36" s="35"/>
      <c r="M36" s="195">
        <v>8082</v>
      </c>
      <c r="N36" s="195"/>
      <c r="O36" s="195"/>
      <c r="P36" s="195"/>
      <c r="Q36" s="195"/>
      <c r="R36" s="195">
        <v>4745</v>
      </c>
      <c r="S36" s="195"/>
      <c r="T36" s="195"/>
      <c r="U36" s="195"/>
      <c r="V36" s="195"/>
      <c r="W36" s="195">
        <v>5</v>
      </c>
      <c r="X36" s="195"/>
      <c r="Y36" s="195"/>
      <c r="Z36" s="195"/>
      <c r="AA36" s="195"/>
      <c r="AB36" s="195">
        <v>83</v>
      </c>
      <c r="AC36" s="195"/>
      <c r="AD36" s="195"/>
      <c r="AE36" s="195"/>
      <c r="AF36" s="195"/>
      <c r="AG36" s="195">
        <v>3418</v>
      </c>
      <c r="AH36" s="195"/>
      <c r="AI36" s="195"/>
      <c r="AJ36" s="195"/>
      <c r="AK36" s="195"/>
      <c r="AL36" s="195">
        <v>186</v>
      </c>
      <c r="AM36" s="195"/>
      <c r="AN36" s="195"/>
      <c r="AO36" s="195"/>
      <c r="AP36" s="195"/>
      <c r="AQ36" s="195">
        <v>194</v>
      </c>
      <c r="AR36" s="195"/>
      <c r="AS36" s="195"/>
      <c r="AT36" s="195"/>
      <c r="AU36" s="195"/>
      <c r="AV36" s="195">
        <v>87</v>
      </c>
      <c r="AW36" s="195"/>
      <c r="AX36" s="195"/>
      <c r="AY36" s="195"/>
      <c r="AZ36" s="195"/>
      <c r="BA36" s="195">
        <v>254</v>
      </c>
      <c r="BB36" s="195"/>
      <c r="BC36" s="195"/>
      <c r="BD36" s="195"/>
      <c r="BE36" s="195"/>
      <c r="BF36" s="195">
        <v>204</v>
      </c>
      <c r="BG36" s="195"/>
      <c r="BH36" s="195"/>
      <c r="BI36" s="195"/>
      <c r="BJ36" s="195"/>
    </row>
    <row r="37" spans="2:62">
      <c r="F37" s="217">
        <v>24</v>
      </c>
      <c r="G37" s="217"/>
      <c r="H37" s="217"/>
      <c r="L37" s="35"/>
      <c r="M37" s="195">
        <v>8092</v>
      </c>
      <c r="N37" s="195"/>
      <c r="O37" s="195"/>
      <c r="P37" s="195"/>
      <c r="Q37" s="195"/>
      <c r="R37" s="195">
        <v>4713</v>
      </c>
      <c r="S37" s="195"/>
      <c r="T37" s="195"/>
      <c r="U37" s="195"/>
      <c r="V37" s="195"/>
      <c r="W37" s="195">
        <v>4</v>
      </c>
      <c r="X37" s="195"/>
      <c r="Y37" s="195"/>
      <c r="Z37" s="195"/>
      <c r="AA37" s="195"/>
      <c r="AB37" s="195">
        <v>89</v>
      </c>
      <c r="AC37" s="195"/>
      <c r="AD37" s="195"/>
      <c r="AE37" s="195"/>
      <c r="AF37" s="195"/>
      <c r="AG37" s="195">
        <v>3388</v>
      </c>
      <c r="AH37" s="195"/>
      <c r="AI37" s="195"/>
      <c r="AJ37" s="195"/>
      <c r="AK37" s="195"/>
      <c r="AL37" s="195">
        <v>185</v>
      </c>
      <c r="AM37" s="195"/>
      <c r="AN37" s="195"/>
      <c r="AO37" s="195"/>
      <c r="AP37" s="195"/>
      <c r="AQ37" s="195">
        <v>190</v>
      </c>
      <c r="AR37" s="195"/>
      <c r="AS37" s="195"/>
      <c r="AT37" s="195"/>
      <c r="AU37" s="195"/>
      <c r="AV37" s="195">
        <v>80</v>
      </c>
      <c r="AW37" s="195"/>
      <c r="AX37" s="195"/>
      <c r="AY37" s="195"/>
      <c r="AZ37" s="195"/>
      <c r="BA37" s="195">
        <v>252</v>
      </c>
      <c r="BB37" s="195"/>
      <c r="BC37" s="195"/>
      <c r="BD37" s="195"/>
      <c r="BE37" s="195"/>
      <c r="BF37" s="195">
        <v>210</v>
      </c>
      <c r="BG37" s="195"/>
      <c r="BH37" s="195"/>
      <c r="BI37" s="195"/>
      <c r="BJ37" s="195"/>
    </row>
    <row r="38" spans="2:62">
      <c r="F38" s="218">
        <v>25</v>
      </c>
      <c r="G38" s="218"/>
      <c r="H38" s="218"/>
      <c r="L38" s="35"/>
      <c r="M38" s="200">
        <f>SUM(R38,R48,AL48,BF48,M58,AB58,AV58,M68:BJ68)</f>
        <v>8139</v>
      </c>
      <c r="N38" s="200"/>
      <c r="O38" s="200"/>
      <c r="P38" s="200"/>
      <c r="Q38" s="200"/>
      <c r="R38" s="200">
        <f>SUM(W38:BJ38,M48)</f>
        <v>4736</v>
      </c>
      <c r="S38" s="200"/>
      <c r="T38" s="200"/>
      <c r="U38" s="200"/>
      <c r="V38" s="200"/>
      <c r="W38" s="200">
        <v>4</v>
      </c>
      <c r="X38" s="200"/>
      <c r="Y38" s="200"/>
      <c r="Z38" s="200"/>
      <c r="AA38" s="200"/>
      <c r="AB38" s="200">
        <v>105</v>
      </c>
      <c r="AC38" s="200"/>
      <c r="AD38" s="200"/>
      <c r="AE38" s="200"/>
      <c r="AF38" s="200"/>
      <c r="AG38" s="200">
        <v>3386</v>
      </c>
      <c r="AH38" s="200"/>
      <c r="AI38" s="200"/>
      <c r="AJ38" s="200"/>
      <c r="AK38" s="200"/>
      <c r="AL38" s="200">
        <v>176</v>
      </c>
      <c r="AM38" s="200"/>
      <c r="AN38" s="200"/>
      <c r="AO38" s="200"/>
      <c r="AP38" s="200"/>
      <c r="AQ38" s="200">
        <v>184</v>
      </c>
      <c r="AR38" s="200"/>
      <c r="AS38" s="200"/>
      <c r="AT38" s="200"/>
      <c r="AU38" s="200"/>
      <c r="AV38" s="200">
        <v>78</v>
      </c>
      <c r="AW38" s="200"/>
      <c r="AX38" s="200"/>
      <c r="AY38" s="200"/>
      <c r="AZ38" s="200"/>
      <c r="BA38" s="200">
        <v>248</v>
      </c>
      <c r="BB38" s="200"/>
      <c r="BC38" s="200"/>
      <c r="BD38" s="200"/>
      <c r="BE38" s="200"/>
      <c r="BF38" s="200">
        <v>219</v>
      </c>
      <c r="BG38" s="200"/>
      <c r="BH38" s="200"/>
      <c r="BI38" s="200"/>
      <c r="BJ38" s="200"/>
    </row>
    <row r="39" spans="2:62" ht="8.1" customHeight="1">
      <c r="B39" s="1"/>
      <c r="C39" s="1"/>
      <c r="D39" s="1"/>
      <c r="E39" s="1"/>
      <c r="F39" s="1"/>
      <c r="G39" s="1"/>
      <c r="H39" s="1"/>
      <c r="I39" s="1"/>
      <c r="J39" s="1"/>
      <c r="K39" s="1"/>
      <c r="L39" s="36"/>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row>
    <row r="40" spans="2:62">
      <c r="B40" s="204" t="s">
        <v>137</v>
      </c>
      <c r="C40" s="208"/>
      <c r="D40" s="208"/>
      <c r="E40" s="208"/>
      <c r="F40" s="208"/>
      <c r="G40" s="208"/>
      <c r="H40" s="208"/>
      <c r="I40" s="208"/>
      <c r="J40" s="208"/>
      <c r="K40" s="208"/>
      <c r="L40" s="208"/>
      <c r="M40" s="210" t="s">
        <v>149</v>
      </c>
      <c r="N40" s="211"/>
      <c r="O40" s="211"/>
      <c r="P40" s="211"/>
      <c r="Q40" s="211"/>
      <c r="R40" s="210" t="s">
        <v>159</v>
      </c>
      <c r="S40" s="211"/>
      <c r="T40" s="211"/>
      <c r="U40" s="211"/>
      <c r="V40" s="211"/>
      <c r="W40" s="211"/>
      <c r="X40" s="211"/>
      <c r="Y40" s="211"/>
      <c r="Z40" s="211"/>
      <c r="AA40" s="211"/>
      <c r="AB40" s="211"/>
      <c r="AC40" s="211"/>
      <c r="AD40" s="211"/>
      <c r="AE40" s="211"/>
      <c r="AF40" s="211"/>
      <c r="AG40" s="211"/>
      <c r="AH40" s="211"/>
      <c r="AI40" s="211"/>
      <c r="AJ40" s="211"/>
      <c r="AK40" s="211"/>
      <c r="AL40" s="210" t="s">
        <v>163</v>
      </c>
      <c r="AM40" s="211"/>
      <c r="AN40" s="211"/>
      <c r="AO40" s="211"/>
      <c r="AP40" s="211"/>
      <c r="AQ40" s="211"/>
      <c r="AR40" s="211"/>
      <c r="AS40" s="211"/>
      <c r="AT40" s="211"/>
      <c r="AU40" s="211"/>
      <c r="AV40" s="211"/>
      <c r="AW40" s="211"/>
      <c r="AX40" s="211"/>
      <c r="AY40" s="211"/>
      <c r="AZ40" s="211"/>
      <c r="BA40" s="211"/>
      <c r="BB40" s="211"/>
      <c r="BC40" s="211"/>
      <c r="BD40" s="211"/>
      <c r="BE40" s="211"/>
      <c r="BF40" s="267" t="s">
        <v>166</v>
      </c>
      <c r="BG40" s="211"/>
      <c r="BH40" s="211"/>
      <c r="BI40" s="211"/>
      <c r="BJ40" s="268"/>
    </row>
    <row r="41" spans="2:62">
      <c r="B41" s="220"/>
      <c r="C41" s="209"/>
      <c r="D41" s="209"/>
      <c r="E41" s="209"/>
      <c r="F41" s="209"/>
      <c r="G41" s="209"/>
      <c r="H41" s="209"/>
      <c r="I41" s="209"/>
      <c r="J41" s="209"/>
      <c r="K41" s="209"/>
      <c r="L41" s="209"/>
      <c r="M41" s="221" t="s">
        <v>145</v>
      </c>
      <c r="N41" s="269"/>
      <c r="O41" s="269"/>
      <c r="P41" s="269"/>
      <c r="Q41" s="269"/>
      <c r="R41" s="209" t="s">
        <v>150</v>
      </c>
      <c r="S41" s="209"/>
      <c r="T41" s="209"/>
      <c r="U41" s="209"/>
      <c r="V41" s="209"/>
      <c r="W41" s="250" t="s">
        <v>160</v>
      </c>
      <c r="X41" s="221"/>
      <c r="Y41" s="221"/>
      <c r="Z41" s="221"/>
      <c r="AA41" s="221"/>
      <c r="AB41" s="250" t="s">
        <v>161</v>
      </c>
      <c r="AC41" s="221"/>
      <c r="AD41" s="221"/>
      <c r="AE41" s="221"/>
      <c r="AF41" s="221"/>
      <c r="AG41" s="250" t="s">
        <v>162</v>
      </c>
      <c r="AH41" s="221"/>
      <c r="AI41" s="221"/>
      <c r="AJ41" s="221"/>
      <c r="AK41" s="221"/>
      <c r="AL41" s="209" t="s">
        <v>150</v>
      </c>
      <c r="AM41" s="209"/>
      <c r="AN41" s="209"/>
      <c r="AO41" s="209"/>
      <c r="AP41" s="209"/>
      <c r="AQ41" s="250" t="s">
        <v>164</v>
      </c>
      <c r="AR41" s="221"/>
      <c r="AS41" s="221"/>
      <c r="AT41" s="221"/>
      <c r="AU41" s="221"/>
      <c r="AV41" s="250" t="s">
        <v>165</v>
      </c>
      <c r="AW41" s="221"/>
      <c r="AX41" s="221"/>
      <c r="AY41" s="221"/>
      <c r="AZ41" s="221"/>
      <c r="BA41" s="221" t="s">
        <v>145</v>
      </c>
      <c r="BB41" s="221"/>
      <c r="BC41" s="221"/>
      <c r="BD41" s="221"/>
      <c r="BE41" s="221"/>
      <c r="BF41" s="269"/>
      <c r="BG41" s="269"/>
      <c r="BH41" s="269"/>
      <c r="BI41" s="269"/>
      <c r="BJ41" s="270"/>
    </row>
    <row r="42" spans="2:62">
      <c r="B42" s="220"/>
      <c r="C42" s="209"/>
      <c r="D42" s="209"/>
      <c r="E42" s="209"/>
      <c r="F42" s="209"/>
      <c r="G42" s="209"/>
      <c r="H42" s="209"/>
      <c r="I42" s="209"/>
      <c r="J42" s="209"/>
      <c r="K42" s="209"/>
      <c r="L42" s="209"/>
      <c r="M42" s="269"/>
      <c r="N42" s="269"/>
      <c r="O42" s="269"/>
      <c r="P42" s="269"/>
      <c r="Q42" s="269"/>
      <c r="R42" s="209"/>
      <c r="S42" s="209"/>
      <c r="T42" s="209"/>
      <c r="U42" s="209"/>
      <c r="V42" s="209"/>
      <c r="W42" s="221"/>
      <c r="X42" s="221"/>
      <c r="Y42" s="221"/>
      <c r="Z42" s="221"/>
      <c r="AA42" s="221"/>
      <c r="AB42" s="221"/>
      <c r="AC42" s="221"/>
      <c r="AD42" s="221"/>
      <c r="AE42" s="221"/>
      <c r="AF42" s="221"/>
      <c r="AG42" s="221"/>
      <c r="AH42" s="221"/>
      <c r="AI42" s="221"/>
      <c r="AJ42" s="221"/>
      <c r="AK42" s="221"/>
      <c r="AL42" s="209"/>
      <c r="AM42" s="209"/>
      <c r="AN42" s="209"/>
      <c r="AO42" s="209"/>
      <c r="AP42" s="209"/>
      <c r="AQ42" s="221"/>
      <c r="AR42" s="221"/>
      <c r="AS42" s="221"/>
      <c r="AT42" s="221"/>
      <c r="AU42" s="221"/>
      <c r="AV42" s="221"/>
      <c r="AW42" s="221"/>
      <c r="AX42" s="221"/>
      <c r="AY42" s="221"/>
      <c r="AZ42" s="221"/>
      <c r="BA42" s="221"/>
      <c r="BB42" s="221"/>
      <c r="BC42" s="221"/>
      <c r="BD42" s="221"/>
      <c r="BE42" s="221"/>
      <c r="BF42" s="269"/>
      <c r="BG42" s="269"/>
      <c r="BH42" s="269"/>
      <c r="BI42" s="269"/>
      <c r="BJ42" s="270"/>
    </row>
    <row r="43" spans="2:62" ht="8.1" customHeight="1">
      <c r="L43" s="34"/>
    </row>
    <row r="44" spans="2:62">
      <c r="C44" s="194" t="s">
        <v>138</v>
      </c>
      <c r="D44" s="194"/>
      <c r="E44" s="194"/>
      <c r="F44" s="217">
        <v>21</v>
      </c>
      <c r="G44" s="217"/>
      <c r="H44" s="217"/>
      <c r="I44" s="217" t="s">
        <v>137</v>
      </c>
      <c r="J44" s="217"/>
      <c r="K44" s="217"/>
      <c r="L44" s="35"/>
      <c r="M44" s="195">
        <v>292</v>
      </c>
      <c r="N44" s="195"/>
      <c r="O44" s="195"/>
      <c r="P44" s="195"/>
      <c r="Q44" s="195"/>
      <c r="R44" s="195">
        <v>562</v>
      </c>
      <c r="S44" s="195"/>
      <c r="T44" s="195"/>
      <c r="U44" s="195"/>
      <c r="V44" s="195"/>
      <c r="W44" s="195">
        <v>70</v>
      </c>
      <c r="X44" s="195"/>
      <c r="Y44" s="195"/>
      <c r="Z44" s="195"/>
      <c r="AA44" s="195"/>
      <c r="AB44" s="195">
        <v>490</v>
      </c>
      <c r="AC44" s="195"/>
      <c r="AD44" s="195"/>
      <c r="AE44" s="195"/>
      <c r="AF44" s="195"/>
      <c r="AG44" s="195">
        <v>2</v>
      </c>
      <c r="AH44" s="195"/>
      <c r="AI44" s="195"/>
      <c r="AJ44" s="195"/>
      <c r="AK44" s="195"/>
      <c r="AL44" s="195">
        <v>574</v>
      </c>
      <c r="AM44" s="195"/>
      <c r="AN44" s="195"/>
      <c r="AO44" s="195"/>
      <c r="AP44" s="195"/>
      <c r="AQ44" s="195">
        <v>140</v>
      </c>
      <c r="AR44" s="195"/>
      <c r="AS44" s="195"/>
      <c r="AT44" s="195"/>
      <c r="AU44" s="195"/>
      <c r="AV44" s="195">
        <v>192</v>
      </c>
      <c r="AW44" s="195"/>
      <c r="AX44" s="195"/>
      <c r="AY44" s="195"/>
      <c r="AZ44" s="195"/>
      <c r="BA44" s="195">
        <v>242</v>
      </c>
      <c r="BB44" s="195"/>
      <c r="BC44" s="195"/>
      <c r="BD44" s="195"/>
      <c r="BE44" s="195"/>
      <c r="BF44" s="195">
        <v>67</v>
      </c>
      <c r="BG44" s="195"/>
      <c r="BH44" s="195"/>
      <c r="BI44" s="195"/>
      <c r="BJ44" s="195"/>
    </row>
    <row r="45" spans="2:62">
      <c r="F45" s="217">
        <v>22</v>
      </c>
      <c r="G45" s="217"/>
      <c r="H45" s="217"/>
      <c r="L45" s="35"/>
      <c r="M45" s="195">
        <v>300</v>
      </c>
      <c r="N45" s="195"/>
      <c r="O45" s="195"/>
      <c r="P45" s="195"/>
      <c r="Q45" s="195"/>
      <c r="R45" s="195">
        <v>581</v>
      </c>
      <c r="S45" s="195"/>
      <c r="T45" s="195"/>
      <c r="U45" s="195"/>
      <c r="V45" s="195"/>
      <c r="W45" s="195">
        <v>69</v>
      </c>
      <c r="X45" s="195"/>
      <c r="Y45" s="195"/>
      <c r="Z45" s="195"/>
      <c r="AA45" s="195"/>
      <c r="AB45" s="195">
        <v>509</v>
      </c>
      <c r="AC45" s="195"/>
      <c r="AD45" s="195"/>
      <c r="AE45" s="195"/>
      <c r="AF45" s="195"/>
      <c r="AG45" s="195">
        <v>3</v>
      </c>
      <c r="AH45" s="195"/>
      <c r="AI45" s="195"/>
      <c r="AJ45" s="195"/>
      <c r="AK45" s="195"/>
      <c r="AL45" s="195">
        <v>602</v>
      </c>
      <c r="AM45" s="195"/>
      <c r="AN45" s="195"/>
      <c r="AO45" s="195"/>
      <c r="AP45" s="195"/>
      <c r="AQ45" s="195">
        <v>142</v>
      </c>
      <c r="AR45" s="195"/>
      <c r="AS45" s="195"/>
      <c r="AT45" s="195"/>
      <c r="AU45" s="195"/>
      <c r="AV45" s="195">
        <v>191</v>
      </c>
      <c r="AW45" s="195"/>
      <c r="AX45" s="195"/>
      <c r="AY45" s="195"/>
      <c r="AZ45" s="195"/>
      <c r="BA45" s="195">
        <v>269</v>
      </c>
      <c r="BB45" s="195"/>
      <c r="BC45" s="195"/>
      <c r="BD45" s="195"/>
      <c r="BE45" s="195"/>
      <c r="BF45" s="195">
        <v>55</v>
      </c>
      <c r="BG45" s="195"/>
      <c r="BH45" s="195"/>
      <c r="BI45" s="195"/>
      <c r="BJ45" s="195"/>
    </row>
    <row r="46" spans="2:62">
      <c r="F46" s="217">
        <v>23</v>
      </c>
      <c r="G46" s="217"/>
      <c r="H46" s="217"/>
      <c r="L46" s="35"/>
      <c r="M46" s="195">
        <v>314</v>
      </c>
      <c r="N46" s="195"/>
      <c r="O46" s="195"/>
      <c r="P46" s="195"/>
      <c r="Q46" s="195"/>
      <c r="R46" s="195">
        <v>537</v>
      </c>
      <c r="S46" s="195"/>
      <c r="T46" s="195"/>
      <c r="U46" s="195"/>
      <c r="V46" s="195"/>
      <c r="W46" s="195">
        <v>67</v>
      </c>
      <c r="X46" s="195"/>
      <c r="Y46" s="195"/>
      <c r="Z46" s="195"/>
      <c r="AA46" s="195"/>
      <c r="AB46" s="195">
        <v>467</v>
      </c>
      <c r="AC46" s="195"/>
      <c r="AD46" s="195"/>
      <c r="AE46" s="195"/>
      <c r="AF46" s="195"/>
      <c r="AG46" s="195">
        <v>3</v>
      </c>
      <c r="AH46" s="195"/>
      <c r="AI46" s="195"/>
      <c r="AJ46" s="195"/>
      <c r="AK46" s="195"/>
      <c r="AL46" s="195">
        <v>618</v>
      </c>
      <c r="AM46" s="195"/>
      <c r="AN46" s="195"/>
      <c r="AO46" s="195"/>
      <c r="AP46" s="195"/>
      <c r="AQ46" s="195">
        <v>144</v>
      </c>
      <c r="AR46" s="195"/>
      <c r="AS46" s="195"/>
      <c r="AT46" s="195"/>
      <c r="AU46" s="195"/>
      <c r="AV46" s="195">
        <v>188</v>
      </c>
      <c r="AW46" s="195"/>
      <c r="AX46" s="195"/>
      <c r="AY46" s="195"/>
      <c r="AZ46" s="195"/>
      <c r="BA46" s="195">
        <v>286</v>
      </c>
      <c r="BB46" s="195"/>
      <c r="BC46" s="195"/>
      <c r="BD46" s="195"/>
      <c r="BE46" s="195"/>
      <c r="BF46" s="195">
        <v>52</v>
      </c>
      <c r="BG46" s="195"/>
      <c r="BH46" s="195"/>
      <c r="BI46" s="195"/>
      <c r="BJ46" s="195"/>
    </row>
    <row r="47" spans="2:62">
      <c r="F47" s="217">
        <v>24</v>
      </c>
      <c r="G47" s="217"/>
      <c r="H47" s="217"/>
      <c r="L47" s="35"/>
      <c r="M47" s="195">
        <v>315</v>
      </c>
      <c r="N47" s="195"/>
      <c r="O47" s="195"/>
      <c r="P47" s="195"/>
      <c r="Q47" s="195"/>
      <c r="R47" s="195">
        <v>544</v>
      </c>
      <c r="S47" s="195"/>
      <c r="T47" s="195"/>
      <c r="U47" s="195"/>
      <c r="V47" s="195"/>
      <c r="W47" s="195">
        <v>65</v>
      </c>
      <c r="X47" s="195"/>
      <c r="Y47" s="195"/>
      <c r="Z47" s="195"/>
      <c r="AA47" s="195"/>
      <c r="AB47" s="195">
        <v>475</v>
      </c>
      <c r="AC47" s="195"/>
      <c r="AD47" s="195"/>
      <c r="AE47" s="195"/>
      <c r="AF47" s="195"/>
      <c r="AG47" s="195">
        <v>4</v>
      </c>
      <c r="AH47" s="195"/>
      <c r="AI47" s="195"/>
      <c r="AJ47" s="195"/>
      <c r="AK47" s="195"/>
      <c r="AL47" s="195">
        <v>643</v>
      </c>
      <c r="AM47" s="195"/>
      <c r="AN47" s="195"/>
      <c r="AO47" s="195"/>
      <c r="AP47" s="195"/>
      <c r="AQ47" s="195">
        <v>146</v>
      </c>
      <c r="AR47" s="195"/>
      <c r="AS47" s="195"/>
      <c r="AT47" s="195"/>
      <c r="AU47" s="195"/>
      <c r="AV47" s="195">
        <v>189</v>
      </c>
      <c r="AW47" s="195"/>
      <c r="AX47" s="195"/>
      <c r="AY47" s="195"/>
      <c r="AZ47" s="195"/>
      <c r="BA47" s="195">
        <v>308</v>
      </c>
      <c r="BB47" s="195"/>
      <c r="BC47" s="195"/>
      <c r="BD47" s="195"/>
      <c r="BE47" s="195"/>
      <c r="BF47" s="195">
        <v>51</v>
      </c>
      <c r="BG47" s="195"/>
      <c r="BH47" s="195"/>
      <c r="BI47" s="195"/>
      <c r="BJ47" s="195"/>
    </row>
    <row r="48" spans="2:62">
      <c r="F48" s="218">
        <v>25</v>
      </c>
      <c r="G48" s="218"/>
      <c r="H48" s="218"/>
      <c r="L48" s="35"/>
      <c r="M48" s="231">
        <v>336</v>
      </c>
      <c r="N48" s="200"/>
      <c r="O48" s="200"/>
      <c r="P48" s="200"/>
      <c r="Q48" s="200"/>
      <c r="R48" s="200">
        <f>SUM(W48:AK48)</f>
        <v>488</v>
      </c>
      <c r="S48" s="200"/>
      <c r="T48" s="200"/>
      <c r="U48" s="200"/>
      <c r="V48" s="200"/>
      <c r="W48" s="200">
        <v>61</v>
      </c>
      <c r="X48" s="200"/>
      <c r="Y48" s="200"/>
      <c r="Z48" s="200"/>
      <c r="AA48" s="200"/>
      <c r="AB48" s="200">
        <v>423</v>
      </c>
      <c r="AC48" s="200"/>
      <c r="AD48" s="200"/>
      <c r="AE48" s="200"/>
      <c r="AF48" s="200"/>
      <c r="AG48" s="200">
        <v>4</v>
      </c>
      <c r="AH48" s="200"/>
      <c r="AI48" s="200"/>
      <c r="AJ48" s="200"/>
      <c r="AK48" s="200"/>
      <c r="AL48" s="200">
        <f>SUM(AQ48,AV48,BA48)</f>
        <v>665</v>
      </c>
      <c r="AM48" s="200"/>
      <c r="AN48" s="200"/>
      <c r="AO48" s="200"/>
      <c r="AP48" s="200"/>
      <c r="AQ48" s="200">
        <v>149</v>
      </c>
      <c r="AR48" s="200"/>
      <c r="AS48" s="200"/>
      <c r="AT48" s="200"/>
      <c r="AU48" s="200"/>
      <c r="AV48" s="200">
        <v>184</v>
      </c>
      <c r="AW48" s="200"/>
      <c r="AX48" s="200"/>
      <c r="AY48" s="200"/>
      <c r="AZ48" s="200"/>
      <c r="BA48" s="200">
        <v>332</v>
      </c>
      <c r="BB48" s="200"/>
      <c r="BC48" s="200"/>
      <c r="BD48" s="200"/>
      <c r="BE48" s="200"/>
      <c r="BF48" s="200">
        <v>48</v>
      </c>
      <c r="BG48" s="200"/>
      <c r="BH48" s="200"/>
      <c r="BI48" s="200"/>
      <c r="BJ48" s="200"/>
    </row>
    <row r="49" spans="2:62" ht="8.1" customHeight="1">
      <c r="B49" s="1"/>
      <c r="C49" s="1"/>
      <c r="D49" s="1"/>
      <c r="E49" s="1"/>
      <c r="F49" s="1"/>
      <c r="G49" s="1"/>
      <c r="H49" s="1"/>
      <c r="I49" s="1"/>
      <c r="J49" s="1"/>
      <c r="K49" s="1"/>
      <c r="L49" s="36"/>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row>
    <row r="50" spans="2:62">
      <c r="B50" s="204" t="s">
        <v>137</v>
      </c>
      <c r="C50" s="208"/>
      <c r="D50" s="208"/>
      <c r="E50" s="208"/>
      <c r="F50" s="208"/>
      <c r="G50" s="208"/>
      <c r="H50" s="208"/>
      <c r="I50" s="208"/>
      <c r="J50" s="208"/>
      <c r="K50" s="208"/>
      <c r="L50" s="208"/>
      <c r="M50" s="210" t="s">
        <v>168</v>
      </c>
      <c r="N50" s="211"/>
      <c r="O50" s="211"/>
      <c r="P50" s="211"/>
      <c r="Q50" s="211"/>
      <c r="R50" s="211"/>
      <c r="S50" s="211"/>
      <c r="T50" s="211"/>
      <c r="U50" s="211"/>
      <c r="V50" s="211"/>
      <c r="W50" s="211"/>
      <c r="X50" s="211"/>
      <c r="Y50" s="211"/>
      <c r="Z50" s="211"/>
      <c r="AA50" s="211"/>
      <c r="AB50" s="210" t="s">
        <v>169</v>
      </c>
      <c r="AC50" s="211"/>
      <c r="AD50" s="211"/>
      <c r="AE50" s="211"/>
      <c r="AF50" s="211"/>
      <c r="AG50" s="211"/>
      <c r="AH50" s="211"/>
      <c r="AI50" s="211"/>
      <c r="AJ50" s="211"/>
      <c r="AK50" s="211"/>
      <c r="AL50" s="211"/>
      <c r="AM50" s="211"/>
      <c r="AN50" s="211"/>
      <c r="AO50" s="211"/>
      <c r="AP50" s="211"/>
      <c r="AQ50" s="211"/>
      <c r="AR50" s="211"/>
      <c r="AS50" s="211"/>
      <c r="AT50" s="211"/>
      <c r="AU50" s="211"/>
      <c r="AV50" s="210" t="s">
        <v>174</v>
      </c>
      <c r="AW50" s="211"/>
      <c r="AX50" s="211"/>
      <c r="AY50" s="211"/>
      <c r="AZ50" s="211"/>
      <c r="BA50" s="211"/>
      <c r="BB50" s="211"/>
      <c r="BC50" s="211"/>
      <c r="BD50" s="211"/>
      <c r="BE50" s="211"/>
      <c r="BF50" s="211"/>
      <c r="BG50" s="211"/>
      <c r="BH50" s="211"/>
      <c r="BI50" s="211"/>
      <c r="BJ50" s="268"/>
    </row>
    <row r="51" spans="2:62">
      <c r="B51" s="220"/>
      <c r="C51" s="209"/>
      <c r="D51" s="209"/>
      <c r="E51" s="209"/>
      <c r="F51" s="209"/>
      <c r="G51" s="209"/>
      <c r="H51" s="209"/>
      <c r="I51" s="209"/>
      <c r="J51" s="209"/>
      <c r="K51" s="209"/>
      <c r="L51" s="209"/>
      <c r="M51" s="209" t="s">
        <v>150</v>
      </c>
      <c r="N51" s="209"/>
      <c r="O51" s="209"/>
      <c r="P51" s="209"/>
      <c r="Q51" s="209"/>
      <c r="R51" s="250" t="s">
        <v>167</v>
      </c>
      <c r="S51" s="221"/>
      <c r="T51" s="221"/>
      <c r="U51" s="221"/>
      <c r="V51" s="221"/>
      <c r="W51" s="250" t="s">
        <v>145</v>
      </c>
      <c r="X51" s="221"/>
      <c r="Y51" s="221"/>
      <c r="Z51" s="221"/>
      <c r="AA51" s="221"/>
      <c r="AB51" s="276" t="s">
        <v>150</v>
      </c>
      <c r="AC51" s="209"/>
      <c r="AD51" s="209"/>
      <c r="AE51" s="209"/>
      <c r="AF51" s="209"/>
      <c r="AG51" s="250" t="s">
        <v>170</v>
      </c>
      <c r="AH51" s="221"/>
      <c r="AI51" s="221"/>
      <c r="AJ51" s="221"/>
      <c r="AK51" s="221"/>
      <c r="AL51" s="250" t="s">
        <v>171</v>
      </c>
      <c r="AM51" s="221"/>
      <c r="AN51" s="221"/>
      <c r="AO51" s="221"/>
      <c r="AP51" s="221"/>
      <c r="AQ51" s="276" t="s">
        <v>172</v>
      </c>
      <c r="AR51" s="209"/>
      <c r="AS51" s="209"/>
      <c r="AT51" s="209"/>
      <c r="AU51" s="209"/>
      <c r="AV51" s="209" t="s">
        <v>150</v>
      </c>
      <c r="AW51" s="209"/>
      <c r="AX51" s="209"/>
      <c r="AY51" s="209"/>
      <c r="AZ51" s="209"/>
      <c r="BA51" s="250" t="s">
        <v>173</v>
      </c>
      <c r="BB51" s="221"/>
      <c r="BC51" s="221"/>
      <c r="BD51" s="221"/>
      <c r="BE51" s="221"/>
      <c r="BF51" s="277" t="s">
        <v>532</v>
      </c>
      <c r="BG51" s="278"/>
      <c r="BH51" s="278"/>
      <c r="BI51" s="278"/>
      <c r="BJ51" s="278"/>
    </row>
    <row r="52" spans="2:62" ht="20.25" customHeight="1">
      <c r="B52" s="220"/>
      <c r="C52" s="209"/>
      <c r="D52" s="209"/>
      <c r="E52" s="209"/>
      <c r="F52" s="209"/>
      <c r="G52" s="209"/>
      <c r="H52" s="209"/>
      <c r="I52" s="209"/>
      <c r="J52" s="209"/>
      <c r="K52" s="209"/>
      <c r="L52" s="209"/>
      <c r="M52" s="209"/>
      <c r="N52" s="209"/>
      <c r="O52" s="209"/>
      <c r="P52" s="209"/>
      <c r="Q52" s="209"/>
      <c r="R52" s="221"/>
      <c r="S52" s="221"/>
      <c r="T52" s="221"/>
      <c r="U52" s="221"/>
      <c r="V52" s="221"/>
      <c r="W52" s="221"/>
      <c r="X52" s="221"/>
      <c r="Y52" s="221"/>
      <c r="Z52" s="221"/>
      <c r="AA52" s="221"/>
      <c r="AB52" s="209"/>
      <c r="AC52" s="209"/>
      <c r="AD52" s="209"/>
      <c r="AE52" s="209"/>
      <c r="AF52" s="209"/>
      <c r="AG52" s="221"/>
      <c r="AH52" s="221"/>
      <c r="AI52" s="221"/>
      <c r="AJ52" s="221"/>
      <c r="AK52" s="221"/>
      <c r="AL52" s="221"/>
      <c r="AM52" s="221"/>
      <c r="AN52" s="221"/>
      <c r="AO52" s="221"/>
      <c r="AP52" s="221"/>
      <c r="AQ52" s="209"/>
      <c r="AR52" s="209"/>
      <c r="AS52" s="209"/>
      <c r="AT52" s="209"/>
      <c r="AU52" s="209"/>
      <c r="AV52" s="209"/>
      <c r="AW52" s="209"/>
      <c r="AX52" s="209"/>
      <c r="AY52" s="209"/>
      <c r="AZ52" s="209"/>
      <c r="BA52" s="221"/>
      <c r="BB52" s="221"/>
      <c r="BC52" s="221"/>
      <c r="BD52" s="221"/>
      <c r="BE52" s="221"/>
      <c r="BF52" s="279"/>
      <c r="BG52" s="280"/>
      <c r="BH52" s="280"/>
      <c r="BI52" s="280"/>
      <c r="BJ52" s="280"/>
    </row>
    <row r="53" spans="2:62" ht="8.1" customHeight="1">
      <c r="L53" s="34"/>
    </row>
    <row r="54" spans="2:62">
      <c r="C54" s="194" t="s">
        <v>138</v>
      </c>
      <c r="D54" s="194"/>
      <c r="E54" s="194"/>
      <c r="F54" s="217">
        <v>21</v>
      </c>
      <c r="G54" s="217"/>
      <c r="H54" s="217"/>
      <c r="I54" s="217" t="s">
        <v>137</v>
      </c>
      <c r="J54" s="217"/>
      <c r="K54" s="217"/>
      <c r="L54" s="35"/>
      <c r="M54" s="195">
        <v>954</v>
      </c>
      <c r="N54" s="195"/>
      <c r="O54" s="195"/>
      <c r="P54" s="195"/>
      <c r="Q54" s="195"/>
      <c r="R54" s="195">
        <v>953</v>
      </c>
      <c r="S54" s="195"/>
      <c r="T54" s="195"/>
      <c r="U54" s="195"/>
      <c r="V54" s="195"/>
      <c r="W54" s="195">
        <v>1</v>
      </c>
      <c r="X54" s="195"/>
      <c r="Y54" s="195"/>
      <c r="Z54" s="195"/>
      <c r="AA54" s="195"/>
      <c r="AB54" s="195">
        <v>607</v>
      </c>
      <c r="AC54" s="195"/>
      <c r="AD54" s="195"/>
      <c r="AE54" s="195"/>
      <c r="AF54" s="195"/>
      <c r="AG54" s="195">
        <v>46</v>
      </c>
      <c r="AH54" s="195"/>
      <c r="AI54" s="195"/>
      <c r="AJ54" s="195"/>
      <c r="AK54" s="195"/>
      <c r="AL54" s="195">
        <v>550</v>
      </c>
      <c r="AM54" s="195"/>
      <c r="AN54" s="195"/>
      <c r="AO54" s="195"/>
      <c r="AP54" s="195"/>
      <c r="AQ54" s="195">
        <v>11</v>
      </c>
      <c r="AR54" s="195"/>
      <c r="AS54" s="195"/>
      <c r="AT54" s="195"/>
      <c r="AU54" s="195"/>
      <c r="AV54" s="195">
        <v>534</v>
      </c>
      <c r="AW54" s="195"/>
      <c r="AX54" s="195"/>
      <c r="AY54" s="195"/>
      <c r="AZ54" s="195"/>
      <c r="BA54" s="195">
        <v>531</v>
      </c>
      <c r="BB54" s="195"/>
      <c r="BC54" s="195"/>
      <c r="BD54" s="195"/>
      <c r="BE54" s="195"/>
      <c r="BF54" s="195">
        <v>3</v>
      </c>
      <c r="BG54" s="195"/>
      <c r="BH54" s="195"/>
      <c r="BI54" s="195"/>
      <c r="BJ54" s="195"/>
    </row>
    <row r="55" spans="2:62">
      <c r="F55" s="217">
        <v>22</v>
      </c>
      <c r="G55" s="217"/>
      <c r="H55" s="217"/>
      <c r="L55" s="35"/>
      <c r="M55" s="195">
        <v>930</v>
      </c>
      <c r="N55" s="195"/>
      <c r="O55" s="195"/>
      <c r="P55" s="195"/>
      <c r="Q55" s="195"/>
      <c r="R55" s="195">
        <v>929</v>
      </c>
      <c r="S55" s="195"/>
      <c r="T55" s="195"/>
      <c r="U55" s="195"/>
      <c r="V55" s="195"/>
      <c r="W55" s="195">
        <v>1</v>
      </c>
      <c r="X55" s="195"/>
      <c r="Y55" s="195"/>
      <c r="Z55" s="195"/>
      <c r="AA55" s="195"/>
      <c r="AB55" s="195">
        <v>596</v>
      </c>
      <c r="AC55" s="195"/>
      <c r="AD55" s="195"/>
      <c r="AE55" s="195"/>
      <c r="AF55" s="195"/>
      <c r="AG55" s="195">
        <v>42</v>
      </c>
      <c r="AH55" s="195"/>
      <c r="AI55" s="195"/>
      <c r="AJ55" s="195"/>
      <c r="AK55" s="195"/>
      <c r="AL55" s="195">
        <v>544</v>
      </c>
      <c r="AM55" s="195"/>
      <c r="AN55" s="195"/>
      <c r="AO55" s="195"/>
      <c r="AP55" s="195"/>
      <c r="AQ55" s="195">
        <v>10</v>
      </c>
      <c r="AR55" s="195"/>
      <c r="AS55" s="195"/>
      <c r="AT55" s="195"/>
      <c r="AU55" s="195"/>
      <c r="AV55" s="195">
        <v>530</v>
      </c>
      <c r="AW55" s="195"/>
      <c r="AX55" s="195"/>
      <c r="AY55" s="195"/>
      <c r="AZ55" s="195"/>
      <c r="BA55" s="195">
        <v>527</v>
      </c>
      <c r="BB55" s="195"/>
      <c r="BC55" s="195"/>
      <c r="BD55" s="195"/>
      <c r="BE55" s="195"/>
      <c r="BF55" s="195">
        <v>3</v>
      </c>
      <c r="BG55" s="195"/>
      <c r="BH55" s="195"/>
      <c r="BI55" s="195"/>
      <c r="BJ55" s="195"/>
    </row>
    <row r="56" spans="2:62">
      <c r="F56" s="217">
        <v>23</v>
      </c>
      <c r="G56" s="217"/>
      <c r="H56" s="217"/>
      <c r="L56" s="35"/>
      <c r="M56" s="195">
        <v>901</v>
      </c>
      <c r="N56" s="195"/>
      <c r="O56" s="195"/>
      <c r="P56" s="195"/>
      <c r="Q56" s="195"/>
      <c r="R56" s="195">
        <v>900</v>
      </c>
      <c r="S56" s="195"/>
      <c r="T56" s="195"/>
      <c r="U56" s="195"/>
      <c r="V56" s="195"/>
      <c r="W56" s="195">
        <v>1</v>
      </c>
      <c r="X56" s="195"/>
      <c r="Y56" s="195"/>
      <c r="Z56" s="195"/>
      <c r="AA56" s="195"/>
      <c r="AB56" s="195">
        <v>580</v>
      </c>
      <c r="AC56" s="195"/>
      <c r="AD56" s="195"/>
      <c r="AE56" s="195"/>
      <c r="AF56" s="195"/>
      <c r="AG56" s="195">
        <v>41</v>
      </c>
      <c r="AH56" s="195"/>
      <c r="AI56" s="195"/>
      <c r="AJ56" s="195"/>
      <c r="AK56" s="195"/>
      <c r="AL56" s="195">
        <v>530</v>
      </c>
      <c r="AM56" s="195"/>
      <c r="AN56" s="195"/>
      <c r="AO56" s="195"/>
      <c r="AP56" s="195"/>
      <c r="AQ56" s="195">
        <v>9</v>
      </c>
      <c r="AR56" s="195"/>
      <c r="AS56" s="195"/>
      <c r="AT56" s="195"/>
      <c r="AU56" s="195"/>
      <c r="AV56" s="195">
        <v>517</v>
      </c>
      <c r="AW56" s="195"/>
      <c r="AX56" s="195"/>
      <c r="AY56" s="195"/>
      <c r="AZ56" s="195"/>
      <c r="BA56" s="195">
        <v>513</v>
      </c>
      <c r="BB56" s="195"/>
      <c r="BC56" s="195"/>
      <c r="BD56" s="195"/>
      <c r="BE56" s="195"/>
      <c r="BF56" s="195">
        <v>4</v>
      </c>
      <c r="BG56" s="195"/>
      <c r="BH56" s="195"/>
      <c r="BI56" s="195"/>
      <c r="BJ56" s="195"/>
    </row>
    <row r="57" spans="2:62">
      <c r="F57" s="217">
        <v>24</v>
      </c>
      <c r="G57" s="217"/>
      <c r="H57" s="217"/>
      <c r="L57" s="35"/>
      <c r="M57" s="195">
        <v>895</v>
      </c>
      <c r="N57" s="195"/>
      <c r="O57" s="195"/>
      <c r="P57" s="195"/>
      <c r="Q57" s="195"/>
      <c r="R57" s="195">
        <v>894</v>
      </c>
      <c r="S57" s="195"/>
      <c r="T57" s="195"/>
      <c r="U57" s="195"/>
      <c r="V57" s="195"/>
      <c r="W57" s="195">
        <v>1</v>
      </c>
      <c r="X57" s="195"/>
      <c r="Y57" s="195"/>
      <c r="Z57" s="195"/>
      <c r="AA57" s="195"/>
      <c r="AB57" s="195">
        <v>596</v>
      </c>
      <c r="AC57" s="195"/>
      <c r="AD57" s="195"/>
      <c r="AE57" s="195"/>
      <c r="AF57" s="195"/>
      <c r="AG57" s="195">
        <v>41</v>
      </c>
      <c r="AH57" s="195"/>
      <c r="AI57" s="195"/>
      <c r="AJ57" s="195"/>
      <c r="AK57" s="195"/>
      <c r="AL57" s="195">
        <v>545</v>
      </c>
      <c r="AM57" s="195"/>
      <c r="AN57" s="195"/>
      <c r="AO57" s="195"/>
      <c r="AP57" s="195"/>
      <c r="AQ57" s="195">
        <v>10</v>
      </c>
      <c r="AR57" s="195"/>
      <c r="AS57" s="195"/>
      <c r="AT57" s="195"/>
      <c r="AU57" s="195"/>
      <c r="AV57" s="195">
        <v>524</v>
      </c>
      <c r="AW57" s="195"/>
      <c r="AX57" s="195"/>
      <c r="AY57" s="195"/>
      <c r="AZ57" s="195"/>
      <c r="BA57" s="195">
        <v>519</v>
      </c>
      <c r="BB57" s="195"/>
      <c r="BC57" s="195"/>
      <c r="BD57" s="195"/>
      <c r="BE57" s="195"/>
      <c r="BF57" s="195">
        <v>5</v>
      </c>
      <c r="BG57" s="195"/>
      <c r="BH57" s="195"/>
      <c r="BI57" s="195"/>
      <c r="BJ57" s="195"/>
    </row>
    <row r="58" spans="2:62">
      <c r="F58" s="218">
        <v>25</v>
      </c>
      <c r="G58" s="218"/>
      <c r="H58" s="218"/>
      <c r="L58" s="35"/>
      <c r="M58" s="200">
        <f>SUM(R58:AA58)</f>
        <v>908</v>
      </c>
      <c r="N58" s="200"/>
      <c r="O58" s="200"/>
      <c r="P58" s="200"/>
      <c r="Q58" s="200"/>
      <c r="R58" s="200">
        <v>908</v>
      </c>
      <c r="S58" s="200"/>
      <c r="T58" s="200"/>
      <c r="U58" s="200"/>
      <c r="V58" s="200"/>
      <c r="W58" s="200">
        <v>0</v>
      </c>
      <c r="X58" s="200"/>
      <c r="Y58" s="200"/>
      <c r="Z58" s="200"/>
      <c r="AA58" s="200"/>
      <c r="AB58" s="200">
        <f>SUM(AG58:AU58)</f>
        <v>623</v>
      </c>
      <c r="AC58" s="200"/>
      <c r="AD58" s="200"/>
      <c r="AE58" s="200"/>
      <c r="AF58" s="200"/>
      <c r="AG58" s="200">
        <v>43</v>
      </c>
      <c r="AH58" s="200"/>
      <c r="AI58" s="200"/>
      <c r="AJ58" s="200"/>
      <c r="AK58" s="200"/>
      <c r="AL58" s="200">
        <v>570</v>
      </c>
      <c r="AM58" s="200"/>
      <c r="AN58" s="200"/>
      <c r="AO58" s="200"/>
      <c r="AP58" s="200"/>
      <c r="AQ58" s="200">
        <v>10</v>
      </c>
      <c r="AR58" s="200"/>
      <c r="AS58" s="200"/>
      <c r="AT58" s="200"/>
      <c r="AU58" s="200"/>
      <c r="AV58" s="200">
        <f>SUM(BA58:BJ58)</f>
        <v>550</v>
      </c>
      <c r="AW58" s="200"/>
      <c r="AX58" s="200"/>
      <c r="AY58" s="200"/>
      <c r="AZ58" s="200"/>
      <c r="BA58" s="200">
        <v>546</v>
      </c>
      <c r="BB58" s="200"/>
      <c r="BC58" s="200"/>
      <c r="BD58" s="200"/>
      <c r="BE58" s="200"/>
      <c r="BF58" s="200">
        <v>4</v>
      </c>
      <c r="BG58" s="200"/>
      <c r="BH58" s="200"/>
      <c r="BI58" s="200"/>
      <c r="BJ58" s="200"/>
    </row>
    <row r="59" spans="2:62" ht="8.1" customHeight="1">
      <c r="B59" s="1"/>
      <c r="C59" s="1"/>
      <c r="D59" s="1"/>
      <c r="E59" s="1"/>
      <c r="F59" s="1"/>
      <c r="G59" s="1"/>
      <c r="H59" s="1"/>
      <c r="I59" s="1"/>
      <c r="J59" s="1"/>
      <c r="K59" s="1"/>
      <c r="L59" s="36"/>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row>
    <row r="60" spans="2:62">
      <c r="B60" s="234" t="s">
        <v>137</v>
      </c>
      <c r="C60" s="235"/>
      <c r="D60" s="235"/>
      <c r="E60" s="235"/>
      <c r="F60" s="235"/>
      <c r="G60" s="235"/>
      <c r="H60" s="235"/>
      <c r="I60" s="235"/>
      <c r="J60" s="235"/>
      <c r="K60" s="235"/>
      <c r="L60" s="235"/>
      <c r="M60" s="273" t="s">
        <v>175</v>
      </c>
      <c r="N60" s="273"/>
      <c r="O60" s="273"/>
      <c r="P60" s="273"/>
      <c r="Q60" s="273"/>
      <c r="R60" s="256" t="s">
        <v>176</v>
      </c>
      <c r="S60" s="257"/>
      <c r="T60" s="257"/>
      <c r="U60" s="257"/>
      <c r="V60" s="257"/>
      <c r="W60" s="263" t="s">
        <v>177</v>
      </c>
      <c r="X60" s="264"/>
      <c r="Y60" s="264"/>
      <c r="Z60" s="264"/>
      <c r="AA60" s="264"/>
      <c r="AB60" s="256" t="s">
        <v>178</v>
      </c>
      <c r="AC60" s="257"/>
      <c r="AD60" s="257"/>
      <c r="AE60" s="257"/>
      <c r="AF60" s="257"/>
      <c r="AG60" s="263" t="s">
        <v>179</v>
      </c>
      <c r="AH60" s="264"/>
      <c r="AI60" s="264"/>
      <c r="AJ60" s="264"/>
      <c r="AK60" s="264"/>
      <c r="AL60" s="256" t="s">
        <v>180</v>
      </c>
      <c r="AM60" s="257"/>
      <c r="AN60" s="257"/>
      <c r="AO60" s="257"/>
      <c r="AP60" s="257"/>
      <c r="AQ60" s="256" t="s">
        <v>181</v>
      </c>
      <c r="AR60" s="257"/>
      <c r="AS60" s="257"/>
      <c r="AT60" s="257"/>
      <c r="AU60" s="257"/>
      <c r="AV60" s="256" t="s">
        <v>182</v>
      </c>
      <c r="AW60" s="257"/>
      <c r="AX60" s="257"/>
      <c r="AY60" s="257"/>
      <c r="AZ60" s="257"/>
      <c r="BA60" s="263" t="s">
        <v>183</v>
      </c>
      <c r="BB60" s="264"/>
      <c r="BC60" s="264"/>
      <c r="BD60" s="264"/>
      <c r="BE60" s="264"/>
      <c r="BF60" s="256" t="s">
        <v>184</v>
      </c>
      <c r="BG60" s="257"/>
      <c r="BH60" s="257"/>
      <c r="BI60" s="257"/>
      <c r="BJ60" s="258"/>
    </row>
    <row r="61" spans="2:62">
      <c r="B61" s="271"/>
      <c r="C61" s="272"/>
      <c r="D61" s="272"/>
      <c r="E61" s="272"/>
      <c r="F61" s="272"/>
      <c r="G61" s="272"/>
      <c r="H61" s="272"/>
      <c r="I61" s="272"/>
      <c r="J61" s="272"/>
      <c r="K61" s="272"/>
      <c r="L61" s="272"/>
      <c r="M61" s="274"/>
      <c r="N61" s="274"/>
      <c r="O61" s="274"/>
      <c r="P61" s="274"/>
      <c r="Q61" s="274"/>
      <c r="R61" s="259"/>
      <c r="S61" s="259"/>
      <c r="T61" s="259"/>
      <c r="U61" s="259"/>
      <c r="V61" s="259"/>
      <c r="W61" s="265"/>
      <c r="X61" s="265"/>
      <c r="Y61" s="265"/>
      <c r="Z61" s="265"/>
      <c r="AA61" s="265"/>
      <c r="AB61" s="259"/>
      <c r="AC61" s="259"/>
      <c r="AD61" s="259"/>
      <c r="AE61" s="259"/>
      <c r="AF61" s="259"/>
      <c r="AG61" s="265"/>
      <c r="AH61" s="265"/>
      <c r="AI61" s="265"/>
      <c r="AJ61" s="265"/>
      <c r="AK61" s="265"/>
      <c r="AL61" s="259"/>
      <c r="AM61" s="259"/>
      <c r="AN61" s="259"/>
      <c r="AO61" s="259"/>
      <c r="AP61" s="259"/>
      <c r="AQ61" s="259"/>
      <c r="AR61" s="259"/>
      <c r="AS61" s="259"/>
      <c r="AT61" s="259"/>
      <c r="AU61" s="259"/>
      <c r="AV61" s="259"/>
      <c r="AW61" s="259"/>
      <c r="AX61" s="259"/>
      <c r="AY61" s="259"/>
      <c r="AZ61" s="259"/>
      <c r="BA61" s="265"/>
      <c r="BB61" s="265"/>
      <c r="BC61" s="265"/>
      <c r="BD61" s="265"/>
      <c r="BE61" s="265"/>
      <c r="BF61" s="259"/>
      <c r="BG61" s="259"/>
      <c r="BH61" s="259"/>
      <c r="BI61" s="259"/>
      <c r="BJ61" s="260"/>
    </row>
    <row r="62" spans="2:62">
      <c r="B62" s="236"/>
      <c r="C62" s="237"/>
      <c r="D62" s="237"/>
      <c r="E62" s="237"/>
      <c r="F62" s="237"/>
      <c r="G62" s="237"/>
      <c r="H62" s="237"/>
      <c r="I62" s="237"/>
      <c r="J62" s="237"/>
      <c r="K62" s="237"/>
      <c r="L62" s="237"/>
      <c r="M62" s="275"/>
      <c r="N62" s="275"/>
      <c r="O62" s="275"/>
      <c r="P62" s="275"/>
      <c r="Q62" s="275"/>
      <c r="R62" s="261"/>
      <c r="S62" s="261"/>
      <c r="T62" s="261"/>
      <c r="U62" s="261"/>
      <c r="V62" s="261"/>
      <c r="W62" s="266"/>
      <c r="X62" s="266"/>
      <c r="Y62" s="266"/>
      <c r="Z62" s="266"/>
      <c r="AA62" s="266"/>
      <c r="AB62" s="261"/>
      <c r="AC62" s="261"/>
      <c r="AD62" s="261"/>
      <c r="AE62" s="261"/>
      <c r="AF62" s="261"/>
      <c r="AG62" s="266"/>
      <c r="AH62" s="266"/>
      <c r="AI62" s="266"/>
      <c r="AJ62" s="266"/>
      <c r="AK62" s="266"/>
      <c r="AL62" s="261"/>
      <c r="AM62" s="261"/>
      <c r="AN62" s="261"/>
      <c r="AO62" s="261"/>
      <c r="AP62" s="261"/>
      <c r="AQ62" s="261"/>
      <c r="AR62" s="261"/>
      <c r="AS62" s="261"/>
      <c r="AT62" s="261"/>
      <c r="AU62" s="261"/>
      <c r="AV62" s="261"/>
      <c r="AW62" s="261"/>
      <c r="AX62" s="261"/>
      <c r="AY62" s="261"/>
      <c r="AZ62" s="261"/>
      <c r="BA62" s="266"/>
      <c r="BB62" s="266"/>
      <c r="BC62" s="266"/>
      <c r="BD62" s="266"/>
      <c r="BE62" s="266"/>
      <c r="BF62" s="261"/>
      <c r="BG62" s="261"/>
      <c r="BH62" s="261"/>
      <c r="BI62" s="261"/>
      <c r="BJ62" s="262"/>
    </row>
    <row r="63" spans="2:62" ht="8.1" customHeight="1">
      <c r="L63" s="34"/>
    </row>
    <row r="64" spans="2:62">
      <c r="C64" s="194" t="s">
        <v>138</v>
      </c>
      <c r="D64" s="194"/>
      <c r="E64" s="194"/>
      <c r="F64" s="217">
        <v>21</v>
      </c>
      <c r="G64" s="217"/>
      <c r="H64" s="217"/>
      <c r="I64" s="217" t="s">
        <v>137</v>
      </c>
      <c r="J64" s="217"/>
      <c r="K64" s="217"/>
      <c r="L64" s="35"/>
      <c r="M64" s="195">
        <v>13</v>
      </c>
      <c r="N64" s="195"/>
      <c r="O64" s="195"/>
      <c r="P64" s="195"/>
      <c r="Q64" s="195"/>
      <c r="R64" s="195">
        <v>5</v>
      </c>
      <c r="S64" s="195"/>
      <c r="T64" s="195"/>
      <c r="U64" s="195"/>
      <c r="V64" s="195"/>
      <c r="W64" s="195">
        <v>1</v>
      </c>
      <c r="X64" s="195"/>
      <c r="Y64" s="195"/>
      <c r="Z64" s="195"/>
      <c r="AA64" s="195"/>
      <c r="AB64" s="195">
        <v>1</v>
      </c>
      <c r="AC64" s="195"/>
      <c r="AD64" s="195"/>
      <c r="AE64" s="195"/>
      <c r="AF64" s="195"/>
      <c r="AG64" s="195">
        <v>1</v>
      </c>
      <c r="AH64" s="195"/>
      <c r="AI64" s="195"/>
      <c r="AJ64" s="195"/>
      <c r="AK64" s="195"/>
      <c r="AL64" s="195">
        <v>57</v>
      </c>
      <c r="AM64" s="195"/>
      <c r="AN64" s="195"/>
      <c r="AO64" s="195"/>
      <c r="AP64" s="195"/>
      <c r="AQ64" s="195">
        <v>4</v>
      </c>
      <c r="AR64" s="195"/>
      <c r="AS64" s="195"/>
      <c r="AT64" s="195"/>
      <c r="AU64" s="195"/>
      <c r="AV64" s="195">
        <v>21</v>
      </c>
      <c r="AW64" s="195"/>
      <c r="AX64" s="195"/>
      <c r="AY64" s="195"/>
      <c r="AZ64" s="195"/>
      <c r="BA64" s="195">
        <v>40</v>
      </c>
      <c r="BB64" s="195"/>
      <c r="BC64" s="195"/>
      <c r="BD64" s="195"/>
      <c r="BE64" s="195"/>
      <c r="BF64" s="195">
        <v>4</v>
      </c>
      <c r="BG64" s="195"/>
      <c r="BH64" s="195"/>
      <c r="BI64" s="195"/>
      <c r="BJ64" s="195"/>
    </row>
    <row r="65" spans="2:62">
      <c r="F65" s="217">
        <v>22</v>
      </c>
      <c r="G65" s="217"/>
      <c r="H65" s="217"/>
      <c r="L65" s="35"/>
      <c r="M65" s="195">
        <v>14</v>
      </c>
      <c r="N65" s="195"/>
      <c r="O65" s="195"/>
      <c r="P65" s="195"/>
      <c r="Q65" s="195"/>
      <c r="R65" s="195">
        <v>3</v>
      </c>
      <c r="S65" s="195"/>
      <c r="T65" s="195"/>
      <c r="U65" s="195"/>
      <c r="V65" s="195"/>
      <c r="W65" s="195">
        <v>1</v>
      </c>
      <c r="X65" s="195"/>
      <c r="Y65" s="195"/>
      <c r="Z65" s="195"/>
      <c r="AA65" s="195"/>
      <c r="AB65" s="195">
        <v>1</v>
      </c>
      <c r="AC65" s="195"/>
      <c r="AD65" s="195"/>
      <c r="AE65" s="195"/>
      <c r="AF65" s="195"/>
      <c r="AG65" s="195">
        <v>2</v>
      </c>
      <c r="AH65" s="195"/>
      <c r="AI65" s="195"/>
      <c r="AJ65" s="195"/>
      <c r="AK65" s="195"/>
      <c r="AL65" s="195">
        <v>52</v>
      </c>
      <c r="AM65" s="195"/>
      <c r="AN65" s="195"/>
      <c r="AO65" s="195"/>
      <c r="AP65" s="195"/>
      <c r="AQ65" s="195">
        <v>4</v>
      </c>
      <c r="AR65" s="195"/>
      <c r="AS65" s="195"/>
      <c r="AT65" s="195"/>
      <c r="AU65" s="195"/>
      <c r="AV65" s="195">
        <v>20</v>
      </c>
      <c r="AW65" s="195"/>
      <c r="AX65" s="195"/>
      <c r="AY65" s="195"/>
      <c r="AZ65" s="195"/>
      <c r="BA65" s="195">
        <v>40</v>
      </c>
      <c r="BB65" s="195"/>
      <c r="BC65" s="195"/>
      <c r="BD65" s="195"/>
      <c r="BE65" s="195"/>
      <c r="BF65" s="195">
        <v>3</v>
      </c>
      <c r="BG65" s="195"/>
      <c r="BH65" s="195"/>
      <c r="BI65" s="195"/>
      <c r="BJ65" s="195"/>
    </row>
    <row r="66" spans="2:62">
      <c r="F66" s="217">
        <v>23</v>
      </c>
      <c r="G66" s="217"/>
      <c r="H66" s="217"/>
      <c r="L66" s="35"/>
      <c r="M66" s="195">
        <v>12</v>
      </c>
      <c r="N66" s="195"/>
      <c r="O66" s="195"/>
      <c r="P66" s="195"/>
      <c r="Q66" s="195"/>
      <c r="R66" s="195">
        <v>3</v>
      </c>
      <c r="S66" s="195"/>
      <c r="T66" s="195"/>
      <c r="U66" s="195"/>
      <c r="V66" s="195"/>
      <c r="W66" s="195">
        <v>1</v>
      </c>
      <c r="X66" s="195"/>
      <c r="Y66" s="195"/>
      <c r="Z66" s="195"/>
      <c r="AA66" s="195"/>
      <c r="AB66" s="195">
        <v>1</v>
      </c>
      <c r="AC66" s="195"/>
      <c r="AD66" s="195"/>
      <c r="AE66" s="195"/>
      <c r="AF66" s="195"/>
      <c r="AG66" s="195">
        <v>2</v>
      </c>
      <c r="AH66" s="195"/>
      <c r="AI66" s="195"/>
      <c r="AJ66" s="195"/>
      <c r="AK66" s="195"/>
      <c r="AL66" s="195">
        <v>45</v>
      </c>
      <c r="AM66" s="195"/>
      <c r="AN66" s="195"/>
      <c r="AO66" s="195"/>
      <c r="AP66" s="195"/>
      <c r="AQ66" s="195">
        <v>3</v>
      </c>
      <c r="AR66" s="195"/>
      <c r="AS66" s="195"/>
      <c r="AT66" s="195"/>
      <c r="AU66" s="195"/>
      <c r="AV66" s="195">
        <v>21</v>
      </c>
      <c r="AW66" s="195"/>
      <c r="AX66" s="195"/>
      <c r="AY66" s="195"/>
      <c r="AZ66" s="195"/>
      <c r="BA66" s="195">
        <v>41</v>
      </c>
      <c r="BB66" s="195"/>
      <c r="BC66" s="195"/>
      <c r="BD66" s="195"/>
      <c r="BE66" s="195"/>
      <c r="BF66" s="195">
        <v>3</v>
      </c>
      <c r="BG66" s="195"/>
      <c r="BH66" s="195"/>
      <c r="BI66" s="195"/>
      <c r="BJ66" s="195"/>
    </row>
    <row r="67" spans="2:62">
      <c r="F67" s="217">
        <v>24</v>
      </c>
      <c r="G67" s="217"/>
      <c r="H67" s="217"/>
      <c r="L67" s="35"/>
      <c r="M67" s="195">
        <v>12</v>
      </c>
      <c r="N67" s="195"/>
      <c r="O67" s="195"/>
      <c r="P67" s="195"/>
      <c r="Q67" s="195"/>
      <c r="R67" s="195">
        <v>3</v>
      </c>
      <c r="S67" s="195"/>
      <c r="T67" s="195"/>
      <c r="U67" s="195"/>
      <c r="V67" s="195"/>
      <c r="W67" s="195">
        <v>1</v>
      </c>
      <c r="X67" s="195"/>
      <c r="Y67" s="195"/>
      <c r="Z67" s="195"/>
      <c r="AA67" s="195"/>
      <c r="AB67" s="195">
        <v>1</v>
      </c>
      <c r="AC67" s="195"/>
      <c r="AD67" s="195"/>
      <c r="AE67" s="195"/>
      <c r="AF67" s="195"/>
      <c r="AG67" s="195">
        <v>2</v>
      </c>
      <c r="AH67" s="195"/>
      <c r="AI67" s="195"/>
      <c r="AJ67" s="195"/>
      <c r="AK67" s="195"/>
      <c r="AL67" s="195">
        <v>40</v>
      </c>
      <c r="AM67" s="195"/>
      <c r="AN67" s="195"/>
      <c r="AO67" s="195"/>
      <c r="AP67" s="195"/>
      <c r="AQ67" s="195">
        <v>3</v>
      </c>
      <c r="AR67" s="195"/>
      <c r="AS67" s="195"/>
      <c r="AT67" s="195"/>
      <c r="AU67" s="195"/>
      <c r="AV67" s="195">
        <v>21</v>
      </c>
      <c r="AW67" s="195"/>
      <c r="AX67" s="195"/>
      <c r="AY67" s="195"/>
      <c r="AZ67" s="195"/>
      <c r="BA67" s="195">
        <v>41</v>
      </c>
      <c r="BB67" s="195"/>
      <c r="BC67" s="195"/>
      <c r="BD67" s="195"/>
      <c r="BE67" s="195"/>
      <c r="BF67" s="195">
        <v>2</v>
      </c>
      <c r="BG67" s="195"/>
      <c r="BH67" s="195"/>
      <c r="BI67" s="195"/>
      <c r="BJ67" s="195"/>
    </row>
    <row r="68" spans="2:62">
      <c r="F68" s="218">
        <v>25</v>
      </c>
      <c r="G68" s="218"/>
      <c r="H68" s="218"/>
      <c r="L68" s="35"/>
      <c r="M68" s="231">
        <v>13</v>
      </c>
      <c r="N68" s="200"/>
      <c r="O68" s="200"/>
      <c r="P68" s="200"/>
      <c r="Q68" s="200"/>
      <c r="R68" s="200">
        <v>3</v>
      </c>
      <c r="S68" s="200"/>
      <c r="T68" s="200"/>
      <c r="U68" s="200"/>
      <c r="V68" s="200"/>
      <c r="W68" s="200">
        <v>1</v>
      </c>
      <c r="X68" s="200"/>
      <c r="Y68" s="200"/>
      <c r="Z68" s="200"/>
      <c r="AA68" s="200"/>
      <c r="AB68" s="200">
        <v>1</v>
      </c>
      <c r="AC68" s="200"/>
      <c r="AD68" s="200"/>
      <c r="AE68" s="200"/>
      <c r="AF68" s="200"/>
      <c r="AG68" s="200">
        <v>2</v>
      </c>
      <c r="AH68" s="200"/>
      <c r="AI68" s="200"/>
      <c r="AJ68" s="200"/>
      <c r="AK68" s="200"/>
      <c r="AL68" s="200">
        <v>36</v>
      </c>
      <c r="AM68" s="200"/>
      <c r="AN68" s="200"/>
      <c r="AO68" s="200"/>
      <c r="AP68" s="200"/>
      <c r="AQ68" s="200">
        <v>2</v>
      </c>
      <c r="AR68" s="200"/>
      <c r="AS68" s="200"/>
      <c r="AT68" s="200"/>
      <c r="AU68" s="200"/>
      <c r="AV68" s="200">
        <v>21</v>
      </c>
      <c r="AW68" s="200"/>
      <c r="AX68" s="200"/>
      <c r="AY68" s="200"/>
      <c r="AZ68" s="200"/>
      <c r="BA68" s="200">
        <v>40</v>
      </c>
      <c r="BB68" s="200"/>
      <c r="BC68" s="200"/>
      <c r="BD68" s="200"/>
      <c r="BE68" s="200"/>
      <c r="BF68" s="200">
        <v>2</v>
      </c>
      <c r="BG68" s="200"/>
      <c r="BH68" s="200"/>
      <c r="BI68" s="200"/>
      <c r="BJ68" s="200"/>
    </row>
    <row r="69" spans="2:62" ht="8.1" customHeight="1">
      <c r="B69" s="1"/>
      <c r="C69" s="1"/>
      <c r="D69" s="1"/>
      <c r="E69" s="1"/>
      <c r="F69" s="1"/>
      <c r="G69" s="1"/>
      <c r="H69" s="1"/>
      <c r="I69" s="1"/>
      <c r="J69" s="1"/>
      <c r="K69" s="1"/>
      <c r="L69" s="36"/>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row>
    <row r="70" spans="2:62">
      <c r="C70" s="197" t="s">
        <v>185</v>
      </c>
      <c r="D70" s="197"/>
      <c r="E70" s="17" t="s">
        <v>147</v>
      </c>
      <c r="F70" s="3" t="s">
        <v>186</v>
      </c>
    </row>
    <row r="71" spans="2:62">
      <c r="B71" s="192" t="s">
        <v>146</v>
      </c>
      <c r="C71" s="192"/>
      <c r="D71" s="192"/>
      <c r="E71" s="17" t="s">
        <v>147</v>
      </c>
      <c r="F71" s="3" t="s">
        <v>148</v>
      </c>
    </row>
  </sheetData>
  <mergeCells count="380">
    <mergeCell ref="B27:BJ27"/>
    <mergeCell ref="B28:BJ28"/>
    <mergeCell ref="U23:AA23"/>
    <mergeCell ref="AB23:AH23"/>
    <mergeCell ref="AI23:AO23"/>
    <mergeCell ref="AP23:AV23"/>
    <mergeCell ref="AW23:BC23"/>
    <mergeCell ref="BD23:BJ23"/>
    <mergeCell ref="G23:I23"/>
    <mergeCell ref="N23:T23"/>
    <mergeCell ref="AW22:BC22"/>
    <mergeCell ref="BD22:BJ22"/>
    <mergeCell ref="U21:AA21"/>
    <mergeCell ref="AB21:AH21"/>
    <mergeCell ref="AI21:AO21"/>
    <mergeCell ref="AP21:AV21"/>
    <mergeCell ref="AW21:BC21"/>
    <mergeCell ref="BD21:BJ21"/>
    <mergeCell ref="B25:D25"/>
    <mergeCell ref="G22:I22"/>
    <mergeCell ref="N21:T21"/>
    <mergeCell ref="N22:T22"/>
    <mergeCell ref="U22:AA22"/>
    <mergeCell ref="AB22:AH22"/>
    <mergeCell ref="AI22:AO22"/>
    <mergeCell ref="AP22:AV22"/>
    <mergeCell ref="G20:I20"/>
    <mergeCell ref="G21:I21"/>
    <mergeCell ref="U19:AA19"/>
    <mergeCell ref="AB19:AH19"/>
    <mergeCell ref="AI19:AO19"/>
    <mergeCell ref="AP19:AV19"/>
    <mergeCell ref="AW19:BC19"/>
    <mergeCell ref="BD19:BJ19"/>
    <mergeCell ref="U20:AA20"/>
    <mergeCell ref="AB20:AH20"/>
    <mergeCell ref="AI20:AO20"/>
    <mergeCell ref="AP20:AV20"/>
    <mergeCell ref="AW20:BC20"/>
    <mergeCell ref="BD20:BJ20"/>
    <mergeCell ref="N20:T20"/>
    <mergeCell ref="B16:M17"/>
    <mergeCell ref="N16:T17"/>
    <mergeCell ref="U16:AA17"/>
    <mergeCell ref="AB16:AH17"/>
    <mergeCell ref="AI16:AO17"/>
    <mergeCell ref="AP16:AV17"/>
    <mergeCell ref="AW16:BC17"/>
    <mergeCell ref="BD16:BJ17"/>
    <mergeCell ref="C19:F19"/>
    <mergeCell ref="G19:I19"/>
    <mergeCell ref="J19:L19"/>
    <mergeCell ref="N19:T19"/>
    <mergeCell ref="AM10:AT10"/>
    <mergeCell ref="AU10:BB10"/>
    <mergeCell ref="BC10:BJ10"/>
    <mergeCell ref="AE11:AL11"/>
    <mergeCell ref="AM11:AT11"/>
    <mergeCell ref="AU11:BB11"/>
    <mergeCell ref="BC11:BJ11"/>
    <mergeCell ref="AM14:AT14"/>
    <mergeCell ref="AU14:BB14"/>
    <mergeCell ref="BC14:BJ14"/>
    <mergeCell ref="W14:AD14"/>
    <mergeCell ref="AE10:AL10"/>
    <mergeCell ref="AE12:AL12"/>
    <mergeCell ref="AE14:AL14"/>
    <mergeCell ref="G14:I14"/>
    <mergeCell ref="N10:V10"/>
    <mergeCell ref="N11:V11"/>
    <mergeCell ref="N12:V12"/>
    <mergeCell ref="N13:V13"/>
    <mergeCell ref="N14:V14"/>
    <mergeCell ref="AE13:AL13"/>
    <mergeCell ref="C10:F10"/>
    <mergeCell ref="G10:I10"/>
    <mergeCell ref="J10:L10"/>
    <mergeCell ref="G11:I11"/>
    <mergeCell ref="G12:I12"/>
    <mergeCell ref="G13:I13"/>
    <mergeCell ref="B5:BJ5"/>
    <mergeCell ref="B7:M8"/>
    <mergeCell ref="N7:V8"/>
    <mergeCell ref="W7:AD8"/>
    <mergeCell ref="AE7:AL8"/>
    <mergeCell ref="AM7:AT8"/>
    <mergeCell ref="AU7:BB8"/>
    <mergeCell ref="BC7:BJ8"/>
    <mergeCell ref="W10:AD10"/>
    <mergeCell ref="W11:AD11"/>
    <mergeCell ref="W12:AD12"/>
    <mergeCell ref="W13:AD13"/>
    <mergeCell ref="AM12:AT12"/>
    <mergeCell ref="AU12:BB12"/>
    <mergeCell ref="BC12:BJ12"/>
    <mergeCell ref="AM13:AT13"/>
    <mergeCell ref="AU13:BB13"/>
    <mergeCell ref="BC13:BJ13"/>
    <mergeCell ref="M30:Q32"/>
    <mergeCell ref="B30:L32"/>
    <mergeCell ref="R30:BJ30"/>
    <mergeCell ref="R31:V32"/>
    <mergeCell ref="W31:AA32"/>
    <mergeCell ref="AB31:AF32"/>
    <mergeCell ref="AG31:AK32"/>
    <mergeCell ref="AL31:AP32"/>
    <mergeCell ref="AQ31:AU32"/>
    <mergeCell ref="AV31:AZ32"/>
    <mergeCell ref="BA31:BE32"/>
    <mergeCell ref="BF31:BJ32"/>
    <mergeCell ref="C34:E34"/>
    <mergeCell ref="F34:H34"/>
    <mergeCell ref="I34:K34"/>
    <mergeCell ref="F35:H35"/>
    <mergeCell ref="R34:V34"/>
    <mergeCell ref="W34:AA34"/>
    <mergeCell ref="AB34:AF34"/>
    <mergeCell ref="AG34:AK34"/>
    <mergeCell ref="F36:H36"/>
    <mergeCell ref="F37:H37"/>
    <mergeCell ref="F38:H38"/>
    <mergeCell ref="M34:Q34"/>
    <mergeCell ref="M35:Q35"/>
    <mergeCell ref="M36:Q36"/>
    <mergeCell ref="M37:Q37"/>
    <mergeCell ref="M38:Q38"/>
    <mergeCell ref="AL34:AP34"/>
    <mergeCell ref="AQ34:AU34"/>
    <mergeCell ref="R36:V36"/>
    <mergeCell ref="W36:AA36"/>
    <mergeCell ref="AB36:AF36"/>
    <mergeCell ref="AG36:AK36"/>
    <mergeCell ref="AL36:AP36"/>
    <mergeCell ref="AQ36:AU36"/>
    <mergeCell ref="R38:V38"/>
    <mergeCell ref="W38:AA38"/>
    <mergeCell ref="AB38:AF38"/>
    <mergeCell ref="AG38:AK38"/>
    <mergeCell ref="AL38:AP38"/>
    <mergeCell ref="AQ38:AU38"/>
    <mergeCell ref="AV34:AZ34"/>
    <mergeCell ref="BA34:BE34"/>
    <mergeCell ref="BF34:BJ34"/>
    <mergeCell ref="R35:V35"/>
    <mergeCell ref="W35:AA35"/>
    <mergeCell ref="AB35:AF35"/>
    <mergeCell ref="AG35:AK35"/>
    <mergeCell ref="AL35:AP35"/>
    <mergeCell ref="AQ35:AU35"/>
    <mergeCell ref="AV35:AZ35"/>
    <mergeCell ref="BA35:BE35"/>
    <mergeCell ref="BF35:BJ35"/>
    <mergeCell ref="AV36:AZ36"/>
    <mergeCell ref="BA36:BE36"/>
    <mergeCell ref="BF36:BJ36"/>
    <mergeCell ref="R37:V37"/>
    <mergeCell ref="W37:AA37"/>
    <mergeCell ref="AB37:AF37"/>
    <mergeCell ref="AG37:AK37"/>
    <mergeCell ref="AL37:AP37"/>
    <mergeCell ref="AQ37:AU37"/>
    <mergeCell ref="AV37:AZ37"/>
    <mergeCell ref="BA37:BE37"/>
    <mergeCell ref="BF37:BJ37"/>
    <mergeCell ref="AV38:AZ38"/>
    <mergeCell ref="BA38:BE38"/>
    <mergeCell ref="BF38:BJ38"/>
    <mergeCell ref="B40:L42"/>
    <mergeCell ref="R41:V42"/>
    <mergeCell ref="W41:AA42"/>
    <mergeCell ref="AB41:AF42"/>
    <mergeCell ref="AG41:AK42"/>
    <mergeCell ref="AL41:AP42"/>
    <mergeCell ref="AQ41:AU42"/>
    <mergeCell ref="M41:Q42"/>
    <mergeCell ref="M40:Q40"/>
    <mergeCell ref="M45:Q45"/>
    <mergeCell ref="R45:V45"/>
    <mergeCell ref="W45:AA45"/>
    <mergeCell ref="AB45:AF45"/>
    <mergeCell ref="BF44:BJ44"/>
    <mergeCell ref="AV41:AZ42"/>
    <mergeCell ref="BA41:BE42"/>
    <mergeCell ref="C44:E44"/>
    <mergeCell ref="F44:H44"/>
    <mergeCell ref="I44:K44"/>
    <mergeCell ref="M44:Q44"/>
    <mergeCell ref="R44:V44"/>
    <mergeCell ref="W44:AA44"/>
    <mergeCell ref="AB44:AF44"/>
    <mergeCell ref="AG44:AK44"/>
    <mergeCell ref="AL44:AP44"/>
    <mergeCell ref="AQ44:AU44"/>
    <mergeCell ref="AV44:AZ44"/>
    <mergeCell ref="BA44:BE44"/>
    <mergeCell ref="F47:H47"/>
    <mergeCell ref="M47:Q47"/>
    <mergeCell ref="R47:V47"/>
    <mergeCell ref="W47:AA47"/>
    <mergeCell ref="AB47:AF47"/>
    <mergeCell ref="BF46:BJ46"/>
    <mergeCell ref="AL45:AP45"/>
    <mergeCell ref="AQ45:AU45"/>
    <mergeCell ref="AV45:AZ45"/>
    <mergeCell ref="BA45:BE45"/>
    <mergeCell ref="BF45:BJ45"/>
    <mergeCell ref="AG47:AK47"/>
    <mergeCell ref="AG46:AK46"/>
    <mergeCell ref="AL46:AP46"/>
    <mergeCell ref="AQ46:AU46"/>
    <mergeCell ref="AV46:AZ46"/>
    <mergeCell ref="BA46:BE46"/>
    <mergeCell ref="AG45:AK45"/>
    <mergeCell ref="F46:H46"/>
    <mergeCell ref="M46:Q46"/>
    <mergeCell ref="R46:V46"/>
    <mergeCell ref="W46:AA46"/>
    <mergeCell ref="AB46:AF46"/>
    <mergeCell ref="F45:H45"/>
    <mergeCell ref="BA48:BE48"/>
    <mergeCell ref="BF48:BJ48"/>
    <mergeCell ref="AL47:AP47"/>
    <mergeCell ref="AQ47:AU47"/>
    <mergeCell ref="AV47:AZ47"/>
    <mergeCell ref="BA47:BE47"/>
    <mergeCell ref="BF47:BJ47"/>
    <mergeCell ref="AQ51:AU52"/>
    <mergeCell ref="AV51:AZ52"/>
    <mergeCell ref="BF51:BJ52"/>
    <mergeCell ref="AG48:AK48"/>
    <mergeCell ref="AL48:AP48"/>
    <mergeCell ref="AQ48:AU48"/>
    <mergeCell ref="AV48:AZ48"/>
    <mergeCell ref="AL51:AP52"/>
    <mergeCell ref="B50:L52"/>
    <mergeCell ref="R51:V52"/>
    <mergeCell ref="W51:AA52"/>
    <mergeCell ref="AB51:AF52"/>
    <mergeCell ref="AG51:AK52"/>
    <mergeCell ref="M51:Q52"/>
    <mergeCell ref="F48:H48"/>
    <mergeCell ref="M48:Q48"/>
    <mergeCell ref="R48:V48"/>
    <mergeCell ref="W48:AA48"/>
    <mergeCell ref="AB48:AF48"/>
    <mergeCell ref="C54:E54"/>
    <mergeCell ref="F54:H54"/>
    <mergeCell ref="I54:K54"/>
    <mergeCell ref="M54:Q54"/>
    <mergeCell ref="R54:V54"/>
    <mergeCell ref="W54:AA54"/>
    <mergeCell ref="AL54:AP54"/>
    <mergeCell ref="AQ54:AU54"/>
    <mergeCell ref="AV54:AZ54"/>
    <mergeCell ref="AB54:AF54"/>
    <mergeCell ref="AG54:AK54"/>
    <mergeCell ref="BA54:BE54"/>
    <mergeCell ref="BF54:BJ54"/>
    <mergeCell ref="F55:H55"/>
    <mergeCell ref="M55:Q55"/>
    <mergeCell ref="R55:V55"/>
    <mergeCell ref="W55:AA55"/>
    <mergeCell ref="AB55:AF55"/>
    <mergeCell ref="AG55:AK55"/>
    <mergeCell ref="AL55:AP55"/>
    <mergeCell ref="AQ55:AU55"/>
    <mergeCell ref="AV55:AZ55"/>
    <mergeCell ref="BA55:BE55"/>
    <mergeCell ref="BF55:BJ55"/>
    <mergeCell ref="BA56:BE56"/>
    <mergeCell ref="BF56:BJ56"/>
    <mergeCell ref="F57:H57"/>
    <mergeCell ref="M57:Q57"/>
    <mergeCell ref="R57:V57"/>
    <mergeCell ref="W57:AA57"/>
    <mergeCell ref="AB57:AF57"/>
    <mergeCell ref="AG57:AK57"/>
    <mergeCell ref="AL57:AP57"/>
    <mergeCell ref="AQ57:AU57"/>
    <mergeCell ref="AV57:AZ57"/>
    <mergeCell ref="BA57:BE57"/>
    <mergeCell ref="BF57:BJ57"/>
    <mergeCell ref="F56:H56"/>
    <mergeCell ref="M56:Q56"/>
    <mergeCell ref="R56:V56"/>
    <mergeCell ref="W56:AA56"/>
    <mergeCell ref="AB56:AF56"/>
    <mergeCell ref="AG56:AK56"/>
    <mergeCell ref="AL56:AP56"/>
    <mergeCell ref="AQ56:AU56"/>
    <mergeCell ref="AV56:AZ56"/>
    <mergeCell ref="BF58:BJ58"/>
    <mergeCell ref="B60:L62"/>
    <mergeCell ref="M60:Q62"/>
    <mergeCell ref="F58:H58"/>
    <mergeCell ref="M58:Q58"/>
    <mergeCell ref="R58:V58"/>
    <mergeCell ref="W58:AA58"/>
    <mergeCell ref="AB58:AF58"/>
    <mergeCell ref="AG58:AK58"/>
    <mergeCell ref="AV60:AZ62"/>
    <mergeCell ref="BA60:BE62"/>
    <mergeCell ref="AL58:AP58"/>
    <mergeCell ref="AQ58:AU58"/>
    <mergeCell ref="AV58:AZ58"/>
    <mergeCell ref="BA58:BE58"/>
    <mergeCell ref="C64:E64"/>
    <mergeCell ref="F64:H64"/>
    <mergeCell ref="I64:K64"/>
    <mergeCell ref="M64:Q64"/>
    <mergeCell ref="R64:V64"/>
    <mergeCell ref="BA64:BE64"/>
    <mergeCell ref="AL64:AP64"/>
    <mergeCell ref="AV64:AZ64"/>
    <mergeCell ref="BF64:BJ64"/>
    <mergeCell ref="AB66:AF66"/>
    <mergeCell ref="W64:AA64"/>
    <mergeCell ref="BF66:BJ66"/>
    <mergeCell ref="AL65:AP65"/>
    <mergeCell ref="AQ65:AU65"/>
    <mergeCell ref="AV65:AZ65"/>
    <mergeCell ref="BA65:BE65"/>
    <mergeCell ref="BF65:BJ65"/>
    <mergeCell ref="F65:H65"/>
    <mergeCell ref="M65:Q65"/>
    <mergeCell ref="R65:V65"/>
    <mergeCell ref="W65:AA65"/>
    <mergeCell ref="AB65:AF65"/>
    <mergeCell ref="AG65:AK65"/>
    <mergeCell ref="AB64:AF64"/>
    <mergeCell ref="AQ64:AU64"/>
    <mergeCell ref="AG64:AK64"/>
    <mergeCell ref="AG67:AK67"/>
    <mergeCell ref="AG66:AK66"/>
    <mergeCell ref="AL66:AP66"/>
    <mergeCell ref="AQ66:AU66"/>
    <mergeCell ref="AV66:AZ66"/>
    <mergeCell ref="BA66:BE66"/>
    <mergeCell ref="F68:H68"/>
    <mergeCell ref="M68:Q68"/>
    <mergeCell ref="R68:V68"/>
    <mergeCell ref="W68:AA68"/>
    <mergeCell ref="AB68:AF68"/>
    <mergeCell ref="F67:H67"/>
    <mergeCell ref="M67:Q67"/>
    <mergeCell ref="R67:V67"/>
    <mergeCell ref="W67:AA67"/>
    <mergeCell ref="AB67:AF67"/>
    <mergeCell ref="AL68:AP68"/>
    <mergeCell ref="AQ68:AU68"/>
    <mergeCell ref="AV68:AZ68"/>
    <mergeCell ref="BA68:BE68"/>
    <mergeCell ref="F66:H66"/>
    <mergeCell ref="M66:Q66"/>
    <mergeCell ref="R66:V66"/>
    <mergeCell ref="W66:AA66"/>
    <mergeCell ref="AS1:BK2"/>
    <mergeCell ref="BF60:BJ62"/>
    <mergeCell ref="C70:D70"/>
    <mergeCell ref="B71:D71"/>
    <mergeCell ref="R60:V62"/>
    <mergeCell ref="W60:AA62"/>
    <mergeCell ref="AB60:AF62"/>
    <mergeCell ref="AG60:AK62"/>
    <mergeCell ref="AL60:AP62"/>
    <mergeCell ref="AQ60:AU62"/>
    <mergeCell ref="BF68:BJ68"/>
    <mergeCell ref="AL67:AP67"/>
    <mergeCell ref="AQ67:AU67"/>
    <mergeCell ref="AV67:AZ67"/>
    <mergeCell ref="BA67:BE67"/>
    <mergeCell ref="BF67:BJ67"/>
    <mergeCell ref="AG68:AK68"/>
    <mergeCell ref="R40:AK40"/>
    <mergeCell ref="AL40:BE40"/>
    <mergeCell ref="BF40:BJ42"/>
    <mergeCell ref="M50:AA50"/>
    <mergeCell ref="AB50:AU50"/>
    <mergeCell ref="AV50:BJ50"/>
    <mergeCell ref="BA51:BE52"/>
  </mergeCells>
  <phoneticPr fontId="6"/>
  <printOptions horizontalCentered="1"/>
  <pageMargins left="0.47244094488188981" right="0.39370078740157483" top="0.31496062992125984" bottom="0.39370078740157483" header="0" footer="0"/>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5"/>
  <sheetViews>
    <sheetView view="pageBreakPreview" zoomScaleNormal="100" zoomScaleSheetLayoutView="100" workbookViewId="0">
      <selection sqref="A1:S2"/>
    </sheetView>
  </sheetViews>
  <sheetFormatPr defaultRowHeight="13.5"/>
  <cols>
    <col min="1" max="63" width="1.625" customWidth="1"/>
  </cols>
  <sheetData>
    <row r="1" spans="1:62" ht="11.1" customHeight="1">
      <c r="A1" s="190">
        <f>'217'!AS1+1</f>
        <v>218</v>
      </c>
      <c r="B1" s="190"/>
      <c r="C1" s="190"/>
      <c r="D1" s="190"/>
      <c r="E1" s="190"/>
      <c r="F1" s="190"/>
      <c r="G1" s="190"/>
      <c r="H1" s="190"/>
      <c r="I1" s="190"/>
      <c r="J1" s="190"/>
      <c r="K1" s="190"/>
      <c r="L1" s="190"/>
      <c r="M1" s="190"/>
      <c r="N1" s="190"/>
      <c r="O1" s="190"/>
      <c r="P1" s="190"/>
      <c r="Q1" s="190"/>
      <c r="R1" s="190"/>
      <c r="S1" s="190"/>
    </row>
    <row r="2" spans="1:62" ht="11.1" customHeight="1">
      <c r="A2" s="190"/>
      <c r="B2" s="190"/>
      <c r="C2" s="190"/>
      <c r="D2" s="190"/>
      <c r="E2" s="190"/>
      <c r="F2" s="190"/>
      <c r="G2" s="190"/>
      <c r="H2" s="190"/>
      <c r="I2" s="190"/>
      <c r="J2" s="190"/>
      <c r="K2" s="190"/>
      <c r="L2" s="190"/>
      <c r="M2" s="190"/>
      <c r="N2" s="190"/>
      <c r="O2" s="190"/>
      <c r="P2" s="190"/>
      <c r="Q2" s="190"/>
      <c r="R2" s="190"/>
      <c r="S2" s="190"/>
    </row>
    <row r="3" spans="1:62" ht="11.1" customHeight="1">
      <c r="A3" s="50"/>
      <c r="B3" s="50"/>
      <c r="C3" s="50"/>
      <c r="D3" s="50"/>
      <c r="E3" s="50"/>
      <c r="F3" s="50"/>
      <c r="G3" s="50"/>
      <c r="H3" s="50"/>
      <c r="I3" s="50"/>
      <c r="J3" s="50"/>
      <c r="K3" s="50"/>
      <c r="L3" s="50"/>
      <c r="M3" s="50"/>
      <c r="N3" s="50"/>
      <c r="O3" s="50"/>
      <c r="P3" s="50"/>
      <c r="Q3" s="50"/>
      <c r="R3" s="50"/>
      <c r="S3" s="50"/>
    </row>
    <row r="4" spans="1:62" ht="11.1" customHeight="1">
      <c r="A4" s="50"/>
      <c r="B4" s="50"/>
      <c r="C4" s="50"/>
      <c r="D4" s="50"/>
      <c r="E4" s="50"/>
      <c r="F4" s="50"/>
      <c r="G4" s="50"/>
      <c r="H4" s="50"/>
      <c r="I4" s="50"/>
      <c r="J4" s="50"/>
      <c r="K4" s="50"/>
      <c r="L4" s="50"/>
      <c r="M4" s="50"/>
      <c r="N4" s="50"/>
      <c r="O4" s="50"/>
      <c r="P4" s="50"/>
      <c r="Q4" s="50"/>
      <c r="R4" s="50"/>
      <c r="S4" s="50"/>
    </row>
    <row r="5" spans="1:62" ht="12.95" customHeight="1">
      <c r="B5" s="217" t="s">
        <v>187</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c r="AW5" s="217"/>
      <c r="AX5" s="217"/>
      <c r="AY5" s="217"/>
      <c r="AZ5" s="217"/>
      <c r="BA5" s="217"/>
      <c r="BB5" s="217"/>
      <c r="BC5" s="217"/>
      <c r="BD5" s="217"/>
      <c r="BE5" s="217"/>
      <c r="BF5" s="217"/>
      <c r="BG5" s="217"/>
      <c r="BH5" s="217"/>
      <c r="BI5" s="217"/>
      <c r="BJ5" s="217"/>
    </row>
    <row r="6" spans="1:62" ht="12.95" customHeight="1">
      <c r="BJ6" s="8" t="s">
        <v>189</v>
      </c>
    </row>
    <row r="7" spans="1:62">
      <c r="B7" s="234" t="s">
        <v>198</v>
      </c>
      <c r="C7" s="235"/>
      <c r="D7" s="235"/>
      <c r="E7" s="235"/>
      <c r="F7" s="235"/>
      <c r="G7" s="235"/>
      <c r="H7" s="235"/>
      <c r="I7" s="235"/>
      <c r="J7" s="235"/>
      <c r="K7" s="235"/>
      <c r="L7" s="235"/>
      <c r="M7" s="235"/>
      <c r="N7" s="235" t="s">
        <v>190</v>
      </c>
      <c r="O7" s="235"/>
      <c r="P7" s="235"/>
      <c r="Q7" s="235"/>
      <c r="R7" s="235"/>
      <c r="S7" s="235"/>
      <c r="T7" s="235"/>
      <c r="U7" s="235" t="s">
        <v>191</v>
      </c>
      <c r="V7" s="235"/>
      <c r="W7" s="235"/>
      <c r="X7" s="235"/>
      <c r="Y7" s="235"/>
      <c r="Z7" s="235"/>
      <c r="AA7" s="235"/>
      <c r="AB7" s="263" t="s">
        <v>192</v>
      </c>
      <c r="AC7" s="235"/>
      <c r="AD7" s="235"/>
      <c r="AE7" s="235"/>
      <c r="AF7" s="235"/>
      <c r="AG7" s="235"/>
      <c r="AH7" s="235"/>
      <c r="AI7" s="263" t="s">
        <v>193</v>
      </c>
      <c r="AJ7" s="235"/>
      <c r="AK7" s="235"/>
      <c r="AL7" s="235"/>
      <c r="AM7" s="235"/>
      <c r="AN7" s="235"/>
      <c r="AO7" s="235"/>
      <c r="AP7" s="263" t="s">
        <v>194</v>
      </c>
      <c r="AQ7" s="235"/>
      <c r="AR7" s="235"/>
      <c r="AS7" s="235"/>
      <c r="AT7" s="235"/>
      <c r="AU7" s="235"/>
      <c r="AV7" s="235"/>
      <c r="AW7" s="263" t="s">
        <v>195</v>
      </c>
      <c r="AX7" s="235"/>
      <c r="AY7" s="235"/>
      <c r="AZ7" s="235"/>
      <c r="BA7" s="235"/>
      <c r="BB7" s="235"/>
      <c r="BC7" s="235"/>
      <c r="BD7" s="263" t="s">
        <v>196</v>
      </c>
      <c r="BE7" s="235"/>
      <c r="BF7" s="235"/>
      <c r="BG7" s="235"/>
      <c r="BH7" s="235"/>
      <c r="BI7" s="235"/>
      <c r="BJ7" s="289"/>
    </row>
    <row r="8" spans="1:62">
      <c r="B8" s="271"/>
      <c r="C8" s="272"/>
      <c r="D8" s="272"/>
      <c r="E8" s="272"/>
      <c r="F8" s="272"/>
      <c r="G8" s="272"/>
      <c r="H8" s="272"/>
      <c r="I8" s="272"/>
      <c r="J8" s="272"/>
      <c r="K8" s="272"/>
      <c r="L8" s="272"/>
      <c r="M8" s="272"/>
      <c r="N8" s="272"/>
      <c r="O8" s="272"/>
      <c r="P8" s="272"/>
      <c r="Q8" s="272"/>
      <c r="R8" s="272"/>
      <c r="S8" s="272"/>
      <c r="T8" s="272"/>
      <c r="U8" s="272"/>
      <c r="V8" s="272"/>
      <c r="W8" s="272"/>
      <c r="X8" s="272"/>
      <c r="Y8" s="272"/>
      <c r="Z8" s="272"/>
      <c r="AA8" s="272"/>
      <c r="AB8" s="272"/>
      <c r="AC8" s="272"/>
      <c r="AD8" s="272"/>
      <c r="AE8" s="272"/>
      <c r="AF8" s="272"/>
      <c r="AG8" s="272"/>
      <c r="AH8" s="272"/>
      <c r="AI8" s="272"/>
      <c r="AJ8" s="272"/>
      <c r="AK8" s="272"/>
      <c r="AL8" s="272"/>
      <c r="AM8" s="272"/>
      <c r="AN8" s="272"/>
      <c r="AO8" s="272"/>
      <c r="AP8" s="272"/>
      <c r="AQ8" s="272"/>
      <c r="AR8" s="272"/>
      <c r="AS8" s="272"/>
      <c r="AT8" s="272"/>
      <c r="AU8" s="272"/>
      <c r="AV8" s="272"/>
      <c r="AW8" s="272"/>
      <c r="AX8" s="272"/>
      <c r="AY8" s="272"/>
      <c r="AZ8" s="272"/>
      <c r="BA8" s="272"/>
      <c r="BB8" s="272"/>
      <c r="BC8" s="272"/>
      <c r="BD8" s="272"/>
      <c r="BE8" s="272"/>
      <c r="BF8" s="272"/>
      <c r="BG8" s="272"/>
      <c r="BH8" s="272"/>
      <c r="BI8" s="272"/>
      <c r="BJ8" s="291"/>
    </row>
    <row r="9" spans="1:62">
      <c r="B9" s="236"/>
      <c r="C9" s="237"/>
      <c r="D9" s="237"/>
      <c r="E9" s="237"/>
      <c r="F9" s="237"/>
      <c r="G9" s="237"/>
      <c r="H9" s="237"/>
      <c r="I9" s="237"/>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237"/>
      <c r="AO9" s="237"/>
      <c r="AP9" s="237"/>
      <c r="AQ9" s="237"/>
      <c r="AR9" s="237"/>
      <c r="AS9" s="237"/>
      <c r="AT9" s="237"/>
      <c r="AU9" s="237"/>
      <c r="AV9" s="237"/>
      <c r="AW9" s="237"/>
      <c r="AX9" s="237"/>
      <c r="AY9" s="237"/>
      <c r="AZ9" s="237"/>
      <c r="BA9" s="237"/>
      <c r="BB9" s="237"/>
      <c r="BC9" s="237"/>
      <c r="BD9" s="237"/>
      <c r="BE9" s="237"/>
      <c r="BF9" s="237"/>
      <c r="BG9" s="237"/>
      <c r="BH9" s="237"/>
      <c r="BI9" s="237"/>
      <c r="BJ9" s="279"/>
    </row>
    <row r="10" spans="1:62">
      <c r="M10" s="34"/>
    </row>
    <row r="11" spans="1:62">
      <c r="C11" s="194" t="s">
        <v>197</v>
      </c>
      <c r="D11" s="194"/>
      <c r="E11" s="194"/>
      <c r="F11" s="194"/>
      <c r="G11" s="217">
        <v>21</v>
      </c>
      <c r="H11" s="217"/>
      <c r="I11" s="217"/>
      <c r="J11" s="217" t="s">
        <v>198</v>
      </c>
      <c r="K11" s="217"/>
      <c r="L11" s="217"/>
      <c r="M11" s="35"/>
      <c r="N11" s="195">
        <v>1345</v>
      </c>
      <c r="O11" s="195"/>
      <c r="P11" s="195"/>
      <c r="Q11" s="195"/>
      <c r="R11" s="195"/>
      <c r="S11" s="195"/>
      <c r="T11" s="195"/>
      <c r="U11" s="195">
        <v>19</v>
      </c>
      <c r="V11" s="195"/>
      <c r="W11" s="195"/>
      <c r="X11" s="195"/>
      <c r="Y11" s="195"/>
      <c r="Z11" s="195"/>
      <c r="AA11" s="195"/>
      <c r="AB11" s="195">
        <v>25</v>
      </c>
      <c r="AC11" s="195"/>
      <c r="AD11" s="195"/>
      <c r="AE11" s="195"/>
      <c r="AF11" s="195"/>
      <c r="AG11" s="195"/>
      <c r="AH11" s="195"/>
      <c r="AI11" s="195">
        <v>2</v>
      </c>
      <c r="AJ11" s="195"/>
      <c r="AK11" s="195"/>
      <c r="AL11" s="195"/>
      <c r="AM11" s="195"/>
      <c r="AN11" s="195"/>
      <c r="AO11" s="195"/>
      <c r="AP11" s="195">
        <v>6</v>
      </c>
      <c r="AQ11" s="195"/>
      <c r="AR11" s="195"/>
      <c r="AS11" s="195"/>
      <c r="AT11" s="195"/>
      <c r="AU11" s="195"/>
      <c r="AV11" s="195"/>
      <c r="AW11" s="195">
        <v>9</v>
      </c>
      <c r="AX11" s="195"/>
      <c r="AY11" s="195"/>
      <c r="AZ11" s="195"/>
      <c r="BA11" s="195"/>
      <c r="BB11" s="195"/>
      <c r="BC11" s="195"/>
      <c r="BD11" s="195">
        <v>6</v>
      </c>
      <c r="BE11" s="195"/>
      <c r="BF11" s="195"/>
      <c r="BG11" s="195"/>
      <c r="BH11" s="195"/>
      <c r="BI11" s="195"/>
      <c r="BJ11" s="195"/>
    </row>
    <row r="12" spans="1:62">
      <c r="G12" s="217">
        <v>22</v>
      </c>
      <c r="H12" s="217"/>
      <c r="I12" s="217"/>
      <c r="M12" s="35"/>
      <c r="N12" s="195">
        <v>1304</v>
      </c>
      <c r="O12" s="195"/>
      <c r="P12" s="195"/>
      <c r="Q12" s="195"/>
      <c r="R12" s="195"/>
      <c r="S12" s="195"/>
      <c r="T12" s="195"/>
      <c r="U12" s="195">
        <v>8</v>
      </c>
      <c r="V12" s="195"/>
      <c r="W12" s="195"/>
      <c r="X12" s="195"/>
      <c r="Y12" s="195"/>
      <c r="Z12" s="195"/>
      <c r="AA12" s="195"/>
      <c r="AB12" s="195">
        <v>27</v>
      </c>
      <c r="AC12" s="195"/>
      <c r="AD12" s="195"/>
      <c r="AE12" s="195"/>
      <c r="AF12" s="195"/>
      <c r="AG12" s="195"/>
      <c r="AH12" s="195"/>
      <c r="AI12" s="195">
        <v>2</v>
      </c>
      <c r="AJ12" s="195"/>
      <c r="AK12" s="195"/>
      <c r="AL12" s="195"/>
      <c r="AM12" s="195"/>
      <c r="AN12" s="195"/>
      <c r="AO12" s="195"/>
      <c r="AP12" s="195">
        <v>5</v>
      </c>
      <c r="AQ12" s="195"/>
      <c r="AR12" s="195"/>
      <c r="AS12" s="195"/>
      <c r="AT12" s="195"/>
      <c r="AU12" s="195"/>
      <c r="AV12" s="195"/>
      <c r="AW12" s="195">
        <v>8</v>
      </c>
      <c r="AX12" s="195"/>
      <c r="AY12" s="195"/>
      <c r="AZ12" s="195"/>
      <c r="BA12" s="195"/>
      <c r="BB12" s="195"/>
      <c r="BC12" s="195"/>
      <c r="BD12" s="195">
        <v>8</v>
      </c>
      <c r="BE12" s="195"/>
      <c r="BF12" s="195"/>
      <c r="BG12" s="195"/>
      <c r="BH12" s="195"/>
      <c r="BI12" s="195"/>
      <c r="BJ12" s="195"/>
    </row>
    <row r="13" spans="1:62">
      <c r="G13" s="217">
        <v>23</v>
      </c>
      <c r="H13" s="217"/>
      <c r="I13" s="217"/>
      <c r="M13" s="35"/>
      <c r="N13" s="195">
        <v>1272</v>
      </c>
      <c r="O13" s="195"/>
      <c r="P13" s="195"/>
      <c r="Q13" s="195"/>
      <c r="R13" s="195"/>
      <c r="S13" s="195"/>
      <c r="T13" s="195"/>
      <c r="U13" s="195">
        <v>1</v>
      </c>
      <c r="V13" s="195"/>
      <c r="W13" s="195"/>
      <c r="X13" s="195"/>
      <c r="Y13" s="195"/>
      <c r="Z13" s="195"/>
      <c r="AA13" s="195"/>
      <c r="AB13" s="195">
        <v>26</v>
      </c>
      <c r="AC13" s="195"/>
      <c r="AD13" s="195"/>
      <c r="AE13" s="195"/>
      <c r="AF13" s="195"/>
      <c r="AG13" s="195"/>
      <c r="AH13" s="195"/>
      <c r="AI13" s="195">
        <v>2</v>
      </c>
      <c r="AJ13" s="195"/>
      <c r="AK13" s="195"/>
      <c r="AL13" s="195"/>
      <c r="AM13" s="195"/>
      <c r="AN13" s="195"/>
      <c r="AO13" s="195"/>
      <c r="AP13" s="195">
        <v>4</v>
      </c>
      <c r="AQ13" s="195"/>
      <c r="AR13" s="195"/>
      <c r="AS13" s="195"/>
      <c r="AT13" s="195"/>
      <c r="AU13" s="195"/>
      <c r="AV13" s="195"/>
      <c r="AW13" s="195">
        <v>8</v>
      </c>
      <c r="AX13" s="195"/>
      <c r="AY13" s="195"/>
      <c r="AZ13" s="195"/>
      <c r="BA13" s="195"/>
      <c r="BB13" s="195"/>
      <c r="BC13" s="195"/>
      <c r="BD13" s="195">
        <v>9</v>
      </c>
      <c r="BE13" s="195"/>
      <c r="BF13" s="195"/>
      <c r="BG13" s="195"/>
      <c r="BH13" s="195"/>
      <c r="BI13" s="195"/>
      <c r="BJ13" s="195"/>
    </row>
    <row r="14" spans="1:62">
      <c r="G14" s="217">
        <v>24</v>
      </c>
      <c r="H14" s="217"/>
      <c r="I14" s="217"/>
      <c r="M14" s="35"/>
      <c r="N14" s="195">
        <v>1270</v>
      </c>
      <c r="O14" s="195"/>
      <c r="P14" s="195"/>
      <c r="Q14" s="195"/>
      <c r="R14" s="195"/>
      <c r="S14" s="195"/>
      <c r="T14" s="195"/>
      <c r="U14" s="195">
        <v>2</v>
      </c>
      <c r="V14" s="195"/>
      <c r="W14" s="195"/>
      <c r="X14" s="195"/>
      <c r="Y14" s="195"/>
      <c r="Z14" s="195"/>
      <c r="AA14" s="195"/>
      <c r="AB14" s="195">
        <v>21</v>
      </c>
      <c r="AC14" s="195"/>
      <c r="AD14" s="195"/>
      <c r="AE14" s="195"/>
      <c r="AF14" s="195"/>
      <c r="AG14" s="195"/>
      <c r="AH14" s="195"/>
      <c r="AI14" s="195">
        <v>2</v>
      </c>
      <c r="AJ14" s="195"/>
      <c r="AK14" s="195"/>
      <c r="AL14" s="195"/>
      <c r="AM14" s="195"/>
      <c r="AN14" s="195"/>
      <c r="AO14" s="195"/>
      <c r="AP14" s="195">
        <v>4</v>
      </c>
      <c r="AQ14" s="195"/>
      <c r="AR14" s="195"/>
      <c r="AS14" s="195"/>
      <c r="AT14" s="195"/>
      <c r="AU14" s="195"/>
      <c r="AV14" s="195"/>
      <c r="AW14" s="195">
        <v>8</v>
      </c>
      <c r="AX14" s="195"/>
      <c r="AY14" s="195"/>
      <c r="AZ14" s="195"/>
      <c r="BA14" s="195"/>
      <c r="BB14" s="195"/>
      <c r="BC14" s="195"/>
      <c r="BD14" s="195">
        <v>9</v>
      </c>
      <c r="BE14" s="195"/>
      <c r="BF14" s="195"/>
      <c r="BG14" s="195"/>
      <c r="BH14" s="195"/>
      <c r="BI14" s="195"/>
      <c r="BJ14" s="195"/>
    </row>
    <row r="15" spans="1:62">
      <c r="G15" s="218">
        <v>25</v>
      </c>
      <c r="H15" s="218"/>
      <c r="I15" s="218"/>
      <c r="M15" s="35"/>
      <c r="N15" s="200">
        <f>SUM(U15:BJ15,N25,U25,AP25,AW25)</f>
        <v>1321</v>
      </c>
      <c r="O15" s="200"/>
      <c r="P15" s="200"/>
      <c r="Q15" s="200"/>
      <c r="R15" s="200"/>
      <c r="S15" s="200"/>
      <c r="T15" s="200"/>
      <c r="U15" s="200">
        <v>2</v>
      </c>
      <c r="V15" s="200"/>
      <c r="W15" s="200"/>
      <c r="X15" s="200"/>
      <c r="Y15" s="200"/>
      <c r="Z15" s="200"/>
      <c r="AA15" s="200"/>
      <c r="AB15" s="200">
        <v>24</v>
      </c>
      <c r="AC15" s="200"/>
      <c r="AD15" s="200"/>
      <c r="AE15" s="200"/>
      <c r="AF15" s="200"/>
      <c r="AG15" s="200"/>
      <c r="AH15" s="200"/>
      <c r="AI15" s="200">
        <v>2</v>
      </c>
      <c r="AJ15" s="200"/>
      <c r="AK15" s="200"/>
      <c r="AL15" s="200"/>
      <c r="AM15" s="200"/>
      <c r="AN15" s="200"/>
      <c r="AO15" s="200"/>
      <c r="AP15" s="200">
        <v>4</v>
      </c>
      <c r="AQ15" s="200"/>
      <c r="AR15" s="200"/>
      <c r="AS15" s="200"/>
      <c r="AT15" s="200"/>
      <c r="AU15" s="200"/>
      <c r="AV15" s="200"/>
      <c r="AW15" s="200">
        <v>7</v>
      </c>
      <c r="AX15" s="200"/>
      <c r="AY15" s="200"/>
      <c r="AZ15" s="200"/>
      <c r="BA15" s="200"/>
      <c r="BB15" s="200"/>
      <c r="BC15" s="200"/>
      <c r="BD15" s="200">
        <v>8</v>
      </c>
      <c r="BE15" s="200"/>
      <c r="BF15" s="200"/>
      <c r="BG15" s="200"/>
      <c r="BH15" s="200"/>
      <c r="BI15" s="200"/>
      <c r="BJ15" s="200"/>
    </row>
    <row r="16" spans="1:62">
      <c r="B16" s="1"/>
      <c r="C16" s="1"/>
      <c r="D16" s="1"/>
      <c r="E16" s="1"/>
      <c r="F16" s="1"/>
      <c r="G16" s="1"/>
      <c r="H16" s="1"/>
      <c r="I16" s="1"/>
      <c r="J16" s="1"/>
      <c r="K16" s="1"/>
      <c r="L16" s="1"/>
      <c r="M16" s="36"/>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row>
    <row r="17" spans="2:62">
      <c r="B17" s="204" t="s">
        <v>198</v>
      </c>
      <c r="C17" s="208"/>
      <c r="D17" s="208"/>
      <c r="E17" s="208"/>
      <c r="F17" s="208"/>
      <c r="G17" s="208"/>
      <c r="H17" s="208"/>
      <c r="I17" s="208"/>
      <c r="J17" s="208"/>
      <c r="K17" s="208"/>
      <c r="L17" s="208"/>
      <c r="M17" s="208"/>
      <c r="N17" s="208" t="s">
        <v>199</v>
      </c>
      <c r="O17" s="208"/>
      <c r="P17" s="208"/>
      <c r="Q17" s="208"/>
      <c r="R17" s="208"/>
      <c r="S17" s="208"/>
      <c r="T17" s="208"/>
      <c r="U17" s="210" t="s">
        <v>200</v>
      </c>
      <c r="V17" s="211"/>
      <c r="W17" s="211"/>
      <c r="X17" s="211"/>
      <c r="Y17" s="211"/>
      <c r="Z17" s="211"/>
      <c r="AA17" s="211"/>
      <c r="AB17" s="211"/>
      <c r="AC17" s="211"/>
      <c r="AD17" s="211"/>
      <c r="AE17" s="211"/>
      <c r="AF17" s="211"/>
      <c r="AG17" s="211"/>
      <c r="AH17" s="211"/>
      <c r="AI17" s="211"/>
      <c r="AJ17" s="211"/>
      <c r="AK17" s="211"/>
      <c r="AL17" s="211"/>
      <c r="AM17" s="211"/>
      <c r="AN17" s="211"/>
      <c r="AO17" s="211"/>
      <c r="AP17" s="212" t="s">
        <v>204</v>
      </c>
      <c r="AQ17" s="208"/>
      <c r="AR17" s="208"/>
      <c r="AS17" s="208"/>
      <c r="AT17" s="208"/>
      <c r="AU17" s="208"/>
      <c r="AV17" s="208"/>
      <c r="AW17" s="212" t="s">
        <v>205</v>
      </c>
      <c r="AX17" s="205"/>
      <c r="AY17" s="205"/>
      <c r="AZ17" s="205"/>
      <c r="BA17" s="205"/>
      <c r="BB17" s="205"/>
      <c r="BC17" s="205"/>
      <c r="BD17" s="205"/>
      <c r="BE17" s="205"/>
      <c r="BF17" s="205"/>
      <c r="BG17" s="205"/>
      <c r="BH17" s="205"/>
      <c r="BI17" s="205"/>
      <c r="BJ17" s="213"/>
    </row>
    <row r="18" spans="2:62">
      <c r="B18" s="220"/>
      <c r="C18" s="209"/>
      <c r="D18" s="209"/>
      <c r="E18" s="209"/>
      <c r="F18" s="209"/>
      <c r="G18" s="209"/>
      <c r="H18" s="209"/>
      <c r="I18" s="209"/>
      <c r="J18" s="209"/>
      <c r="K18" s="209"/>
      <c r="L18" s="209"/>
      <c r="M18" s="209"/>
      <c r="N18" s="209"/>
      <c r="O18" s="209"/>
      <c r="P18" s="209"/>
      <c r="Q18" s="209"/>
      <c r="R18" s="209"/>
      <c r="S18" s="209"/>
      <c r="T18" s="209"/>
      <c r="U18" s="209" t="s">
        <v>201</v>
      </c>
      <c r="V18" s="207"/>
      <c r="W18" s="207"/>
      <c r="X18" s="207"/>
      <c r="Y18" s="207"/>
      <c r="Z18" s="207"/>
      <c r="AA18" s="207"/>
      <c r="AB18" s="209" t="s">
        <v>202</v>
      </c>
      <c r="AC18" s="207"/>
      <c r="AD18" s="207"/>
      <c r="AE18" s="207"/>
      <c r="AF18" s="207"/>
      <c r="AG18" s="207"/>
      <c r="AH18" s="207"/>
      <c r="AI18" s="209" t="s">
        <v>203</v>
      </c>
      <c r="AJ18" s="207"/>
      <c r="AK18" s="207"/>
      <c r="AL18" s="207"/>
      <c r="AM18" s="207"/>
      <c r="AN18" s="207"/>
      <c r="AO18" s="207"/>
      <c r="AP18" s="209"/>
      <c r="AQ18" s="209"/>
      <c r="AR18" s="209"/>
      <c r="AS18" s="209"/>
      <c r="AT18" s="209"/>
      <c r="AU18" s="209"/>
      <c r="AV18" s="209"/>
      <c r="AW18" s="209" t="s">
        <v>201</v>
      </c>
      <c r="AX18" s="207"/>
      <c r="AY18" s="207"/>
      <c r="AZ18" s="207"/>
      <c r="BA18" s="207"/>
      <c r="BB18" s="207"/>
      <c r="BC18" s="207"/>
      <c r="BD18" s="250" t="s">
        <v>206</v>
      </c>
      <c r="BE18" s="269"/>
      <c r="BF18" s="269"/>
      <c r="BG18" s="269"/>
      <c r="BH18" s="269"/>
      <c r="BI18" s="269"/>
      <c r="BJ18" s="270"/>
    </row>
    <row r="19" spans="2:62">
      <c r="B19" s="220"/>
      <c r="C19" s="209"/>
      <c r="D19" s="209"/>
      <c r="E19" s="209"/>
      <c r="F19" s="209"/>
      <c r="G19" s="209"/>
      <c r="H19" s="209"/>
      <c r="I19" s="209"/>
      <c r="J19" s="209"/>
      <c r="K19" s="209"/>
      <c r="L19" s="209"/>
      <c r="M19" s="209"/>
      <c r="N19" s="209"/>
      <c r="O19" s="209"/>
      <c r="P19" s="209"/>
      <c r="Q19" s="209"/>
      <c r="R19" s="209"/>
      <c r="S19" s="209"/>
      <c r="T19" s="209"/>
      <c r="U19" s="207"/>
      <c r="V19" s="207"/>
      <c r="W19" s="207"/>
      <c r="X19" s="207"/>
      <c r="Y19" s="207"/>
      <c r="Z19" s="207"/>
      <c r="AA19" s="207"/>
      <c r="AB19" s="207"/>
      <c r="AC19" s="207"/>
      <c r="AD19" s="207"/>
      <c r="AE19" s="207"/>
      <c r="AF19" s="207"/>
      <c r="AG19" s="207"/>
      <c r="AH19" s="207"/>
      <c r="AI19" s="207"/>
      <c r="AJ19" s="207"/>
      <c r="AK19" s="207"/>
      <c r="AL19" s="207"/>
      <c r="AM19" s="207"/>
      <c r="AN19" s="207"/>
      <c r="AO19" s="207"/>
      <c r="AP19" s="209"/>
      <c r="AQ19" s="209"/>
      <c r="AR19" s="209"/>
      <c r="AS19" s="209"/>
      <c r="AT19" s="209"/>
      <c r="AU19" s="209"/>
      <c r="AV19" s="209"/>
      <c r="AW19" s="207"/>
      <c r="AX19" s="207"/>
      <c r="AY19" s="207"/>
      <c r="AZ19" s="207"/>
      <c r="BA19" s="207"/>
      <c r="BB19" s="207"/>
      <c r="BC19" s="207"/>
      <c r="BD19" s="269"/>
      <c r="BE19" s="269"/>
      <c r="BF19" s="269"/>
      <c r="BG19" s="269"/>
      <c r="BH19" s="269"/>
      <c r="BI19" s="269"/>
      <c r="BJ19" s="270"/>
    </row>
    <row r="20" spans="2:62">
      <c r="M20" s="34"/>
    </row>
    <row r="21" spans="2:62">
      <c r="C21" s="194" t="s">
        <v>197</v>
      </c>
      <c r="D21" s="194"/>
      <c r="E21" s="194"/>
      <c r="F21" s="194"/>
      <c r="G21" s="217">
        <v>21</v>
      </c>
      <c r="H21" s="217"/>
      <c r="I21" s="217"/>
      <c r="J21" s="217" t="s">
        <v>198</v>
      </c>
      <c r="K21" s="217"/>
      <c r="L21" s="217"/>
      <c r="M21" s="35"/>
      <c r="N21" s="195">
        <v>18</v>
      </c>
      <c r="O21" s="195"/>
      <c r="P21" s="195"/>
      <c r="Q21" s="195"/>
      <c r="R21" s="195"/>
      <c r="S21" s="195"/>
      <c r="T21" s="195"/>
      <c r="U21" s="195">
        <v>909</v>
      </c>
      <c r="V21" s="195"/>
      <c r="W21" s="195"/>
      <c r="X21" s="195"/>
      <c r="Y21" s="195"/>
      <c r="Z21" s="195"/>
      <c r="AA21" s="195"/>
      <c r="AB21" s="195">
        <v>881</v>
      </c>
      <c r="AC21" s="195"/>
      <c r="AD21" s="195"/>
      <c r="AE21" s="195"/>
      <c r="AF21" s="195"/>
      <c r="AG21" s="195"/>
      <c r="AH21" s="195"/>
      <c r="AI21" s="195">
        <v>28</v>
      </c>
      <c r="AJ21" s="195"/>
      <c r="AK21" s="195"/>
      <c r="AL21" s="195"/>
      <c r="AM21" s="195"/>
      <c r="AN21" s="195"/>
      <c r="AO21" s="195"/>
      <c r="AP21" s="195">
        <v>11</v>
      </c>
      <c r="AQ21" s="195"/>
      <c r="AR21" s="195"/>
      <c r="AS21" s="195"/>
      <c r="AT21" s="195"/>
      <c r="AU21" s="195"/>
      <c r="AV21" s="195"/>
      <c r="AW21" s="195">
        <v>340</v>
      </c>
      <c r="AX21" s="195"/>
      <c r="AY21" s="195"/>
      <c r="AZ21" s="195"/>
      <c r="BA21" s="195"/>
      <c r="BB21" s="195"/>
      <c r="BC21" s="195"/>
      <c r="BD21" s="195">
        <v>110</v>
      </c>
      <c r="BE21" s="195"/>
      <c r="BF21" s="195"/>
      <c r="BG21" s="195"/>
      <c r="BH21" s="195"/>
      <c r="BI21" s="195"/>
      <c r="BJ21" s="195"/>
    </row>
    <row r="22" spans="2:62">
      <c r="G22" s="217">
        <v>22</v>
      </c>
      <c r="H22" s="217"/>
      <c r="I22" s="217"/>
      <c r="M22" s="35"/>
      <c r="N22" s="195">
        <v>18</v>
      </c>
      <c r="O22" s="195"/>
      <c r="P22" s="195"/>
      <c r="Q22" s="195"/>
      <c r="R22" s="195"/>
      <c r="S22" s="195"/>
      <c r="T22" s="195"/>
      <c r="U22" s="195">
        <v>873</v>
      </c>
      <c r="V22" s="195"/>
      <c r="W22" s="195"/>
      <c r="X22" s="195"/>
      <c r="Y22" s="195"/>
      <c r="Z22" s="195"/>
      <c r="AA22" s="195"/>
      <c r="AB22" s="195">
        <v>847</v>
      </c>
      <c r="AC22" s="195"/>
      <c r="AD22" s="195"/>
      <c r="AE22" s="195"/>
      <c r="AF22" s="195"/>
      <c r="AG22" s="195"/>
      <c r="AH22" s="195"/>
      <c r="AI22" s="195">
        <v>26</v>
      </c>
      <c r="AJ22" s="195"/>
      <c r="AK22" s="195"/>
      <c r="AL22" s="195"/>
      <c r="AM22" s="195"/>
      <c r="AN22" s="195"/>
      <c r="AO22" s="195"/>
      <c r="AP22" s="195">
        <v>11</v>
      </c>
      <c r="AQ22" s="195"/>
      <c r="AR22" s="195"/>
      <c r="AS22" s="195"/>
      <c r="AT22" s="195"/>
      <c r="AU22" s="195"/>
      <c r="AV22" s="195"/>
      <c r="AW22" s="195">
        <v>344</v>
      </c>
      <c r="AX22" s="195"/>
      <c r="AY22" s="195"/>
      <c r="AZ22" s="195"/>
      <c r="BA22" s="195"/>
      <c r="BB22" s="195"/>
      <c r="BC22" s="195"/>
      <c r="BD22" s="195">
        <v>110</v>
      </c>
      <c r="BE22" s="195"/>
      <c r="BF22" s="195"/>
      <c r="BG22" s="195"/>
      <c r="BH22" s="195"/>
      <c r="BI22" s="195"/>
      <c r="BJ22" s="195"/>
    </row>
    <row r="23" spans="2:62">
      <c r="G23" s="217">
        <v>23</v>
      </c>
      <c r="H23" s="217"/>
      <c r="I23" s="217"/>
      <c r="M23" s="35"/>
      <c r="N23" s="195">
        <v>17</v>
      </c>
      <c r="O23" s="195"/>
      <c r="P23" s="195"/>
      <c r="Q23" s="195"/>
      <c r="R23" s="195"/>
      <c r="S23" s="195"/>
      <c r="T23" s="195"/>
      <c r="U23" s="195">
        <v>843</v>
      </c>
      <c r="V23" s="195"/>
      <c r="W23" s="195"/>
      <c r="X23" s="195"/>
      <c r="Y23" s="195"/>
      <c r="Z23" s="195"/>
      <c r="AA23" s="195"/>
      <c r="AB23" s="195">
        <v>816</v>
      </c>
      <c r="AC23" s="195"/>
      <c r="AD23" s="195"/>
      <c r="AE23" s="195"/>
      <c r="AF23" s="195"/>
      <c r="AG23" s="195"/>
      <c r="AH23" s="195"/>
      <c r="AI23" s="195">
        <v>27</v>
      </c>
      <c r="AJ23" s="195"/>
      <c r="AK23" s="195"/>
      <c r="AL23" s="195"/>
      <c r="AM23" s="195"/>
      <c r="AN23" s="195"/>
      <c r="AO23" s="195"/>
      <c r="AP23" s="195">
        <v>11</v>
      </c>
      <c r="AQ23" s="195"/>
      <c r="AR23" s="195"/>
      <c r="AS23" s="195"/>
      <c r="AT23" s="195"/>
      <c r="AU23" s="195"/>
      <c r="AV23" s="195"/>
      <c r="AW23" s="195">
        <v>351</v>
      </c>
      <c r="AX23" s="195"/>
      <c r="AY23" s="195"/>
      <c r="AZ23" s="195"/>
      <c r="BA23" s="195"/>
      <c r="BB23" s="195"/>
      <c r="BC23" s="195"/>
      <c r="BD23" s="195">
        <v>107</v>
      </c>
      <c r="BE23" s="195"/>
      <c r="BF23" s="195"/>
      <c r="BG23" s="195"/>
      <c r="BH23" s="195"/>
      <c r="BI23" s="195"/>
      <c r="BJ23" s="195"/>
    </row>
    <row r="24" spans="2:62">
      <c r="G24" s="217">
        <v>24</v>
      </c>
      <c r="H24" s="217"/>
      <c r="I24" s="217"/>
      <c r="M24" s="35"/>
      <c r="N24" s="195">
        <v>15</v>
      </c>
      <c r="O24" s="195"/>
      <c r="P24" s="195"/>
      <c r="Q24" s="195"/>
      <c r="R24" s="195"/>
      <c r="S24" s="195"/>
      <c r="T24" s="195"/>
      <c r="U24" s="195">
        <v>831</v>
      </c>
      <c r="V24" s="195"/>
      <c r="W24" s="195"/>
      <c r="X24" s="195"/>
      <c r="Y24" s="195"/>
      <c r="Z24" s="195"/>
      <c r="AA24" s="195"/>
      <c r="AB24" s="195">
        <v>808</v>
      </c>
      <c r="AC24" s="195"/>
      <c r="AD24" s="195"/>
      <c r="AE24" s="195"/>
      <c r="AF24" s="195"/>
      <c r="AG24" s="195"/>
      <c r="AH24" s="195"/>
      <c r="AI24" s="195">
        <v>23</v>
      </c>
      <c r="AJ24" s="195"/>
      <c r="AK24" s="195"/>
      <c r="AL24" s="195"/>
      <c r="AM24" s="195"/>
      <c r="AN24" s="195"/>
      <c r="AO24" s="195"/>
      <c r="AP24" s="195">
        <v>11</v>
      </c>
      <c r="AQ24" s="195"/>
      <c r="AR24" s="195"/>
      <c r="AS24" s="195"/>
      <c r="AT24" s="195"/>
      <c r="AU24" s="195"/>
      <c r="AV24" s="195"/>
      <c r="AW24" s="195">
        <v>367</v>
      </c>
      <c r="AX24" s="195"/>
      <c r="AY24" s="195"/>
      <c r="AZ24" s="195"/>
      <c r="BA24" s="195"/>
      <c r="BB24" s="195"/>
      <c r="BC24" s="195"/>
      <c r="BD24" s="195">
        <v>108</v>
      </c>
      <c r="BE24" s="195"/>
      <c r="BF24" s="195"/>
      <c r="BG24" s="195"/>
      <c r="BH24" s="195"/>
      <c r="BI24" s="195"/>
      <c r="BJ24" s="195"/>
    </row>
    <row r="25" spans="2:62">
      <c r="G25" s="218">
        <v>25</v>
      </c>
      <c r="H25" s="218"/>
      <c r="I25" s="218"/>
      <c r="M25" s="35"/>
      <c r="N25" s="231">
        <v>15</v>
      </c>
      <c r="O25" s="231"/>
      <c r="P25" s="231"/>
      <c r="Q25" s="231"/>
      <c r="R25" s="231"/>
      <c r="S25" s="231"/>
      <c r="T25" s="231"/>
      <c r="U25" s="200">
        <f>SUM(AB25,AI25)</f>
        <v>857</v>
      </c>
      <c r="V25" s="200"/>
      <c r="W25" s="200"/>
      <c r="X25" s="200"/>
      <c r="Y25" s="200"/>
      <c r="Z25" s="200"/>
      <c r="AA25" s="200"/>
      <c r="AB25" s="200">
        <v>838</v>
      </c>
      <c r="AC25" s="200"/>
      <c r="AD25" s="200"/>
      <c r="AE25" s="200"/>
      <c r="AF25" s="200"/>
      <c r="AG25" s="200"/>
      <c r="AH25" s="200"/>
      <c r="AI25" s="200">
        <v>19</v>
      </c>
      <c r="AJ25" s="200"/>
      <c r="AK25" s="200"/>
      <c r="AL25" s="200"/>
      <c r="AM25" s="200"/>
      <c r="AN25" s="200"/>
      <c r="AO25" s="200"/>
      <c r="AP25" s="200">
        <v>11</v>
      </c>
      <c r="AQ25" s="200"/>
      <c r="AR25" s="200"/>
      <c r="AS25" s="200"/>
      <c r="AT25" s="200"/>
      <c r="AU25" s="200"/>
      <c r="AV25" s="200"/>
      <c r="AW25" s="200">
        <f>SUM(BD25,N35:BJ35)</f>
        <v>391</v>
      </c>
      <c r="AX25" s="200"/>
      <c r="AY25" s="200"/>
      <c r="AZ25" s="200"/>
      <c r="BA25" s="200"/>
      <c r="BB25" s="200"/>
      <c r="BC25" s="200"/>
      <c r="BD25" s="200">
        <v>110</v>
      </c>
      <c r="BE25" s="200"/>
      <c r="BF25" s="200"/>
      <c r="BG25" s="200"/>
      <c r="BH25" s="200"/>
      <c r="BI25" s="200"/>
      <c r="BJ25" s="200"/>
    </row>
    <row r="26" spans="2:62">
      <c r="B26" s="1"/>
      <c r="C26" s="1"/>
      <c r="D26" s="1"/>
      <c r="E26" s="1"/>
      <c r="F26" s="1"/>
      <c r="G26" s="1"/>
      <c r="H26" s="1"/>
      <c r="I26" s="1"/>
      <c r="J26" s="1"/>
      <c r="K26" s="1"/>
      <c r="L26" s="1"/>
      <c r="M26" s="36"/>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row>
    <row r="27" spans="2:62">
      <c r="B27" s="204" t="s">
        <v>198</v>
      </c>
      <c r="C27" s="208"/>
      <c r="D27" s="208"/>
      <c r="E27" s="208"/>
      <c r="F27" s="208"/>
      <c r="G27" s="208"/>
      <c r="H27" s="208"/>
      <c r="I27" s="208"/>
      <c r="J27" s="208"/>
      <c r="K27" s="208"/>
      <c r="L27" s="208"/>
      <c r="M27" s="208"/>
      <c r="N27" s="210" t="s">
        <v>207</v>
      </c>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1"/>
      <c r="AM27" s="211"/>
      <c r="AN27" s="211"/>
      <c r="AO27" s="211"/>
      <c r="AP27" s="211"/>
      <c r="AQ27" s="211"/>
      <c r="AR27" s="211"/>
      <c r="AS27" s="211"/>
      <c r="AT27" s="211"/>
      <c r="AU27" s="211"/>
      <c r="AV27" s="211"/>
      <c r="AW27" s="211"/>
      <c r="AX27" s="211"/>
      <c r="AY27" s="211"/>
      <c r="AZ27" s="211"/>
      <c r="BA27" s="211"/>
      <c r="BB27" s="211"/>
      <c r="BC27" s="211"/>
      <c r="BD27" s="211"/>
      <c r="BE27" s="211"/>
      <c r="BF27" s="211"/>
      <c r="BG27" s="211"/>
      <c r="BH27" s="211"/>
      <c r="BI27" s="211"/>
      <c r="BJ27" s="268"/>
    </row>
    <row r="28" spans="2:62">
      <c r="B28" s="220"/>
      <c r="C28" s="209"/>
      <c r="D28" s="209"/>
      <c r="E28" s="209"/>
      <c r="F28" s="209"/>
      <c r="G28" s="209"/>
      <c r="H28" s="209"/>
      <c r="I28" s="209"/>
      <c r="J28" s="209"/>
      <c r="K28" s="209"/>
      <c r="L28" s="209"/>
      <c r="M28" s="209"/>
      <c r="N28" s="209" t="s">
        <v>208</v>
      </c>
      <c r="O28" s="207"/>
      <c r="P28" s="207"/>
      <c r="Q28" s="207"/>
      <c r="R28" s="207"/>
      <c r="S28" s="207"/>
      <c r="T28" s="207"/>
      <c r="U28" s="209" t="s">
        <v>209</v>
      </c>
      <c r="V28" s="207"/>
      <c r="W28" s="207"/>
      <c r="X28" s="207"/>
      <c r="Y28" s="207"/>
      <c r="Z28" s="207"/>
      <c r="AA28" s="207"/>
      <c r="AB28" s="209" t="s">
        <v>210</v>
      </c>
      <c r="AC28" s="207"/>
      <c r="AD28" s="207"/>
      <c r="AE28" s="207"/>
      <c r="AF28" s="207"/>
      <c r="AG28" s="207"/>
      <c r="AH28" s="207"/>
      <c r="AI28" s="209" t="s">
        <v>211</v>
      </c>
      <c r="AJ28" s="207"/>
      <c r="AK28" s="207"/>
      <c r="AL28" s="207"/>
      <c r="AM28" s="207"/>
      <c r="AN28" s="207"/>
      <c r="AO28" s="207"/>
      <c r="AP28" s="276" t="s">
        <v>212</v>
      </c>
      <c r="AQ28" s="207"/>
      <c r="AR28" s="207"/>
      <c r="AS28" s="207"/>
      <c r="AT28" s="207"/>
      <c r="AU28" s="207"/>
      <c r="AV28" s="207"/>
      <c r="AW28" s="209" t="s">
        <v>213</v>
      </c>
      <c r="AX28" s="207"/>
      <c r="AY28" s="207"/>
      <c r="AZ28" s="207"/>
      <c r="BA28" s="207"/>
      <c r="BB28" s="207"/>
      <c r="BC28" s="207"/>
      <c r="BD28" s="276" t="s">
        <v>214</v>
      </c>
      <c r="BE28" s="207"/>
      <c r="BF28" s="207"/>
      <c r="BG28" s="207"/>
      <c r="BH28" s="207"/>
      <c r="BI28" s="207"/>
      <c r="BJ28" s="214"/>
    </row>
    <row r="29" spans="2:62">
      <c r="B29" s="220"/>
      <c r="C29" s="209"/>
      <c r="D29" s="209"/>
      <c r="E29" s="209"/>
      <c r="F29" s="209"/>
      <c r="G29" s="209"/>
      <c r="H29" s="209"/>
      <c r="I29" s="209"/>
      <c r="J29" s="209"/>
      <c r="K29" s="209"/>
      <c r="L29" s="209"/>
      <c r="M29" s="209"/>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7"/>
      <c r="AX29" s="207"/>
      <c r="AY29" s="207"/>
      <c r="AZ29" s="207"/>
      <c r="BA29" s="207"/>
      <c r="BB29" s="207"/>
      <c r="BC29" s="207"/>
      <c r="BD29" s="207"/>
      <c r="BE29" s="207"/>
      <c r="BF29" s="207"/>
      <c r="BG29" s="207"/>
      <c r="BH29" s="207"/>
      <c r="BI29" s="207"/>
      <c r="BJ29" s="214"/>
    </row>
    <row r="30" spans="2:62">
      <c r="M30" s="34"/>
    </row>
    <row r="31" spans="2:62">
      <c r="C31" s="194" t="s">
        <v>197</v>
      </c>
      <c r="D31" s="194"/>
      <c r="E31" s="194"/>
      <c r="F31" s="194"/>
      <c r="G31" s="217">
        <v>21</v>
      </c>
      <c r="H31" s="217"/>
      <c r="I31" s="217"/>
      <c r="J31" s="217" t="s">
        <v>198</v>
      </c>
      <c r="K31" s="217"/>
      <c r="L31" s="217"/>
      <c r="M31" s="35"/>
      <c r="N31" s="195">
        <v>17</v>
      </c>
      <c r="O31" s="195"/>
      <c r="P31" s="195"/>
      <c r="Q31" s="195"/>
      <c r="R31" s="195"/>
      <c r="S31" s="195"/>
      <c r="T31" s="195"/>
      <c r="U31" s="195">
        <v>6</v>
      </c>
      <c r="V31" s="195"/>
      <c r="W31" s="195"/>
      <c r="X31" s="195"/>
      <c r="Y31" s="195"/>
      <c r="Z31" s="195"/>
      <c r="AA31" s="195"/>
      <c r="AB31" s="195">
        <v>115</v>
      </c>
      <c r="AC31" s="195"/>
      <c r="AD31" s="195"/>
      <c r="AE31" s="195"/>
      <c r="AF31" s="195"/>
      <c r="AG31" s="195"/>
      <c r="AH31" s="195"/>
      <c r="AI31" s="195">
        <v>45</v>
      </c>
      <c r="AJ31" s="195"/>
      <c r="AK31" s="195"/>
      <c r="AL31" s="195"/>
      <c r="AM31" s="195"/>
      <c r="AN31" s="195"/>
      <c r="AO31" s="195"/>
      <c r="AP31" s="195">
        <v>6</v>
      </c>
      <c r="AQ31" s="195"/>
      <c r="AR31" s="195"/>
      <c r="AS31" s="195"/>
      <c r="AT31" s="195"/>
      <c r="AU31" s="195"/>
      <c r="AV31" s="195"/>
      <c r="AW31" s="195">
        <v>11</v>
      </c>
      <c r="AX31" s="195"/>
      <c r="AY31" s="195"/>
      <c r="AZ31" s="195"/>
      <c r="BA31" s="195"/>
      <c r="BB31" s="195"/>
      <c r="BC31" s="195"/>
      <c r="BD31" s="195">
        <v>30</v>
      </c>
      <c r="BE31" s="195"/>
      <c r="BF31" s="195"/>
      <c r="BG31" s="195"/>
      <c r="BH31" s="195"/>
      <c r="BI31" s="195"/>
      <c r="BJ31" s="195"/>
    </row>
    <row r="32" spans="2:62">
      <c r="G32" s="217">
        <v>22</v>
      </c>
      <c r="H32" s="217"/>
      <c r="I32" s="217"/>
      <c r="M32" s="35"/>
      <c r="N32" s="195">
        <v>17</v>
      </c>
      <c r="O32" s="195"/>
      <c r="P32" s="195"/>
      <c r="Q32" s="195"/>
      <c r="R32" s="195"/>
      <c r="S32" s="195"/>
      <c r="T32" s="195"/>
      <c r="U32" s="195">
        <v>6</v>
      </c>
      <c r="V32" s="195"/>
      <c r="W32" s="195"/>
      <c r="X32" s="195"/>
      <c r="Y32" s="195"/>
      <c r="Z32" s="195"/>
      <c r="AA32" s="195"/>
      <c r="AB32" s="195">
        <v>118</v>
      </c>
      <c r="AC32" s="195"/>
      <c r="AD32" s="195"/>
      <c r="AE32" s="195"/>
      <c r="AF32" s="195"/>
      <c r="AG32" s="195"/>
      <c r="AH32" s="195"/>
      <c r="AI32" s="195">
        <v>46</v>
      </c>
      <c r="AJ32" s="195"/>
      <c r="AK32" s="195"/>
      <c r="AL32" s="195"/>
      <c r="AM32" s="195"/>
      <c r="AN32" s="195"/>
      <c r="AO32" s="195"/>
      <c r="AP32" s="195">
        <v>6</v>
      </c>
      <c r="AQ32" s="195"/>
      <c r="AR32" s="195"/>
      <c r="AS32" s="195"/>
      <c r="AT32" s="195"/>
      <c r="AU32" s="195"/>
      <c r="AV32" s="195"/>
      <c r="AW32" s="195">
        <v>10</v>
      </c>
      <c r="AX32" s="195"/>
      <c r="AY32" s="195"/>
      <c r="AZ32" s="195"/>
      <c r="BA32" s="195"/>
      <c r="BB32" s="195"/>
      <c r="BC32" s="195"/>
      <c r="BD32" s="195">
        <v>31</v>
      </c>
      <c r="BE32" s="195"/>
      <c r="BF32" s="195"/>
      <c r="BG32" s="195"/>
      <c r="BH32" s="195"/>
      <c r="BI32" s="195"/>
      <c r="BJ32" s="195"/>
    </row>
    <row r="33" spans="2:62">
      <c r="G33" s="217">
        <v>23</v>
      </c>
      <c r="H33" s="217"/>
      <c r="I33" s="217"/>
      <c r="M33" s="35"/>
      <c r="N33" s="195">
        <v>16</v>
      </c>
      <c r="O33" s="195"/>
      <c r="P33" s="195"/>
      <c r="Q33" s="195"/>
      <c r="R33" s="195"/>
      <c r="S33" s="195"/>
      <c r="T33" s="195"/>
      <c r="U33" s="195">
        <v>6</v>
      </c>
      <c r="V33" s="195"/>
      <c r="W33" s="195"/>
      <c r="X33" s="195"/>
      <c r="Y33" s="195"/>
      <c r="Z33" s="195"/>
      <c r="AA33" s="195"/>
      <c r="AB33" s="195">
        <v>120</v>
      </c>
      <c r="AC33" s="195"/>
      <c r="AD33" s="195"/>
      <c r="AE33" s="195"/>
      <c r="AF33" s="195"/>
      <c r="AG33" s="195"/>
      <c r="AH33" s="195"/>
      <c r="AI33" s="195">
        <v>50</v>
      </c>
      <c r="AJ33" s="195"/>
      <c r="AK33" s="195"/>
      <c r="AL33" s="195"/>
      <c r="AM33" s="195"/>
      <c r="AN33" s="195"/>
      <c r="AO33" s="195"/>
      <c r="AP33" s="195">
        <v>6</v>
      </c>
      <c r="AQ33" s="195"/>
      <c r="AR33" s="195"/>
      <c r="AS33" s="195"/>
      <c r="AT33" s="195"/>
      <c r="AU33" s="195"/>
      <c r="AV33" s="195"/>
      <c r="AW33" s="195">
        <v>9</v>
      </c>
      <c r="AX33" s="195"/>
      <c r="AY33" s="195"/>
      <c r="AZ33" s="195"/>
      <c r="BA33" s="195"/>
      <c r="BB33" s="195"/>
      <c r="BC33" s="195"/>
      <c r="BD33" s="195">
        <v>37</v>
      </c>
      <c r="BE33" s="195"/>
      <c r="BF33" s="195"/>
      <c r="BG33" s="195"/>
      <c r="BH33" s="195"/>
      <c r="BI33" s="195"/>
      <c r="BJ33" s="195"/>
    </row>
    <row r="34" spans="2:62">
      <c r="G34" s="217">
        <v>24</v>
      </c>
      <c r="H34" s="217"/>
      <c r="I34" s="217"/>
      <c r="M34" s="35"/>
      <c r="N34" s="195">
        <v>17</v>
      </c>
      <c r="O34" s="195"/>
      <c r="P34" s="195"/>
      <c r="Q34" s="195"/>
      <c r="R34" s="195"/>
      <c r="S34" s="195"/>
      <c r="T34" s="195"/>
      <c r="U34" s="195">
        <v>5</v>
      </c>
      <c r="V34" s="195"/>
      <c r="W34" s="195"/>
      <c r="X34" s="195"/>
      <c r="Y34" s="195"/>
      <c r="Z34" s="195"/>
      <c r="AA34" s="195"/>
      <c r="AB34" s="195">
        <v>127</v>
      </c>
      <c r="AC34" s="195"/>
      <c r="AD34" s="195"/>
      <c r="AE34" s="195"/>
      <c r="AF34" s="195"/>
      <c r="AG34" s="195"/>
      <c r="AH34" s="195"/>
      <c r="AI34" s="195">
        <v>53</v>
      </c>
      <c r="AJ34" s="195"/>
      <c r="AK34" s="195"/>
      <c r="AL34" s="195"/>
      <c r="AM34" s="195"/>
      <c r="AN34" s="195"/>
      <c r="AO34" s="195"/>
      <c r="AP34" s="195">
        <v>6</v>
      </c>
      <c r="AQ34" s="195"/>
      <c r="AR34" s="195"/>
      <c r="AS34" s="195"/>
      <c r="AT34" s="195"/>
      <c r="AU34" s="195"/>
      <c r="AV34" s="195"/>
      <c r="AW34" s="195">
        <v>9</v>
      </c>
      <c r="AX34" s="195"/>
      <c r="AY34" s="195"/>
      <c r="AZ34" s="195"/>
      <c r="BA34" s="195"/>
      <c r="BB34" s="195"/>
      <c r="BC34" s="195"/>
      <c r="BD34" s="195">
        <v>42</v>
      </c>
      <c r="BE34" s="195"/>
      <c r="BF34" s="195"/>
      <c r="BG34" s="195"/>
      <c r="BH34" s="195"/>
      <c r="BI34" s="195"/>
      <c r="BJ34" s="195"/>
    </row>
    <row r="35" spans="2:62">
      <c r="G35" s="218">
        <v>25</v>
      </c>
      <c r="H35" s="218"/>
      <c r="I35" s="218"/>
      <c r="M35" s="35"/>
      <c r="N35" s="231">
        <v>17</v>
      </c>
      <c r="O35" s="200"/>
      <c r="P35" s="200"/>
      <c r="Q35" s="200"/>
      <c r="R35" s="200"/>
      <c r="S35" s="200"/>
      <c r="T35" s="200"/>
      <c r="U35" s="200">
        <v>5</v>
      </c>
      <c r="V35" s="200"/>
      <c r="W35" s="200"/>
      <c r="X35" s="200"/>
      <c r="Y35" s="200"/>
      <c r="Z35" s="200"/>
      <c r="AA35" s="200"/>
      <c r="AB35" s="200">
        <v>139</v>
      </c>
      <c r="AC35" s="200"/>
      <c r="AD35" s="200"/>
      <c r="AE35" s="200"/>
      <c r="AF35" s="200"/>
      <c r="AG35" s="200"/>
      <c r="AH35" s="200"/>
      <c r="AI35" s="200">
        <v>60</v>
      </c>
      <c r="AJ35" s="200"/>
      <c r="AK35" s="200"/>
      <c r="AL35" s="200"/>
      <c r="AM35" s="200"/>
      <c r="AN35" s="200"/>
      <c r="AO35" s="200"/>
      <c r="AP35" s="200">
        <v>6</v>
      </c>
      <c r="AQ35" s="200"/>
      <c r="AR35" s="200"/>
      <c r="AS35" s="200"/>
      <c r="AT35" s="200"/>
      <c r="AU35" s="200"/>
      <c r="AV35" s="200"/>
      <c r="AW35" s="200">
        <v>9</v>
      </c>
      <c r="AX35" s="200"/>
      <c r="AY35" s="200"/>
      <c r="AZ35" s="200"/>
      <c r="BA35" s="200"/>
      <c r="BB35" s="200"/>
      <c r="BC35" s="200"/>
      <c r="BD35" s="200">
        <v>45</v>
      </c>
      <c r="BE35" s="200"/>
      <c r="BF35" s="200"/>
      <c r="BG35" s="200"/>
      <c r="BH35" s="200"/>
      <c r="BI35" s="200"/>
      <c r="BJ35" s="200"/>
    </row>
    <row r="36" spans="2:62">
      <c r="B36" s="1"/>
      <c r="C36" s="1"/>
      <c r="D36" s="1"/>
      <c r="E36" s="1"/>
      <c r="F36" s="1"/>
      <c r="G36" s="1"/>
      <c r="H36" s="1"/>
      <c r="I36" s="1"/>
      <c r="J36" s="1"/>
      <c r="K36" s="1"/>
      <c r="L36" s="1"/>
      <c r="M36" s="36"/>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row>
    <row r="37" spans="2:62">
      <c r="B37" s="230" t="s">
        <v>215</v>
      </c>
      <c r="C37" s="230"/>
      <c r="D37" s="230"/>
      <c r="E37" s="18" t="s">
        <v>216</v>
      </c>
      <c r="F37" s="3" t="s">
        <v>217</v>
      </c>
    </row>
    <row r="39" spans="2:62" ht="12.95" customHeight="1">
      <c r="B39" s="217" t="s">
        <v>218</v>
      </c>
      <c r="C39" s="217"/>
      <c r="D39" s="217"/>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row>
    <row r="40" spans="2:62" ht="12.95" customHeight="1">
      <c r="BJ40" s="8" t="s">
        <v>189</v>
      </c>
    </row>
    <row r="41" spans="2:62">
      <c r="B41" s="234" t="s">
        <v>198</v>
      </c>
      <c r="C41" s="235"/>
      <c r="D41" s="235"/>
      <c r="E41" s="235"/>
      <c r="F41" s="235"/>
      <c r="G41" s="235"/>
      <c r="H41" s="235"/>
      <c r="I41" s="235"/>
      <c r="J41" s="235"/>
      <c r="K41" s="235"/>
      <c r="L41" s="235"/>
      <c r="M41" s="235"/>
      <c r="N41" s="235"/>
      <c r="O41" s="235"/>
      <c r="P41" s="235"/>
      <c r="Q41" s="235"/>
      <c r="R41" s="235" t="s">
        <v>219</v>
      </c>
      <c r="S41" s="235"/>
      <c r="T41" s="235"/>
      <c r="U41" s="235"/>
      <c r="V41" s="235"/>
      <c r="W41" s="235"/>
      <c r="X41" s="235"/>
      <c r="Y41" s="235"/>
      <c r="Z41" s="235"/>
      <c r="AA41" s="235"/>
      <c r="AB41" s="235"/>
      <c r="AC41" s="235"/>
      <c r="AD41" s="235"/>
      <c r="AE41" s="235"/>
      <c r="AF41" s="235"/>
      <c r="AG41" s="235" t="s">
        <v>220</v>
      </c>
      <c r="AH41" s="235"/>
      <c r="AI41" s="235"/>
      <c r="AJ41" s="235"/>
      <c r="AK41" s="235"/>
      <c r="AL41" s="235"/>
      <c r="AM41" s="235"/>
      <c r="AN41" s="235"/>
      <c r="AO41" s="235"/>
      <c r="AP41" s="235"/>
      <c r="AQ41" s="235"/>
      <c r="AR41" s="235"/>
      <c r="AS41" s="235"/>
      <c r="AT41" s="235"/>
      <c r="AU41" s="235"/>
      <c r="AV41" s="303" t="s">
        <v>407</v>
      </c>
      <c r="AW41" s="304"/>
      <c r="AX41" s="304"/>
      <c r="AY41" s="304"/>
      <c r="AZ41" s="304"/>
      <c r="BA41" s="304"/>
      <c r="BB41" s="304"/>
      <c r="BC41" s="304"/>
      <c r="BD41" s="304"/>
      <c r="BE41" s="304"/>
      <c r="BF41" s="304"/>
      <c r="BG41" s="304"/>
      <c r="BH41" s="304"/>
      <c r="BI41" s="304"/>
      <c r="BJ41" s="304"/>
    </row>
    <row r="42" spans="2:62">
      <c r="B42" s="236"/>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305"/>
      <c r="AW42" s="306"/>
      <c r="AX42" s="306"/>
      <c r="AY42" s="306"/>
      <c r="AZ42" s="306"/>
      <c r="BA42" s="306"/>
      <c r="BB42" s="306"/>
      <c r="BC42" s="306"/>
      <c r="BD42" s="306"/>
      <c r="BE42" s="306"/>
      <c r="BF42" s="306"/>
      <c r="BG42" s="306"/>
      <c r="BH42" s="306"/>
      <c r="BI42" s="306"/>
      <c r="BJ42" s="306"/>
    </row>
    <row r="43" spans="2:62">
      <c r="Q43" s="34"/>
    </row>
    <row r="44" spans="2:62">
      <c r="C44" s="307" t="s">
        <v>197</v>
      </c>
      <c r="D44" s="307"/>
      <c r="E44" s="307"/>
      <c r="F44" s="307"/>
      <c r="G44" s="307"/>
      <c r="H44" s="217">
        <v>21</v>
      </c>
      <c r="I44" s="217"/>
      <c r="J44" s="217"/>
      <c r="K44" s="217"/>
      <c r="L44" s="217" t="s">
        <v>198</v>
      </c>
      <c r="M44" s="217"/>
      <c r="N44" s="217"/>
      <c r="O44" s="217"/>
      <c r="P44" s="217"/>
      <c r="Q44" s="35"/>
      <c r="R44" s="195">
        <v>152</v>
      </c>
      <c r="S44" s="195"/>
      <c r="T44" s="195"/>
      <c r="U44" s="195"/>
      <c r="V44" s="195"/>
      <c r="W44" s="195"/>
      <c r="X44" s="195"/>
      <c r="Y44" s="195"/>
      <c r="Z44" s="195"/>
      <c r="AA44" s="195"/>
      <c r="AB44" s="195"/>
      <c r="AC44" s="195"/>
      <c r="AD44" s="195"/>
      <c r="AE44" s="195"/>
      <c r="AF44" s="195"/>
      <c r="AG44" s="195">
        <v>57</v>
      </c>
      <c r="AH44" s="195"/>
      <c r="AI44" s="195"/>
      <c r="AJ44" s="195"/>
      <c r="AK44" s="195"/>
      <c r="AL44" s="195"/>
      <c r="AM44" s="195"/>
      <c r="AN44" s="195"/>
      <c r="AO44" s="195"/>
      <c r="AP44" s="195"/>
      <c r="AQ44" s="195"/>
      <c r="AR44" s="195"/>
      <c r="AS44" s="195"/>
      <c r="AT44" s="195"/>
      <c r="AU44" s="195"/>
      <c r="AV44" s="195">
        <v>95</v>
      </c>
      <c r="AW44" s="195"/>
      <c r="AX44" s="195"/>
      <c r="AY44" s="195"/>
      <c r="AZ44" s="195"/>
      <c r="BA44" s="195"/>
      <c r="BB44" s="195"/>
      <c r="BC44" s="195"/>
      <c r="BD44" s="195"/>
      <c r="BE44" s="195"/>
      <c r="BF44" s="195"/>
      <c r="BG44" s="195"/>
      <c r="BH44" s="195"/>
      <c r="BI44" s="195"/>
      <c r="BJ44" s="195"/>
    </row>
    <row r="45" spans="2:62">
      <c r="H45" s="217">
        <v>22</v>
      </c>
      <c r="I45" s="217"/>
      <c r="J45" s="217"/>
      <c r="K45" s="217"/>
      <c r="Q45" s="35"/>
      <c r="R45" s="195">
        <v>154</v>
      </c>
      <c r="S45" s="195"/>
      <c r="T45" s="195"/>
      <c r="U45" s="195"/>
      <c r="V45" s="195"/>
      <c r="W45" s="195"/>
      <c r="X45" s="195"/>
      <c r="Y45" s="195"/>
      <c r="Z45" s="195"/>
      <c r="AA45" s="195"/>
      <c r="AB45" s="195"/>
      <c r="AC45" s="195"/>
      <c r="AD45" s="195"/>
      <c r="AE45" s="195"/>
      <c r="AF45" s="195"/>
      <c r="AG45" s="195">
        <v>58</v>
      </c>
      <c r="AH45" s="195"/>
      <c r="AI45" s="195"/>
      <c r="AJ45" s="195"/>
      <c r="AK45" s="195"/>
      <c r="AL45" s="195"/>
      <c r="AM45" s="195"/>
      <c r="AN45" s="195"/>
      <c r="AO45" s="195"/>
      <c r="AP45" s="195"/>
      <c r="AQ45" s="195"/>
      <c r="AR45" s="195"/>
      <c r="AS45" s="195"/>
      <c r="AT45" s="195"/>
      <c r="AU45" s="195"/>
      <c r="AV45" s="195">
        <v>96</v>
      </c>
      <c r="AW45" s="195"/>
      <c r="AX45" s="195"/>
      <c r="AY45" s="195"/>
      <c r="AZ45" s="195"/>
      <c r="BA45" s="195"/>
      <c r="BB45" s="195"/>
      <c r="BC45" s="195"/>
      <c r="BD45" s="195"/>
      <c r="BE45" s="195"/>
      <c r="BF45" s="195"/>
      <c r="BG45" s="195"/>
      <c r="BH45" s="195"/>
      <c r="BI45" s="195"/>
      <c r="BJ45" s="195"/>
    </row>
    <row r="46" spans="2:62">
      <c r="H46" s="217">
        <v>23</v>
      </c>
      <c r="I46" s="217"/>
      <c r="J46" s="217"/>
      <c r="K46" s="217"/>
      <c r="Q46" s="35"/>
      <c r="R46" s="195">
        <v>158</v>
      </c>
      <c r="S46" s="195"/>
      <c r="T46" s="195"/>
      <c r="U46" s="195"/>
      <c r="V46" s="195"/>
      <c r="W46" s="195"/>
      <c r="X46" s="195"/>
      <c r="Y46" s="195"/>
      <c r="Z46" s="195"/>
      <c r="AA46" s="195"/>
      <c r="AB46" s="195"/>
      <c r="AC46" s="195"/>
      <c r="AD46" s="195"/>
      <c r="AE46" s="195"/>
      <c r="AF46" s="195"/>
      <c r="AG46" s="195">
        <v>60</v>
      </c>
      <c r="AH46" s="195"/>
      <c r="AI46" s="195"/>
      <c r="AJ46" s="195"/>
      <c r="AK46" s="195"/>
      <c r="AL46" s="195"/>
      <c r="AM46" s="195"/>
      <c r="AN46" s="195"/>
      <c r="AO46" s="195"/>
      <c r="AP46" s="195"/>
      <c r="AQ46" s="195"/>
      <c r="AR46" s="195"/>
      <c r="AS46" s="195"/>
      <c r="AT46" s="195"/>
      <c r="AU46" s="195"/>
      <c r="AV46" s="195">
        <v>98</v>
      </c>
      <c r="AW46" s="195"/>
      <c r="AX46" s="195"/>
      <c r="AY46" s="195"/>
      <c r="AZ46" s="195"/>
      <c r="BA46" s="195"/>
      <c r="BB46" s="195"/>
      <c r="BC46" s="195"/>
      <c r="BD46" s="195"/>
      <c r="BE46" s="195"/>
      <c r="BF46" s="195"/>
      <c r="BG46" s="195"/>
      <c r="BH46" s="195"/>
      <c r="BI46" s="195"/>
      <c r="BJ46" s="195"/>
    </row>
    <row r="47" spans="2:62">
      <c r="H47" s="217">
        <v>24</v>
      </c>
      <c r="I47" s="217"/>
      <c r="J47" s="217"/>
      <c r="K47" s="217"/>
      <c r="Q47" s="35"/>
      <c r="R47" s="195">
        <v>162</v>
      </c>
      <c r="S47" s="195"/>
      <c r="T47" s="195"/>
      <c r="U47" s="195"/>
      <c r="V47" s="195"/>
      <c r="W47" s="195"/>
      <c r="X47" s="195"/>
      <c r="Y47" s="195"/>
      <c r="Z47" s="195"/>
      <c r="AA47" s="195"/>
      <c r="AB47" s="195"/>
      <c r="AC47" s="195"/>
      <c r="AD47" s="195"/>
      <c r="AE47" s="195"/>
      <c r="AF47" s="195"/>
      <c r="AG47" s="195">
        <v>61</v>
      </c>
      <c r="AH47" s="195"/>
      <c r="AI47" s="195"/>
      <c r="AJ47" s="195"/>
      <c r="AK47" s="195"/>
      <c r="AL47" s="195"/>
      <c r="AM47" s="195"/>
      <c r="AN47" s="195"/>
      <c r="AO47" s="195"/>
      <c r="AP47" s="195"/>
      <c r="AQ47" s="195"/>
      <c r="AR47" s="195"/>
      <c r="AS47" s="195"/>
      <c r="AT47" s="195"/>
      <c r="AU47" s="195"/>
      <c r="AV47" s="195">
        <v>101</v>
      </c>
      <c r="AW47" s="195"/>
      <c r="AX47" s="195"/>
      <c r="AY47" s="195"/>
      <c r="AZ47" s="195"/>
      <c r="BA47" s="195"/>
      <c r="BB47" s="195"/>
      <c r="BC47" s="195"/>
      <c r="BD47" s="195"/>
      <c r="BE47" s="195"/>
      <c r="BF47" s="195"/>
      <c r="BG47" s="195"/>
      <c r="BH47" s="195"/>
      <c r="BI47" s="195"/>
      <c r="BJ47" s="195"/>
    </row>
    <row r="48" spans="2:62">
      <c r="H48" s="218">
        <v>25</v>
      </c>
      <c r="I48" s="218"/>
      <c r="J48" s="218"/>
      <c r="K48" s="218"/>
      <c r="Q48" s="35"/>
      <c r="R48" s="200">
        <f>SUM(AG48:BJ48)</f>
        <v>167</v>
      </c>
      <c r="S48" s="200"/>
      <c r="T48" s="200"/>
      <c r="U48" s="200"/>
      <c r="V48" s="200"/>
      <c r="W48" s="200"/>
      <c r="X48" s="200"/>
      <c r="Y48" s="200"/>
      <c r="Z48" s="200"/>
      <c r="AA48" s="200"/>
      <c r="AB48" s="200"/>
      <c r="AC48" s="200"/>
      <c r="AD48" s="200"/>
      <c r="AE48" s="200"/>
      <c r="AF48" s="200"/>
      <c r="AG48" s="200">
        <v>61</v>
      </c>
      <c r="AH48" s="200"/>
      <c r="AI48" s="200"/>
      <c r="AJ48" s="200"/>
      <c r="AK48" s="200"/>
      <c r="AL48" s="200"/>
      <c r="AM48" s="200"/>
      <c r="AN48" s="200"/>
      <c r="AO48" s="200"/>
      <c r="AP48" s="200"/>
      <c r="AQ48" s="200"/>
      <c r="AR48" s="200"/>
      <c r="AS48" s="200"/>
      <c r="AT48" s="200"/>
      <c r="AU48" s="200"/>
      <c r="AV48" s="200">
        <v>106</v>
      </c>
      <c r="AW48" s="200"/>
      <c r="AX48" s="200"/>
      <c r="AY48" s="200"/>
      <c r="AZ48" s="200"/>
      <c r="BA48" s="200"/>
      <c r="BB48" s="200"/>
      <c r="BC48" s="200"/>
      <c r="BD48" s="200"/>
      <c r="BE48" s="200"/>
      <c r="BF48" s="200"/>
      <c r="BG48" s="200"/>
      <c r="BH48" s="200"/>
      <c r="BI48" s="200"/>
      <c r="BJ48" s="200"/>
    </row>
    <row r="49" spans="2:62">
      <c r="B49" s="1"/>
      <c r="C49" s="1"/>
      <c r="D49" s="1"/>
      <c r="E49" s="1"/>
      <c r="F49" s="1"/>
      <c r="G49" s="1"/>
      <c r="H49" s="1"/>
      <c r="I49" s="1"/>
      <c r="J49" s="1"/>
      <c r="K49" s="1"/>
      <c r="L49" s="1"/>
      <c r="M49" s="1"/>
      <c r="N49" s="1"/>
      <c r="O49" s="1"/>
      <c r="P49" s="1"/>
      <c r="Q49" s="36"/>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row>
    <row r="50" spans="2:62">
      <c r="B50" s="230" t="s">
        <v>215</v>
      </c>
      <c r="C50" s="230"/>
      <c r="D50" s="230"/>
      <c r="E50" s="18" t="s">
        <v>216</v>
      </c>
      <c r="F50" s="16" t="s">
        <v>217</v>
      </c>
    </row>
    <row r="52" spans="2:62" ht="12.95" customHeight="1">
      <c r="B52" s="217" t="s">
        <v>221</v>
      </c>
      <c r="C52" s="217"/>
      <c r="D52" s="217"/>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row>
    <row r="53" spans="2:62" ht="12.95" customHeight="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20" t="s">
        <v>189</v>
      </c>
    </row>
    <row r="54" spans="2:62" ht="12" customHeight="1">
      <c r="B54" s="234" t="s">
        <v>198</v>
      </c>
      <c r="C54" s="235"/>
      <c r="D54" s="235"/>
      <c r="E54" s="235"/>
      <c r="F54" s="235"/>
      <c r="G54" s="235"/>
      <c r="H54" s="235"/>
      <c r="I54" s="235"/>
      <c r="J54" s="235"/>
      <c r="K54" s="235"/>
      <c r="L54" s="235"/>
      <c r="M54" s="235"/>
      <c r="N54" s="289" t="s">
        <v>190</v>
      </c>
      <c r="O54" s="290"/>
      <c r="P54" s="290"/>
      <c r="Q54" s="290"/>
      <c r="R54" s="290"/>
      <c r="S54" s="290"/>
      <c r="T54" s="290"/>
      <c r="U54" s="293" t="s">
        <v>524</v>
      </c>
      <c r="V54" s="294"/>
      <c r="W54" s="294"/>
      <c r="X54" s="294"/>
      <c r="Y54" s="294"/>
      <c r="Z54" s="294"/>
      <c r="AA54" s="294"/>
      <c r="AB54" s="293" t="s">
        <v>525</v>
      </c>
      <c r="AC54" s="294"/>
      <c r="AD54" s="294"/>
      <c r="AE54" s="294"/>
      <c r="AF54" s="294"/>
      <c r="AG54" s="294"/>
      <c r="AH54" s="294"/>
      <c r="AI54" s="299" t="s">
        <v>529</v>
      </c>
      <c r="AJ54" s="239"/>
      <c r="AK54" s="239"/>
      <c r="AL54" s="239"/>
      <c r="AM54" s="239"/>
      <c r="AN54" s="239"/>
      <c r="AO54" s="239"/>
      <c r="AP54" s="299" t="s">
        <v>526</v>
      </c>
      <c r="AQ54" s="239"/>
      <c r="AR54" s="239"/>
      <c r="AS54" s="239"/>
      <c r="AT54" s="239"/>
      <c r="AU54" s="239"/>
      <c r="AV54" s="239"/>
      <c r="AW54" s="238" t="s">
        <v>222</v>
      </c>
      <c r="AX54" s="239"/>
      <c r="AY54" s="239"/>
      <c r="AZ54" s="239"/>
      <c r="BA54" s="239"/>
      <c r="BB54" s="239"/>
      <c r="BC54" s="239"/>
      <c r="BD54" s="238" t="s">
        <v>223</v>
      </c>
      <c r="BE54" s="239"/>
      <c r="BF54" s="239"/>
      <c r="BG54" s="239"/>
      <c r="BH54" s="239"/>
      <c r="BI54" s="239"/>
      <c r="BJ54" s="239"/>
    </row>
    <row r="55" spans="2:62">
      <c r="B55" s="271"/>
      <c r="C55" s="272"/>
      <c r="D55" s="272"/>
      <c r="E55" s="272"/>
      <c r="F55" s="272"/>
      <c r="G55" s="272"/>
      <c r="H55" s="272"/>
      <c r="I55" s="272"/>
      <c r="J55" s="272"/>
      <c r="K55" s="272"/>
      <c r="L55" s="272"/>
      <c r="M55" s="272"/>
      <c r="N55" s="291"/>
      <c r="O55" s="292"/>
      <c r="P55" s="292"/>
      <c r="Q55" s="292"/>
      <c r="R55" s="292"/>
      <c r="S55" s="292"/>
      <c r="T55" s="292"/>
      <c r="U55" s="295"/>
      <c r="V55" s="296"/>
      <c r="W55" s="296"/>
      <c r="X55" s="296"/>
      <c r="Y55" s="296"/>
      <c r="Z55" s="296"/>
      <c r="AA55" s="296"/>
      <c r="AB55" s="295"/>
      <c r="AC55" s="296"/>
      <c r="AD55" s="296"/>
      <c r="AE55" s="296"/>
      <c r="AF55" s="296"/>
      <c r="AG55" s="296"/>
      <c r="AH55" s="296"/>
      <c r="AI55" s="300"/>
      <c r="AJ55" s="301"/>
      <c r="AK55" s="301"/>
      <c r="AL55" s="301"/>
      <c r="AM55" s="301"/>
      <c r="AN55" s="301"/>
      <c r="AO55" s="301"/>
      <c r="AP55" s="300"/>
      <c r="AQ55" s="301"/>
      <c r="AR55" s="301"/>
      <c r="AS55" s="301"/>
      <c r="AT55" s="301"/>
      <c r="AU55" s="301"/>
      <c r="AV55" s="301"/>
      <c r="AW55" s="300"/>
      <c r="AX55" s="301"/>
      <c r="AY55" s="301"/>
      <c r="AZ55" s="301"/>
      <c r="BA55" s="301"/>
      <c r="BB55" s="301"/>
      <c r="BC55" s="301"/>
      <c r="BD55" s="300"/>
      <c r="BE55" s="301"/>
      <c r="BF55" s="301"/>
      <c r="BG55" s="301"/>
      <c r="BH55" s="301"/>
      <c r="BI55" s="301"/>
      <c r="BJ55" s="301"/>
    </row>
    <row r="56" spans="2:62">
      <c r="B56" s="236"/>
      <c r="C56" s="237"/>
      <c r="D56" s="237"/>
      <c r="E56" s="237"/>
      <c r="F56" s="237"/>
      <c r="G56" s="237"/>
      <c r="H56" s="237"/>
      <c r="I56" s="237"/>
      <c r="J56" s="237"/>
      <c r="K56" s="237"/>
      <c r="L56" s="237"/>
      <c r="M56" s="237"/>
      <c r="N56" s="279"/>
      <c r="O56" s="280"/>
      <c r="P56" s="280"/>
      <c r="Q56" s="280"/>
      <c r="R56" s="280"/>
      <c r="S56" s="280"/>
      <c r="T56" s="280"/>
      <c r="U56" s="297"/>
      <c r="V56" s="298"/>
      <c r="W56" s="298"/>
      <c r="X56" s="298"/>
      <c r="Y56" s="298"/>
      <c r="Z56" s="298"/>
      <c r="AA56" s="298"/>
      <c r="AB56" s="297"/>
      <c r="AC56" s="298"/>
      <c r="AD56" s="298"/>
      <c r="AE56" s="298"/>
      <c r="AF56" s="298"/>
      <c r="AG56" s="298"/>
      <c r="AH56" s="298"/>
      <c r="AI56" s="241"/>
      <c r="AJ56" s="242"/>
      <c r="AK56" s="242"/>
      <c r="AL56" s="242"/>
      <c r="AM56" s="242"/>
      <c r="AN56" s="242"/>
      <c r="AO56" s="242"/>
      <c r="AP56" s="241"/>
      <c r="AQ56" s="242"/>
      <c r="AR56" s="242"/>
      <c r="AS56" s="242"/>
      <c r="AT56" s="242"/>
      <c r="AU56" s="242"/>
      <c r="AV56" s="242"/>
      <c r="AW56" s="241"/>
      <c r="AX56" s="242"/>
      <c r="AY56" s="242"/>
      <c r="AZ56" s="242"/>
      <c r="BA56" s="242"/>
      <c r="BB56" s="242"/>
      <c r="BC56" s="242"/>
      <c r="BD56" s="241"/>
      <c r="BE56" s="242"/>
      <c r="BF56" s="242"/>
      <c r="BG56" s="242"/>
      <c r="BH56" s="242"/>
      <c r="BI56" s="242"/>
      <c r="BJ56" s="242"/>
    </row>
    <row r="57" spans="2:62">
      <c r="M57" s="34"/>
    </row>
    <row r="58" spans="2:62">
      <c r="C58" s="194" t="s">
        <v>197</v>
      </c>
      <c r="D58" s="194"/>
      <c r="E58" s="194"/>
      <c r="F58" s="194"/>
      <c r="G58" s="217">
        <v>21</v>
      </c>
      <c r="H58" s="217"/>
      <c r="I58" s="217"/>
      <c r="J58" s="217" t="s">
        <v>198</v>
      </c>
      <c r="K58" s="217"/>
      <c r="L58" s="217"/>
      <c r="M58" s="35"/>
      <c r="N58" s="229">
        <v>3812</v>
      </c>
      <c r="O58" s="198"/>
      <c r="P58" s="198"/>
      <c r="Q58" s="198"/>
      <c r="R58" s="198"/>
      <c r="S58" s="198"/>
      <c r="T58" s="198"/>
      <c r="U58" s="198">
        <v>109</v>
      </c>
      <c r="V58" s="198"/>
      <c r="W58" s="198"/>
      <c r="X58" s="198"/>
      <c r="Y58" s="198"/>
      <c r="Z58" s="198"/>
      <c r="AA58" s="198"/>
      <c r="AB58" s="198">
        <v>3534</v>
      </c>
      <c r="AC58" s="198"/>
      <c r="AD58" s="198"/>
      <c r="AE58" s="198"/>
      <c r="AF58" s="198"/>
      <c r="AG58" s="198"/>
      <c r="AH58" s="198"/>
      <c r="AI58" s="198">
        <v>85</v>
      </c>
      <c r="AJ58" s="198"/>
      <c r="AK58" s="198"/>
      <c r="AL58" s="198"/>
      <c r="AM58" s="198"/>
      <c r="AN58" s="198"/>
      <c r="AO58" s="198"/>
      <c r="AP58" s="198">
        <v>60</v>
      </c>
      <c r="AQ58" s="198"/>
      <c r="AR58" s="198"/>
      <c r="AS58" s="198"/>
      <c r="AT58" s="198"/>
      <c r="AU58" s="198"/>
      <c r="AV58" s="198"/>
      <c r="AW58" s="198">
        <v>23</v>
      </c>
      <c r="AX58" s="198"/>
      <c r="AY58" s="198"/>
      <c r="AZ58" s="198"/>
      <c r="BA58" s="198"/>
      <c r="BB58" s="198"/>
      <c r="BC58" s="198"/>
      <c r="BD58" s="198">
        <v>1</v>
      </c>
      <c r="BE58" s="198"/>
      <c r="BF58" s="198"/>
      <c r="BG58" s="198"/>
      <c r="BH58" s="198"/>
      <c r="BI58" s="198"/>
      <c r="BJ58" s="198"/>
    </row>
    <row r="59" spans="2:62">
      <c r="G59" s="217">
        <v>22</v>
      </c>
      <c r="H59" s="217"/>
      <c r="I59" s="217"/>
      <c r="M59" s="35"/>
      <c r="N59" s="229">
        <v>3815</v>
      </c>
      <c r="O59" s="198"/>
      <c r="P59" s="198"/>
      <c r="Q59" s="198"/>
      <c r="R59" s="198"/>
      <c r="S59" s="198"/>
      <c r="T59" s="198"/>
      <c r="U59" s="198">
        <v>109</v>
      </c>
      <c r="V59" s="198"/>
      <c r="W59" s="198"/>
      <c r="X59" s="198"/>
      <c r="Y59" s="198"/>
      <c r="Z59" s="198"/>
      <c r="AA59" s="198"/>
      <c r="AB59" s="198">
        <v>3537</v>
      </c>
      <c r="AC59" s="198"/>
      <c r="AD59" s="198"/>
      <c r="AE59" s="198"/>
      <c r="AF59" s="198"/>
      <c r="AG59" s="198"/>
      <c r="AH59" s="198"/>
      <c r="AI59" s="198">
        <v>85</v>
      </c>
      <c r="AJ59" s="198"/>
      <c r="AK59" s="198"/>
      <c r="AL59" s="198"/>
      <c r="AM59" s="198"/>
      <c r="AN59" s="198"/>
      <c r="AO59" s="198"/>
      <c r="AP59" s="198">
        <v>60</v>
      </c>
      <c r="AQ59" s="198"/>
      <c r="AR59" s="198"/>
      <c r="AS59" s="198"/>
      <c r="AT59" s="198"/>
      <c r="AU59" s="198"/>
      <c r="AV59" s="198"/>
      <c r="AW59" s="198">
        <v>23</v>
      </c>
      <c r="AX59" s="198"/>
      <c r="AY59" s="198"/>
      <c r="AZ59" s="198"/>
      <c r="BA59" s="198"/>
      <c r="BB59" s="198"/>
      <c r="BC59" s="198"/>
      <c r="BD59" s="198">
        <v>1</v>
      </c>
      <c r="BE59" s="198"/>
      <c r="BF59" s="198"/>
      <c r="BG59" s="198"/>
      <c r="BH59" s="198"/>
      <c r="BI59" s="198"/>
      <c r="BJ59" s="198"/>
    </row>
    <row r="60" spans="2:62">
      <c r="G60" s="217">
        <v>23</v>
      </c>
      <c r="H60" s="217"/>
      <c r="I60" s="217"/>
      <c r="M60" s="35"/>
      <c r="N60" s="229">
        <v>3815</v>
      </c>
      <c r="O60" s="198"/>
      <c r="P60" s="198"/>
      <c r="Q60" s="198"/>
      <c r="R60" s="198"/>
      <c r="S60" s="198"/>
      <c r="T60" s="198"/>
      <c r="U60" s="198">
        <v>109</v>
      </c>
      <c r="V60" s="198"/>
      <c r="W60" s="198"/>
      <c r="X60" s="198"/>
      <c r="Y60" s="198"/>
      <c r="Z60" s="198"/>
      <c r="AA60" s="198"/>
      <c r="AB60" s="198">
        <v>3537</v>
      </c>
      <c r="AC60" s="198"/>
      <c r="AD60" s="198"/>
      <c r="AE60" s="198"/>
      <c r="AF60" s="198"/>
      <c r="AG60" s="198"/>
      <c r="AH60" s="198"/>
      <c r="AI60" s="198">
        <v>85</v>
      </c>
      <c r="AJ60" s="198"/>
      <c r="AK60" s="198"/>
      <c r="AL60" s="198"/>
      <c r="AM60" s="198"/>
      <c r="AN60" s="198"/>
      <c r="AO60" s="198"/>
      <c r="AP60" s="198">
        <v>60</v>
      </c>
      <c r="AQ60" s="198"/>
      <c r="AR60" s="198"/>
      <c r="AS60" s="198"/>
      <c r="AT60" s="198"/>
      <c r="AU60" s="198"/>
      <c r="AV60" s="198"/>
      <c r="AW60" s="198">
        <v>23</v>
      </c>
      <c r="AX60" s="198"/>
      <c r="AY60" s="198"/>
      <c r="AZ60" s="198"/>
      <c r="BA60" s="198"/>
      <c r="BB60" s="198"/>
      <c r="BC60" s="198"/>
      <c r="BD60" s="198">
        <v>1</v>
      </c>
      <c r="BE60" s="198"/>
      <c r="BF60" s="198"/>
      <c r="BG60" s="198"/>
      <c r="BH60" s="198"/>
      <c r="BI60" s="198"/>
      <c r="BJ60" s="198"/>
    </row>
    <row r="61" spans="2:62">
      <c r="G61" s="217">
        <v>24</v>
      </c>
      <c r="H61" s="217"/>
      <c r="I61" s="217"/>
      <c r="M61" s="35"/>
      <c r="N61" s="229">
        <v>3816</v>
      </c>
      <c r="O61" s="198"/>
      <c r="P61" s="198"/>
      <c r="Q61" s="198"/>
      <c r="R61" s="198"/>
      <c r="S61" s="198"/>
      <c r="T61" s="198"/>
      <c r="U61" s="198">
        <v>109</v>
      </c>
      <c r="V61" s="198"/>
      <c r="W61" s="198"/>
      <c r="X61" s="198"/>
      <c r="Y61" s="198"/>
      <c r="Z61" s="198"/>
      <c r="AA61" s="198"/>
      <c r="AB61" s="198">
        <v>3538</v>
      </c>
      <c r="AC61" s="198"/>
      <c r="AD61" s="198"/>
      <c r="AE61" s="198"/>
      <c r="AF61" s="198"/>
      <c r="AG61" s="198"/>
      <c r="AH61" s="198"/>
      <c r="AI61" s="198">
        <v>85</v>
      </c>
      <c r="AJ61" s="198"/>
      <c r="AK61" s="198"/>
      <c r="AL61" s="198"/>
      <c r="AM61" s="198"/>
      <c r="AN61" s="198"/>
      <c r="AO61" s="198"/>
      <c r="AP61" s="198">
        <v>60</v>
      </c>
      <c r="AQ61" s="198"/>
      <c r="AR61" s="198"/>
      <c r="AS61" s="198"/>
      <c r="AT61" s="198"/>
      <c r="AU61" s="198"/>
      <c r="AV61" s="198"/>
      <c r="AW61" s="198">
        <v>23</v>
      </c>
      <c r="AX61" s="198"/>
      <c r="AY61" s="198"/>
      <c r="AZ61" s="198"/>
      <c r="BA61" s="198"/>
      <c r="BB61" s="198"/>
      <c r="BC61" s="198"/>
      <c r="BD61" s="198">
        <v>1</v>
      </c>
      <c r="BE61" s="198"/>
      <c r="BF61" s="198"/>
      <c r="BG61" s="198"/>
      <c r="BH61" s="198"/>
      <c r="BI61" s="198"/>
      <c r="BJ61" s="198"/>
    </row>
    <row r="62" spans="2:62">
      <c r="G62" s="218">
        <v>25</v>
      </c>
      <c r="H62" s="218"/>
      <c r="I62" s="218"/>
      <c r="M62" s="35"/>
      <c r="N62" s="302">
        <f>SUM(U62:BJ62)</f>
        <v>3816</v>
      </c>
      <c r="O62" s="231"/>
      <c r="P62" s="231"/>
      <c r="Q62" s="231"/>
      <c r="R62" s="231"/>
      <c r="S62" s="231"/>
      <c r="T62" s="231"/>
      <c r="U62" s="231">
        <v>109</v>
      </c>
      <c r="V62" s="231"/>
      <c r="W62" s="231"/>
      <c r="X62" s="231"/>
      <c r="Y62" s="231"/>
      <c r="Z62" s="231"/>
      <c r="AA62" s="231"/>
      <c r="AB62" s="231">
        <v>3538</v>
      </c>
      <c r="AC62" s="231"/>
      <c r="AD62" s="231"/>
      <c r="AE62" s="231"/>
      <c r="AF62" s="231"/>
      <c r="AG62" s="231"/>
      <c r="AH62" s="231"/>
      <c r="AI62" s="231">
        <v>85</v>
      </c>
      <c r="AJ62" s="231"/>
      <c r="AK62" s="231"/>
      <c r="AL62" s="231"/>
      <c r="AM62" s="231"/>
      <c r="AN62" s="231"/>
      <c r="AO62" s="231"/>
      <c r="AP62" s="231">
        <v>60</v>
      </c>
      <c r="AQ62" s="231"/>
      <c r="AR62" s="231"/>
      <c r="AS62" s="231"/>
      <c r="AT62" s="231"/>
      <c r="AU62" s="231"/>
      <c r="AV62" s="231"/>
      <c r="AW62" s="231">
        <v>23</v>
      </c>
      <c r="AX62" s="231"/>
      <c r="AY62" s="231"/>
      <c r="AZ62" s="231"/>
      <c r="BA62" s="231"/>
      <c r="BB62" s="231"/>
      <c r="BC62" s="231"/>
      <c r="BD62" s="231">
        <v>1</v>
      </c>
      <c r="BE62" s="231"/>
      <c r="BF62" s="231"/>
      <c r="BG62" s="231"/>
      <c r="BH62" s="231"/>
      <c r="BI62" s="231"/>
      <c r="BJ62" s="231"/>
    </row>
    <row r="63" spans="2:62">
      <c r="B63" s="1"/>
      <c r="C63" s="1"/>
      <c r="D63" s="1"/>
      <c r="E63" s="1"/>
      <c r="F63" s="1"/>
      <c r="G63" s="1"/>
      <c r="H63" s="1"/>
      <c r="I63" s="1"/>
      <c r="J63" s="1"/>
      <c r="K63" s="1"/>
      <c r="L63" s="1"/>
      <c r="M63" s="36"/>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row>
    <row r="64" spans="2:62">
      <c r="C64" s="197" t="s">
        <v>224</v>
      </c>
      <c r="D64" s="197"/>
      <c r="E64" s="18" t="s">
        <v>216</v>
      </c>
      <c r="F64" s="3" t="s">
        <v>226</v>
      </c>
    </row>
    <row r="65" spans="2:6">
      <c r="B65" s="192" t="s">
        <v>215</v>
      </c>
      <c r="C65" s="192"/>
      <c r="D65" s="192"/>
      <c r="E65" s="18" t="s">
        <v>225</v>
      </c>
      <c r="F65" s="3" t="s">
        <v>217</v>
      </c>
    </row>
  </sheetData>
  <mergeCells count="237">
    <mergeCell ref="AB28:AH29"/>
    <mergeCell ref="AI28:AO29"/>
    <mergeCell ref="AP28:AV29"/>
    <mergeCell ref="BD23:BJ23"/>
    <mergeCell ref="BD21:BJ21"/>
    <mergeCell ref="U18:AA19"/>
    <mergeCell ref="AB18:AH19"/>
    <mergeCell ref="AI18:AO19"/>
    <mergeCell ref="U17:AO17"/>
    <mergeCell ref="AW21:BC21"/>
    <mergeCell ref="AI21:AO21"/>
    <mergeCell ref="AP21:AV21"/>
    <mergeCell ref="N35:T35"/>
    <mergeCell ref="U35:AA35"/>
    <mergeCell ref="AB35:AH35"/>
    <mergeCell ref="AI35:AO35"/>
    <mergeCell ref="AP35:AV35"/>
    <mergeCell ref="AW35:BC35"/>
    <mergeCell ref="BD35:BJ35"/>
    <mergeCell ref="G34:I34"/>
    <mergeCell ref="N34:T34"/>
    <mergeCell ref="U34:AA34"/>
    <mergeCell ref="AB34:AH34"/>
    <mergeCell ref="AI34:AO34"/>
    <mergeCell ref="AP34:AV34"/>
    <mergeCell ref="AW34:BC34"/>
    <mergeCell ref="BD34:BJ34"/>
    <mergeCell ref="G35:I35"/>
    <mergeCell ref="G32:I32"/>
    <mergeCell ref="N32:T32"/>
    <mergeCell ref="U32:AA32"/>
    <mergeCell ref="AB32:AH32"/>
    <mergeCell ref="AI32:AO32"/>
    <mergeCell ref="AP32:AV32"/>
    <mergeCell ref="AW32:BC32"/>
    <mergeCell ref="BD32:BJ32"/>
    <mergeCell ref="G33:I33"/>
    <mergeCell ref="N33:T33"/>
    <mergeCell ref="U33:AA33"/>
    <mergeCell ref="AB33:AH33"/>
    <mergeCell ref="AI33:AO33"/>
    <mergeCell ref="AP33:AV33"/>
    <mergeCell ref="AW33:BC33"/>
    <mergeCell ref="BD33:BJ33"/>
    <mergeCell ref="C31:F31"/>
    <mergeCell ref="G31:I31"/>
    <mergeCell ref="J31:L31"/>
    <mergeCell ref="N31:T31"/>
    <mergeCell ref="U31:AA31"/>
    <mergeCell ref="AB31:AH31"/>
    <mergeCell ref="AW25:BC25"/>
    <mergeCell ref="BD25:BJ25"/>
    <mergeCell ref="B27:M29"/>
    <mergeCell ref="G25:I25"/>
    <mergeCell ref="N25:T25"/>
    <mergeCell ref="U25:AA25"/>
    <mergeCell ref="AB25:AH25"/>
    <mergeCell ref="AI25:AO25"/>
    <mergeCell ref="AP25:AV25"/>
    <mergeCell ref="AW28:BC29"/>
    <mergeCell ref="AI31:AO31"/>
    <mergeCell ref="AP31:AV31"/>
    <mergeCell ref="AW31:BC31"/>
    <mergeCell ref="BD31:BJ31"/>
    <mergeCell ref="BD28:BJ29"/>
    <mergeCell ref="N27:BJ27"/>
    <mergeCell ref="N28:T29"/>
    <mergeCell ref="U28:AA29"/>
    <mergeCell ref="G24:I24"/>
    <mergeCell ref="N24:T24"/>
    <mergeCell ref="U24:AA24"/>
    <mergeCell ref="AB24:AH24"/>
    <mergeCell ref="AI24:AO24"/>
    <mergeCell ref="AP24:AV24"/>
    <mergeCell ref="AW24:BC24"/>
    <mergeCell ref="BD24:BJ24"/>
    <mergeCell ref="AW22:BC22"/>
    <mergeCell ref="BD22:BJ22"/>
    <mergeCell ref="G23:I23"/>
    <mergeCell ref="N23:T23"/>
    <mergeCell ref="U23:AA23"/>
    <mergeCell ref="AB23:AH23"/>
    <mergeCell ref="AI23:AO23"/>
    <mergeCell ref="AP23:AV23"/>
    <mergeCell ref="AW23:BC23"/>
    <mergeCell ref="G22:I22"/>
    <mergeCell ref="N22:T22"/>
    <mergeCell ref="U22:AA22"/>
    <mergeCell ref="AB22:AH22"/>
    <mergeCell ref="AI22:AO22"/>
    <mergeCell ref="AP22:AV22"/>
    <mergeCell ref="BD13:BJ13"/>
    <mergeCell ref="AW15:BC15"/>
    <mergeCell ref="G15:I15"/>
    <mergeCell ref="B17:M19"/>
    <mergeCell ref="N17:T19"/>
    <mergeCell ref="AP17:AV19"/>
    <mergeCell ref="G21:I21"/>
    <mergeCell ref="AW17:BJ17"/>
    <mergeCell ref="AW18:BC19"/>
    <mergeCell ref="BD18:BJ19"/>
    <mergeCell ref="BD15:BJ15"/>
    <mergeCell ref="J21:L21"/>
    <mergeCell ref="N21:T21"/>
    <mergeCell ref="U21:AA21"/>
    <mergeCell ref="AB21:AH21"/>
    <mergeCell ref="C21:F21"/>
    <mergeCell ref="U15:AA15"/>
    <mergeCell ref="AB15:AH15"/>
    <mergeCell ref="AI15:AO15"/>
    <mergeCell ref="AP15:AV15"/>
    <mergeCell ref="N15:T15"/>
    <mergeCell ref="C11:F11"/>
    <mergeCell ref="G11:I11"/>
    <mergeCell ref="J11:L11"/>
    <mergeCell ref="G12:I12"/>
    <mergeCell ref="G13:I13"/>
    <mergeCell ref="G14:I14"/>
    <mergeCell ref="U12:AA12"/>
    <mergeCell ref="AB12:AH12"/>
    <mergeCell ref="U11:AA11"/>
    <mergeCell ref="AB11:AH11"/>
    <mergeCell ref="U14:AA14"/>
    <mergeCell ref="AB14:AH14"/>
    <mergeCell ref="U13:AA13"/>
    <mergeCell ref="AB13:AH13"/>
    <mergeCell ref="AB7:AH9"/>
    <mergeCell ref="AI7:AO9"/>
    <mergeCell ref="AP7:AV9"/>
    <mergeCell ref="AW7:BC9"/>
    <mergeCell ref="BD7:BJ9"/>
    <mergeCell ref="N11:T11"/>
    <mergeCell ref="N12:T12"/>
    <mergeCell ref="N13:T13"/>
    <mergeCell ref="N14:T14"/>
    <mergeCell ref="AI12:AO12"/>
    <mergeCell ref="AP12:AV12"/>
    <mergeCell ref="AW12:BC12"/>
    <mergeCell ref="BD12:BJ12"/>
    <mergeCell ref="AI11:AO11"/>
    <mergeCell ref="AP11:AV11"/>
    <mergeCell ref="AW11:BC11"/>
    <mergeCell ref="BD11:BJ11"/>
    <mergeCell ref="AI14:AO14"/>
    <mergeCell ref="AP14:AV14"/>
    <mergeCell ref="AW14:BC14"/>
    <mergeCell ref="BD14:BJ14"/>
    <mergeCell ref="AI13:AO13"/>
    <mergeCell ref="AP13:AV13"/>
    <mergeCell ref="AW13:BC13"/>
    <mergeCell ref="AG47:AU47"/>
    <mergeCell ref="B50:D50"/>
    <mergeCell ref="B52:BJ52"/>
    <mergeCell ref="AG44:AU44"/>
    <mergeCell ref="AV44:BJ44"/>
    <mergeCell ref="AG45:AU45"/>
    <mergeCell ref="AV45:BJ45"/>
    <mergeCell ref="AG46:AU46"/>
    <mergeCell ref="AV46:BJ46"/>
    <mergeCell ref="H48:K48"/>
    <mergeCell ref="R44:AF44"/>
    <mergeCell ref="H45:K45"/>
    <mergeCell ref="H46:K46"/>
    <mergeCell ref="H47:K47"/>
    <mergeCell ref="R45:AF45"/>
    <mergeCell ref="R46:AF46"/>
    <mergeCell ref="R47:AF47"/>
    <mergeCell ref="R48:AF48"/>
    <mergeCell ref="AV47:BJ47"/>
    <mergeCell ref="AG48:AU48"/>
    <mergeCell ref="AV48:BJ48"/>
    <mergeCell ref="C44:G44"/>
    <mergeCell ref="H44:K44"/>
    <mergeCell ref="L44:P44"/>
    <mergeCell ref="A1:S2"/>
    <mergeCell ref="C64:D64"/>
    <mergeCell ref="B65:D65"/>
    <mergeCell ref="G60:I60"/>
    <mergeCell ref="G61:I61"/>
    <mergeCell ref="G62:I62"/>
    <mergeCell ref="N60:T60"/>
    <mergeCell ref="N61:T61"/>
    <mergeCell ref="N62:T62"/>
    <mergeCell ref="B54:M56"/>
    <mergeCell ref="C58:F58"/>
    <mergeCell ref="G58:I58"/>
    <mergeCell ref="J58:L58"/>
    <mergeCell ref="G59:I59"/>
    <mergeCell ref="B37:D37"/>
    <mergeCell ref="B39:BJ39"/>
    <mergeCell ref="B41:Q42"/>
    <mergeCell ref="R41:AF42"/>
    <mergeCell ref="AG41:AU42"/>
    <mergeCell ref="AV41:BJ42"/>
    <mergeCell ref="B5:BJ5"/>
    <mergeCell ref="B7:M9"/>
    <mergeCell ref="N7:T9"/>
    <mergeCell ref="U7:AA9"/>
    <mergeCell ref="N54:T56"/>
    <mergeCell ref="U54:AA56"/>
    <mergeCell ref="AB54:AH56"/>
    <mergeCell ref="AI54:AO56"/>
    <mergeCell ref="AP54:AV56"/>
    <mergeCell ref="AW54:BC56"/>
    <mergeCell ref="BD54:BJ56"/>
    <mergeCell ref="N58:T58"/>
    <mergeCell ref="N59:T59"/>
    <mergeCell ref="U58:AA58"/>
    <mergeCell ref="AB58:AH58"/>
    <mergeCell ref="AI58:AO58"/>
    <mergeCell ref="AP58:AV58"/>
    <mergeCell ref="AW58:BC58"/>
    <mergeCell ref="BD58:BJ58"/>
    <mergeCell ref="U59:AA59"/>
    <mergeCell ref="AB59:AH59"/>
    <mergeCell ref="AI59:AO59"/>
    <mergeCell ref="AP59:AV59"/>
    <mergeCell ref="AW59:BC59"/>
    <mergeCell ref="BD59:BJ59"/>
    <mergeCell ref="BD60:BJ60"/>
    <mergeCell ref="U61:AA61"/>
    <mergeCell ref="AB61:AH61"/>
    <mergeCell ref="AI61:AO61"/>
    <mergeCell ref="AP61:AV61"/>
    <mergeCell ref="AW61:BC61"/>
    <mergeCell ref="BD61:BJ61"/>
    <mergeCell ref="U62:AA62"/>
    <mergeCell ref="AB62:AH62"/>
    <mergeCell ref="AI62:AO62"/>
    <mergeCell ref="AP62:AV62"/>
    <mergeCell ref="AW62:BC62"/>
    <mergeCell ref="BD62:BJ62"/>
    <mergeCell ref="U60:AA60"/>
    <mergeCell ref="AB60:AH60"/>
    <mergeCell ref="AI60:AO60"/>
    <mergeCell ref="AP60:AV60"/>
    <mergeCell ref="AW60:BC60"/>
  </mergeCells>
  <phoneticPr fontId="7"/>
  <printOptions horizontalCentered="1"/>
  <pageMargins left="0.47244094488188981" right="0.39370078740157483" top="0.31496062992125984" bottom="0.39370078740157483" header="0" footer="0"/>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74"/>
  <sheetViews>
    <sheetView view="pageBreakPreview" zoomScaleNormal="100" zoomScaleSheetLayoutView="100" workbookViewId="0"/>
  </sheetViews>
  <sheetFormatPr defaultRowHeight="13.5"/>
  <cols>
    <col min="1" max="1" width="1" customWidth="1"/>
    <col min="2" max="63" width="1.625" customWidth="1"/>
  </cols>
  <sheetData>
    <row r="1" spans="2:63" ht="11.1" customHeight="1">
      <c r="AS1" s="183">
        <f>'218'!A1+1</f>
        <v>219</v>
      </c>
      <c r="AT1" s="183"/>
      <c r="AU1" s="183"/>
      <c r="AV1" s="183"/>
      <c r="AW1" s="183"/>
      <c r="AX1" s="183"/>
      <c r="AY1" s="183"/>
      <c r="AZ1" s="183"/>
      <c r="BA1" s="183"/>
      <c r="BB1" s="183"/>
      <c r="BC1" s="183"/>
      <c r="BD1" s="183"/>
      <c r="BE1" s="183"/>
      <c r="BF1" s="183"/>
      <c r="BG1" s="183"/>
      <c r="BH1" s="183"/>
      <c r="BI1" s="183"/>
      <c r="BJ1" s="183"/>
      <c r="BK1" s="183"/>
    </row>
    <row r="2" spans="2:63" ht="11.1" customHeight="1">
      <c r="AS2" s="183"/>
      <c r="AT2" s="183"/>
      <c r="AU2" s="183"/>
      <c r="AV2" s="183"/>
      <c r="AW2" s="183"/>
      <c r="AX2" s="183"/>
      <c r="AY2" s="183"/>
      <c r="AZ2" s="183"/>
      <c r="BA2" s="183"/>
      <c r="BB2" s="183"/>
      <c r="BC2" s="183"/>
      <c r="BD2" s="183"/>
      <c r="BE2" s="183"/>
      <c r="BF2" s="183"/>
      <c r="BG2" s="183"/>
      <c r="BH2" s="183"/>
      <c r="BI2" s="183"/>
      <c r="BJ2" s="183"/>
      <c r="BK2" s="183"/>
    </row>
    <row r="3" spans="2:63" ht="11.1" customHeight="1">
      <c r="AS3" s="49"/>
      <c r="AT3" s="49"/>
      <c r="AU3" s="49"/>
      <c r="AV3" s="49"/>
      <c r="AW3" s="49"/>
      <c r="AX3" s="49"/>
      <c r="AY3" s="49"/>
      <c r="AZ3" s="49"/>
      <c r="BA3" s="49"/>
      <c r="BB3" s="49"/>
      <c r="BC3" s="49"/>
      <c r="BD3" s="49"/>
      <c r="BE3" s="49"/>
      <c r="BF3" s="49"/>
      <c r="BG3" s="49"/>
      <c r="BH3" s="49"/>
      <c r="BI3" s="49"/>
      <c r="BJ3" s="49"/>
      <c r="BK3" s="49"/>
    </row>
    <row r="4" spans="2:63" ht="18" customHeight="1">
      <c r="B4" s="201" t="s">
        <v>392</v>
      </c>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c r="AW4" s="201"/>
      <c r="AX4" s="201"/>
      <c r="AY4" s="201"/>
      <c r="AZ4" s="201"/>
      <c r="BA4" s="201"/>
      <c r="BB4" s="201"/>
      <c r="BC4" s="201"/>
      <c r="BD4" s="201"/>
      <c r="BE4" s="201"/>
      <c r="BF4" s="201"/>
      <c r="BG4" s="201"/>
      <c r="BH4" s="201"/>
      <c r="BI4" s="201"/>
      <c r="BJ4" s="201"/>
    </row>
    <row r="5" spans="2:63" ht="12.95" customHeight="1"/>
    <row r="6" spans="2:63">
      <c r="B6" s="204" t="s">
        <v>227</v>
      </c>
      <c r="C6" s="208"/>
      <c r="D6" s="208"/>
      <c r="E6" s="208"/>
      <c r="F6" s="208"/>
      <c r="G6" s="208"/>
      <c r="H6" s="208"/>
      <c r="I6" s="208"/>
      <c r="J6" s="208"/>
      <c r="K6" s="208"/>
      <c r="L6" s="208"/>
      <c r="M6" s="208"/>
      <c r="N6" s="208" t="s">
        <v>228</v>
      </c>
      <c r="O6" s="208"/>
      <c r="P6" s="208"/>
      <c r="Q6" s="208"/>
      <c r="R6" s="208"/>
      <c r="S6" s="208"/>
      <c r="T6" s="208"/>
      <c r="U6" s="210" t="s">
        <v>229</v>
      </c>
      <c r="V6" s="210"/>
      <c r="W6" s="210"/>
      <c r="X6" s="210"/>
      <c r="Y6" s="210"/>
      <c r="Z6" s="210"/>
      <c r="AA6" s="210"/>
      <c r="AB6" s="210"/>
      <c r="AC6" s="210"/>
      <c r="AD6" s="210"/>
      <c r="AE6" s="210"/>
      <c r="AF6" s="210"/>
      <c r="AG6" s="210"/>
      <c r="AH6" s="210"/>
      <c r="AI6" s="210"/>
      <c r="AJ6" s="210"/>
      <c r="AK6" s="210"/>
      <c r="AL6" s="210"/>
      <c r="AM6" s="210"/>
      <c r="AN6" s="210"/>
      <c r="AO6" s="210"/>
      <c r="AP6" s="210"/>
      <c r="AQ6" s="210"/>
      <c r="AR6" s="210"/>
      <c r="AS6" s="210"/>
      <c r="AT6" s="210"/>
      <c r="AU6" s="210"/>
      <c r="AV6" s="210"/>
      <c r="AW6" s="210"/>
      <c r="AX6" s="210"/>
      <c r="AY6" s="210"/>
      <c r="AZ6" s="210"/>
      <c r="BA6" s="210"/>
      <c r="BB6" s="210"/>
      <c r="BC6" s="210"/>
      <c r="BD6" s="210"/>
      <c r="BE6" s="210"/>
      <c r="BF6" s="210"/>
      <c r="BG6" s="210"/>
      <c r="BH6" s="210"/>
      <c r="BI6" s="210"/>
      <c r="BJ6" s="222"/>
    </row>
    <row r="7" spans="2:63">
      <c r="B7" s="220"/>
      <c r="C7" s="209"/>
      <c r="D7" s="209"/>
      <c r="E7" s="209"/>
      <c r="F7" s="209"/>
      <c r="G7" s="209"/>
      <c r="H7" s="209"/>
      <c r="I7" s="209"/>
      <c r="J7" s="209"/>
      <c r="K7" s="209"/>
      <c r="L7" s="209"/>
      <c r="M7" s="209"/>
      <c r="N7" s="209"/>
      <c r="O7" s="209"/>
      <c r="P7" s="209"/>
      <c r="Q7" s="209"/>
      <c r="R7" s="209"/>
      <c r="S7" s="209"/>
      <c r="T7" s="209"/>
      <c r="U7" s="209" t="s">
        <v>230</v>
      </c>
      <c r="V7" s="209"/>
      <c r="W7" s="209"/>
      <c r="X7" s="209"/>
      <c r="Y7" s="209"/>
      <c r="Z7" s="209"/>
      <c r="AA7" s="209"/>
      <c r="AB7" s="209" t="s">
        <v>231</v>
      </c>
      <c r="AC7" s="209"/>
      <c r="AD7" s="209"/>
      <c r="AE7" s="209"/>
      <c r="AF7" s="209"/>
      <c r="AG7" s="209"/>
      <c r="AH7" s="209"/>
      <c r="AI7" s="209" t="s">
        <v>232</v>
      </c>
      <c r="AJ7" s="209"/>
      <c r="AK7" s="209"/>
      <c r="AL7" s="209"/>
      <c r="AM7" s="209"/>
      <c r="AN7" s="209"/>
      <c r="AO7" s="209"/>
      <c r="AP7" s="209" t="s">
        <v>233</v>
      </c>
      <c r="AQ7" s="209"/>
      <c r="AR7" s="209"/>
      <c r="AS7" s="209"/>
      <c r="AT7" s="209"/>
      <c r="AU7" s="209"/>
      <c r="AV7" s="209"/>
      <c r="AW7" s="276" t="s">
        <v>234</v>
      </c>
      <c r="AX7" s="209"/>
      <c r="AY7" s="209"/>
      <c r="AZ7" s="209"/>
      <c r="BA7" s="209"/>
      <c r="BB7" s="209"/>
      <c r="BC7" s="209"/>
      <c r="BD7" s="209" t="s">
        <v>235</v>
      </c>
      <c r="BE7" s="209"/>
      <c r="BF7" s="209"/>
      <c r="BG7" s="209"/>
      <c r="BH7" s="209"/>
      <c r="BI7" s="209"/>
      <c r="BJ7" s="323"/>
    </row>
    <row r="8" spans="2:63">
      <c r="B8" s="220"/>
      <c r="C8" s="209"/>
      <c r="D8" s="209"/>
      <c r="E8" s="209"/>
      <c r="F8" s="209"/>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323"/>
    </row>
    <row r="9" spans="2:63">
      <c r="B9" s="220"/>
      <c r="C9" s="209"/>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09"/>
      <c r="AN9" s="209"/>
      <c r="AO9" s="209"/>
      <c r="AP9" s="209"/>
      <c r="AQ9" s="209"/>
      <c r="AR9" s="209"/>
      <c r="AS9" s="209"/>
      <c r="AT9" s="209"/>
      <c r="AU9" s="209"/>
      <c r="AV9" s="209"/>
      <c r="AW9" s="209"/>
      <c r="AX9" s="209"/>
      <c r="AY9" s="209"/>
      <c r="AZ9" s="209"/>
      <c r="BA9" s="209"/>
      <c r="BB9" s="209"/>
      <c r="BC9" s="209"/>
      <c r="BD9" s="209"/>
      <c r="BE9" s="209"/>
      <c r="BF9" s="209"/>
      <c r="BG9" s="209"/>
      <c r="BH9" s="209"/>
      <c r="BI9" s="209"/>
      <c r="BJ9" s="323"/>
    </row>
    <row r="10" spans="2:63" ht="8.1" customHeight="1">
      <c r="M10" s="34"/>
    </row>
    <row r="11" spans="2:63">
      <c r="C11" s="194" t="s">
        <v>236</v>
      </c>
      <c r="D11" s="194"/>
      <c r="E11" s="194"/>
      <c r="F11" s="194"/>
      <c r="G11" s="217">
        <v>20</v>
      </c>
      <c r="H11" s="217"/>
      <c r="I11" s="217"/>
      <c r="J11" s="217" t="s">
        <v>237</v>
      </c>
      <c r="K11" s="217"/>
      <c r="L11" s="217"/>
      <c r="M11" s="35"/>
      <c r="N11" s="195">
        <v>4957</v>
      </c>
      <c r="O11" s="195"/>
      <c r="P11" s="195"/>
      <c r="Q11" s="195"/>
      <c r="R11" s="195"/>
      <c r="S11" s="195"/>
      <c r="T11" s="195"/>
      <c r="U11" s="195">
        <v>1616</v>
      </c>
      <c r="V11" s="195"/>
      <c r="W11" s="195"/>
      <c r="X11" s="195"/>
      <c r="Y11" s="195"/>
      <c r="Z11" s="195"/>
      <c r="AA11" s="195"/>
      <c r="AB11" s="195">
        <v>73</v>
      </c>
      <c r="AC11" s="195"/>
      <c r="AD11" s="195"/>
      <c r="AE11" s="195"/>
      <c r="AF11" s="195"/>
      <c r="AG11" s="195"/>
      <c r="AH11" s="195"/>
      <c r="AI11" s="195">
        <v>262</v>
      </c>
      <c r="AJ11" s="195"/>
      <c r="AK11" s="195"/>
      <c r="AL11" s="195"/>
      <c r="AM11" s="195"/>
      <c r="AN11" s="195"/>
      <c r="AO11" s="195"/>
      <c r="AP11" s="195">
        <v>126</v>
      </c>
      <c r="AQ11" s="195"/>
      <c r="AR11" s="195"/>
      <c r="AS11" s="195"/>
      <c r="AT11" s="195"/>
      <c r="AU11" s="195"/>
      <c r="AV11" s="195"/>
      <c r="AW11" s="195">
        <v>75</v>
      </c>
      <c r="AX11" s="195"/>
      <c r="AY11" s="195"/>
      <c r="AZ11" s="195"/>
      <c r="BA11" s="195"/>
      <c r="BB11" s="195"/>
      <c r="BC11" s="195"/>
      <c r="BD11" s="195">
        <v>126</v>
      </c>
      <c r="BE11" s="195"/>
      <c r="BF11" s="195"/>
      <c r="BG11" s="195"/>
      <c r="BH11" s="195"/>
      <c r="BI11" s="195"/>
      <c r="BJ11" s="195"/>
    </row>
    <row r="12" spans="2:63">
      <c r="G12" s="217">
        <v>21</v>
      </c>
      <c r="H12" s="217"/>
      <c r="I12" s="217"/>
      <c r="M12" s="35"/>
      <c r="N12" s="195">
        <v>4893</v>
      </c>
      <c r="O12" s="195"/>
      <c r="P12" s="195"/>
      <c r="Q12" s="195"/>
      <c r="R12" s="195"/>
      <c r="S12" s="195"/>
      <c r="T12" s="195"/>
      <c r="U12" s="195">
        <v>1620</v>
      </c>
      <c r="V12" s="195"/>
      <c r="W12" s="195"/>
      <c r="X12" s="195"/>
      <c r="Y12" s="195"/>
      <c r="Z12" s="195"/>
      <c r="AA12" s="195"/>
      <c r="AB12" s="195">
        <v>67</v>
      </c>
      <c r="AC12" s="195"/>
      <c r="AD12" s="195"/>
      <c r="AE12" s="195"/>
      <c r="AF12" s="195"/>
      <c r="AG12" s="195"/>
      <c r="AH12" s="195"/>
      <c r="AI12" s="195">
        <v>245</v>
      </c>
      <c r="AJ12" s="195"/>
      <c r="AK12" s="195"/>
      <c r="AL12" s="195"/>
      <c r="AM12" s="195"/>
      <c r="AN12" s="195"/>
      <c r="AO12" s="195"/>
      <c r="AP12" s="195">
        <v>161</v>
      </c>
      <c r="AQ12" s="195"/>
      <c r="AR12" s="195"/>
      <c r="AS12" s="195"/>
      <c r="AT12" s="195"/>
      <c r="AU12" s="195"/>
      <c r="AV12" s="195"/>
      <c r="AW12" s="195">
        <v>73</v>
      </c>
      <c r="AX12" s="195"/>
      <c r="AY12" s="195"/>
      <c r="AZ12" s="195"/>
      <c r="BA12" s="195"/>
      <c r="BB12" s="195"/>
      <c r="BC12" s="195"/>
      <c r="BD12" s="195">
        <v>122</v>
      </c>
      <c r="BE12" s="195"/>
      <c r="BF12" s="195"/>
      <c r="BG12" s="195"/>
      <c r="BH12" s="195"/>
      <c r="BI12" s="195"/>
      <c r="BJ12" s="195"/>
    </row>
    <row r="13" spans="2:63">
      <c r="G13" s="217">
        <v>22</v>
      </c>
      <c r="H13" s="217"/>
      <c r="I13" s="217"/>
      <c r="M13" s="35"/>
      <c r="N13" s="195">
        <v>5219</v>
      </c>
      <c r="O13" s="195"/>
      <c r="P13" s="195"/>
      <c r="Q13" s="195"/>
      <c r="R13" s="195"/>
      <c r="S13" s="195"/>
      <c r="T13" s="195"/>
      <c r="U13" s="195">
        <v>1640</v>
      </c>
      <c r="V13" s="195"/>
      <c r="W13" s="195"/>
      <c r="X13" s="195"/>
      <c r="Y13" s="195"/>
      <c r="Z13" s="195"/>
      <c r="AA13" s="195"/>
      <c r="AB13" s="195">
        <v>55</v>
      </c>
      <c r="AC13" s="195"/>
      <c r="AD13" s="195"/>
      <c r="AE13" s="195"/>
      <c r="AF13" s="195"/>
      <c r="AG13" s="195"/>
      <c r="AH13" s="195"/>
      <c r="AI13" s="195">
        <v>236</v>
      </c>
      <c r="AJ13" s="195"/>
      <c r="AK13" s="195"/>
      <c r="AL13" s="195"/>
      <c r="AM13" s="195"/>
      <c r="AN13" s="195"/>
      <c r="AO13" s="195"/>
      <c r="AP13" s="195">
        <v>156</v>
      </c>
      <c r="AQ13" s="195"/>
      <c r="AR13" s="195"/>
      <c r="AS13" s="195"/>
      <c r="AT13" s="195"/>
      <c r="AU13" s="195"/>
      <c r="AV13" s="195"/>
      <c r="AW13" s="195">
        <v>64</v>
      </c>
      <c r="AX13" s="195"/>
      <c r="AY13" s="195"/>
      <c r="AZ13" s="195"/>
      <c r="BA13" s="195"/>
      <c r="BB13" s="195"/>
      <c r="BC13" s="195"/>
      <c r="BD13" s="195">
        <v>144</v>
      </c>
      <c r="BE13" s="195"/>
      <c r="BF13" s="195"/>
      <c r="BG13" s="195"/>
      <c r="BH13" s="195"/>
      <c r="BI13" s="195"/>
      <c r="BJ13" s="195"/>
    </row>
    <row r="14" spans="2:63">
      <c r="G14" s="217">
        <v>23</v>
      </c>
      <c r="H14" s="217"/>
      <c r="I14" s="217"/>
      <c r="M14" s="35"/>
      <c r="N14" s="195">
        <v>5334</v>
      </c>
      <c r="O14" s="195"/>
      <c r="P14" s="195"/>
      <c r="Q14" s="195"/>
      <c r="R14" s="195"/>
      <c r="S14" s="195"/>
      <c r="T14" s="195"/>
      <c r="U14" s="195">
        <v>1685</v>
      </c>
      <c r="V14" s="195"/>
      <c r="W14" s="195"/>
      <c r="X14" s="195"/>
      <c r="Y14" s="195"/>
      <c r="Z14" s="195"/>
      <c r="AA14" s="195"/>
      <c r="AB14" s="195">
        <v>59</v>
      </c>
      <c r="AC14" s="195"/>
      <c r="AD14" s="195"/>
      <c r="AE14" s="195"/>
      <c r="AF14" s="195"/>
      <c r="AG14" s="195"/>
      <c r="AH14" s="195"/>
      <c r="AI14" s="195">
        <v>206</v>
      </c>
      <c r="AJ14" s="195"/>
      <c r="AK14" s="195"/>
      <c r="AL14" s="195"/>
      <c r="AM14" s="195"/>
      <c r="AN14" s="195"/>
      <c r="AO14" s="195"/>
      <c r="AP14" s="195">
        <v>158</v>
      </c>
      <c r="AQ14" s="195"/>
      <c r="AR14" s="195"/>
      <c r="AS14" s="195"/>
      <c r="AT14" s="195"/>
      <c r="AU14" s="195"/>
      <c r="AV14" s="195"/>
      <c r="AW14" s="195">
        <v>62</v>
      </c>
      <c r="AX14" s="195"/>
      <c r="AY14" s="195"/>
      <c r="AZ14" s="195"/>
      <c r="BA14" s="195"/>
      <c r="BB14" s="195"/>
      <c r="BC14" s="195"/>
      <c r="BD14" s="195">
        <v>136</v>
      </c>
      <c r="BE14" s="195"/>
      <c r="BF14" s="195"/>
      <c r="BG14" s="195"/>
      <c r="BH14" s="195"/>
      <c r="BI14" s="195"/>
      <c r="BJ14" s="195"/>
    </row>
    <row r="15" spans="2:63">
      <c r="G15" s="218">
        <v>24</v>
      </c>
      <c r="H15" s="218"/>
      <c r="I15" s="218"/>
      <c r="M15" s="35"/>
      <c r="N15" s="231">
        <v>5503</v>
      </c>
      <c r="O15" s="200"/>
      <c r="P15" s="200"/>
      <c r="Q15" s="200"/>
      <c r="R15" s="200"/>
      <c r="S15" s="200"/>
      <c r="T15" s="200"/>
      <c r="U15" s="200">
        <v>1696</v>
      </c>
      <c r="V15" s="200"/>
      <c r="W15" s="200"/>
      <c r="X15" s="200"/>
      <c r="Y15" s="200"/>
      <c r="Z15" s="200"/>
      <c r="AA15" s="200"/>
      <c r="AB15" s="200">
        <v>85</v>
      </c>
      <c r="AC15" s="200"/>
      <c r="AD15" s="200"/>
      <c r="AE15" s="200"/>
      <c r="AF15" s="200"/>
      <c r="AG15" s="200"/>
      <c r="AH15" s="200"/>
      <c r="AI15" s="200">
        <v>203</v>
      </c>
      <c r="AJ15" s="200"/>
      <c r="AK15" s="200"/>
      <c r="AL15" s="200"/>
      <c r="AM15" s="200"/>
      <c r="AN15" s="200"/>
      <c r="AO15" s="200"/>
      <c r="AP15" s="200">
        <v>161</v>
      </c>
      <c r="AQ15" s="200"/>
      <c r="AR15" s="200"/>
      <c r="AS15" s="200"/>
      <c r="AT15" s="200"/>
      <c r="AU15" s="200"/>
      <c r="AV15" s="200"/>
      <c r="AW15" s="200">
        <v>63</v>
      </c>
      <c r="AX15" s="200"/>
      <c r="AY15" s="200"/>
      <c r="AZ15" s="200"/>
      <c r="BA15" s="200"/>
      <c r="BB15" s="200"/>
      <c r="BC15" s="200"/>
      <c r="BD15" s="200">
        <v>127</v>
      </c>
      <c r="BE15" s="200"/>
      <c r="BF15" s="200"/>
      <c r="BG15" s="200"/>
      <c r="BH15" s="200"/>
      <c r="BI15" s="200"/>
      <c r="BJ15" s="200"/>
    </row>
    <row r="16" spans="2:63" ht="8.1" customHeight="1">
      <c r="B16" s="1"/>
      <c r="C16" s="1"/>
      <c r="D16" s="1"/>
      <c r="E16" s="1"/>
      <c r="F16" s="1"/>
      <c r="G16" s="1"/>
      <c r="H16" s="1"/>
      <c r="I16" s="1"/>
      <c r="J16" s="1"/>
      <c r="K16" s="1"/>
      <c r="L16" s="1"/>
      <c r="M16" s="36"/>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row>
    <row r="17" spans="2:62">
      <c r="B17" s="204" t="s">
        <v>227</v>
      </c>
      <c r="C17" s="208"/>
      <c r="D17" s="208"/>
      <c r="E17" s="208"/>
      <c r="F17" s="208"/>
      <c r="G17" s="208"/>
      <c r="H17" s="208"/>
      <c r="I17" s="208"/>
      <c r="J17" s="208"/>
      <c r="K17" s="208"/>
      <c r="L17" s="208"/>
      <c r="M17" s="208"/>
      <c r="N17" s="210" t="s">
        <v>229</v>
      </c>
      <c r="O17" s="211"/>
      <c r="P17" s="211"/>
      <c r="Q17" s="211"/>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1"/>
      <c r="AS17" s="211"/>
      <c r="AT17" s="211"/>
      <c r="AU17" s="211"/>
      <c r="AV17" s="211"/>
      <c r="AW17" s="211"/>
      <c r="AX17" s="211"/>
      <c r="AY17" s="211"/>
      <c r="AZ17" s="211"/>
      <c r="BA17" s="211"/>
      <c r="BB17" s="211"/>
      <c r="BC17" s="211"/>
      <c r="BD17" s="211"/>
      <c r="BE17" s="211"/>
      <c r="BF17" s="211"/>
      <c r="BG17" s="211"/>
      <c r="BH17" s="211"/>
      <c r="BI17" s="211"/>
      <c r="BJ17" s="268"/>
    </row>
    <row r="18" spans="2:62">
      <c r="B18" s="220"/>
      <c r="C18" s="209"/>
      <c r="D18" s="209"/>
      <c r="E18" s="209"/>
      <c r="F18" s="209"/>
      <c r="G18" s="209"/>
      <c r="H18" s="209"/>
      <c r="I18" s="209"/>
      <c r="J18" s="209"/>
      <c r="K18" s="209"/>
      <c r="L18" s="209"/>
      <c r="M18" s="209"/>
      <c r="N18" s="276" t="s">
        <v>238</v>
      </c>
      <c r="O18" s="209"/>
      <c r="P18" s="209"/>
      <c r="Q18" s="209"/>
      <c r="R18" s="209"/>
      <c r="S18" s="209"/>
      <c r="T18" s="209"/>
      <c r="U18" s="209" t="s">
        <v>239</v>
      </c>
      <c r="V18" s="209"/>
      <c r="W18" s="209"/>
      <c r="X18" s="209"/>
      <c r="Y18" s="209"/>
      <c r="Z18" s="209"/>
      <c r="AA18" s="209"/>
      <c r="AB18" s="276" t="s">
        <v>240</v>
      </c>
      <c r="AC18" s="209"/>
      <c r="AD18" s="209"/>
      <c r="AE18" s="209"/>
      <c r="AF18" s="209"/>
      <c r="AG18" s="209"/>
      <c r="AH18" s="209"/>
      <c r="AI18" s="209" t="s">
        <v>241</v>
      </c>
      <c r="AJ18" s="209"/>
      <c r="AK18" s="209"/>
      <c r="AL18" s="209"/>
      <c r="AM18" s="209"/>
      <c r="AN18" s="209"/>
      <c r="AO18" s="209"/>
      <c r="AP18" s="209" t="s">
        <v>242</v>
      </c>
      <c r="AQ18" s="209"/>
      <c r="AR18" s="209"/>
      <c r="AS18" s="209"/>
      <c r="AT18" s="209"/>
      <c r="AU18" s="209"/>
      <c r="AV18" s="209"/>
      <c r="AW18" s="276" t="s">
        <v>243</v>
      </c>
      <c r="AX18" s="209"/>
      <c r="AY18" s="209"/>
      <c r="AZ18" s="209"/>
      <c r="BA18" s="209"/>
      <c r="BB18" s="209"/>
      <c r="BC18" s="209"/>
      <c r="BD18" s="209" t="s">
        <v>244</v>
      </c>
      <c r="BE18" s="209"/>
      <c r="BF18" s="209"/>
      <c r="BG18" s="209"/>
      <c r="BH18" s="209"/>
      <c r="BI18" s="209"/>
      <c r="BJ18" s="323"/>
    </row>
    <row r="19" spans="2:62">
      <c r="B19" s="220"/>
      <c r="C19" s="209"/>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09"/>
      <c r="BA19" s="209"/>
      <c r="BB19" s="209"/>
      <c r="BC19" s="209"/>
      <c r="BD19" s="209"/>
      <c r="BE19" s="209"/>
      <c r="BF19" s="209"/>
      <c r="BG19" s="209"/>
      <c r="BH19" s="209"/>
      <c r="BI19" s="209"/>
      <c r="BJ19" s="323"/>
    </row>
    <row r="20" spans="2:62">
      <c r="B20" s="220"/>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09"/>
      <c r="BA20" s="209"/>
      <c r="BB20" s="209"/>
      <c r="BC20" s="209"/>
      <c r="BD20" s="209"/>
      <c r="BE20" s="209"/>
      <c r="BF20" s="209"/>
      <c r="BG20" s="209"/>
      <c r="BH20" s="209"/>
      <c r="BI20" s="209"/>
      <c r="BJ20" s="323"/>
    </row>
    <row r="21" spans="2:62" ht="8.1" customHeight="1">
      <c r="M21" s="34"/>
    </row>
    <row r="22" spans="2:62">
      <c r="C22" s="194" t="s">
        <v>236</v>
      </c>
      <c r="D22" s="194"/>
      <c r="E22" s="194"/>
      <c r="F22" s="194"/>
      <c r="G22" s="217">
        <v>20</v>
      </c>
      <c r="H22" s="217"/>
      <c r="I22" s="217"/>
      <c r="J22" s="217" t="s">
        <v>237</v>
      </c>
      <c r="K22" s="217"/>
      <c r="L22" s="217"/>
      <c r="M22" s="35"/>
      <c r="N22" s="195">
        <v>94</v>
      </c>
      <c r="O22" s="195"/>
      <c r="P22" s="195"/>
      <c r="Q22" s="195"/>
      <c r="R22" s="195"/>
      <c r="S22" s="195"/>
      <c r="T22" s="195"/>
      <c r="U22" s="195">
        <v>110</v>
      </c>
      <c r="V22" s="195"/>
      <c r="W22" s="195"/>
      <c r="X22" s="195"/>
      <c r="Y22" s="195"/>
      <c r="Z22" s="195"/>
      <c r="AA22" s="195"/>
      <c r="AB22" s="195">
        <v>291</v>
      </c>
      <c r="AC22" s="195"/>
      <c r="AD22" s="195"/>
      <c r="AE22" s="195"/>
      <c r="AF22" s="195"/>
      <c r="AG22" s="195"/>
      <c r="AH22" s="195"/>
      <c r="AI22" s="195">
        <v>68</v>
      </c>
      <c r="AJ22" s="195"/>
      <c r="AK22" s="195"/>
      <c r="AL22" s="195"/>
      <c r="AM22" s="195"/>
      <c r="AN22" s="195"/>
      <c r="AO22" s="195"/>
      <c r="AP22" s="195">
        <v>22</v>
      </c>
      <c r="AQ22" s="195"/>
      <c r="AR22" s="195"/>
      <c r="AS22" s="195"/>
      <c r="AT22" s="195"/>
      <c r="AU22" s="195"/>
      <c r="AV22" s="195"/>
      <c r="AW22" s="195">
        <v>32</v>
      </c>
      <c r="AX22" s="195"/>
      <c r="AY22" s="195"/>
      <c r="AZ22" s="195"/>
      <c r="BA22" s="195"/>
      <c r="BB22" s="195"/>
      <c r="BC22" s="195"/>
      <c r="BD22" s="195">
        <v>337</v>
      </c>
      <c r="BE22" s="195"/>
      <c r="BF22" s="195"/>
      <c r="BG22" s="195"/>
      <c r="BH22" s="195"/>
      <c r="BI22" s="195"/>
      <c r="BJ22" s="195"/>
    </row>
    <row r="23" spans="2:62">
      <c r="G23" s="217">
        <v>21</v>
      </c>
      <c r="H23" s="217"/>
      <c r="I23" s="217"/>
      <c r="M23" s="35"/>
      <c r="N23" s="195">
        <v>64</v>
      </c>
      <c r="O23" s="195"/>
      <c r="P23" s="195"/>
      <c r="Q23" s="195"/>
      <c r="R23" s="195"/>
      <c r="S23" s="195"/>
      <c r="T23" s="195"/>
      <c r="U23" s="195">
        <v>117</v>
      </c>
      <c r="V23" s="195"/>
      <c r="W23" s="195"/>
      <c r="X23" s="195"/>
      <c r="Y23" s="195"/>
      <c r="Z23" s="195"/>
      <c r="AA23" s="195"/>
      <c r="AB23" s="195">
        <v>313</v>
      </c>
      <c r="AC23" s="195"/>
      <c r="AD23" s="195"/>
      <c r="AE23" s="195"/>
      <c r="AF23" s="195"/>
      <c r="AG23" s="195"/>
      <c r="AH23" s="195"/>
      <c r="AI23" s="195">
        <v>65</v>
      </c>
      <c r="AJ23" s="195"/>
      <c r="AK23" s="195"/>
      <c r="AL23" s="195"/>
      <c r="AM23" s="195"/>
      <c r="AN23" s="195"/>
      <c r="AO23" s="195"/>
      <c r="AP23" s="195">
        <v>22</v>
      </c>
      <c r="AQ23" s="195"/>
      <c r="AR23" s="195"/>
      <c r="AS23" s="195"/>
      <c r="AT23" s="195"/>
      <c r="AU23" s="195"/>
      <c r="AV23" s="195"/>
      <c r="AW23" s="195">
        <v>32</v>
      </c>
      <c r="AX23" s="195"/>
      <c r="AY23" s="195"/>
      <c r="AZ23" s="195"/>
      <c r="BA23" s="195"/>
      <c r="BB23" s="195"/>
      <c r="BC23" s="195"/>
      <c r="BD23" s="195">
        <v>339</v>
      </c>
      <c r="BE23" s="195"/>
      <c r="BF23" s="195"/>
      <c r="BG23" s="195"/>
      <c r="BH23" s="195"/>
      <c r="BI23" s="195"/>
      <c r="BJ23" s="195"/>
    </row>
    <row r="24" spans="2:62">
      <c r="G24" s="217">
        <v>22</v>
      </c>
      <c r="H24" s="217"/>
      <c r="I24" s="217"/>
      <c r="M24" s="35"/>
      <c r="N24" s="195">
        <v>67</v>
      </c>
      <c r="O24" s="195"/>
      <c r="P24" s="195"/>
      <c r="Q24" s="195"/>
      <c r="R24" s="195"/>
      <c r="S24" s="195"/>
      <c r="T24" s="195"/>
      <c r="U24" s="195">
        <v>117</v>
      </c>
      <c r="V24" s="195"/>
      <c r="W24" s="195"/>
      <c r="X24" s="195"/>
      <c r="Y24" s="195"/>
      <c r="Z24" s="195"/>
      <c r="AA24" s="195"/>
      <c r="AB24" s="195">
        <v>323</v>
      </c>
      <c r="AC24" s="195"/>
      <c r="AD24" s="195"/>
      <c r="AE24" s="195"/>
      <c r="AF24" s="195"/>
      <c r="AG24" s="195"/>
      <c r="AH24" s="195"/>
      <c r="AI24" s="195">
        <v>73</v>
      </c>
      <c r="AJ24" s="195"/>
      <c r="AK24" s="195"/>
      <c r="AL24" s="195"/>
      <c r="AM24" s="195"/>
      <c r="AN24" s="195"/>
      <c r="AO24" s="195"/>
      <c r="AP24" s="195">
        <v>30</v>
      </c>
      <c r="AQ24" s="195"/>
      <c r="AR24" s="195"/>
      <c r="AS24" s="195"/>
      <c r="AT24" s="195"/>
      <c r="AU24" s="195"/>
      <c r="AV24" s="195"/>
      <c r="AW24" s="195">
        <v>38</v>
      </c>
      <c r="AX24" s="195"/>
      <c r="AY24" s="195"/>
      <c r="AZ24" s="195"/>
      <c r="BA24" s="195"/>
      <c r="BB24" s="195"/>
      <c r="BC24" s="195"/>
      <c r="BD24" s="195">
        <v>337</v>
      </c>
      <c r="BE24" s="195"/>
      <c r="BF24" s="195"/>
      <c r="BG24" s="195"/>
      <c r="BH24" s="195"/>
      <c r="BI24" s="195"/>
      <c r="BJ24" s="195"/>
    </row>
    <row r="25" spans="2:62">
      <c r="G25" s="217">
        <v>23</v>
      </c>
      <c r="H25" s="217"/>
      <c r="I25" s="217"/>
      <c r="M25" s="35"/>
      <c r="N25" s="195">
        <v>72</v>
      </c>
      <c r="O25" s="195"/>
      <c r="P25" s="195"/>
      <c r="Q25" s="195"/>
      <c r="R25" s="195"/>
      <c r="S25" s="195"/>
      <c r="T25" s="195"/>
      <c r="U25" s="195">
        <v>151</v>
      </c>
      <c r="V25" s="195"/>
      <c r="W25" s="195"/>
      <c r="X25" s="195"/>
      <c r="Y25" s="195"/>
      <c r="Z25" s="195"/>
      <c r="AA25" s="195"/>
      <c r="AB25" s="195">
        <v>322</v>
      </c>
      <c r="AC25" s="195"/>
      <c r="AD25" s="195"/>
      <c r="AE25" s="195"/>
      <c r="AF25" s="195"/>
      <c r="AG25" s="195"/>
      <c r="AH25" s="195"/>
      <c r="AI25" s="195">
        <v>91</v>
      </c>
      <c r="AJ25" s="195"/>
      <c r="AK25" s="195"/>
      <c r="AL25" s="195"/>
      <c r="AM25" s="195"/>
      <c r="AN25" s="195"/>
      <c r="AO25" s="195"/>
      <c r="AP25" s="195">
        <v>32</v>
      </c>
      <c r="AQ25" s="195"/>
      <c r="AR25" s="195"/>
      <c r="AS25" s="195"/>
      <c r="AT25" s="195"/>
      <c r="AU25" s="195"/>
      <c r="AV25" s="195"/>
      <c r="AW25" s="195">
        <v>32</v>
      </c>
      <c r="AX25" s="195"/>
      <c r="AY25" s="195"/>
      <c r="AZ25" s="195"/>
      <c r="BA25" s="195"/>
      <c r="BB25" s="195"/>
      <c r="BC25" s="195"/>
      <c r="BD25" s="195">
        <v>364</v>
      </c>
      <c r="BE25" s="195"/>
      <c r="BF25" s="195"/>
      <c r="BG25" s="195"/>
      <c r="BH25" s="195"/>
      <c r="BI25" s="195"/>
      <c r="BJ25" s="195"/>
    </row>
    <row r="26" spans="2:62">
      <c r="G26" s="218">
        <v>24</v>
      </c>
      <c r="H26" s="218"/>
      <c r="I26" s="218"/>
      <c r="M26" s="35"/>
      <c r="N26" s="231">
        <v>77</v>
      </c>
      <c r="O26" s="200"/>
      <c r="P26" s="200"/>
      <c r="Q26" s="200"/>
      <c r="R26" s="200"/>
      <c r="S26" s="200"/>
      <c r="T26" s="200"/>
      <c r="U26" s="200">
        <v>109</v>
      </c>
      <c r="V26" s="200"/>
      <c r="W26" s="200"/>
      <c r="X26" s="200"/>
      <c r="Y26" s="200"/>
      <c r="Z26" s="200"/>
      <c r="AA26" s="200"/>
      <c r="AB26" s="200">
        <v>343</v>
      </c>
      <c r="AC26" s="200"/>
      <c r="AD26" s="200"/>
      <c r="AE26" s="200"/>
      <c r="AF26" s="200"/>
      <c r="AG26" s="200"/>
      <c r="AH26" s="200"/>
      <c r="AI26" s="200">
        <v>75</v>
      </c>
      <c r="AJ26" s="200"/>
      <c r="AK26" s="200"/>
      <c r="AL26" s="200"/>
      <c r="AM26" s="200"/>
      <c r="AN26" s="200"/>
      <c r="AO26" s="200"/>
      <c r="AP26" s="200">
        <v>32</v>
      </c>
      <c r="AQ26" s="200"/>
      <c r="AR26" s="200"/>
      <c r="AS26" s="200"/>
      <c r="AT26" s="200"/>
      <c r="AU26" s="200"/>
      <c r="AV26" s="200"/>
      <c r="AW26" s="200">
        <v>41</v>
      </c>
      <c r="AX26" s="200"/>
      <c r="AY26" s="200"/>
      <c r="AZ26" s="200"/>
      <c r="BA26" s="200"/>
      <c r="BB26" s="200"/>
      <c r="BC26" s="200"/>
      <c r="BD26" s="200">
        <v>380</v>
      </c>
      <c r="BE26" s="200"/>
      <c r="BF26" s="200"/>
      <c r="BG26" s="200"/>
      <c r="BH26" s="200"/>
      <c r="BI26" s="200"/>
      <c r="BJ26" s="200"/>
    </row>
    <row r="27" spans="2:62" ht="8.1" customHeight="1">
      <c r="B27" s="1"/>
      <c r="C27" s="1"/>
      <c r="D27" s="1"/>
      <c r="E27" s="1"/>
      <c r="F27" s="1"/>
      <c r="G27" s="1"/>
      <c r="H27" s="1"/>
      <c r="I27" s="1"/>
      <c r="J27" s="1"/>
      <c r="K27" s="1"/>
      <c r="L27" s="1"/>
      <c r="M27" s="36"/>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row>
    <row r="28" spans="2:62">
      <c r="B28" s="234" t="s">
        <v>227</v>
      </c>
      <c r="C28" s="235"/>
      <c r="D28" s="235"/>
      <c r="E28" s="235"/>
      <c r="F28" s="235"/>
      <c r="G28" s="235"/>
      <c r="H28" s="235"/>
      <c r="I28" s="235"/>
      <c r="J28" s="235"/>
      <c r="K28" s="235"/>
      <c r="L28" s="235"/>
      <c r="M28" s="235"/>
      <c r="N28" s="284" t="s">
        <v>245</v>
      </c>
      <c r="O28" s="284"/>
      <c r="P28" s="284"/>
      <c r="Q28" s="284"/>
      <c r="R28" s="284"/>
      <c r="S28" s="284"/>
      <c r="T28" s="284"/>
      <c r="U28" s="284" t="s">
        <v>246</v>
      </c>
      <c r="V28" s="284"/>
      <c r="W28" s="284"/>
      <c r="X28" s="284"/>
      <c r="Y28" s="284"/>
      <c r="Z28" s="284"/>
      <c r="AA28" s="284"/>
      <c r="AB28" s="284" t="s">
        <v>247</v>
      </c>
      <c r="AC28" s="284"/>
      <c r="AD28" s="284"/>
      <c r="AE28" s="284"/>
      <c r="AF28" s="284"/>
      <c r="AG28" s="284"/>
      <c r="AH28" s="284"/>
      <c r="AI28" s="284" t="s">
        <v>248</v>
      </c>
      <c r="AJ28" s="284"/>
      <c r="AK28" s="284"/>
      <c r="AL28" s="284"/>
      <c r="AM28" s="284"/>
      <c r="AN28" s="284"/>
      <c r="AO28" s="284"/>
      <c r="AP28" s="284" t="s">
        <v>249</v>
      </c>
      <c r="AQ28" s="284"/>
      <c r="AR28" s="284"/>
      <c r="AS28" s="284"/>
      <c r="AT28" s="284"/>
      <c r="AU28" s="284"/>
      <c r="AV28" s="284"/>
      <c r="AW28" s="284" t="s">
        <v>250</v>
      </c>
      <c r="AX28" s="284"/>
      <c r="AY28" s="284"/>
      <c r="AZ28" s="284"/>
      <c r="BA28" s="284"/>
      <c r="BB28" s="284"/>
      <c r="BC28" s="284"/>
      <c r="BD28" s="284" t="s">
        <v>251</v>
      </c>
      <c r="BE28" s="284"/>
      <c r="BF28" s="284"/>
      <c r="BG28" s="284"/>
      <c r="BH28" s="284"/>
      <c r="BI28" s="284"/>
      <c r="BJ28" s="238"/>
    </row>
    <row r="29" spans="2:62">
      <c r="B29" s="236"/>
      <c r="C29" s="237"/>
      <c r="D29" s="237"/>
      <c r="E29" s="237"/>
      <c r="F29" s="237"/>
      <c r="G29" s="237"/>
      <c r="H29" s="237"/>
      <c r="I29" s="237"/>
      <c r="J29" s="237"/>
      <c r="K29" s="237"/>
      <c r="L29" s="237"/>
      <c r="M29" s="237"/>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85"/>
      <c r="AO29" s="285"/>
      <c r="AP29" s="285"/>
      <c r="AQ29" s="285"/>
      <c r="AR29" s="285"/>
      <c r="AS29" s="285"/>
      <c r="AT29" s="285"/>
      <c r="AU29" s="285"/>
      <c r="AV29" s="285"/>
      <c r="AW29" s="285"/>
      <c r="AX29" s="285"/>
      <c r="AY29" s="285"/>
      <c r="AZ29" s="285"/>
      <c r="BA29" s="285"/>
      <c r="BB29" s="285"/>
      <c r="BC29" s="285"/>
      <c r="BD29" s="285"/>
      <c r="BE29" s="285"/>
      <c r="BF29" s="285"/>
      <c r="BG29" s="285"/>
      <c r="BH29" s="285"/>
      <c r="BI29" s="285"/>
      <c r="BJ29" s="241"/>
    </row>
    <row r="30" spans="2:62" ht="8.1" customHeight="1">
      <c r="M30" s="34"/>
    </row>
    <row r="31" spans="2:62">
      <c r="C31" s="194" t="s">
        <v>236</v>
      </c>
      <c r="D31" s="194"/>
      <c r="E31" s="194"/>
      <c r="F31" s="194"/>
      <c r="G31" s="217">
        <v>20</v>
      </c>
      <c r="H31" s="217"/>
      <c r="I31" s="217"/>
      <c r="J31" s="217" t="s">
        <v>237</v>
      </c>
      <c r="K31" s="217"/>
      <c r="L31" s="217"/>
      <c r="M31" s="35"/>
      <c r="N31" s="195">
        <v>18</v>
      </c>
      <c r="O31" s="195"/>
      <c r="P31" s="195"/>
      <c r="Q31" s="195"/>
      <c r="R31" s="195"/>
      <c r="S31" s="195"/>
      <c r="T31" s="195"/>
      <c r="U31" s="195">
        <v>55</v>
      </c>
      <c r="V31" s="195"/>
      <c r="W31" s="195"/>
      <c r="X31" s="195"/>
      <c r="Y31" s="195"/>
      <c r="Z31" s="195"/>
      <c r="AA31" s="195"/>
      <c r="AB31" s="195">
        <v>746</v>
      </c>
      <c r="AC31" s="195"/>
      <c r="AD31" s="195"/>
      <c r="AE31" s="195"/>
      <c r="AF31" s="195"/>
      <c r="AG31" s="195"/>
      <c r="AH31" s="195"/>
      <c r="AI31" s="195">
        <v>32</v>
      </c>
      <c r="AJ31" s="195"/>
      <c r="AK31" s="195"/>
      <c r="AL31" s="195"/>
      <c r="AM31" s="195"/>
      <c r="AN31" s="195"/>
      <c r="AO31" s="195"/>
      <c r="AP31" s="195">
        <v>560</v>
      </c>
      <c r="AQ31" s="195"/>
      <c r="AR31" s="195"/>
      <c r="AS31" s="195"/>
      <c r="AT31" s="195"/>
      <c r="AU31" s="195"/>
      <c r="AV31" s="195"/>
      <c r="AW31" s="195">
        <v>467</v>
      </c>
      <c r="AX31" s="195"/>
      <c r="AY31" s="195"/>
      <c r="AZ31" s="195"/>
      <c r="BA31" s="195"/>
      <c r="BB31" s="195"/>
      <c r="BC31" s="195"/>
      <c r="BD31" s="195">
        <v>4</v>
      </c>
      <c r="BE31" s="195"/>
      <c r="BF31" s="195"/>
      <c r="BG31" s="195"/>
      <c r="BH31" s="195"/>
      <c r="BI31" s="195"/>
      <c r="BJ31" s="195"/>
    </row>
    <row r="32" spans="2:62">
      <c r="G32" s="217">
        <v>21</v>
      </c>
      <c r="H32" s="217"/>
      <c r="I32" s="217"/>
      <c r="M32" s="35"/>
      <c r="N32" s="195">
        <v>15</v>
      </c>
      <c r="O32" s="195"/>
      <c r="P32" s="195"/>
      <c r="Q32" s="195"/>
      <c r="R32" s="195"/>
      <c r="S32" s="195"/>
      <c r="T32" s="195"/>
      <c r="U32" s="195">
        <v>64</v>
      </c>
      <c r="V32" s="195"/>
      <c r="W32" s="195"/>
      <c r="X32" s="195"/>
      <c r="Y32" s="195"/>
      <c r="Z32" s="195"/>
      <c r="AA32" s="195"/>
      <c r="AB32" s="195">
        <v>733</v>
      </c>
      <c r="AC32" s="195"/>
      <c r="AD32" s="195"/>
      <c r="AE32" s="195"/>
      <c r="AF32" s="195"/>
      <c r="AG32" s="195"/>
      <c r="AH32" s="195"/>
      <c r="AI32" s="195">
        <v>38</v>
      </c>
      <c r="AJ32" s="195"/>
      <c r="AK32" s="195"/>
      <c r="AL32" s="195"/>
      <c r="AM32" s="195"/>
      <c r="AN32" s="195"/>
      <c r="AO32" s="195"/>
      <c r="AP32" s="195">
        <v>503</v>
      </c>
      <c r="AQ32" s="195"/>
      <c r="AR32" s="195"/>
      <c r="AS32" s="195"/>
      <c r="AT32" s="195"/>
      <c r="AU32" s="195"/>
      <c r="AV32" s="195"/>
      <c r="AW32" s="195">
        <v>405</v>
      </c>
      <c r="AX32" s="195"/>
      <c r="AY32" s="195"/>
      <c r="AZ32" s="195"/>
      <c r="BA32" s="195"/>
      <c r="BB32" s="195"/>
      <c r="BC32" s="195"/>
      <c r="BD32" s="195">
        <v>6</v>
      </c>
      <c r="BE32" s="195"/>
      <c r="BF32" s="195"/>
      <c r="BG32" s="195"/>
      <c r="BH32" s="195"/>
      <c r="BI32" s="195"/>
      <c r="BJ32" s="195"/>
    </row>
    <row r="33" spans="2:62">
      <c r="G33" s="217">
        <v>22</v>
      </c>
      <c r="H33" s="217"/>
      <c r="I33" s="217"/>
      <c r="M33" s="35"/>
      <c r="N33" s="195">
        <v>11</v>
      </c>
      <c r="O33" s="195"/>
      <c r="P33" s="195"/>
      <c r="Q33" s="195"/>
      <c r="R33" s="195"/>
      <c r="S33" s="195"/>
      <c r="T33" s="195"/>
      <c r="U33" s="195">
        <v>75</v>
      </c>
      <c r="V33" s="195"/>
      <c r="W33" s="195"/>
      <c r="X33" s="195"/>
      <c r="Y33" s="195"/>
      <c r="Z33" s="195"/>
      <c r="AA33" s="195"/>
      <c r="AB33" s="195">
        <v>812</v>
      </c>
      <c r="AC33" s="195"/>
      <c r="AD33" s="195"/>
      <c r="AE33" s="195"/>
      <c r="AF33" s="195"/>
      <c r="AG33" s="195"/>
      <c r="AH33" s="195"/>
      <c r="AI33" s="195">
        <v>51</v>
      </c>
      <c r="AJ33" s="195"/>
      <c r="AK33" s="195"/>
      <c r="AL33" s="195"/>
      <c r="AM33" s="195"/>
      <c r="AN33" s="195"/>
      <c r="AO33" s="195"/>
      <c r="AP33" s="195">
        <v>527</v>
      </c>
      <c r="AQ33" s="195"/>
      <c r="AR33" s="195"/>
      <c r="AS33" s="195"/>
      <c r="AT33" s="195"/>
      <c r="AU33" s="195"/>
      <c r="AV33" s="195"/>
      <c r="AW33" s="195">
        <v>430</v>
      </c>
      <c r="AX33" s="195"/>
      <c r="AY33" s="195"/>
      <c r="AZ33" s="195"/>
      <c r="BA33" s="195"/>
      <c r="BB33" s="195"/>
      <c r="BC33" s="195"/>
      <c r="BD33" s="195">
        <v>10</v>
      </c>
      <c r="BE33" s="195"/>
      <c r="BF33" s="195"/>
      <c r="BG33" s="195"/>
      <c r="BH33" s="195"/>
      <c r="BI33" s="195"/>
      <c r="BJ33" s="195"/>
    </row>
    <row r="34" spans="2:62">
      <c r="G34" s="217">
        <v>23</v>
      </c>
      <c r="H34" s="217"/>
      <c r="I34" s="217"/>
      <c r="M34" s="35"/>
      <c r="N34" s="195">
        <v>17</v>
      </c>
      <c r="O34" s="195"/>
      <c r="P34" s="195"/>
      <c r="Q34" s="195"/>
      <c r="R34" s="195"/>
      <c r="S34" s="195"/>
      <c r="T34" s="195"/>
      <c r="U34" s="195">
        <v>58</v>
      </c>
      <c r="V34" s="195"/>
      <c r="W34" s="195"/>
      <c r="X34" s="195"/>
      <c r="Y34" s="195"/>
      <c r="Z34" s="195"/>
      <c r="AA34" s="195"/>
      <c r="AB34" s="195">
        <v>852</v>
      </c>
      <c r="AC34" s="195"/>
      <c r="AD34" s="195"/>
      <c r="AE34" s="195"/>
      <c r="AF34" s="195"/>
      <c r="AG34" s="195"/>
      <c r="AH34" s="195"/>
      <c r="AI34" s="195">
        <v>44</v>
      </c>
      <c r="AJ34" s="195"/>
      <c r="AK34" s="195"/>
      <c r="AL34" s="195"/>
      <c r="AM34" s="195"/>
      <c r="AN34" s="195"/>
      <c r="AO34" s="195"/>
      <c r="AP34" s="195">
        <v>469</v>
      </c>
      <c r="AQ34" s="195"/>
      <c r="AR34" s="195"/>
      <c r="AS34" s="195"/>
      <c r="AT34" s="195"/>
      <c r="AU34" s="195"/>
      <c r="AV34" s="195"/>
      <c r="AW34" s="195">
        <v>501</v>
      </c>
      <c r="AX34" s="195"/>
      <c r="AY34" s="195"/>
      <c r="AZ34" s="195"/>
      <c r="BA34" s="195"/>
      <c r="BB34" s="195"/>
      <c r="BC34" s="195"/>
      <c r="BD34" s="195">
        <v>7</v>
      </c>
      <c r="BE34" s="195"/>
      <c r="BF34" s="195"/>
      <c r="BG34" s="195"/>
      <c r="BH34" s="195"/>
      <c r="BI34" s="195"/>
      <c r="BJ34" s="195"/>
    </row>
    <row r="35" spans="2:62">
      <c r="G35" s="218">
        <v>24</v>
      </c>
      <c r="H35" s="218"/>
      <c r="I35" s="218"/>
      <c r="M35" s="35"/>
      <c r="N35" s="231">
        <v>12</v>
      </c>
      <c r="O35" s="200"/>
      <c r="P35" s="200"/>
      <c r="Q35" s="200"/>
      <c r="R35" s="200"/>
      <c r="S35" s="200"/>
      <c r="T35" s="200"/>
      <c r="U35" s="200">
        <v>58</v>
      </c>
      <c r="V35" s="200"/>
      <c r="W35" s="200"/>
      <c r="X35" s="200"/>
      <c r="Y35" s="200"/>
      <c r="Z35" s="200"/>
      <c r="AA35" s="200"/>
      <c r="AB35" s="200">
        <v>862</v>
      </c>
      <c r="AC35" s="200"/>
      <c r="AD35" s="200"/>
      <c r="AE35" s="200"/>
      <c r="AF35" s="200"/>
      <c r="AG35" s="200"/>
      <c r="AH35" s="200"/>
      <c r="AI35" s="200">
        <v>63</v>
      </c>
      <c r="AJ35" s="200"/>
      <c r="AK35" s="200"/>
      <c r="AL35" s="200"/>
      <c r="AM35" s="200"/>
      <c r="AN35" s="200"/>
      <c r="AO35" s="200"/>
      <c r="AP35" s="200">
        <v>464</v>
      </c>
      <c r="AQ35" s="200"/>
      <c r="AR35" s="200"/>
      <c r="AS35" s="200"/>
      <c r="AT35" s="200"/>
      <c r="AU35" s="200"/>
      <c r="AV35" s="200"/>
      <c r="AW35" s="200">
        <v>499</v>
      </c>
      <c r="AX35" s="200"/>
      <c r="AY35" s="200"/>
      <c r="AZ35" s="200"/>
      <c r="BA35" s="200"/>
      <c r="BB35" s="200"/>
      <c r="BC35" s="200"/>
      <c r="BD35" s="200">
        <v>10</v>
      </c>
      <c r="BE35" s="200"/>
      <c r="BF35" s="200"/>
      <c r="BG35" s="200"/>
      <c r="BH35" s="200"/>
      <c r="BI35" s="200"/>
      <c r="BJ35" s="200"/>
    </row>
    <row r="36" spans="2:62" ht="8.1" customHeight="1">
      <c r="B36" s="1"/>
      <c r="C36" s="1"/>
      <c r="D36" s="1"/>
      <c r="E36" s="1"/>
      <c r="F36" s="1"/>
      <c r="G36" s="1"/>
      <c r="H36" s="1"/>
      <c r="I36" s="1"/>
      <c r="J36" s="1"/>
      <c r="K36" s="1"/>
      <c r="L36" s="1"/>
      <c r="M36" s="36"/>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row>
    <row r="37" spans="2:62">
      <c r="B37" s="234" t="s">
        <v>227</v>
      </c>
      <c r="C37" s="235"/>
      <c r="D37" s="235"/>
      <c r="E37" s="235"/>
      <c r="F37" s="235"/>
      <c r="G37" s="235"/>
      <c r="H37" s="235"/>
      <c r="I37" s="235"/>
      <c r="J37" s="235"/>
      <c r="K37" s="235"/>
      <c r="L37" s="235"/>
      <c r="M37" s="235"/>
      <c r="N37" s="284" t="s">
        <v>252</v>
      </c>
      <c r="O37" s="284"/>
      <c r="P37" s="284"/>
      <c r="Q37" s="284"/>
      <c r="R37" s="284"/>
      <c r="S37" s="284"/>
      <c r="T37" s="284"/>
      <c r="U37" s="284"/>
      <c r="V37" s="284" t="s">
        <v>253</v>
      </c>
      <c r="W37" s="284"/>
      <c r="X37" s="284"/>
      <c r="Y37" s="284"/>
      <c r="Z37" s="284"/>
      <c r="AA37" s="284"/>
      <c r="AB37" s="284"/>
      <c r="AC37" s="284"/>
      <c r="AD37" s="284" t="s">
        <v>254</v>
      </c>
      <c r="AE37" s="284"/>
      <c r="AF37" s="284"/>
      <c r="AG37" s="284"/>
      <c r="AH37" s="284"/>
      <c r="AI37" s="284"/>
      <c r="AJ37" s="284"/>
      <c r="AK37" s="284"/>
      <c r="AL37" s="284" t="s">
        <v>255</v>
      </c>
      <c r="AM37" s="284"/>
      <c r="AN37" s="284"/>
      <c r="AO37" s="284"/>
      <c r="AP37" s="284"/>
      <c r="AQ37" s="284"/>
      <c r="AR37" s="284"/>
      <c r="AS37" s="284"/>
      <c r="AT37" s="284" t="s">
        <v>256</v>
      </c>
      <c r="AU37" s="284"/>
      <c r="AV37" s="284"/>
      <c r="AW37" s="284"/>
      <c r="AX37" s="284"/>
      <c r="AY37" s="284"/>
      <c r="AZ37" s="284"/>
      <c r="BA37" s="284"/>
      <c r="BB37" s="235" t="s">
        <v>257</v>
      </c>
      <c r="BC37" s="235"/>
      <c r="BD37" s="235"/>
      <c r="BE37" s="235"/>
      <c r="BF37" s="235"/>
      <c r="BG37" s="235"/>
      <c r="BH37" s="235"/>
      <c r="BI37" s="235"/>
      <c r="BJ37" s="289"/>
    </row>
    <row r="38" spans="2:62">
      <c r="B38" s="236"/>
      <c r="C38" s="237"/>
      <c r="D38" s="237"/>
      <c r="E38" s="237"/>
      <c r="F38" s="237"/>
      <c r="G38" s="237"/>
      <c r="H38" s="237"/>
      <c r="I38" s="237"/>
      <c r="J38" s="237"/>
      <c r="K38" s="237"/>
      <c r="L38" s="237"/>
      <c r="M38" s="237"/>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237"/>
      <c r="BC38" s="237"/>
      <c r="BD38" s="237"/>
      <c r="BE38" s="237"/>
      <c r="BF38" s="237"/>
      <c r="BG38" s="237"/>
      <c r="BH38" s="237"/>
      <c r="BI38" s="237"/>
      <c r="BJ38" s="279"/>
    </row>
    <row r="39" spans="2:62" ht="8.1" customHeight="1">
      <c r="M39" s="34"/>
    </row>
    <row r="40" spans="2:62">
      <c r="C40" s="194" t="s">
        <v>236</v>
      </c>
      <c r="D40" s="194"/>
      <c r="E40" s="194"/>
      <c r="F40" s="194"/>
      <c r="G40" s="217">
        <v>20</v>
      </c>
      <c r="H40" s="217"/>
      <c r="I40" s="217"/>
      <c r="J40" s="217" t="s">
        <v>237</v>
      </c>
      <c r="K40" s="217"/>
      <c r="L40" s="217"/>
      <c r="M40" s="35"/>
      <c r="N40" s="198">
        <v>70</v>
      </c>
      <c r="O40" s="198"/>
      <c r="P40" s="198"/>
      <c r="Q40" s="198"/>
      <c r="R40" s="198"/>
      <c r="S40" s="198"/>
      <c r="T40" s="198"/>
      <c r="U40" s="198"/>
      <c r="V40" s="198">
        <v>68</v>
      </c>
      <c r="W40" s="198"/>
      <c r="X40" s="198"/>
      <c r="Y40" s="198"/>
      <c r="Z40" s="198"/>
      <c r="AA40" s="198"/>
      <c r="AB40" s="198"/>
      <c r="AC40" s="198"/>
      <c r="AD40" s="198">
        <v>110</v>
      </c>
      <c r="AE40" s="198"/>
      <c r="AF40" s="198"/>
      <c r="AG40" s="198"/>
      <c r="AH40" s="198"/>
      <c r="AI40" s="198"/>
      <c r="AJ40" s="198"/>
      <c r="AK40" s="198"/>
      <c r="AL40" s="198">
        <v>129</v>
      </c>
      <c r="AM40" s="198"/>
      <c r="AN40" s="198"/>
      <c r="AO40" s="198"/>
      <c r="AP40" s="198"/>
      <c r="AQ40" s="198"/>
      <c r="AR40" s="198"/>
      <c r="AS40" s="198"/>
      <c r="AT40" s="198">
        <v>133</v>
      </c>
      <c r="AU40" s="198"/>
      <c r="AV40" s="198"/>
      <c r="AW40" s="198"/>
      <c r="AX40" s="198"/>
      <c r="AY40" s="198"/>
      <c r="AZ40" s="198"/>
      <c r="BA40" s="198"/>
      <c r="BB40" s="195">
        <v>949</v>
      </c>
      <c r="BC40" s="195"/>
      <c r="BD40" s="195"/>
      <c r="BE40" s="195"/>
      <c r="BF40" s="195"/>
      <c r="BG40" s="195"/>
      <c r="BH40" s="195"/>
      <c r="BI40" s="195"/>
      <c r="BJ40" s="195"/>
    </row>
    <row r="41" spans="2:62">
      <c r="G41" s="217">
        <v>21</v>
      </c>
      <c r="H41" s="217"/>
      <c r="I41" s="217"/>
      <c r="M41" s="35"/>
      <c r="N41" s="198">
        <v>89</v>
      </c>
      <c r="O41" s="198"/>
      <c r="P41" s="198"/>
      <c r="Q41" s="198"/>
      <c r="R41" s="198"/>
      <c r="S41" s="198"/>
      <c r="T41" s="198"/>
      <c r="U41" s="198"/>
      <c r="V41" s="198">
        <v>78</v>
      </c>
      <c r="W41" s="198"/>
      <c r="X41" s="198"/>
      <c r="Y41" s="198"/>
      <c r="Z41" s="198"/>
      <c r="AA41" s="198"/>
      <c r="AB41" s="198"/>
      <c r="AC41" s="198"/>
      <c r="AD41" s="198">
        <v>135</v>
      </c>
      <c r="AE41" s="198"/>
      <c r="AF41" s="198"/>
      <c r="AG41" s="198"/>
      <c r="AH41" s="198"/>
      <c r="AI41" s="198"/>
      <c r="AJ41" s="198"/>
      <c r="AK41" s="198"/>
      <c r="AL41" s="198">
        <v>122</v>
      </c>
      <c r="AM41" s="198"/>
      <c r="AN41" s="198"/>
      <c r="AO41" s="198"/>
      <c r="AP41" s="198"/>
      <c r="AQ41" s="198"/>
      <c r="AR41" s="198"/>
      <c r="AS41" s="198"/>
      <c r="AT41" s="198">
        <v>174</v>
      </c>
      <c r="AU41" s="198"/>
      <c r="AV41" s="198"/>
      <c r="AW41" s="198"/>
      <c r="AX41" s="198"/>
      <c r="AY41" s="198"/>
      <c r="AZ41" s="198"/>
      <c r="BA41" s="198"/>
      <c r="BB41" s="195">
        <v>911</v>
      </c>
      <c r="BC41" s="195"/>
      <c r="BD41" s="195"/>
      <c r="BE41" s="195"/>
      <c r="BF41" s="195"/>
      <c r="BG41" s="195"/>
      <c r="BH41" s="195"/>
      <c r="BI41" s="195"/>
      <c r="BJ41" s="195"/>
    </row>
    <row r="42" spans="2:62">
      <c r="G42" s="217">
        <v>22</v>
      </c>
      <c r="H42" s="217"/>
      <c r="I42" s="217"/>
      <c r="M42" s="35"/>
      <c r="N42" s="198">
        <v>93</v>
      </c>
      <c r="O42" s="198"/>
      <c r="P42" s="198"/>
      <c r="Q42" s="198"/>
      <c r="R42" s="198"/>
      <c r="S42" s="198"/>
      <c r="T42" s="198"/>
      <c r="U42" s="198"/>
      <c r="V42" s="198">
        <v>74</v>
      </c>
      <c r="W42" s="198"/>
      <c r="X42" s="198"/>
      <c r="Y42" s="198"/>
      <c r="Z42" s="198"/>
      <c r="AA42" s="198"/>
      <c r="AB42" s="198"/>
      <c r="AC42" s="198"/>
      <c r="AD42" s="198">
        <v>162</v>
      </c>
      <c r="AE42" s="198"/>
      <c r="AF42" s="198"/>
      <c r="AG42" s="198"/>
      <c r="AH42" s="198"/>
      <c r="AI42" s="198"/>
      <c r="AJ42" s="198"/>
      <c r="AK42" s="198"/>
      <c r="AL42" s="198">
        <v>146</v>
      </c>
      <c r="AM42" s="198"/>
      <c r="AN42" s="198"/>
      <c r="AO42" s="198"/>
      <c r="AP42" s="198"/>
      <c r="AQ42" s="198"/>
      <c r="AR42" s="198"/>
      <c r="AS42" s="198"/>
      <c r="AT42" s="198">
        <v>148</v>
      </c>
      <c r="AU42" s="198"/>
      <c r="AV42" s="198"/>
      <c r="AW42" s="198"/>
      <c r="AX42" s="198"/>
      <c r="AY42" s="198"/>
      <c r="AZ42" s="198"/>
      <c r="BA42" s="198"/>
      <c r="BB42" s="195">
        <v>1040</v>
      </c>
      <c r="BC42" s="195"/>
      <c r="BD42" s="195"/>
      <c r="BE42" s="195"/>
      <c r="BF42" s="195"/>
      <c r="BG42" s="195"/>
      <c r="BH42" s="195"/>
      <c r="BI42" s="195"/>
      <c r="BJ42" s="195"/>
    </row>
    <row r="43" spans="2:62">
      <c r="G43" s="217">
        <v>23</v>
      </c>
      <c r="H43" s="217"/>
      <c r="I43" s="217"/>
      <c r="M43" s="35"/>
      <c r="N43" s="198">
        <v>91</v>
      </c>
      <c r="O43" s="198"/>
      <c r="P43" s="198"/>
      <c r="Q43" s="198"/>
      <c r="R43" s="198"/>
      <c r="S43" s="198"/>
      <c r="T43" s="198"/>
      <c r="U43" s="198"/>
      <c r="V43" s="198">
        <v>76</v>
      </c>
      <c r="W43" s="198"/>
      <c r="X43" s="198"/>
      <c r="Y43" s="198"/>
      <c r="Z43" s="198"/>
      <c r="AA43" s="198"/>
      <c r="AB43" s="198"/>
      <c r="AC43" s="198"/>
      <c r="AD43" s="198">
        <v>174</v>
      </c>
      <c r="AE43" s="198"/>
      <c r="AF43" s="198"/>
      <c r="AG43" s="198"/>
      <c r="AH43" s="198"/>
      <c r="AI43" s="198"/>
      <c r="AJ43" s="198"/>
      <c r="AK43" s="198"/>
      <c r="AL43" s="198">
        <v>131</v>
      </c>
      <c r="AM43" s="198"/>
      <c r="AN43" s="198"/>
      <c r="AO43" s="198"/>
      <c r="AP43" s="198"/>
      <c r="AQ43" s="198"/>
      <c r="AR43" s="198"/>
      <c r="AS43" s="198"/>
      <c r="AT43" s="198">
        <v>151</v>
      </c>
      <c r="AU43" s="198"/>
      <c r="AV43" s="198"/>
      <c r="AW43" s="198"/>
      <c r="AX43" s="198"/>
      <c r="AY43" s="198"/>
      <c r="AZ43" s="198"/>
      <c r="BA43" s="198"/>
      <c r="BB43" s="195">
        <v>1078</v>
      </c>
      <c r="BC43" s="195"/>
      <c r="BD43" s="195"/>
      <c r="BE43" s="195"/>
      <c r="BF43" s="195"/>
      <c r="BG43" s="195"/>
      <c r="BH43" s="195"/>
      <c r="BI43" s="195"/>
      <c r="BJ43" s="195"/>
    </row>
    <row r="44" spans="2:62">
      <c r="G44" s="218">
        <v>24</v>
      </c>
      <c r="H44" s="218"/>
      <c r="I44" s="218"/>
      <c r="M44" s="35"/>
      <c r="N44" s="322">
        <v>96</v>
      </c>
      <c r="O44" s="322"/>
      <c r="P44" s="322"/>
      <c r="Q44" s="322"/>
      <c r="R44" s="322"/>
      <c r="S44" s="322"/>
      <c r="T44" s="322"/>
      <c r="U44" s="322"/>
      <c r="V44" s="322">
        <v>92</v>
      </c>
      <c r="W44" s="322"/>
      <c r="X44" s="322"/>
      <c r="Y44" s="322"/>
      <c r="Z44" s="322"/>
      <c r="AA44" s="322"/>
      <c r="AB44" s="322"/>
      <c r="AC44" s="322"/>
      <c r="AD44" s="322">
        <v>205</v>
      </c>
      <c r="AE44" s="322"/>
      <c r="AF44" s="322"/>
      <c r="AG44" s="322"/>
      <c r="AH44" s="322"/>
      <c r="AI44" s="322"/>
      <c r="AJ44" s="322"/>
      <c r="AK44" s="322"/>
      <c r="AL44" s="322">
        <v>130</v>
      </c>
      <c r="AM44" s="322"/>
      <c r="AN44" s="322"/>
      <c r="AO44" s="322"/>
      <c r="AP44" s="322"/>
      <c r="AQ44" s="322"/>
      <c r="AR44" s="322"/>
      <c r="AS44" s="322"/>
      <c r="AT44" s="322">
        <v>119</v>
      </c>
      <c r="AU44" s="322"/>
      <c r="AV44" s="322"/>
      <c r="AW44" s="322"/>
      <c r="AX44" s="322"/>
      <c r="AY44" s="322"/>
      <c r="AZ44" s="322"/>
      <c r="BA44" s="322"/>
      <c r="BB44" s="322">
        <v>1197</v>
      </c>
      <c r="BC44" s="322"/>
      <c r="BD44" s="322"/>
      <c r="BE44" s="322"/>
      <c r="BF44" s="322"/>
      <c r="BG44" s="322"/>
      <c r="BH44" s="322"/>
      <c r="BI44" s="322"/>
      <c r="BJ44" s="322"/>
    </row>
    <row r="45" spans="2:62" ht="8.1" customHeight="1">
      <c r="B45" s="1"/>
      <c r="C45" s="1"/>
      <c r="D45" s="1"/>
      <c r="E45" s="1"/>
      <c r="F45" s="1"/>
      <c r="G45" s="1"/>
      <c r="H45" s="1"/>
      <c r="I45" s="1"/>
      <c r="J45" s="1"/>
      <c r="K45" s="1"/>
      <c r="L45" s="1"/>
      <c r="M45" s="36"/>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row>
    <row r="46" spans="2:62">
      <c r="C46" s="197" t="s">
        <v>258</v>
      </c>
      <c r="D46" s="197"/>
      <c r="E46" s="18" t="s">
        <v>260</v>
      </c>
      <c r="F46" s="3" t="s">
        <v>350</v>
      </c>
    </row>
    <row r="47" spans="2:62">
      <c r="B47" s="192" t="s">
        <v>259</v>
      </c>
      <c r="C47" s="192"/>
      <c r="D47" s="192"/>
      <c r="E47" s="18" t="s">
        <v>260</v>
      </c>
      <c r="F47" s="3" t="s">
        <v>351</v>
      </c>
    </row>
    <row r="49" spans="2:62" ht="18" customHeight="1">
      <c r="B49" s="201" t="s">
        <v>393</v>
      </c>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row>
    <row r="50" spans="2:62">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row>
    <row r="51" spans="2:62">
      <c r="B51" s="204" t="s">
        <v>227</v>
      </c>
      <c r="C51" s="208"/>
      <c r="D51" s="208"/>
      <c r="E51" s="208"/>
      <c r="F51" s="208"/>
      <c r="G51" s="208"/>
      <c r="H51" s="208"/>
      <c r="I51" s="208"/>
      <c r="J51" s="208"/>
      <c r="K51" s="208"/>
      <c r="L51" s="208"/>
      <c r="M51" s="208"/>
      <c r="N51" s="210" t="s">
        <v>261</v>
      </c>
      <c r="O51" s="210"/>
      <c r="P51" s="210"/>
      <c r="Q51" s="210"/>
      <c r="R51" s="210"/>
      <c r="S51" s="210"/>
      <c r="T51" s="210" t="s">
        <v>262</v>
      </c>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22"/>
    </row>
    <row r="52" spans="2:62">
      <c r="B52" s="220"/>
      <c r="C52" s="209"/>
      <c r="D52" s="209"/>
      <c r="E52" s="209"/>
      <c r="F52" s="209"/>
      <c r="G52" s="209"/>
      <c r="H52" s="209"/>
      <c r="I52" s="209"/>
      <c r="J52" s="209"/>
      <c r="K52" s="209"/>
      <c r="L52" s="209"/>
      <c r="M52" s="209"/>
      <c r="N52" s="221"/>
      <c r="O52" s="221"/>
      <c r="P52" s="221"/>
      <c r="Q52" s="221"/>
      <c r="R52" s="221"/>
      <c r="S52" s="221"/>
      <c r="T52" s="250" t="s">
        <v>471</v>
      </c>
      <c r="U52" s="221"/>
      <c r="V52" s="221"/>
      <c r="W52" s="221"/>
      <c r="X52" s="221"/>
      <c r="Y52" s="221"/>
      <c r="Z52" s="250" t="s">
        <v>472</v>
      </c>
      <c r="AA52" s="221"/>
      <c r="AB52" s="221"/>
      <c r="AC52" s="221"/>
      <c r="AD52" s="221"/>
      <c r="AE52" s="221"/>
      <c r="AF52" s="221"/>
      <c r="AG52" s="250" t="s">
        <v>473</v>
      </c>
      <c r="AH52" s="221"/>
      <c r="AI52" s="221"/>
      <c r="AJ52" s="221"/>
      <c r="AK52" s="221"/>
      <c r="AL52" s="221"/>
      <c r="AM52" s="250" t="s">
        <v>474</v>
      </c>
      <c r="AN52" s="221"/>
      <c r="AO52" s="221"/>
      <c r="AP52" s="221"/>
      <c r="AQ52" s="221"/>
      <c r="AR52" s="221"/>
      <c r="AS52" s="250" t="s">
        <v>475</v>
      </c>
      <c r="AT52" s="221"/>
      <c r="AU52" s="221"/>
      <c r="AV52" s="221"/>
      <c r="AW52" s="221"/>
      <c r="AX52" s="221"/>
      <c r="AY52" s="250" t="s">
        <v>476</v>
      </c>
      <c r="AZ52" s="221"/>
      <c r="BA52" s="221"/>
      <c r="BB52" s="221"/>
      <c r="BC52" s="221"/>
      <c r="BD52" s="221"/>
      <c r="BE52" s="250" t="s">
        <v>477</v>
      </c>
      <c r="BF52" s="221"/>
      <c r="BG52" s="221"/>
      <c r="BH52" s="221"/>
      <c r="BI52" s="221"/>
      <c r="BJ52" s="223"/>
    </row>
    <row r="53" spans="2:62">
      <c r="B53" s="220"/>
      <c r="C53" s="209"/>
      <c r="D53" s="209"/>
      <c r="E53" s="209"/>
      <c r="F53" s="209"/>
      <c r="G53" s="209"/>
      <c r="H53" s="209"/>
      <c r="I53" s="209"/>
      <c r="J53" s="209"/>
      <c r="K53" s="209"/>
      <c r="L53" s="209"/>
      <c r="M53" s="209"/>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3"/>
    </row>
    <row r="54" spans="2:62">
      <c r="B54" s="220"/>
      <c r="C54" s="209"/>
      <c r="D54" s="209"/>
      <c r="E54" s="209"/>
      <c r="F54" s="209"/>
      <c r="G54" s="209"/>
      <c r="H54" s="209"/>
      <c r="I54" s="209"/>
      <c r="J54" s="209"/>
      <c r="K54" s="209"/>
      <c r="L54" s="209"/>
      <c r="M54" s="209"/>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c r="AL54" s="221"/>
      <c r="AM54" s="221"/>
      <c r="AN54" s="221"/>
      <c r="AO54" s="221"/>
      <c r="AP54" s="221"/>
      <c r="AQ54" s="221"/>
      <c r="AR54" s="221"/>
      <c r="AS54" s="221"/>
      <c r="AT54" s="221"/>
      <c r="AU54" s="221"/>
      <c r="AV54" s="221"/>
      <c r="AW54" s="221"/>
      <c r="AX54" s="221"/>
      <c r="AY54" s="221"/>
      <c r="AZ54" s="221"/>
      <c r="BA54" s="221"/>
      <c r="BB54" s="221"/>
      <c r="BC54" s="221"/>
      <c r="BD54" s="221"/>
      <c r="BE54" s="221"/>
      <c r="BF54" s="221"/>
      <c r="BG54" s="221"/>
      <c r="BH54" s="221"/>
      <c r="BI54" s="221"/>
      <c r="BJ54" s="223"/>
    </row>
    <row r="55" spans="2:62" ht="8.1" customHeight="1">
      <c r="B55" s="21"/>
      <c r="C55" s="21"/>
      <c r="D55" s="21"/>
      <c r="E55" s="21"/>
      <c r="F55" s="21"/>
      <c r="G55" s="21"/>
      <c r="H55" s="21"/>
      <c r="I55" s="21"/>
      <c r="J55" s="21"/>
      <c r="K55" s="21"/>
      <c r="L55" s="21"/>
      <c r="M55" s="34"/>
    </row>
    <row r="56" spans="2:62">
      <c r="B56" s="21"/>
      <c r="C56" s="320" t="s">
        <v>236</v>
      </c>
      <c r="D56" s="320"/>
      <c r="E56" s="320"/>
      <c r="F56" s="320"/>
      <c r="G56" s="292">
        <v>20</v>
      </c>
      <c r="H56" s="292"/>
      <c r="I56" s="292"/>
      <c r="J56" s="292" t="s">
        <v>237</v>
      </c>
      <c r="K56" s="292"/>
      <c r="L56" s="292"/>
      <c r="M56" s="35"/>
      <c r="N56" s="195">
        <v>150</v>
      </c>
      <c r="O56" s="195"/>
      <c r="P56" s="195"/>
      <c r="Q56" s="195"/>
      <c r="R56" s="195"/>
      <c r="S56" s="195"/>
      <c r="T56" s="195">
        <v>0</v>
      </c>
      <c r="U56" s="195"/>
      <c r="V56" s="195"/>
      <c r="W56" s="195"/>
      <c r="X56" s="195"/>
      <c r="Y56" s="195"/>
      <c r="Z56" s="195">
        <v>0</v>
      </c>
      <c r="AA56" s="195"/>
      <c r="AB56" s="195"/>
      <c r="AC56" s="195"/>
      <c r="AD56" s="195"/>
      <c r="AE56" s="195"/>
      <c r="AF56" s="195"/>
      <c r="AG56" s="195">
        <v>0</v>
      </c>
      <c r="AH56" s="195"/>
      <c r="AI56" s="195"/>
      <c r="AJ56" s="195"/>
      <c r="AK56" s="195"/>
      <c r="AL56" s="195"/>
      <c r="AM56" s="195">
        <v>0</v>
      </c>
      <c r="AN56" s="195"/>
      <c r="AO56" s="195"/>
      <c r="AP56" s="195"/>
      <c r="AQ56" s="195"/>
      <c r="AR56" s="195"/>
      <c r="AS56" s="195">
        <v>0</v>
      </c>
      <c r="AT56" s="195"/>
      <c r="AU56" s="195"/>
      <c r="AV56" s="195"/>
      <c r="AW56" s="195"/>
      <c r="AX56" s="195"/>
      <c r="AY56" s="195">
        <v>0</v>
      </c>
      <c r="AZ56" s="195"/>
      <c r="BA56" s="195"/>
      <c r="BB56" s="195"/>
      <c r="BC56" s="195"/>
      <c r="BD56" s="195"/>
      <c r="BE56" s="195">
        <v>0</v>
      </c>
      <c r="BF56" s="195"/>
      <c r="BG56" s="195"/>
      <c r="BH56" s="195"/>
      <c r="BI56" s="195"/>
      <c r="BJ56" s="195"/>
    </row>
    <row r="57" spans="2:62">
      <c r="B57" s="21"/>
      <c r="C57" s="21"/>
      <c r="D57" s="21"/>
      <c r="E57" s="21"/>
      <c r="F57" s="21"/>
      <c r="G57" s="292">
        <v>21</v>
      </c>
      <c r="H57" s="292"/>
      <c r="I57" s="292"/>
      <c r="J57" s="21"/>
      <c r="K57" s="21"/>
      <c r="L57" s="21"/>
      <c r="M57" s="35"/>
      <c r="N57" s="195">
        <v>174</v>
      </c>
      <c r="O57" s="195"/>
      <c r="P57" s="195"/>
      <c r="Q57" s="195"/>
      <c r="R57" s="195"/>
      <c r="S57" s="195"/>
      <c r="T57" s="195">
        <v>0</v>
      </c>
      <c r="U57" s="195"/>
      <c r="V57" s="195"/>
      <c r="W57" s="195"/>
      <c r="X57" s="195"/>
      <c r="Y57" s="195"/>
      <c r="Z57" s="195">
        <v>0</v>
      </c>
      <c r="AA57" s="195"/>
      <c r="AB57" s="195"/>
      <c r="AC57" s="195"/>
      <c r="AD57" s="195"/>
      <c r="AE57" s="195"/>
      <c r="AF57" s="195"/>
      <c r="AG57" s="195">
        <v>0</v>
      </c>
      <c r="AH57" s="195"/>
      <c r="AI57" s="195"/>
      <c r="AJ57" s="195"/>
      <c r="AK57" s="195"/>
      <c r="AL57" s="195"/>
      <c r="AM57" s="195">
        <v>0</v>
      </c>
      <c r="AN57" s="195"/>
      <c r="AO57" s="195"/>
      <c r="AP57" s="195"/>
      <c r="AQ57" s="195"/>
      <c r="AR57" s="195"/>
      <c r="AS57" s="195">
        <v>0</v>
      </c>
      <c r="AT57" s="195"/>
      <c r="AU57" s="195"/>
      <c r="AV57" s="195"/>
      <c r="AW57" s="195"/>
      <c r="AX57" s="195"/>
      <c r="AY57" s="195">
        <v>0</v>
      </c>
      <c r="AZ57" s="195"/>
      <c r="BA57" s="195"/>
      <c r="BB57" s="195"/>
      <c r="BC57" s="195"/>
      <c r="BD57" s="195"/>
      <c r="BE57" s="195">
        <v>0</v>
      </c>
      <c r="BF57" s="195"/>
      <c r="BG57" s="195"/>
      <c r="BH57" s="195"/>
      <c r="BI57" s="195"/>
      <c r="BJ57" s="195"/>
    </row>
    <row r="58" spans="2:62">
      <c r="B58" s="21"/>
      <c r="C58" s="21"/>
      <c r="D58" s="21"/>
      <c r="E58" s="21"/>
      <c r="F58" s="21"/>
      <c r="G58" s="292">
        <v>22</v>
      </c>
      <c r="H58" s="292"/>
      <c r="I58" s="292"/>
      <c r="J58" s="21"/>
      <c r="K58" s="21"/>
      <c r="L58" s="21"/>
      <c r="M58" s="35"/>
      <c r="N58" s="195">
        <v>162</v>
      </c>
      <c r="O58" s="195"/>
      <c r="P58" s="195"/>
      <c r="Q58" s="195"/>
      <c r="R58" s="195"/>
      <c r="S58" s="195"/>
      <c r="T58" s="195">
        <v>0</v>
      </c>
      <c r="U58" s="195"/>
      <c r="V58" s="195"/>
      <c r="W58" s="195"/>
      <c r="X58" s="195"/>
      <c r="Y58" s="195"/>
      <c r="Z58" s="195">
        <v>0</v>
      </c>
      <c r="AA58" s="195"/>
      <c r="AB58" s="195"/>
      <c r="AC58" s="195"/>
      <c r="AD58" s="195"/>
      <c r="AE58" s="195"/>
      <c r="AF58" s="195"/>
      <c r="AG58" s="195">
        <v>0</v>
      </c>
      <c r="AH58" s="195"/>
      <c r="AI58" s="195"/>
      <c r="AJ58" s="195"/>
      <c r="AK58" s="195"/>
      <c r="AL58" s="195"/>
      <c r="AM58" s="195">
        <v>0</v>
      </c>
      <c r="AN58" s="195"/>
      <c r="AO58" s="195"/>
      <c r="AP58" s="195"/>
      <c r="AQ58" s="195"/>
      <c r="AR58" s="195"/>
      <c r="AS58" s="195">
        <v>0</v>
      </c>
      <c r="AT58" s="195"/>
      <c r="AU58" s="195"/>
      <c r="AV58" s="195"/>
      <c r="AW58" s="195"/>
      <c r="AX58" s="195"/>
      <c r="AY58" s="195">
        <v>0</v>
      </c>
      <c r="AZ58" s="195"/>
      <c r="BA58" s="195"/>
      <c r="BB58" s="195"/>
      <c r="BC58" s="195"/>
      <c r="BD58" s="195"/>
      <c r="BE58" s="195">
        <v>0</v>
      </c>
      <c r="BF58" s="195"/>
      <c r="BG58" s="195"/>
      <c r="BH58" s="195"/>
      <c r="BI58" s="195"/>
      <c r="BJ58" s="195"/>
    </row>
    <row r="59" spans="2:62">
      <c r="B59" s="21"/>
      <c r="C59" s="21"/>
      <c r="D59" s="21"/>
      <c r="E59" s="21"/>
      <c r="F59" s="21"/>
      <c r="G59" s="292">
        <v>23</v>
      </c>
      <c r="H59" s="292"/>
      <c r="I59" s="292"/>
      <c r="J59" s="21"/>
      <c r="K59" s="21"/>
      <c r="L59" s="21"/>
      <c r="M59" s="35"/>
      <c r="N59" s="195">
        <v>204</v>
      </c>
      <c r="O59" s="195"/>
      <c r="P59" s="195"/>
      <c r="Q59" s="195"/>
      <c r="R59" s="195"/>
      <c r="S59" s="195"/>
      <c r="T59" s="195">
        <v>0</v>
      </c>
      <c r="U59" s="195"/>
      <c r="V59" s="195"/>
      <c r="W59" s="195"/>
      <c r="X59" s="195"/>
      <c r="Y59" s="195"/>
      <c r="Z59" s="195">
        <v>0</v>
      </c>
      <c r="AA59" s="195"/>
      <c r="AB59" s="195"/>
      <c r="AC59" s="195"/>
      <c r="AD59" s="195"/>
      <c r="AE59" s="195"/>
      <c r="AF59" s="195"/>
      <c r="AG59" s="195">
        <v>0</v>
      </c>
      <c r="AH59" s="195"/>
      <c r="AI59" s="195"/>
      <c r="AJ59" s="195"/>
      <c r="AK59" s="195"/>
      <c r="AL59" s="195"/>
      <c r="AM59" s="195">
        <v>0</v>
      </c>
      <c r="AN59" s="195"/>
      <c r="AO59" s="195"/>
      <c r="AP59" s="195"/>
      <c r="AQ59" s="195"/>
      <c r="AR59" s="195"/>
      <c r="AS59" s="195">
        <v>0</v>
      </c>
      <c r="AT59" s="195"/>
      <c r="AU59" s="195"/>
      <c r="AV59" s="195"/>
      <c r="AW59" s="195"/>
      <c r="AX59" s="195"/>
      <c r="AY59" s="195">
        <v>0</v>
      </c>
      <c r="AZ59" s="195"/>
      <c r="BA59" s="195"/>
      <c r="BB59" s="195"/>
      <c r="BC59" s="195"/>
      <c r="BD59" s="195"/>
      <c r="BE59" s="195">
        <v>0</v>
      </c>
      <c r="BF59" s="195"/>
      <c r="BG59" s="195"/>
      <c r="BH59" s="195"/>
      <c r="BI59" s="195"/>
      <c r="BJ59" s="195"/>
    </row>
    <row r="60" spans="2:62">
      <c r="B60" s="21"/>
      <c r="C60" s="21"/>
      <c r="D60" s="21"/>
      <c r="E60" s="21"/>
      <c r="F60" s="21"/>
      <c r="G60" s="321">
        <v>24</v>
      </c>
      <c r="H60" s="321"/>
      <c r="I60" s="321"/>
      <c r="J60" s="21"/>
      <c r="K60" s="21"/>
      <c r="L60" s="21"/>
      <c r="M60" s="35"/>
      <c r="N60" s="200">
        <f>SUM(T60:BJ60,N71:BJ71)</f>
        <v>181</v>
      </c>
      <c r="O60" s="200"/>
      <c r="P60" s="200"/>
      <c r="Q60" s="200"/>
      <c r="R60" s="200"/>
      <c r="S60" s="200"/>
      <c r="T60" s="200">
        <v>0</v>
      </c>
      <c r="U60" s="200"/>
      <c r="V60" s="200"/>
      <c r="W60" s="200"/>
      <c r="X60" s="200"/>
      <c r="Y60" s="200"/>
      <c r="Z60" s="200">
        <v>0</v>
      </c>
      <c r="AA60" s="200"/>
      <c r="AB60" s="200"/>
      <c r="AC60" s="200"/>
      <c r="AD60" s="200"/>
      <c r="AE60" s="200"/>
      <c r="AF60" s="200"/>
      <c r="AG60" s="200">
        <v>0</v>
      </c>
      <c r="AH60" s="200"/>
      <c r="AI60" s="200"/>
      <c r="AJ60" s="200"/>
      <c r="AK60" s="200"/>
      <c r="AL60" s="200"/>
      <c r="AM60" s="200">
        <v>0</v>
      </c>
      <c r="AN60" s="200"/>
      <c r="AO60" s="200"/>
      <c r="AP60" s="200"/>
      <c r="AQ60" s="200"/>
      <c r="AR60" s="200"/>
      <c r="AS60" s="200">
        <v>0</v>
      </c>
      <c r="AT60" s="200"/>
      <c r="AU60" s="200"/>
      <c r="AV60" s="200"/>
      <c r="AW60" s="200"/>
      <c r="AX60" s="200"/>
      <c r="AY60" s="200">
        <v>0</v>
      </c>
      <c r="AZ60" s="200"/>
      <c r="BA60" s="200"/>
      <c r="BB60" s="200"/>
      <c r="BC60" s="200"/>
      <c r="BD60" s="200"/>
      <c r="BE60" s="200">
        <v>0</v>
      </c>
      <c r="BF60" s="200"/>
      <c r="BG60" s="200"/>
      <c r="BH60" s="200"/>
      <c r="BI60" s="200"/>
      <c r="BJ60" s="200"/>
    </row>
    <row r="61" spans="2:62" ht="8.1" customHeight="1">
      <c r="B61" s="1"/>
      <c r="C61" s="1"/>
      <c r="D61" s="1"/>
      <c r="E61" s="1"/>
      <c r="F61" s="1"/>
      <c r="G61" s="1"/>
      <c r="H61" s="1"/>
      <c r="I61" s="1"/>
      <c r="J61" s="1"/>
      <c r="K61" s="1"/>
      <c r="L61" s="1"/>
      <c r="M61" s="36"/>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row>
    <row r="62" spans="2:62">
      <c r="B62" s="314" t="s">
        <v>227</v>
      </c>
      <c r="C62" s="315"/>
      <c r="D62" s="315"/>
      <c r="E62" s="315"/>
      <c r="F62" s="315"/>
      <c r="G62" s="315"/>
      <c r="H62" s="315"/>
      <c r="I62" s="315"/>
      <c r="J62" s="315"/>
      <c r="K62" s="315"/>
      <c r="L62" s="315"/>
      <c r="M62" s="316"/>
      <c r="N62" s="210" t="s">
        <v>346</v>
      </c>
      <c r="O62" s="210"/>
      <c r="P62" s="210"/>
      <c r="Q62" s="210"/>
      <c r="R62" s="210"/>
      <c r="S62" s="210"/>
      <c r="T62" s="210"/>
      <c r="U62" s="210"/>
      <c r="V62" s="210"/>
      <c r="W62" s="210"/>
      <c r="X62" s="210"/>
      <c r="Y62" s="210"/>
      <c r="Z62" s="210"/>
      <c r="AA62" s="210"/>
      <c r="AB62" s="210"/>
      <c r="AC62" s="210"/>
      <c r="AD62" s="210"/>
      <c r="AE62" s="210"/>
      <c r="AF62" s="210"/>
      <c r="AG62" s="210"/>
      <c r="AH62" s="210"/>
      <c r="AI62" s="210"/>
      <c r="AJ62" s="210"/>
      <c r="AK62" s="210" t="s">
        <v>347</v>
      </c>
      <c r="AL62" s="210"/>
      <c r="AM62" s="210"/>
      <c r="AN62" s="210"/>
      <c r="AO62" s="210"/>
      <c r="AP62" s="210"/>
      <c r="AQ62" s="210"/>
      <c r="AR62" s="210"/>
      <c r="AS62" s="210"/>
      <c r="AT62" s="210"/>
      <c r="AU62" s="210"/>
      <c r="AV62" s="210"/>
      <c r="AW62" s="210"/>
      <c r="AX62" s="210"/>
      <c r="AY62" s="210"/>
      <c r="AZ62" s="210"/>
      <c r="BA62" s="210"/>
      <c r="BB62" s="210"/>
      <c r="BC62" s="210"/>
      <c r="BD62" s="210"/>
      <c r="BE62" s="210"/>
      <c r="BF62" s="210"/>
      <c r="BG62" s="210"/>
      <c r="BH62" s="210"/>
      <c r="BI62" s="210"/>
      <c r="BJ62" s="222"/>
    </row>
    <row r="63" spans="2:62">
      <c r="B63" s="317"/>
      <c r="C63" s="318"/>
      <c r="D63" s="318"/>
      <c r="E63" s="318"/>
      <c r="F63" s="318"/>
      <c r="G63" s="318"/>
      <c r="H63" s="318"/>
      <c r="I63" s="318"/>
      <c r="J63" s="318"/>
      <c r="K63" s="318"/>
      <c r="L63" s="318"/>
      <c r="M63" s="319"/>
      <c r="N63" s="310" t="s">
        <v>263</v>
      </c>
      <c r="O63" s="311"/>
      <c r="P63" s="311"/>
      <c r="Q63" s="311"/>
      <c r="R63" s="311"/>
      <c r="S63" s="311"/>
      <c r="T63" s="250" t="s">
        <v>478</v>
      </c>
      <c r="U63" s="221"/>
      <c r="V63" s="221"/>
      <c r="W63" s="221"/>
      <c r="X63" s="221"/>
      <c r="Y63" s="311" t="s">
        <v>267</v>
      </c>
      <c r="Z63" s="311"/>
      <c r="AA63" s="311"/>
      <c r="AB63" s="311"/>
      <c r="AC63" s="311"/>
      <c r="AD63" s="312" t="s">
        <v>480</v>
      </c>
      <c r="AE63" s="313"/>
      <c r="AF63" s="313"/>
      <c r="AG63" s="313"/>
      <c r="AH63" s="313"/>
      <c r="AI63" s="313"/>
      <c r="AJ63" s="313"/>
      <c r="AK63" s="221" t="s">
        <v>264</v>
      </c>
      <c r="AL63" s="221"/>
      <c r="AM63" s="221"/>
      <c r="AN63" s="221"/>
      <c r="AO63" s="221"/>
      <c r="AP63" s="282" t="s">
        <v>265</v>
      </c>
      <c r="AQ63" s="282"/>
      <c r="AR63" s="282"/>
      <c r="AS63" s="282"/>
      <c r="AT63" s="282"/>
      <c r="AU63" s="310" t="s">
        <v>266</v>
      </c>
      <c r="AV63" s="311"/>
      <c r="AW63" s="311"/>
      <c r="AX63" s="311"/>
      <c r="AY63" s="311"/>
      <c r="AZ63" s="311"/>
      <c r="BA63" s="221" t="s">
        <v>268</v>
      </c>
      <c r="BB63" s="221"/>
      <c r="BC63" s="221"/>
      <c r="BD63" s="221"/>
      <c r="BE63" s="221"/>
      <c r="BF63" s="282" t="s">
        <v>269</v>
      </c>
      <c r="BG63" s="282"/>
      <c r="BH63" s="282"/>
      <c r="BI63" s="282"/>
      <c r="BJ63" s="309"/>
    </row>
    <row r="64" spans="2:62">
      <c r="B64" s="317"/>
      <c r="C64" s="318"/>
      <c r="D64" s="318"/>
      <c r="E64" s="318"/>
      <c r="F64" s="318"/>
      <c r="G64" s="318"/>
      <c r="H64" s="318"/>
      <c r="I64" s="318"/>
      <c r="J64" s="318"/>
      <c r="K64" s="318"/>
      <c r="L64" s="318"/>
      <c r="M64" s="319"/>
      <c r="N64" s="311"/>
      <c r="O64" s="311"/>
      <c r="P64" s="311"/>
      <c r="Q64" s="311"/>
      <c r="R64" s="311"/>
      <c r="S64" s="311"/>
      <c r="T64" s="221"/>
      <c r="U64" s="221"/>
      <c r="V64" s="221"/>
      <c r="W64" s="221"/>
      <c r="X64" s="221"/>
      <c r="Y64" s="311"/>
      <c r="Z64" s="311"/>
      <c r="AA64" s="311"/>
      <c r="AB64" s="311"/>
      <c r="AC64" s="311"/>
      <c r="AD64" s="313"/>
      <c r="AE64" s="313"/>
      <c r="AF64" s="313"/>
      <c r="AG64" s="313"/>
      <c r="AH64" s="313"/>
      <c r="AI64" s="313"/>
      <c r="AJ64" s="313"/>
      <c r="AK64" s="221"/>
      <c r="AL64" s="221"/>
      <c r="AM64" s="221"/>
      <c r="AN64" s="221"/>
      <c r="AO64" s="221"/>
      <c r="AP64" s="282"/>
      <c r="AQ64" s="282"/>
      <c r="AR64" s="282"/>
      <c r="AS64" s="282"/>
      <c r="AT64" s="282"/>
      <c r="AU64" s="311"/>
      <c r="AV64" s="311"/>
      <c r="AW64" s="311"/>
      <c r="AX64" s="311"/>
      <c r="AY64" s="311"/>
      <c r="AZ64" s="311"/>
      <c r="BA64" s="221"/>
      <c r="BB64" s="221"/>
      <c r="BC64" s="221"/>
      <c r="BD64" s="221"/>
      <c r="BE64" s="221"/>
      <c r="BF64" s="282"/>
      <c r="BG64" s="282"/>
      <c r="BH64" s="282"/>
      <c r="BI64" s="282"/>
      <c r="BJ64" s="309"/>
    </row>
    <row r="65" spans="1:63">
      <c r="B65" s="317"/>
      <c r="C65" s="318"/>
      <c r="D65" s="318"/>
      <c r="E65" s="318"/>
      <c r="F65" s="318"/>
      <c r="G65" s="318"/>
      <c r="H65" s="318"/>
      <c r="I65" s="318"/>
      <c r="J65" s="318"/>
      <c r="K65" s="318"/>
      <c r="L65" s="318"/>
      <c r="M65" s="319"/>
      <c r="N65" s="311"/>
      <c r="O65" s="311"/>
      <c r="P65" s="311"/>
      <c r="Q65" s="311"/>
      <c r="R65" s="311"/>
      <c r="S65" s="311"/>
      <c r="T65" s="221"/>
      <c r="U65" s="221"/>
      <c r="V65" s="221"/>
      <c r="W65" s="221"/>
      <c r="X65" s="221"/>
      <c r="Y65" s="311"/>
      <c r="Z65" s="311"/>
      <c r="AA65" s="311"/>
      <c r="AB65" s="311"/>
      <c r="AC65" s="311"/>
      <c r="AD65" s="313"/>
      <c r="AE65" s="313"/>
      <c r="AF65" s="313"/>
      <c r="AG65" s="313"/>
      <c r="AH65" s="313"/>
      <c r="AI65" s="313"/>
      <c r="AJ65" s="313"/>
      <c r="AK65" s="221"/>
      <c r="AL65" s="221"/>
      <c r="AM65" s="221"/>
      <c r="AN65" s="221"/>
      <c r="AO65" s="221"/>
      <c r="AP65" s="282"/>
      <c r="AQ65" s="282"/>
      <c r="AR65" s="282"/>
      <c r="AS65" s="282"/>
      <c r="AT65" s="282"/>
      <c r="AU65" s="311"/>
      <c r="AV65" s="311"/>
      <c r="AW65" s="311"/>
      <c r="AX65" s="311"/>
      <c r="AY65" s="311"/>
      <c r="AZ65" s="311"/>
      <c r="BA65" s="221"/>
      <c r="BB65" s="221"/>
      <c r="BC65" s="221"/>
      <c r="BD65" s="221"/>
      <c r="BE65" s="221"/>
      <c r="BF65" s="282"/>
      <c r="BG65" s="282"/>
      <c r="BH65" s="282"/>
      <c r="BI65" s="282"/>
      <c r="BJ65" s="309"/>
    </row>
    <row r="66" spans="1:63" ht="8.1" customHeight="1">
      <c r="B66" s="21"/>
      <c r="C66" s="21"/>
      <c r="D66" s="21"/>
      <c r="E66" s="21"/>
      <c r="F66" s="21"/>
      <c r="G66" s="21"/>
      <c r="H66" s="21"/>
      <c r="I66" s="21"/>
      <c r="J66" s="21"/>
      <c r="K66" s="21"/>
      <c r="L66" s="21"/>
      <c r="M66" s="34"/>
    </row>
    <row r="67" spans="1:63">
      <c r="B67" s="21"/>
      <c r="C67" s="320" t="s">
        <v>236</v>
      </c>
      <c r="D67" s="320"/>
      <c r="E67" s="320"/>
      <c r="F67" s="320"/>
      <c r="G67" s="292">
        <v>20</v>
      </c>
      <c r="H67" s="292"/>
      <c r="I67" s="292"/>
      <c r="J67" s="292" t="s">
        <v>237</v>
      </c>
      <c r="K67" s="292"/>
      <c r="L67" s="292"/>
      <c r="M67" s="35"/>
      <c r="N67" s="198">
        <v>0</v>
      </c>
      <c r="O67" s="195"/>
      <c r="P67" s="195"/>
      <c r="Q67" s="195"/>
      <c r="R67" s="195"/>
      <c r="S67" s="195"/>
      <c r="T67" s="195">
        <v>141</v>
      </c>
      <c r="U67" s="195"/>
      <c r="V67" s="195"/>
      <c r="W67" s="195"/>
      <c r="X67" s="195"/>
      <c r="Y67" s="195">
        <v>0</v>
      </c>
      <c r="Z67" s="195"/>
      <c r="AA67" s="195"/>
      <c r="AB67" s="195"/>
      <c r="AC67" s="195"/>
      <c r="AD67" s="195">
        <v>0</v>
      </c>
      <c r="AE67" s="195"/>
      <c r="AF67" s="195"/>
      <c r="AG67" s="195"/>
      <c r="AH67" s="195"/>
      <c r="AI67" s="195"/>
      <c r="AJ67" s="195"/>
      <c r="AK67" s="195">
        <v>0</v>
      </c>
      <c r="AL67" s="195"/>
      <c r="AM67" s="195"/>
      <c r="AN67" s="195"/>
      <c r="AO67" s="195"/>
      <c r="AP67" s="195">
        <v>0</v>
      </c>
      <c r="AQ67" s="195"/>
      <c r="AR67" s="195"/>
      <c r="AS67" s="195"/>
      <c r="AT67" s="195"/>
      <c r="AU67" s="195">
        <v>9</v>
      </c>
      <c r="AV67" s="195"/>
      <c r="AW67" s="195"/>
      <c r="AX67" s="195"/>
      <c r="AY67" s="195"/>
      <c r="AZ67" s="195"/>
      <c r="BA67" s="195">
        <v>0</v>
      </c>
      <c r="BB67" s="195"/>
      <c r="BC67" s="195"/>
      <c r="BD67" s="195"/>
      <c r="BE67" s="195"/>
      <c r="BF67" s="195">
        <v>0</v>
      </c>
      <c r="BG67" s="195"/>
      <c r="BH67" s="195"/>
      <c r="BI67" s="195"/>
      <c r="BJ67" s="195"/>
    </row>
    <row r="68" spans="1:63">
      <c r="B68" s="21"/>
      <c r="C68" s="21"/>
      <c r="D68" s="21"/>
      <c r="E68" s="21"/>
      <c r="F68" s="21"/>
      <c r="G68" s="292">
        <v>21</v>
      </c>
      <c r="H68" s="292"/>
      <c r="I68" s="292"/>
      <c r="J68" s="21"/>
      <c r="K68" s="21"/>
      <c r="L68" s="21"/>
      <c r="M68" s="35"/>
      <c r="N68" s="198">
        <v>0</v>
      </c>
      <c r="O68" s="195"/>
      <c r="P68" s="195"/>
      <c r="Q68" s="195"/>
      <c r="R68" s="195"/>
      <c r="S68" s="195"/>
      <c r="T68" s="195">
        <v>163</v>
      </c>
      <c r="U68" s="195"/>
      <c r="V68" s="195"/>
      <c r="W68" s="195"/>
      <c r="X68" s="195"/>
      <c r="Y68" s="195">
        <v>0</v>
      </c>
      <c r="Z68" s="195"/>
      <c r="AA68" s="195"/>
      <c r="AB68" s="195"/>
      <c r="AC68" s="195"/>
      <c r="AD68" s="195">
        <v>0</v>
      </c>
      <c r="AE68" s="195"/>
      <c r="AF68" s="195"/>
      <c r="AG68" s="195"/>
      <c r="AH68" s="195"/>
      <c r="AI68" s="195"/>
      <c r="AJ68" s="195"/>
      <c r="AK68" s="195">
        <v>0</v>
      </c>
      <c r="AL68" s="195"/>
      <c r="AM68" s="195"/>
      <c r="AN68" s="195"/>
      <c r="AO68" s="195"/>
      <c r="AP68" s="195">
        <v>0</v>
      </c>
      <c r="AQ68" s="195"/>
      <c r="AR68" s="195"/>
      <c r="AS68" s="195"/>
      <c r="AT68" s="195"/>
      <c r="AU68" s="195">
        <v>11</v>
      </c>
      <c r="AV68" s="195"/>
      <c r="AW68" s="195"/>
      <c r="AX68" s="195"/>
      <c r="AY68" s="195"/>
      <c r="AZ68" s="195"/>
      <c r="BA68" s="195">
        <v>0</v>
      </c>
      <c r="BB68" s="195"/>
      <c r="BC68" s="195"/>
      <c r="BD68" s="195"/>
      <c r="BE68" s="195"/>
      <c r="BF68" s="195">
        <v>0</v>
      </c>
      <c r="BG68" s="195"/>
      <c r="BH68" s="195"/>
      <c r="BI68" s="195"/>
      <c r="BJ68" s="195"/>
    </row>
    <row r="69" spans="1:63">
      <c r="B69" s="21"/>
      <c r="C69" s="21"/>
      <c r="D69" s="21"/>
      <c r="E69" s="21"/>
      <c r="F69" s="21"/>
      <c r="G69" s="292">
        <v>22</v>
      </c>
      <c r="H69" s="292"/>
      <c r="I69" s="292"/>
      <c r="J69" s="21"/>
      <c r="K69" s="21"/>
      <c r="L69" s="21"/>
      <c r="M69" s="35"/>
      <c r="N69" s="198">
        <v>0</v>
      </c>
      <c r="O69" s="195"/>
      <c r="P69" s="195"/>
      <c r="Q69" s="195"/>
      <c r="R69" s="195"/>
      <c r="S69" s="195"/>
      <c r="T69" s="195">
        <v>150</v>
      </c>
      <c r="U69" s="195"/>
      <c r="V69" s="195"/>
      <c r="W69" s="195"/>
      <c r="X69" s="195"/>
      <c r="Y69" s="195">
        <v>0</v>
      </c>
      <c r="Z69" s="195"/>
      <c r="AA69" s="195"/>
      <c r="AB69" s="195"/>
      <c r="AC69" s="195"/>
      <c r="AD69" s="195">
        <v>0</v>
      </c>
      <c r="AE69" s="195"/>
      <c r="AF69" s="195"/>
      <c r="AG69" s="195"/>
      <c r="AH69" s="195"/>
      <c r="AI69" s="195"/>
      <c r="AJ69" s="195"/>
      <c r="AK69" s="195">
        <v>0</v>
      </c>
      <c r="AL69" s="195"/>
      <c r="AM69" s="195"/>
      <c r="AN69" s="195"/>
      <c r="AO69" s="195"/>
      <c r="AP69" s="195">
        <v>0</v>
      </c>
      <c r="AQ69" s="195"/>
      <c r="AR69" s="195"/>
      <c r="AS69" s="195"/>
      <c r="AT69" s="195"/>
      <c r="AU69" s="195">
        <v>12</v>
      </c>
      <c r="AV69" s="195"/>
      <c r="AW69" s="195"/>
      <c r="AX69" s="195"/>
      <c r="AY69" s="195"/>
      <c r="AZ69" s="195"/>
      <c r="BA69" s="195">
        <v>0</v>
      </c>
      <c r="BB69" s="195"/>
      <c r="BC69" s="195"/>
      <c r="BD69" s="195"/>
      <c r="BE69" s="195"/>
      <c r="BF69" s="195">
        <v>0</v>
      </c>
      <c r="BG69" s="195"/>
      <c r="BH69" s="195"/>
      <c r="BI69" s="195"/>
      <c r="BJ69" s="195"/>
    </row>
    <row r="70" spans="1:63">
      <c r="B70" s="21"/>
      <c r="C70" s="21"/>
      <c r="D70" s="21"/>
      <c r="E70" s="21"/>
      <c r="F70" s="21"/>
      <c r="G70" s="292">
        <v>23</v>
      </c>
      <c r="H70" s="292"/>
      <c r="I70" s="292"/>
      <c r="J70" s="21"/>
      <c r="K70" s="21"/>
      <c r="L70" s="21"/>
      <c r="M70" s="35"/>
      <c r="N70" s="198">
        <v>0</v>
      </c>
      <c r="O70" s="195"/>
      <c r="P70" s="195"/>
      <c r="Q70" s="195"/>
      <c r="R70" s="195"/>
      <c r="S70" s="195"/>
      <c r="T70" s="195">
        <v>195</v>
      </c>
      <c r="U70" s="195"/>
      <c r="V70" s="195"/>
      <c r="W70" s="195"/>
      <c r="X70" s="195"/>
      <c r="Y70" s="195">
        <v>0</v>
      </c>
      <c r="Z70" s="195"/>
      <c r="AA70" s="195"/>
      <c r="AB70" s="195"/>
      <c r="AC70" s="195"/>
      <c r="AD70" s="195">
        <v>0</v>
      </c>
      <c r="AE70" s="195"/>
      <c r="AF70" s="195"/>
      <c r="AG70" s="195"/>
      <c r="AH70" s="195"/>
      <c r="AI70" s="195"/>
      <c r="AJ70" s="195"/>
      <c r="AK70" s="195">
        <v>0</v>
      </c>
      <c r="AL70" s="195"/>
      <c r="AM70" s="195"/>
      <c r="AN70" s="195"/>
      <c r="AO70" s="195"/>
      <c r="AP70" s="195">
        <v>2</v>
      </c>
      <c r="AQ70" s="195"/>
      <c r="AR70" s="195"/>
      <c r="AS70" s="195"/>
      <c r="AT70" s="195"/>
      <c r="AU70" s="195">
        <v>7</v>
      </c>
      <c r="AV70" s="195"/>
      <c r="AW70" s="195"/>
      <c r="AX70" s="195"/>
      <c r="AY70" s="195"/>
      <c r="AZ70" s="195"/>
      <c r="BA70" s="195">
        <v>0</v>
      </c>
      <c r="BB70" s="195"/>
      <c r="BC70" s="195"/>
      <c r="BD70" s="195"/>
      <c r="BE70" s="195"/>
      <c r="BF70" s="195">
        <v>0</v>
      </c>
      <c r="BG70" s="195"/>
      <c r="BH70" s="195"/>
      <c r="BI70" s="195"/>
      <c r="BJ70" s="195"/>
    </row>
    <row r="71" spans="1:63">
      <c r="B71" s="21"/>
      <c r="C71" s="21"/>
      <c r="D71" s="21"/>
      <c r="E71" s="21"/>
      <c r="F71" s="21"/>
      <c r="G71" s="321">
        <v>24</v>
      </c>
      <c r="H71" s="321"/>
      <c r="I71" s="321"/>
      <c r="J71" s="21"/>
      <c r="K71" s="21"/>
      <c r="L71" s="21"/>
      <c r="M71" s="35"/>
      <c r="N71" s="231">
        <v>0</v>
      </c>
      <c r="O71" s="200"/>
      <c r="P71" s="200"/>
      <c r="Q71" s="200"/>
      <c r="R71" s="200"/>
      <c r="S71" s="200"/>
      <c r="T71" s="200">
        <v>173</v>
      </c>
      <c r="U71" s="200"/>
      <c r="V71" s="200"/>
      <c r="W71" s="200"/>
      <c r="X71" s="200"/>
      <c r="Y71" s="200">
        <v>0</v>
      </c>
      <c r="Z71" s="200"/>
      <c r="AA71" s="200"/>
      <c r="AB71" s="200"/>
      <c r="AC71" s="200"/>
      <c r="AD71" s="200">
        <v>0</v>
      </c>
      <c r="AE71" s="200"/>
      <c r="AF71" s="200"/>
      <c r="AG71" s="200"/>
      <c r="AH71" s="200"/>
      <c r="AI71" s="200"/>
      <c r="AJ71" s="200"/>
      <c r="AK71" s="200">
        <v>0</v>
      </c>
      <c r="AL71" s="200"/>
      <c r="AM71" s="200"/>
      <c r="AN71" s="200"/>
      <c r="AO71" s="200"/>
      <c r="AP71" s="200">
        <v>0</v>
      </c>
      <c r="AQ71" s="200"/>
      <c r="AR71" s="200"/>
      <c r="AS71" s="200"/>
      <c r="AT71" s="200"/>
      <c r="AU71" s="200">
        <v>7</v>
      </c>
      <c r="AV71" s="200"/>
      <c r="AW71" s="200"/>
      <c r="AX71" s="200"/>
      <c r="AY71" s="200"/>
      <c r="AZ71" s="200"/>
      <c r="BA71" s="200">
        <v>0</v>
      </c>
      <c r="BB71" s="200"/>
      <c r="BC71" s="200"/>
      <c r="BD71" s="200"/>
      <c r="BE71" s="200"/>
      <c r="BF71" s="200">
        <v>1</v>
      </c>
      <c r="BG71" s="200"/>
      <c r="BH71" s="200"/>
      <c r="BI71" s="200"/>
      <c r="BJ71" s="200"/>
    </row>
    <row r="72" spans="1:63" ht="8.1" customHeight="1">
      <c r="A72" s="21"/>
      <c r="B72" s="1"/>
      <c r="C72" s="1"/>
      <c r="D72" s="1"/>
      <c r="E72" s="1"/>
      <c r="F72" s="1"/>
      <c r="G72" s="1"/>
      <c r="H72" s="1"/>
      <c r="I72" s="1"/>
      <c r="J72" s="1"/>
      <c r="K72" s="1"/>
      <c r="L72" s="1"/>
      <c r="M72" s="36"/>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21"/>
    </row>
    <row r="73" spans="1:63">
      <c r="C73" s="308" t="s">
        <v>258</v>
      </c>
      <c r="D73" s="308"/>
      <c r="E73" s="18" t="s">
        <v>260</v>
      </c>
      <c r="F73" s="3" t="s">
        <v>479</v>
      </c>
    </row>
    <row r="74" spans="1:63">
      <c r="B74" s="192" t="s">
        <v>259</v>
      </c>
      <c r="C74" s="192"/>
      <c r="D74" s="192"/>
      <c r="E74" s="18" t="s">
        <v>260</v>
      </c>
      <c r="F74" s="3" t="s">
        <v>270</v>
      </c>
    </row>
  </sheetData>
  <mergeCells count="324">
    <mergeCell ref="B4:BJ4"/>
    <mergeCell ref="U6:BJ6"/>
    <mergeCell ref="B6:M9"/>
    <mergeCell ref="N6:T9"/>
    <mergeCell ref="U7:AA9"/>
    <mergeCell ref="AB7:AH9"/>
    <mergeCell ref="AI7:AO9"/>
    <mergeCell ref="AP7:AV9"/>
    <mergeCell ref="AW7:BC9"/>
    <mergeCell ref="BD7:BJ9"/>
    <mergeCell ref="C11:F11"/>
    <mergeCell ref="G11:I11"/>
    <mergeCell ref="J11:L11"/>
    <mergeCell ref="G12:I12"/>
    <mergeCell ref="U11:AA11"/>
    <mergeCell ref="AB11:AH11"/>
    <mergeCell ref="G13:I13"/>
    <mergeCell ref="G14:I14"/>
    <mergeCell ref="G15:I15"/>
    <mergeCell ref="N11:T11"/>
    <mergeCell ref="N12:T12"/>
    <mergeCell ref="N13:T13"/>
    <mergeCell ref="N14:T14"/>
    <mergeCell ref="N15:T15"/>
    <mergeCell ref="U13:AA13"/>
    <mergeCell ref="AB13:AH13"/>
    <mergeCell ref="U15:AA15"/>
    <mergeCell ref="AB15:AH15"/>
    <mergeCell ref="AW11:BC11"/>
    <mergeCell ref="BD11:BJ11"/>
    <mergeCell ref="U12:AA12"/>
    <mergeCell ref="AB12:AH12"/>
    <mergeCell ref="AI12:AO12"/>
    <mergeCell ref="AP12:AV12"/>
    <mergeCell ref="AW12:BC12"/>
    <mergeCell ref="BD12:BJ12"/>
    <mergeCell ref="AI11:AO11"/>
    <mergeCell ref="AP11:AV11"/>
    <mergeCell ref="AI13:AO13"/>
    <mergeCell ref="AP13:AV13"/>
    <mergeCell ref="AW13:BC13"/>
    <mergeCell ref="BD13:BJ13"/>
    <mergeCell ref="U14:AA14"/>
    <mergeCell ref="AB14:AH14"/>
    <mergeCell ref="AI14:AO14"/>
    <mergeCell ref="AP14:AV14"/>
    <mergeCell ref="AW14:BC14"/>
    <mergeCell ref="BD14:BJ14"/>
    <mergeCell ref="AI15:AO15"/>
    <mergeCell ref="AP15:AV15"/>
    <mergeCell ref="AW15:BC15"/>
    <mergeCell ref="BD15:BJ15"/>
    <mergeCell ref="B17:M20"/>
    <mergeCell ref="U18:AA20"/>
    <mergeCell ref="AB18:AH20"/>
    <mergeCell ref="AI18:AO20"/>
    <mergeCell ref="AP18:AV20"/>
    <mergeCell ref="AW18:BC20"/>
    <mergeCell ref="N17:BJ17"/>
    <mergeCell ref="BD18:BJ20"/>
    <mergeCell ref="N18:T20"/>
    <mergeCell ref="C22:F22"/>
    <mergeCell ref="G22:I22"/>
    <mergeCell ref="J22:L22"/>
    <mergeCell ref="N22:T22"/>
    <mergeCell ref="U22:AA22"/>
    <mergeCell ref="AB22:AH22"/>
    <mergeCell ref="AI22:AO22"/>
    <mergeCell ref="AP22:AV22"/>
    <mergeCell ref="AW22:BC22"/>
    <mergeCell ref="BD22:BJ22"/>
    <mergeCell ref="G23:I23"/>
    <mergeCell ref="N23:T23"/>
    <mergeCell ref="U23:AA23"/>
    <mergeCell ref="AB23:AH23"/>
    <mergeCell ref="AI23:AO23"/>
    <mergeCell ref="AP23:AV23"/>
    <mergeCell ref="BD23:BJ23"/>
    <mergeCell ref="G24:I24"/>
    <mergeCell ref="N24:T24"/>
    <mergeCell ref="U24:AA24"/>
    <mergeCell ref="AB24:AH24"/>
    <mergeCell ref="AI24:AO24"/>
    <mergeCell ref="AP24:AV24"/>
    <mergeCell ref="AW24:BC24"/>
    <mergeCell ref="BD24:BJ24"/>
    <mergeCell ref="AW23:BC23"/>
    <mergeCell ref="B28:M29"/>
    <mergeCell ref="N28:T29"/>
    <mergeCell ref="U28:AA29"/>
    <mergeCell ref="AB28:AH29"/>
    <mergeCell ref="AI28:AO29"/>
    <mergeCell ref="AP28:AV29"/>
    <mergeCell ref="AW28:BC29"/>
    <mergeCell ref="BD28:BJ29"/>
    <mergeCell ref="AW25:BC25"/>
    <mergeCell ref="N25:T25"/>
    <mergeCell ref="U25:AA25"/>
    <mergeCell ref="AB25:AH25"/>
    <mergeCell ref="AI25:AO25"/>
    <mergeCell ref="AP25:AV25"/>
    <mergeCell ref="BD25:BJ25"/>
    <mergeCell ref="G26:I26"/>
    <mergeCell ref="N26:T26"/>
    <mergeCell ref="U26:AA26"/>
    <mergeCell ref="AB26:AH26"/>
    <mergeCell ref="AI26:AO26"/>
    <mergeCell ref="AP26:AV26"/>
    <mergeCell ref="AW26:BC26"/>
    <mergeCell ref="BD26:BJ26"/>
    <mergeCell ref="G25:I25"/>
    <mergeCell ref="C31:F31"/>
    <mergeCell ref="G31:I31"/>
    <mergeCell ref="J31:L31"/>
    <mergeCell ref="N31:T31"/>
    <mergeCell ref="U31:AA31"/>
    <mergeCell ref="AB31:AH31"/>
    <mergeCell ref="AI31:AO31"/>
    <mergeCell ref="AP31:AV31"/>
    <mergeCell ref="AW31:BC31"/>
    <mergeCell ref="BD31:BJ31"/>
    <mergeCell ref="G32:I32"/>
    <mergeCell ref="N32:T32"/>
    <mergeCell ref="U32:AA32"/>
    <mergeCell ref="AB32:AH32"/>
    <mergeCell ref="AI32:AO32"/>
    <mergeCell ref="AP32:AV32"/>
    <mergeCell ref="AW32:BC32"/>
    <mergeCell ref="BD32:BJ32"/>
    <mergeCell ref="G33:I33"/>
    <mergeCell ref="N33:T33"/>
    <mergeCell ref="U33:AA33"/>
    <mergeCell ref="AB33:AH33"/>
    <mergeCell ref="AI33:AO33"/>
    <mergeCell ref="AP33:AV33"/>
    <mergeCell ref="AW33:BC33"/>
    <mergeCell ref="BD33:BJ33"/>
    <mergeCell ref="G34:I34"/>
    <mergeCell ref="N34:T34"/>
    <mergeCell ref="U34:AA34"/>
    <mergeCell ref="AB34:AH34"/>
    <mergeCell ref="AI34:AO34"/>
    <mergeCell ref="AP34:AV34"/>
    <mergeCell ref="AW34:BC34"/>
    <mergeCell ref="BD34:BJ34"/>
    <mergeCell ref="G35:I35"/>
    <mergeCell ref="N35:T35"/>
    <mergeCell ref="U35:AA35"/>
    <mergeCell ref="AB35:AH35"/>
    <mergeCell ref="AI35:AO35"/>
    <mergeCell ref="AP35:AV35"/>
    <mergeCell ref="AW35:BC35"/>
    <mergeCell ref="BD35:BJ35"/>
    <mergeCell ref="B37:M38"/>
    <mergeCell ref="AD37:AK38"/>
    <mergeCell ref="AL37:AS38"/>
    <mergeCell ref="C40:F40"/>
    <mergeCell ref="G40:I40"/>
    <mergeCell ref="J40:L40"/>
    <mergeCell ref="G41:I41"/>
    <mergeCell ref="G42:I42"/>
    <mergeCell ref="G43:I43"/>
    <mergeCell ref="G44:I44"/>
    <mergeCell ref="N37:U38"/>
    <mergeCell ref="V37:AC38"/>
    <mergeCell ref="N44:U44"/>
    <mergeCell ref="V42:AC42"/>
    <mergeCell ref="AL42:AS42"/>
    <mergeCell ref="AT37:BA38"/>
    <mergeCell ref="BB37:BJ38"/>
    <mergeCell ref="N40:U40"/>
    <mergeCell ref="N41:U41"/>
    <mergeCell ref="N42:U42"/>
    <mergeCell ref="N43:U43"/>
    <mergeCell ref="V40:AC40"/>
    <mergeCell ref="AD40:AK40"/>
    <mergeCell ref="AL40:AS40"/>
    <mergeCell ref="AT40:BA40"/>
    <mergeCell ref="BB40:BJ40"/>
    <mergeCell ref="AT42:BA42"/>
    <mergeCell ref="V41:AC41"/>
    <mergeCell ref="AD41:AK41"/>
    <mergeCell ref="AL41:AS41"/>
    <mergeCell ref="AT41:BA41"/>
    <mergeCell ref="BB41:BJ41"/>
    <mergeCell ref="BB42:BJ42"/>
    <mergeCell ref="AD42:AK42"/>
    <mergeCell ref="C56:F56"/>
    <mergeCell ref="G56:I56"/>
    <mergeCell ref="J56:L56"/>
    <mergeCell ref="T56:Y56"/>
    <mergeCell ref="AG56:AL56"/>
    <mergeCell ref="V43:AC43"/>
    <mergeCell ref="AD43:AK43"/>
    <mergeCell ref="AL43:AS43"/>
    <mergeCell ref="AT43:BA43"/>
    <mergeCell ref="AS52:AX54"/>
    <mergeCell ref="AY52:BD54"/>
    <mergeCell ref="V44:AC44"/>
    <mergeCell ref="AD44:AK44"/>
    <mergeCell ref="AL44:AS44"/>
    <mergeCell ref="AT44:BA44"/>
    <mergeCell ref="BB43:BJ43"/>
    <mergeCell ref="BB44:BJ44"/>
    <mergeCell ref="C46:D46"/>
    <mergeCell ref="B47:D47"/>
    <mergeCell ref="B49:BJ49"/>
    <mergeCell ref="B51:M54"/>
    <mergeCell ref="N51:S54"/>
    <mergeCell ref="T51:BJ51"/>
    <mergeCell ref="T52:Y54"/>
    <mergeCell ref="Z52:AF54"/>
    <mergeCell ref="AG52:AL54"/>
    <mergeCell ref="AM52:AR54"/>
    <mergeCell ref="BE52:BJ54"/>
    <mergeCell ref="G57:I57"/>
    <mergeCell ref="G58:I58"/>
    <mergeCell ref="G59:I59"/>
    <mergeCell ref="G60:I60"/>
    <mergeCell ref="N56:S56"/>
    <mergeCell ref="N57:S57"/>
    <mergeCell ref="N58:S58"/>
    <mergeCell ref="N59:S59"/>
    <mergeCell ref="N60:S60"/>
    <mergeCell ref="T57:Y57"/>
    <mergeCell ref="T58:Y58"/>
    <mergeCell ref="T59:Y59"/>
    <mergeCell ref="T60:Y60"/>
    <mergeCell ref="Z56:AF56"/>
    <mergeCell ref="Z57:AF57"/>
    <mergeCell ref="Z58:AF58"/>
    <mergeCell ref="Z59:AF59"/>
    <mergeCell ref="Z60:AF60"/>
    <mergeCell ref="AG57:AL57"/>
    <mergeCell ref="AG58:AL58"/>
    <mergeCell ref="AG59:AL59"/>
    <mergeCell ref="AG60:AL60"/>
    <mergeCell ref="AM56:AR56"/>
    <mergeCell ref="AS56:AX56"/>
    <mergeCell ref="AM59:AR59"/>
    <mergeCell ref="AS59:AX59"/>
    <mergeCell ref="BE56:BJ56"/>
    <mergeCell ref="AM57:AR57"/>
    <mergeCell ref="AS57:AX57"/>
    <mergeCell ref="AY57:BD57"/>
    <mergeCell ref="BE57:BJ57"/>
    <mergeCell ref="AM58:AR58"/>
    <mergeCell ref="AS58:AX58"/>
    <mergeCell ref="AY58:BD58"/>
    <mergeCell ref="BE58:BJ58"/>
    <mergeCell ref="AY56:BD56"/>
    <mergeCell ref="AY59:BD59"/>
    <mergeCell ref="BE59:BJ59"/>
    <mergeCell ref="AM60:AR60"/>
    <mergeCell ref="AS60:AX60"/>
    <mergeCell ref="AY60:BD60"/>
    <mergeCell ref="BE60:BJ60"/>
    <mergeCell ref="B62:M65"/>
    <mergeCell ref="C67:F67"/>
    <mergeCell ref="G67:I67"/>
    <mergeCell ref="J67:L67"/>
    <mergeCell ref="G68:I68"/>
    <mergeCell ref="G69:I69"/>
    <mergeCell ref="G70:I70"/>
    <mergeCell ref="G71:I71"/>
    <mergeCell ref="AU63:AZ65"/>
    <mergeCell ref="AD68:AJ68"/>
    <mergeCell ref="AD69:AJ69"/>
    <mergeCell ref="AD70:AJ70"/>
    <mergeCell ref="AD71:AJ71"/>
    <mergeCell ref="AK67:AO67"/>
    <mergeCell ref="AK68:AO68"/>
    <mergeCell ref="AK69:AO69"/>
    <mergeCell ref="AK70:AO70"/>
    <mergeCell ref="AK71:AO71"/>
    <mergeCell ref="AP67:AT67"/>
    <mergeCell ref="AP68:AT68"/>
    <mergeCell ref="AP69:AT69"/>
    <mergeCell ref="AP70:AT70"/>
    <mergeCell ref="AP71:AT71"/>
    <mergeCell ref="N69:S69"/>
    <mergeCell ref="N70:S70"/>
    <mergeCell ref="N71:S71"/>
    <mergeCell ref="N63:S65"/>
    <mergeCell ref="T63:X65"/>
    <mergeCell ref="Y63:AC65"/>
    <mergeCell ref="AD63:AJ65"/>
    <mergeCell ref="AK63:AO65"/>
    <mergeCell ref="AP63:AT65"/>
    <mergeCell ref="T67:X67"/>
    <mergeCell ref="T68:X68"/>
    <mergeCell ref="T69:X69"/>
    <mergeCell ref="T70:X70"/>
    <mergeCell ref="T71:X71"/>
    <mergeCell ref="Y67:AC67"/>
    <mergeCell ref="Y68:AC68"/>
    <mergeCell ref="Y69:AC69"/>
    <mergeCell ref="Y70:AC70"/>
    <mergeCell ref="Y71:AC71"/>
    <mergeCell ref="AD67:AJ67"/>
    <mergeCell ref="AS1:BK2"/>
    <mergeCell ref="N62:AJ62"/>
    <mergeCell ref="AK62:BJ62"/>
    <mergeCell ref="C73:D73"/>
    <mergeCell ref="B74:D74"/>
    <mergeCell ref="BF71:BJ71"/>
    <mergeCell ref="AU67:AZ67"/>
    <mergeCell ref="AU68:AZ68"/>
    <mergeCell ref="AU69:AZ69"/>
    <mergeCell ref="AU70:AZ70"/>
    <mergeCell ref="BA67:BE67"/>
    <mergeCell ref="BA71:BE71"/>
    <mergeCell ref="AU71:AZ71"/>
    <mergeCell ref="BF67:BJ67"/>
    <mergeCell ref="BA68:BE68"/>
    <mergeCell ref="BF68:BJ68"/>
    <mergeCell ref="BA69:BE69"/>
    <mergeCell ref="BF69:BJ69"/>
    <mergeCell ref="BA70:BE70"/>
    <mergeCell ref="BF70:BJ70"/>
    <mergeCell ref="BA63:BE65"/>
    <mergeCell ref="BF63:BJ65"/>
    <mergeCell ref="N67:S67"/>
    <mergeCell ref="N68:S68"/>
  </mergeCells>
  <phoneticPr fontId="8"/>
  <printOptions horizontalCentered="1"/>
  <pageMargins left="0.47244094488188981" right="0.39370078740157483" top="0.31496062992125984" bottom="0.39370078740157483" header="0" footer="0"/>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1"/>
  <sheetViews>
    <sheetView view="pageBreakPreview" zoomScaleNormal="100" zoomScaleSheetLayoutView="100" workbookViewId="0">
      <selection sqref="A1:S2"/>
    </sheetView>
  </sheetViews>
  <sheetFormatPr defaultRowHeight="13.5"/>
  <cols>
    <col min="1" max="63" width="1.625" customWidth="1"/>
  </cols>
  <sheetData>
    <row r="1" spans="1:62" ht="11.1" customHeight="1">
      <c r="A1" s="190">
        <f>'219'!AS1+1</f>
        <v>220</v>
      </c>
      <c r="B1" s="190"/>
      <c r="C1" s="190"/>
      <c r="D1" s="190"/>
      <c r="E1" s="190"/>
      <c r="F1" s="190"/>
      <c r="G1" s="190"/>
      <c r="H1" s="190"/>
      <c r="I1" s="190"/>
      <c r="J1" s="190"/>
      <c r="K1" s="190"/>
      <c r="L1" s="190"/>
      <c r="M1" s="190"/>
      <c r="N1" s="190"/>
      <c r="O1" s="190"/>
      <c r="P1" s="190"/>
      <c r="Q1" s="190"/>
      <c r="R1" s="190"/>
      <c r="S1" s="190"/>
    </row>
    <row r="2" spans="1:62" ht="11.1" customHeight="1">
      <c r="A2" s="190"/>
      <c r="B2" s="190"/>
      <c r="C2" s="190"/>
      <c r="D2" s="190"/>
      <c r="E2" s="190"/>
      <c r="F2" s="190"/>
      <c r="G2" s="190"/>
      <c r="H2" s="190"/>
      <c r="I2" s="190"/>
      <c r="J2" s="190"/>
      <c r="K2" s="190"/>
      <c r="L2" s="190"/>
      <c r="M2" s="190"/>
      <c r="N2" s="190"/>
      <c r="O2" s="190"/>
      <c r="P2" s="190"/>
      <c r="Q2" s="190"/>
      <c r="R2" s="190"/>
      <c r="S2" s="190"/>
    </row>
    <row r="3" spans="1:62" ht="11.1" customHeight="1">
      <c r="A3" s="50"/>
      <c r="B3" s="50"/>
      <c r="C3" s="50"/>
      <c r="D3" s="50"/>
      <c r="E3" s="50"/>
      <c r="F3" s="50"/>
      <c r="G3" s="50"/>
      <c r="H3" s="50"/>
      <c r="I3" s="50"/>
      <c r="J3" s="50"/>
      <c r="K3" s="50"/>
      <c r="L3" s="50"/>
      <c r="M3" s="50"/>
      <c r="N3" s="50"/>
      <c r="O3" s="50"/>
      <c r="P3" s="50"/>
      <c r="Q3" s="50"/>
      <c r="R3" s="50"/>
      <c r="S3" s="50"/>
    </row>
    <row r="4" spans="1:62" ht="11.1" customHeight="1">
      <c r="A4" s="50"/>
      <c r="B4" s="50"/>
      <c r="C4" s="50"/>
      <c r="D4" s="50"/>
      <c r="E4" s="50"/>
      <c r="F4" s="50"/>
      <c r="G4" s="50"/>
      <c r="H4" s="50"/>
      <c r="I4" s="50"/>
      <c r="J4" s="50"/>
      <c r="K4" s="50"/>
      <c r="L4" s="50"/>
      <c r="M4" s="50"/>
      <c r="N4" s="50"/>
      <c r="O4" s="50"/>
      <c r="P4" s="50"/>
      <c r="Q4" s="50"/>
      <c r="R4" s="50"/>
      <c r="S4" s="50"/>
    </row>
    <row r="5" spans="1:62" ht="18" customHeight="1">
      <c r="B5" s="201" t="s">
        <v>394</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1"/>
      <c r="BA5" s="201"/>
      <c r="BB5" s="201"/>
      <c r="BC5" s="201"/>
      <c r="BD5" s="201"/>
      <c r="BE5" s="201"/>
      <c r="BF5" s="201"/>
      <c r="BG5" s="201"/>
      <c r="BH5" s="201"/>
      <c r="BI5" s="201"/>
      <c r="BJ5" s="201"/>
    </row>
    <row r="6" spans="1:62" ht="12.95" customHeigh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row>
    <row r="7" spans="1:62" ht="15" customHeight="1">
      <c r="B7" s="204" t="s">
        <v>271</v>
      </c>
      <c r="C7" s="208"/>
      <c r="D7" s="208"/>
      <c r="E7" s="208"/>
      <c r="F7" s="208"/>
      <c r="G7" s="208"/>
      <c r="H7" s="208"/>
      <c r="I7" s="208"/>
      <c r="J7" s="208"/>
      <c r="K7" s="208"/>
      <c r="L7" s="210" t="s">
        <v>274</v>
      </c>
      <c r="M7" s="210"/>
      <c r="N7" s="210"/>
      <c r="O7" s="210"/>
      <c r="P7" s="210" t="s">
        <v>344</v>
      </c>
      <c r="Q7" s="210"/>
      <c r="R7" s="210"/>
      <c r="S7" s="210"/>
      <c r="T7" s="210"/>
      <c r="U7" s="210"/>
      <c r="V7" s="210"/>
      <c r="W7" s="210"/>
      <c r="X7" s="210"/>
      <c r="Y7" s="210"/>
      <c r="Z7" s="210"/>
      <c r="AA7" s="210"/>
      <c r="AB7" s="210"/>
      <c r="AC7" s="210"/>
      <c r="AD7" s="210"/>
      <c r="AE7" s="210"/>
      <c r="AF7" s="210"/>
      <c r="AG7" s="210"/>
      <c r="AH7" s="210"/>
      <c r="AI7" s="210"/>
      <c r="AJ7" s="210"/>
      <c r="AK7" s="210"/>
      <c r="AL7" s="210"/>
      <c r="AM7" s="210"/>
      <c r="AN7" s="210"/>
      <c r="AO7" s="210"/>
      <c r="AP7" s="210"/>
      <c r="AQ7" s="210"/>
      <c r="AR7" s="210"/>
      <c r="AS7" s="210"/>
      <c r="AT7" s="210"/>
      <c r="AU7" s="210"/>
      <c r="AV7" s="210"/>
      <c r="AW7" s="210"/>
      <c r="AX7" s="210"/>
      <c r="AY7" s="210"/>
      <c r="AZ7" s="210"/>
      <c r="BA7" s="210"/>
      <c r="BB7" s="210"/>
      <c r="BC7" s="210"/>
      <c r="BD7" s="210"/>
      <c r="BE7" s="210"/>
      <c r="BF7" s="210"/>
      <c r="BG7" s="210"/>
      <c r="BH7" s="210"/>
      <c r="BI7" s="210"/>
      <c r="BJ7" s="222"/>
    </row>
    <row r="8" spans="1:62" ht="15" customHeight="1">
      <c r="B8" s="220"/>
      <c r="C8" s="209"/>
      <c r="D8" s="209"/>
      <c r="E8" s="209"/>
      <c r="F8" s="209"/>
      <c r="G8" s="209"/>
      <c r="H8" s="209"/>
      <c r="I8" s="209"/>
      <c r="J8" s="209"/>
      <c r="K8" s="209"/>
      <c r="L8" s="221"/>
      <c r="M8" s="221"/>
      <c r="N8" s="221"/>
      <c r="O8" s="221"/>
      <c r="P8" s="311" t="s">
        <v>272</v>
      </c>
      <c r="Q8" s="311"/>
      <c r="R8" s="311"/>
      <c r="S8" s="311"/>
      <c r="T8" s="388" t="s">
        <v>273</v>
      </c>
      <c r="U8" s="388"/>
      <c r="V8" s="388"/>
      <c r="W8" s="388"/>
      <c r="X8" s="388"/>
      <c r="Y8" s="311" t="s">
        <v>275</v>
      </c>
      <c r="Z8" s="311"/>
      <c r="AA8" s="311"/>
      <c r="AB8" s="311"/>
      <c r="AC8" s="389" t="s">
        <v>276</v>
      </c>
      <c r="AD8" s="388"/>
      <c r="AE8" s="388"/>
      <c r="AF8" s="388"/>
      <c r="AG8" s="388"/>
      <c r="AH8" s="310" t="s">
        <v>277</v>
      </c>
      <c r="AI8" s="311"/>
      <c r="AJ8" s="311"/>
      <c r="AK8" s="311"/>
      <c r="AL8" s="311"/>
      <c r="AM8" s="311"/>
      <c r="AN8" s="310" t="s">
        <v>278</v>
      </c>
      <c r="AO8" s="311"/>
      <c r="AP8" s="311"/>
      <c r="AQ8" s="311"/>
      <c r="AR8" s="311"/>
      <c r="AS8" s="221" t="s">
        <v>279</v>
      </c>
      <c r="AT8" s="221"/>
      <c r="AU8" s="221"/>
      <c r="AV8" s="221"/>
      <c r="AW8" s="310" t="s">
        <v>282</v>
      </c>
      <c r="AX8" s="311"/>
      <c r="AY8" s="311"/>
      <c r="AZ8" s="311"/>
      <c r="BA8" s="311"/>
      <c r="BB8" s="311"/>
      <c r="BC8" s="282" t="s">
        <v>280</v>
      </c>
      <c r="BD8" s="282"/>
      <c r="BE8" s="282"/>
      <c r="BF8" s="282"/>
      <c r="BG8" s="282" t="s">
        <v>281</v>
      </c>
      <c r="BH8" s="282"/>
      <c r="BI8" s="282"/>
      <c r="BJ8" s="309"/>
    </row>
    <row r="9" spans="1:62" ht="15" customHeight="1">
      <c r="B9" s="220"/>
      <c r="C9" s="209"/>
      <c r="D9" s="209"/>
      <c r="E9" s="209"/>
      <c r="F9" s="209"/>
      <c r="G9" s="209"/>
      <c r="H9" s="209"/>
      <c r="I9" s="209"/>
      <c r="J9" s="209"/>
      <c r="K9" s="209"/>
      <c r="L9" s="221"/>
      <c r="M9" s="221"/>
      <c r="N9" s="221"/>
      <c r="O9" s="221"/>
      <c r="P9" s="311"/>
      <c r="Q9" s="311"/>
      <c r="R9" s="311"/>
      <c r="S9" s="311"/>
      <c r="T9" s="388"/>
      <c r="U9" s="388"/>
      <c r="V9" s="388"/>
      <c r="W9" s="388"/>
      <c r="X9" s="388"/>
      <c r="Y9" s="311"/>
      <c r="Z9" s="311"/>
      <c r="AA9" s="311"/>
      <c r="AB9" s="311"/>
      <c r="AC9" s="388"/>
      <c r="AD9" s="388"/>
      <c r="AE9" s="388"/>
      <c r="AF9" s="388"/>
      <c r="AG9" s="388"/>
      <c r="AH9" s="311"/>
      <c r="AI9" s="311"/>
      <c r="AJ9" s="311"/>
      <c r="AK9" s="311"/>
      <c r="AL9" s="311"/>
      <c r="AM9" s="311"/>
      <c r="AN9" s="311"/>
      <c r="AO9" s="311"/>
      <c r="AP9" s="311"/>
      <c r="AQ9" s="311"/>
      <c r="AR9" s="311"/>
      <c r="AS9" s="221"/>
      <c r="AT9" s="221"/>
      <c r="AU9" s="221"/>
      <c r="AV9" s="221"/>
      <c r="AW9" s="311"/>
      <c r="AX9" s="311"/>
      <c r="AY9" s="311"/>
      <c r="AZ9" s="311"/>
      <c r="BA9" s="311"/>
      <c r="BB9" s="311"/>
      <c r="BC9" s="282"/>
      <c r="BD9" s="282"/>
      <c r="BE9" s="282"/>
      <c r="BF9" s="282"/>
      <c r="BG9" s="282"/>
      <c r="BH9" s="282"/>
      <c r="BI9" s="282"/>
      <c r="BJ9" s="309"/>
    </row>
    <row r="10" spans="1:62" ht="15" customHeight="1">
      <c r="B10" s="220"/>
      <c r="C10" s="209"/>
      <c r="D10" s="209"/>
      <c r="E10" s="209"/>
      <c r="F10" s="209"/>
      <c r="G10" s="209"/>
      <c r="H10" s="209"/>
      <c r="I10" s="209"/>
      <c r="J10" s="209"/>
      <c r="K10" s="209"/>
      <c r="L10" s="221"/>
      <c r="M10" s="221"/>
      <c r="N10" s="221"/>
      <c r="O10" s="221"/>
      <c r="P10" s="311"/>
      <c r="Q10" s="311"/>
      <c r="R10" s="311"/>
      <c r="S10" s="311"/>
      <c r="T10" s="388"/>
      <c r="U10" s="388"/>
      <c r="V10" s="388"/>
      <c r="W10" s="388"/>
      <c r="X10" s="388"/>
      <c r="Y10" s="311"/>
      <c r="Z10" s="311"/>
      <c r="AA10" s="311"/>
      <c r="AB10" s="311"/>
      <c r="AC10" s="388"/>
      <c r="AD10" s="388"/>
      <c r="AE10" s="388"/>
      <c r="AF10" s="388"/>
      <c r="AG10" s="388"/>
      <c r="AH10" s="311"/>
      <c r="AI10" s="311"/>
      <c r="AJ10" s="311"/>
      <c r="AK10" s="311"/>
      <c r="AL10" s="311"/>
      <c r="AM10" s="311"/>
      <c r="AN10" s="311"/>
      <c r="AO10" s="311"/>
      <c r="AP10" s="311"/>
      <c r="AQ10" s="311"/>
      <c r="AR10" s="311"/>
      <c r="AS10" s="221"/>
      <c r="AT10" s="221"/>
      <c r="AU10" s="221"/>
      <c r="AV10" s="221"/>
      <c r="AW10" s="311"/>
      <c r="AX10" s="311"/>
      <c r="AY10" s="311"/>
      <c r="AZ10" s="311"/>
      <c r="BA10" s="311"/>
      <c r="BB10" s="311"/>
      <c r="BC10" s="282"/>
      <c r="BD10" s="282"/>
      <c r="BE10" s="282"/>
      <c r="BF10" s="282"/>
      <c r="BG10" s="282"/>
      <c r="BH10" s="282"/>
      <c r="BI10" s="282"/>
      <c r="BJ10" s="309"/>
    </row>
    <row r="11" spans="1:62" ht="10.5" customHeight="1">
      <c r="K11" s="34"/>
    </row>
    <row r="12" spans="1:62">
      <c r="C12" s="194" t="s">
        <v>283</v>
      </c>
      <c r="D12" s="194"/>
      <c r="E12" s="194"/>
      <c r="F12" s="217">
        <v>20</v>
      </c>
      <c r="G12" s="217"/>
      <c r="H12" s="217" t="s">
        <v>284</v>
      </c>
      <c r="I12" s="217"/>
      <c r="J12" s="217"/>
      <c r="K12" s="35"/>
      <c r="L12" s="195">
        <v>59</v>
      </c>
      <c r="M12" s="195"/>
      <c r="N12" s="195"/>
      <c r="O12" s="195"/>
      <c r="P12" s="195">
        <v>0</v>
      </c>
      <c r="Q12" s="195"/>
      <c r="R12" s="195"/>
      <c r="S12" s="195"/>
      <c r="T12" s="195">
        <v>1</v>
      </c>
      <c r="U12" s="195"/>
      <c r="V12" s="195"/>
      <c r="W12" s="195"/>
      <c r="X12" s="195"/>
      <c r="Y12" s="195">
        <v>1</v>
      </c>
      <c r="Z12" s="195"/>
      <c r="AA12" s="195"/>
      <c r="AB12" s="195"/>
      <c r="AC12" s="195">
        <v>5</v>
      </c>
      <c r="AD12" s="195"/>
      <c r="AE12" s="195"/>
      <c r="AF12" s="195"/>
      <c r="AG12" s="195"/>
      <c r="AH12" s="195">
        <v>2</v>
      </c>
      <c r="AI12" s="195"/>
      <c r="AJ12" s="195"/>
      <c r="AK12" s="195"/>
      <c r="AL12" s="195"/>
      <c r="AM12" s="195"/>
      <c r="AN12" s="195">
        <v>3</v>
      </c>
      <c r="AO12" s="195"/>
      <c r="AP12" s="195"/>
      <c r="AQ12" s="195"/>
      <c r="AR12" s="195"/>
      <c r="AS12" s="195">
        <v>2</v>
      </c>
      <c r="AT12" s="195"/>
      <c r="AU12" s="195"/>
      <c r="AV12" s="195"/>
      <c r="AW12" s="195">
        <v>2</v>
      </c>
      <c r="AX12" s="195"/>
      <c r="AY12" s="195"/>
      <c r="AZ12" s="195"/>
      <c r="BA12" s="195"/>
      <c r="BB12" s="195"/>
      <c r="BC12" s="195">
        <v>43</v>
      </c>
      <c r="BD12" s="195"/>
      <c r="BE12" s="195"/>
      <c r="BF12" s="195"/>
      <c r="BG12" s="195">
        <v>0</v>
      </c>
      <c r="BH12" s="195"/>
      <c r="BI12" s="195"/>
      <c r="BJ12" s="195"/>
    </row>
    <row r="13" spans="1:62">
      <c r="F13" s="217">
        <v>21</v>
      </c>
      <c r="G13" s="217"/>
      <c r="K13" s="35"/>
      <c r="L13" s="195">
        <v>12</v>
      </c>
      <c r="M13" s="195"/>
      <c r="N13" s="195"/>
      <c r="O13" s="195"/>
      <c r="P13" s="195">
        <v>1</v>
      </c>
      <c r="Q13" s="195"/>
      <c r="R13" s="195"/>
      <c r="S13" s="195"/>
      <c r="T13" s="195">
        <v>0</v>
      </c>
      <c r="U13" s="195"/>
      <c r="V13" s="195"/>
      <c r="W13" s="195"/>
      <c r="X13" s="195"/>
      <c r="Y13" s="195">
        <v>0</v>
      </c>
      <c r="Z13" s="195"/>
      <c r="AA13" s="195"/>
      <c r="AB13" s="195"/>
      <c r="AC13" s="195">
        <v>4</v>
      </c>
      <c r="AD13" s="195"/>
      <c r="AE13" s="195"/>
      <c r="AF13" s="195"/>
      <c r="AG13" s="195"/>
      <c r="AH13" s="195">
        <v>1</v>
      </c>
      <c r="AI13" s="195"/>
      <c r="AJ13" s="195"/>
      <c r="AK13" s="195"/>
      <c r="AL13" s="195"/>
      <c r="AM13" s="195"/>
      <c r="AN13" s="195">
        <v>4</v>
      </c>
      <c r="AO13" s="195"/>
      <c r="AP13" s="195"/>
      <c r="AQ13" s="195"/>
      <c r="AR13" s="195"/>
      <c r="AS13" s="195">
        <v>0</v>
      </c>
      <c r="AT13" s="195"/>
      <c r="AU13" s="195"/>
      <c r="AV13" s="195"/>
      <c r="AW13" s="195">
        <v>1</v>
      </c>
      <c r="AX13" s="195"/>
      <c r="AY13" s="195"/>
      <c r="AZ13" s="195"/>
      <c r="BA13" s="195"/>
      <c r="BB13" s="195"/>
      <c r="BC13" s="195">
        <v>1</v>
      </c>
      <c r="BD13" s="195"/>
      <c r="BE13" s="195"/>
      <c r="BF13" s="195"/>
      <c r="BG13" s="195">
        <v>0</v>
      </c>
      <c r="BH13" s="195"/>
      <c r="BI13" s="195"/>
      <c r="BJ13" s="195"/>
    </row>
    <row r="14" spans="1:62">
      <c r="F14" s="217">
        <v>22</v>
      </c>
      <c r="G14" s="217"/>
      <c r="K14" s="35"/>
      <c r="L14" s="195">
        <v>20</v>
      </c>
      <c r="M14" s="195"/>
      <c r="N14" s="195"/>
      <c r="O14" s="195"/>
      <c r="P14" s="195">
        <v>0</v>
      </c>
      <c r="Q14" s="195"/>
      <c r="R14" s="195"/>
      <c r="S14" s="195"/>
      <c r="T14" s="195">
        <v>0</v>
      </c>
      <c r="U14" s="195"/>
      <c r="V14" s="195"/>
      <c r="W14" s="195"/>
      <c r="X14" s="195"/>
      <c r="Y14" s="195">
        <v>0</v>
      </c>
      <c r="Z14" s="195"/>
      <c r="AA14" s="195"/>
      <c r="AB14" s="195"/>
      <c r="AC14" s="195">
        <v>9</v>
      </c>
      <c r="AD14" s="195"/>
      <c r="AE14" s="195"/>
      <c r="AF14" s="195"/>
      <c r="AG14" s="195"/>
      <c r="AH14" s="195">
        <v>1</v>
      </c>
      <c r="AI14" s="195"/>
      <c r="AJ14" s="195"/>
      <c r="AK14" s="195"/>
      <c r="AL14" s="195"/>
      <c r="AM14" s="195"/>
      <c r="AN14" s="195">
        <v>5</v>
      </c>
      <c r="AO14" s="195"/>
      <c r="AP14" s="195"/>
      <c r="AQ14" s="195"/>
      <c r="AR14" s="195"/>
      <c r="AS14" s="195">
        <v>0</v>
      </c>
      <c r="AT14" s="195"/>
      <c r="AU14" s="195"/>
      <c r="AV14" s="195"/>
      <c r="AW14" s="195">
        <v>0</v>
      </c>
      <c r="AX14" s="195"/>
      <c r="AY14" s="195"/>
      <c r="AZ14" s="195"/>
      <c r="BA14" s="195"/>
      <c r="BB14" s="195"/>
      <c r="BC14" s="195">
        <v>5</v>
      </c>
      <c r="BD14" s="195"/>
      <c r="BE14" s="195"/>
      <c r="BF14" s="195"/>
      <c r="BG14" s="195">
        <v>0</v>
      </c>
      <c r="BH14" s="195"/>
      <c r="BI14" s="195"/>
      <c r="BJ14" s="195"/>
    </row>
    <row r="15" spans="1:62">
      <c r="F15" s="217">
        <v>23</v>
      </c>
      <c r="G15" s="217"/>
      <c r="K15" s="35"/>
      <c r="L15" s="195">
        <v>20</v>
      </c>
      <c r="M15" s="195"/>
      <c r="N15" s="195"/>
      <c r="O15" s="195"/>
      <c r="P15" s="195">
        <v>0</v>
      </c>
      <c r="Q15" s="195"/>
      <c r="R15" s="195"/>
      <c r="S15" s="195"/>
      <c r="T15" s="195">
        <v>0</v>
      </c>
      <c r="U15" s="195"/>
      <c r="V15" s="195"/>
      <c r="W15" s="195"/>
      <c r="X15" s="195"/>
      <c r="Y15" s="195">
        <v>1</v>
      </c>
      <c r="Z15" s="195"/>
      <c r="AA15" s="195"/>
      <c r="AB15" s="195"/>
      <c r="AC15" s="195">
        <v>6</v>
      </c>
      <c r="AD15" s="195"/>
      <c r="AE15" s="195"/>
      <c r="AF15" s="195"/>
      <c r="AG15" s="195"/>
      <c r="AH15" s="195">
        <v>0</v>
      </c>
      <c r="AI15" s="195"/>
      <c r="AJ15" s="195"/>
      <c r="AK15" s="195"/>
      <c r="AL15" s="195"/>
      <c r="AM15" s="195"/>
      <c r="AN15" s="195">
        <v>4</v>
      </c>
      <c r="AO15" s="195"/>
      <c r="AP15" s="195"/>
      <c r="AQ15" s="195"/>
      <c r="AR15" s="195"/>
      <c r="AS15" s="195">
        <v>3</v>
      </c>
      <c r="AT15" s="195"/>
      <c r="AU15" s="195"/>
      <c r="AV15" s="195"/>
      <c r="AW15" s="195">
        <v>1</v>
      </c>
      <c r="AX15" s="195"/>
      <c r="AY15" s="195"/>
      <c r="AZ15" s="195"/>
      <c r="BA15" s="195"/>
      <c r="BB15" s="195"/>
      <c r="BC15" s="195">
        <v>5</v>
      </c>
      <c r="BD15" s="195"/>
      <c r="BE15" s="195"/>
      <c r="BF15" s="195"/>
      <c r="BG15" s="195">
        <v>0</v>
      </c>
      <c r="BH15" s="195"/>
      <c r="BI15" s="195"/>
      <c r="BJ15" s="195"/>
    </row>
    <row r="16" spans="1:62">
      <c r="F16" s="218">
        <v>24</v>
      </c>
      <c r="G16" s="218"/>
      <c r="K16" s="35"/>
      <c r="L16" s="200">
        <f>SUM(P16:BJ16)</f>
        <v>43</v>
      </c>
      <c r="M16" s="200"/>
      <c r="N16" s="200"/>
      <c r="O16" s="200"/>
      <c r="P16" s="200">
        <v>1</v>
      </c>
      <c r="Q16" s="200"/>
      <c r="R16" s="200"/>
      <c r="S16" s="200"/>
      <c r="T16" s="200">
        <v>1</v>
      </c>
      <c r="U16" s="200"/>
      <c r="V16" s="200"/>
      <c r="W16" s="200"/>
      <c r="X16" s="200"/>
      <c r="Y16" s="200">
        <v>0</v>
      </c>
      <c r="Z16" s="200"/>
      <c r="AA16" s="200"/>
      <c r="AB16" s="200"/>
      <c r="AC16" s="200">
        <v>4</v>
      </c>
      <c r="AD16" s="200"/>
      <c r="AE16" s="200"/>
      <c r="AF16" s="200"/>
      <c r="AG16" s="200"/>
      <c r="AH16" s="200">
        <v>0</v>
      </c>
      <c r="AI16" s="200"/>
      <c r="AJ16" s="200"/>
      <c r="AK16" s="200"/>
      <c r="AL16" s="200"/>
      <c r="AM16" s="200"/>
      <c r="AN16" s="200">
        <v>3</v>
      </c>
      <c r="AO16" s="200"/>
      <c r="AP16" s="200"/>
      <c r="AQ16" s="200"/>
      <c r="AR16" s="200"/>
      <c r="AS16" s="200">
        <v>0</v>
      </c>
      <c r="AT16" s="200"/>
      <c r="AU16" s="200"/>
      <c r="AV16" s="200"/>
      <c r="AW16" s="200">
        <v>2</v>
      </c>
      <c r="AX16" s="200"/>
      <c r="AY16" s="200"/>
      <c r="AZ16" s="200"/>
      <c r="BA16" s="200"/>
      <c r="BB16" s="200"/>
      <c r="BC16" s="200">
        <v>0</v>
      </c>
      <c r="BD16" s="200"/>
      <c r="BE16" s="200"/>
      <c r="BF16" s="200"/>
      <c r="BG16" s="200">
        <v>32</v>
      </c>
      <c r="BH16" s="200"/>
      <c r="BI16" s="200"/>
      <c r="BJ16" s="200"/>
    </row>
    <row r="17" spans="2:62" ht="10.5" customHeight="1">
      <c r="B17" s="1"/>
      <c r="C17" s="1"/>
      <c r="D17" s="1"/>
      <c r="E17" s="1"/>
      <c r="F17" s="1"/>
      <c r="G17" s="1"/>
      <c r="H17" s="1"/>
      <c r="I17" s="1"/>
      <c r="J17" s="1"/>
      <c r="K17" s="36"/>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row>
    <row r="18" spans="2:62">
      <c r="B18" s="230" t="s">
        <v>285</v>
      </c>
      <c r="C18" s="230"/>
      <c r="D18" s="230"/>
      <c r="E18" s="19" t="s">
        <v>286</v>
      </c>
      <c r="F18" s="3" t="s">
        <v>287</v>
      </c>
    </row>
    <row r="20" spans="2:62" ht="18" customHeight="1">
      <c r="B20" s="201" t="s">
        <v>485</v>
      </c>
      <c r="C20" s="201"/>
      <c r="D20" s="201"/>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1"/>
      <c r="BA20" s="201"/>
      <c r="BB20" s="201"/>
      <c r="BC20" s="201"/>
      <c r="BD20" s="201"/>
      <c r="BE20" s="201"/>
      <c r="BF20" s="201"/>
      <c r="BG20" s="201"/>
      <c r="BH20" s="201"/>
      <c r="BI20" s="201"/>
      <c r="BJ20" s="174"/>
    </row>
    <row r="21" spans="2:62" ht="12.95" customHeight="1">
      <c r="B21" s="328" t="s">
        <v>523</v>
      </c>
      <c r="C21" s="328"/>
      <c r="D21" s="328"/>
      <c r="E21" s="328"/>
      <c r="F21" s="328"/>
      <c r="G21" s="328"/>
      <c r="H21" s="328"/>
      <c r="I21" s="328"/>
      <c r="J21" s="328"/>
      <c r="K21" s="328"/>
      <c r="L21" s="328"/>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8"/>
      <c r="AM21" s="328"/>
      <c r="AN21" s="328"/>
      <c r="AO21" s="328"/>
      <c r="AP21" s="328"/>
      <c r="AQ21" s="328"/>
      <c r="AR21" s="328"/>
      <c r="AS21" s="328"/>
      <c r="AT21" s="328"/>
      <c r="AU21" s="328"/>
      <c r="AV21" s="328"/>
      <c r="AW21" s="328"/>
      <c r="AX21" s="328"/>
      <c r="AY21" s="328"/>
      <c r="AZ21" s="328"/>
      <c r="BA21" s="328"/>
      <c r="BB21" s="328"/>
      <c r="BC21" s="328"/>
      <c r="BD21" s="328"/>
      <c r="BE21" s="328"/>
      <c r="BF21" s="328"/>
      <c r="BG21" s="328"/>
      <c r="BH21" s="328"/>
      <c r="BI21" s="328"/>
      <c r="BJ21" s="169"/>
    </row>
    <row r="22" spans="2:62" ht="7.5" customHeight="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BJ22" s="21"/>
    </row>
    <row r="23" spans="2:62" ht="15" customHeight="1">
      <c r="B23" s="365" t="s">
        <v>6</v>
      </c>
      <c r="C23" s="365"/>
      <c r="D23" s="365"/>
      <c r="E23" s="365"/>
      <c r="F23" s="365"/>
      <c r="G23" s="365"/>
      <c r="H23" s="365"/>
      <c r="I23" s="365"/>
      <c r="J23" s="365"/>
      <c r="K23" s="366"/>
      <c r="L23" s="377" t="s">
        <v>486</v>
      </c>
      <c r="M23" s="377"/>
      <c r="N23" s="377"/>
      <c r="O23" s="377"/>
      <c r="P23" s="377"/>
      <c r="Q23" s="377"/>
      <c r="R23" s="377"/>
      <c r="S23" s="377"/>
      <c r="T23" s="377"/>
      <c r="U23" s="377"/>
      <c r="V23" s="377" t="s">
        <v>487</v>
      </c>
      <c r="W23" s="378"/>
      <c r="X23" s="378"/>
      <c r="Y23" s="378"/>
      <c r="Z23" s="378"/>
      <c r="AA23" s="378"/>
      <c r="AB23" s="378"/>
      <c r="AC23" s="378"/>
      <c r="AD23" s="378"/>
      <c r="AE23" s="379"/>
      <c r="AF23" s="377" t="s">
        <v>488</v>
      </c>
      <c r="AG23" s="377"/>
      <c r="AH23" s="377"/>
      <c r="AI23" s="377"/>
      <c r="AJ23" s="377"/>
      <c r="AK23" s="377"/>
      <c r="AL23" s="377"/>
      <c r="AM23" s="377"/>
      <c r="AN23" s="377"/>
      <c r="AO23" s="377"/>
      <c r="AP23" s="380" t="s">
        <v>489</v>
      </c>
      <c r="AQ23" s="381"/>
      <c r="AR23" s="381"/>
      <c r="AS23" s="381"/>
      <c r="AT23" s="381"/>
      <c r="AU23" s="381"/>
      <c r="AV23" s="381"/>
      <c r="AW23" s="381"/>
      <c r="AX23" s="381"/>
      <c r="AY23" s="381"/>
      <c r="AZ23" s="381"/>
      <c r="BA23" s="381"/>
      <c r="BB23" s="381"/>
      <c r="BC23" s="381"/>
      <c r="BD23" s="381"/>
      <c r="BE23" s="381"/>
      <c r="BF23" s="381"/>
      <c r="BG23" s="381"/>
      <c r="BH23" s="381"/>
      <c r="BI23" s="381"/>
      <c r="BJ23" s="171"/>
    </row>
    <row r="24" spans="2:62" ht="15" customHeight="1">
      <c r="B24" s="375"/>
      <c r="C24" s="375"/>
      <c r="D24" s="375"/>
      <c r="E24" s="375"/>
      <c r="F24" s="375"/>
      <c r="G24" s="375"/>
      <c r="H24" s="375"/>
      <c r="I24" s="375"/>
      <c r="J24" s="375"/>
      <c r="K24" s="376"/>
      <c r="L24" s="382" t="s">
        <v>490</v>
      </c>
      <c r="M24" s="382"/>
      <c r="N24" s="382"/>
      <c r="O24" s="382"/>
      <c r="P24" s="382"/>
      <c r="Q24" s="382"/>
      <c r="R24" s="382"/>
      <c r="S24" s="382"/>
      <c r="T24" s="382"/>
      <c r="U24" s="382"/>
      <c r="V24" s="382" t="s">
        <v>491</v>
      </c>
      <c r="W24" s="383"/>
      <c r="X24" s="383"/>
      <c r="Y24" s="383"/>
      <c r="Z24" s="383"/>
      <c r="AA24" s="383"/>
      <c r="AB24" s="383"/>
      <c r="AC24" s="383"/>
      <c r="AD24" s="383"/>
      <c r="AE24" s="384"/>
      <c r="AF24" s="382" t="s">
        <v>492</v>
      </c>
      <c r="AG24" s="382"/>
      <c r="AH24" s="382"/>
      <c r="AI24" s="382"/>
      <c r="AJ24" s="382"/>
      <c r="AK24" s="382"/>
      <c r="AL24" s="382"/>
      <c r="AM24" s="382"/>
      <c r="AN24" s="382"/>
      <c r="AO24" s="382"/>
      <c r="AP24" s="385" t="s">
        <v>493</v>
      </c>
      <c r="AQ24" s="386"/>
      <c r="AR24" s="386"/>
      <c r="AS24" s="386"/>
      <c r="AT24" s="386"/>
      <c r="AU24" s="386"/>
      <c r="AV24" s="386"/>
      <c r="AW24" s="386"/>
      <c r="AX24" s="386"/>
      <c r="AY24" s="387"/>
      <c r="AZ24" s="385" t="s">
        <v>494</v>
      </c>
      <c r="BA24" s="386"/>
      <c r="BB24" s="386"/>
      <c r="BC24" s="386"/>
      <c r="BD24" s="386"/>
      <c r="BE24" s="386"/>
      <c r="BF24" s="386"/>
      <c r="BG24" s="386"/>
      <c r="BH24" s="386"/>
      <c r="BI24" s="386"/>
      <c r="BJ24" s="33"/>
    </row>
    <row r="25" spans="2:62" ht="15" customHeight="1">
      <c r="B25" s="367"/>
      <c r="C25" s="367"/>
      <c r="D25" s="367"/>
      <c r="E25" s="367"/>
      <c r="F25" s="367"/>
      <c r="G25" s="367"/>
      <c r="H25" s="367"/>
      <c r="I25" s="367"/>
      <c r="J25" s="367"/>
      <c r="K25" s="368"/>
      <c r="L25" s="372" t="s">
        <v>495</v>
      </c>
      <c r="M25" s="373"/>
      <c r="N25" s="373"/>
      <c r="O25" s="373"/>
      <c r="P25" s="373"/>
      <c r="Q25" s="373"/>
      <c r="R25" s="373"/>
      <c r="S25" s="373"/>
      <c r="T25" s="373"/>
      <c r="U25" s="374"/>
      <c r="V25" s="372" t="s">
        <v>495</v>
      </c>
      <c r="W25" s="373"/>
      <c r="X25" s="373"/>
      <c r="Y25" s="373"/>
      <c r="Z25" s="373"/>
      <c r="AA25" s="373"/>
      <c r="AB25" s="373"/>
      <c r="AC25" s="373"/>
      <c r="AD25" s="373"/>
      <c r="AE25" s="374"/>
      <c r="AF25" s="372" t="s">
        <v>496</v>
      </c>
      <c r="AG25" s="373"/>
      <c r="AH25" s="373"/>
      <c r="AI25" s="373"/>
      <c r="AJ25" s="373"/>
      <c r="AK25" s="373"/>
      <c r="AL25" s="373"/>
      <c r="AM25" s="373"/>
      <c r="AN25" s="373"/>
      <c r="AO25" s="374"/>
      <c r="AP25" s="372" t="s">
        <v>497</v>
      </c>
      <c r="AQ25" s="373"/>
      <c r="AR25" s="373"/>
      <c r="AS25" s="373"/>
      <c r="AT25" s="373"/>
      <c r="AU25" s="373"/>
      <c r="AV25" s="373"/>
      <c r="AW25" s="373"/>
      <c r="AX25" s="373"/>
      <c r="AY25" s="374"/>
      <c r="AZ25" s="372" t="s">
        <v>495</v>
      </c>
      <c r="BA25" s="373"/>
      <c r="BB25" s="373"/>
      <c r="BC25" s="373"/>
      <c r="BD25" s="373"/>
      <c r="BE25" s="373"/>
      <c r="BF25" s="373"/>
      <c r="BG25" s="373"/>
      <c r="BH25" s="373"/>
      <c r="BI25" s="373"/>
      <c r="BJ25" s="33"/>
    </row>
    <row r="26" spans="2:62" ht="10.5" customHeight="1">
      <c r="K26" s="35"/>
      <c r="BJ26" s="21"/>
    </row>
    <row r="27" spans="2:62">
      <c r="C27" s="194" t="s">
        <v>7</v>
      </c>
      <c r="D27" s="194"/>
      <c r="E27" s="194"/>
      <c r="F27" s="217">
        <v>20</v>
      </c>
      <c r="G27" s="217"/>
      <c r="H27" s="194" t="s">
        <v>6</v>
      </c>
      <c r="I27" s="194"/>
      <c r="J27" s="194"/>
      <c r="K27" s="35"/>
      <c r="L27" s="195">
        <v>0</v>
      </c>
      <c r="M27" s="195"/>
      <c r="N27" s="195"/>
      <c r="O27" s="195"/>
      <c r="P27" s="195"/>
      <c r="Q27" s="195"/>
      <c r="R27" s="195"/>
      <c r="S27" s="195"/>
      <c r="T27" s="195"/>
      <c r="U27" s="195"/>
      <c r="V27" s="195">
        <v>24235</v>
      </c>
      <c r="W27" s="195"/>
      <c r="X27" s="195"/>
      <c r="Y27" s="195"/>
      <c r="Z27" s="195"/>
      <c r="AA27" s="195"/>
      <c r="AB27" s="195"/>
      <c r="AC27" s="195"/>
      <c r="AD27" s="195"/>
      <c r="AE27" s="195"/>
      <c r="AF27" s="195">
        <v>3784</v>
      </c>
      <c r="AG27" s="195"/>
      <c r="AH27" s="195"/>
      <c r="AI27" s="195"/>
      <c r="AJ27" s="195"/>
      <c r="AK27" s="195"/>
      <c r="AL27" s="195"/>
      <c r="AM27" s="195"/>
      <c r="AN27" s="195"/>
      <c r="AO27" s="195"/>
      <c r="AP27" s="195">
        <v>11506</v>
      </c>
      <c r="AQ27" s="195"/>
      <c r="AR27" s="195"/>
      <c r="AS27" s="195"/>
      <c r="AT27" s="195"/>
      <c r="AU27" s="195"/>
      <c r="AV27" s="195"/>
      <c r="AW27" s="195"/>
      <c r="AX27" s="195"/>
      <c r="AY27" s="195"/>
      <c r="AZ27" s="195">
        <v>0</v>
      </c>
      <c r="BA27" s="195"/>
      <c r="BB27" s="195"/>
      <c r="BC27" s="195"/>
      <c r="BD27" s="195"/>
      <c r="BE27" s="195"/>
      <c r="BF27" s="195"/>
      <c r="BG27" s="195"/>
      <c r="BH27" s="195"/>
      <c r="BI27" s="195"/>
      <c r="BJ27" s="166"/>
    </row>
    <row r="28" spans="2:62">
      <c r="F28" s="217">
        <v>21</v>
      </c>
      <c r="G28" s="217"/>
      <c r="K28" s="35"/>
      <c r="L28" s="195">
        <v>0</v>
      </c>
      <c r="M28" s="195"/>
      <c r="N28" s="195"/>
      <c r="O28" s="195"/>
      <c r="P28" s="195"/>
      <c r="Q28" s="195"/>
      <c r="R28" s="195"/>
      <c r="S28" s="195"/>
      <c r="T28" s="195"/>
      <c r="U28" s="195"/>
      <c r="V28" s="195">
        <v>24610</v>
      </c>
      <c r="W28" s="195"/>
      <c r="X28" s="195"/>
      <c r="Y28" s="195"/>
      <c r="Z28" s="195"/>
      <c r="AA28" s="195"/>
      <c r="AB28" s="195"/>
      <c r="AC28" s="195"/>
      <c r="AD28" s="195"/>
      <c r="AE28" s="195"/>
      <c r="AF28" s="195">
        <v>4107</v>
      </c>
      <c r="AG28" s="195"/>
      <c r="AH28" s="195"/>
      <c r="AI28" s="195"/>
      <c r="AJ28" s="195"/>
      <c r="AK28" s="195"/>
      <c r="AL28" s="195"/>
      <c r="AM28" s="195"/>
      <c r="AN28" s="195"/>
      <c r="AO28" s="195"/>
      <c r="AP28" s="195">
        <v>11350</v>
      </c>
      <c r="AQ28" s="195"/>
      <c r="AR28" s="195"/>
      <c r="AS28" s="195"/>
      <c r="AT28" s="195"/>
      <c r="AU28" s="195"/>
      <c r="AV28" s="195"/>
      <c r="AW28" s="195"/>
      <c r="AX28" s="195"/>
      <c r="AY28" s="195"/>
      <c r="AZ28" s="195">
        <v>0</v>
      </c>
      <c r="BA28" s="195"/>
      <c r="BB28" s="195"/>
      <c r="BC28" s="195"/>
      <c r="BD28" s="195"/>
      <c r="BE28" s="195"/>
      <c r="BF28" s="195"/>
      <c r="BG28" s="195"/>
      <c r="BH28" s="195"/>
      <c r="BI28" s="195"/>
      <c r="BJ28" s="166"/>
    </row>
    <row r="29" spans="2:62">
      <c r="F29" s="217">
        <v>22</v>
      </c>
      <c r="G29" s="217"/>
      <c r="K29" s="35"/>
      <c r="L29" s="195">
        <v>0</v>
      </c>
      <c r="M29" s="195"/>
      <c r="N29" s="195"/>
      <c r="O29" s="195"/>
      <c r="P29" s="195"/>
      <c r="Q29" s="195"/>
      <c r="R29" s="195"/>
      <c r="S29" s="195"/>
      <c r="T29" s="195"/>
      <c r="U29" s="195"/>
      <c r="V29" s="195">
        <v>24902</v>
      </c>
      <c r="W29" s="195"/>
      <c r="X29" s="195"/>
      <c r="Y29" s="195"/>
      <c r="Z29" s="195"/>
      <c r="AA29" s="195"/>
      <c r="AB29" s="195"/>
      <c r="AC29" s="195"/>
      <c r="AD29" s="195"/>
      <c r="AE29" s="195"/>
      <c r="AF29" s="195">
        <v>4825</v>
      </c>
      <c r="AG29" s="195"/>
      <c r="AH29" s="195"/>
      <c r="AI29" s="195"/>
      <c r="AJ29" s="195"/>
      <c r="AK29" s="195"/>
      <c r="AL29" s="195"/>
      <c r="AM29" s="195"/>
      <c r="AN29" s="195"/>
      <c r="AO29" s="195"/>
      <c r="AP29" s="195">
        <v>11538</v>
      </c>
      <c r="AQ29" s="195"/>
      <c r="AR29" s="195"/>
      <c r="AS29" s="195"/>
      <c r="AT29" s="195"/>
      <c r="AU29" s="195"/>
      <c r="AV29" s="195"/>
      <c r="AW29" s="195"/>
      <c r="AX29" s="195"/>
      <c r="AY29" s="195"/>
      <c r="AZ29" s="195">
        <v>0</v>
      </c>
      <c r="BA29" s="195"/>
      <c r="BB29" s="195"/>
      <c r="BC29" s="195"/>
      <c r="BD29" s="195"/>
      <c r="BE29" s="195"/>
      <c r="BF29" s="195"/>
      <c r="BG29" s="195"/>
      <c r="BH29" s="195"/>
      <c r="BI29" s="195"/>
      <c r="BJ29" s="166"/>
    </row>
    <row r="30" spans="2:62">
      <c r="F30" s="217">
        <v>23</v>
      </c>
      <c r="G30" s="217"/>
      <c r="K30" s="35"/>
      <c r="L30" s="195">
        <v>0</v>
      </c>
      <c r="M30" s="195"/>
      <c r="N30" s="195"/>
      <c r="O30" s="195"/>
      <c r="P30" s="195"/>
      <c r="Q30" s="195"/>
      <c r="R30" s="195"/>
      <c r="S30" s="195"/>
      <c r="T30" s="195"/>
      <c r="U30" s="195"/>
      <c r="V30" s="195">
        <v>24063</v>
      </c>
      <c r="W30" s="195"/>
      <c r="X30" s="195"/>
      <c r="Y30" s="195"/>
      <c r="Z30" s="195"/>
      <c r="AA30" s="195"/>
      <c r="AB30" s="195"/>
      <c r="AC30" s="195"/>
      <c r="AD30" s="195"/>
      <c r="AE30" s="195"/>
      <c r="AF30" s="195">
        <v>4866</v>
      </c>
      <c r="AG30" s="195"/>
      <c r="AH30" s="195"/>
      <c r="AI30" s="195"/>
      <c r="AJ30" s="195"/>
      <c r="AK30" s="195"/>
      <c r="AL30" s="195"/>
      <c r="AM30" s="195"/>
      <c r="AN30" s="195"/>
      <c r="AO30" s="195"/>
      <c r="AP30" s="195">
        <v>9000</v>
      </c>
      <c r="AQ30" s="195"/>
      <c r="AR30" s="195"/>
      <c r="AS30" s="195"/>
      <c r="AT30" s="195"/>
      <c r="AU30" s="195"/>
      <c r="AV30" s="195"/>
      <c r="AW30" s="195"/>
      <c r="AX30" s="195"/>
      <c r="AY30" s="195"/>
      <c r="AZ30" s="195">
        <v>0</v>
      </c>
      <c r="BA30" s="195"/>
      <c r="BB30" s="195"/>
      <c r="BC30" s="195"/>
      <c r="BD30" s="195"/>
      <c r="BE30" s="195"/>
      <c r="BF30" s="195"/>
      <c r="BG30" s="195"/>
      <c r="BH30" s="195"/>
      <c r="BI30" s="195"/>
      <c r="BJ30" s="166"/>
    </row>
    <row r="31" spans="2:62">
      <c r="F31" s="218">
        <v>24</v>
      </c>
      <c r="G31" s="218"/>
      <c r="K31" s="35"/>
      <c r="L31" s="200">
        <v>2819</v>
      </c>
      <c r="M31" s="200"/>
      <c r="N31" s="200"/>
      <c r="O31" s="200"/>
      <c r="P31" s="200"/>
      <c r="Q31" s="200"/>
      <c r="R31" s="200"/>
      <c r="S31" s="200"/>
      <c r="T31" s="200"/>
      <c r="U31" s="200"/>
      <c r="V31" s="200">
        <v>21081</v>
      </c>
      <c r="W31" s="200"/>
      <c r="X31" s="200"/>
      <c r="Y31" s="200"/>
      <c r="Z31" s="200"/>
      <c r="AA31" s="200"/>
      <c r="AB31" s="200"/>
      <c r="AC31" s="200"/>
      <c r="AD31" s="200"/>
      <c r="AE31" s="200"/>
      <c r="AF31" s="200">
        <v>3979</v>
      </c>
      <c r="AG31" s="200"/>
      <c r="AH31" s="200"/>
      <c r="AI31" s="200"/>
      <c r="AJ31" s="200"/>
      <c r="AK31" s="200"/>
      <c r="AL31" s="200"/>
      <c r="AM31" s="200"/>
      <c r="AN31" s="200"/>
      <c r="AO31" s="200"/>
      <c r="AP31" s="200">
        <v>3164</v>
      </c>
      <c r="AQ31" s="200"/>
      <c r="AR31" s="200"/>
      <c r="AS31" s="200"/>
      <c r="AT31" s="200"/>
      <c r="AU31" s="200"/>
      <c r="AV31" s="200"/>
      <c r="AW31" s="200"/>
      <c r="AX31" s="200"/>
      <c r="AY31" s="200"/>
      <c r="AZ31" s="200">
        <v>20069</v>
      </c>
      <c r="BA31" s="200"/>
      <c r="BB31" s="200"/>
      <c r="BC31" s="200"/>
      <c r="BD31" s="200"/>
      <c r="BE31" s="200"/>
      <c r="BF31" s="200"/>
      <c r="BG31" s="200"/>
      <c r="BH31" s="200"/>
      <c r="BI31" s="200"/>
      <c r="BJ31" s="168"/>
    </row>
    <row r="32" spans="2:62" ht="10.5" customHeight="1">
      <c r="B32" s="1"/>
      <c r="C32" s="1"/>
      <c r="D32" s="1"/>
      <c r="E32" s="1"/>
      <c r="F32" s="1"/>
      <c r="G32" s="1"/>
      <c r="H32" s="1"/>
      <c r="I32" s="1"/>
      <c r="J32" s="1"/>
      <c r="K32" s="36"/>
      <c r="L32" s="175"/>
      <c r="M32" s="176"/>
      <c r="N32" s="176"/>
      <c r="O32" s="176"/>
      <c r="P32" s="176"/>
      <c r="Q32" s="176"/>
      <c r="R32" s="176"/>
      <c r="S32" s="176"/>
      <c r="T32" s="176"/>
      <c r="U32" s="176"/>
      <c r="V32" s="1"/>
      <c r="W32" s="1"/>
      <c r="X32" s="1"/>
      <c r="Y32" s="1"/>
      <c r="Z32" s="1"/>
      <c r="AA32" s="1"/>
      <c r="AB32" s="1"/>
      <c r="AC32" s="1"/>
      <c r="AD32" s="1"/>
      <c r="AE32" s="1"/>
      <c r="AF32" s="1"/>
      <c r="AG32" s="1"/>
      <c r="AH32" s="1"/>
      <c r="AI32" s="1"/>
      <c r="AJ32" s="1"/>
      <c r="AK32" s="1"/>
      <c r="AL32" s="1"/>
      <c r="AM32" s="1"/>
      <c r="AN32" s="1"/>
      <c r="AO32" s="1"/>
      <c r="AP32" s="176"/>
      <c r="AQ32" s="176"/>
      <c r="AR32" s="176"/>
      <c r="AS32" s="176"/>
      <c r="AT32" s="176"/>
      <c r="AU32" s="176"/>
      <c r="AV32" s="176"/>
      <c r="AW32" s="176"/>
      <c r="AX32" s="176"/>
      <c r="AY32" s="176"/>
      <c r="AZ32" s="1"/>
      <c r="BA32" s="1"/>
      <c r="BB32" s="1"/>
      <c r="BC32" s="1"/>
      <c r="BD32" s="1"/>
      <c r="BE32" s="1"/>
      <c r="BF32" s="1"/>
      <c r="BG32" s="1"/>
      <c r="BH32" s="1"/>
      <c r="BI32" s="1"/>
      <c r="BJ32" s="21"/>
    </row>
    <row r="33" spans="2:62" ht="15" customHeight="1">
      <c r="B33" s="365" t="s">
        <v>6</v>
      </c>
      <c r="C33" s="365"/>
      <c r="D33" s="365"/>
      <c r="E33" s="365"/>
      <c r="F33" s="365"/>
      <c r="G33" s="365"/>
      <c r="H33" s="365"/>
      <c r="I33" s="365"/>
      <c r="J33" s="365"/>
      <c r="K33" s="366"/>
      <c r="L33" s="210" t="s">
        <v>498</v>
      </c>
      <c r="M33" s="210"/>
      <c r="N33" s="210"/>
      <c r="O33" s="210"/>
      <c r="P33" s="210"/>
      <c r="Q33" s="210"/>
      <c r="R33" s="210"/>
      <c r="S33" s="210"/>
      <c r="T33" s="210"/>
      <c r="U33" s="210"/>
      <c r="V33" s="210" t="s">
        <v>499</v>
      </c>
      <c r="W33" s="210"/>
      <c r="X33" s="210"/>
      <c r="Y33" s="210"/>
      <c r="Z33" s="210"/>
      <c r="AA33" s="210"/>
      <c r="AB33" s="210"/>
      <c r="AC33" s="210"/>
      <c r="AD33" s="210"/>
      <c r="AE33" s="210"/>
      <c r="AF33" s="222" t="s">
        <v>500</v>
      </c>
      <c r="AG33" s="369"/>
      <c r="AH33" s="369"/>
      <c r="AI33" s="369"/>
      <c r="AJ33" s="369"/>
      <c r="AK33" s="369"/>
      <c r="AL33" s="369"/>
      <c r="AM33" s="369"/>
      <c r="AN33" s="369"/>
      <c r="AO33" s="369"/>
      <c r="AP33" s="370" t="s">
        <v>501</v>
      </c>
      <c r="AQ33" s="371"/>
      <c r="AR33" s="371"/>
      <c r="AS33" s="371"/>
      <c r="AT33" s="371"/>
      <c r="AU33" s="371"/>
      <c r="AV33" s="371"/>
      <c r="AW33" s="371"/>
      <c r="AX33" s="371"/>
      <c r="AY33" s="371"/>
      <c r="AZ33" s="177"/>
      <c r="BA33" s="178"/>
      <c r="BB33" s="178"/>
      <c r="BC33" s="178"/>
      <c r="BD33" s="178"/>
      <c r="BE33" s="178"/>
      <c r="BF33" s="178"/>
      <c r="BG33" s="178"/>
      <c r="BH33" s="178"/>
      <c r="BI33" s="178"/>
      <c r="BJ33" s="33"/>
    </row>
    <row r="34" spans="2:62" ht="15" customHeight="1">
      <c r="B34" s="367"/>
      <c r="C34" s="367"/>
      <c r="D34" s="367"/>
      <c r="E34" s="367"/>
      <c r="F34" s="367"/>
      <c r="G34" s="367"/>
      <c r="H34" s="367"/>
      <c r="I34" s="367"/>
      <c r="J34" s="367"/>
      <c r="K34" s="368"/>
      <c r="L34" s="372" t="s">
        <v>497</v>
      </c>
      <c r="M34" s="373"/>
      <c r="N34" s="373"/>
      <c r="O34" s="373"/>
      <c r="P34" s="373"/>
      <c r="Q34" s="373"/>
      <c r="R34" s="373"/>
      <c r="S34" s="373"/>
      <c r="T34" s="373"/>
      <c r="U34" s="374"/>
      <c r="V34" s="372" t="s">
        <v>495</v>
      </c>
      <c r="W34" s="373"/>
      <c r="X34" s="373"/>
      <c r="Y34" s="373"/>
      <c r="Z34" s="373"/>
      <c r="AA34" s="373"/>
      <c r="AB34" s="373"/>
      <c r="AC34" s="373"/>
      <c r="AD34" s="373"/>
      <c r="AE34" s="374"/>
      <c r="AF34" s="372" t="s">
        <v>496</v>
      </c>
      <c r="AG34" s="373"/>
      <c r="AH34" s="373"/>
      <c r="AI34" s="373"/>
      <c r="AJ34" s="373"/>
      <c r="AK34" s="373"/>
      <c r="AL34" s="373"/>
      <c r="AM34" s="373"/>
      <c r="AN34" s="373"/>
      <c r="AO34" s="374"/>
      <c r="AP34" s="372" t="s">
        <v>496</v>
      </c>
      <c r="AQ34" s="373"/>
      <c r="AR34" s="373"/>
      <c r="AS34" s="373"/>
      <c r="AT34" s="373"/>
      <c r="AU34" s="373"/>
      <c r="AV34" s="373"/>
      <c r="AW34" s="373"/>
      <c r="AX34" s="373"/>
      <c r="AY34" s="373"/>
      <c r="AZ34" s="179"/>
      <c r="BA34" s="180"/>
      <c r="BB34" s="180"/>
      <c r="BC34" s="180"/>
      <c r="BD34" s="180"/>
      <c r="BE34" s="180"/>
      <c r="BF34" s="180"/>
      <c r="BG34" s="180"/>
      <c r="BJ34" s="21"/>
    </row>
    <row r="35" spans="2:62" ht="10.5" customHeight="1">
      <c r="K35" s="34"/>
      <c r="AZ35" s="21"/>
      <c r="BA35" s="21"/>
      <c r="BB35" s="21"/>
      <c r="BC35" s="21"/>
      <c r="BD35" s="21"/>
      <c r="BE35" s="21"/>
      <c r="BF35" s="21"/>
      <c r="BJ35" s="21"/>
    </row>
    <row r="36" spans="2:62">
      <c r="C36" s="194" t="s">
        <v>7</v>
      </c>
      <c r="D36" s="194"/>
      <c r="E36" s="194"/>
      <c r="F36" s="217">
        <v>20</v>
      </c>
      <c r="G36" s="217"/>
      <c r="H36" s="194" t="s">
        <v>6</v>
      </c>
      <c r="I36" s="194"/>
      <c r="J36" s="194"/>
      <c r="K36" s="35"/>
      <c r="L36" s="195">
        <v>19557</v>
      </c>
      <c r="M36" s="195"/>
      <c r="N36" s="195"/>
      <c r="O36" s="195"/>
      <c r="P36" s="195"/>
      <c r="Q36" s="195"/>
      <c r="R36" s="195"/>
      <c r="S36" s="195"/>
      <c r="T36" s="195"/>
      <c r="U36" s="195"/>
      <c r="V36" s="195">
        <v>1193</v>
      </c>
      <c r="W36" s="195"/>
      <c r="X36" s="195"/>
      <c r="Y36" s="195"/>
      <c r="Z36" s="195"/>
      <c r="AA36" s="195"/>
      <c r="AB36" s="195"/>
      <c r="AC36" s="195"/>
      <c r="AD36" s="195"/>
      <c r="AE36" s="195"/>
      <c r="AF36" s="195">
        <v>5921</v>
      </c>
      <c r="AG36" s="195"/>
      <c r="AH36" s="195"/>
      <c r="AI36" s="195"/>
      <c r="AJ36" s="195"/>
      <c r="AK36" s="195"/>
      <c r="AL36" s="195"/>
      <c r="AM36" s="195"/>
      <c r="AN36" s="195"/>
      <c r="AO36" s="195"/>
      <c r="AP36" s="195">
        <v>68195</v>
      </c>
      <c r="AQ36" s="195"/>
      <c r="AR36" s="195"/>
      <c r="AS36" s="195"/>
      <c r="AT36" s="195"/>
      <c r="AU36" s="195"/>
      <c r="AV36" s="195"/>
      <c r="AW36" s="195"/>
      <c r="AX36" s="195"/>
      <c r="AY36" s="195"/>
      <c r="AZ36" s="166"/>
      <c r="BA36" s="166"/>
      <c r="BB36" s="166"/>
      <c r="BC36" s="166"/>
      <c r="BD36" s="166"/>
      <c r="BJ36" s="21"/>
    </row>
    <row r="37" spans="2:62">
      <c r="F37" s="217">
        <v>21</v>
      </c>
      <c r="G37" s="217"/>
      <c r="K37" s="35"/>
      <c r="L37" s="195">
        <v>20419</v>
      </c>
      <c r="M37" s="195"/>
      <c r="N37" s="195"/>
      <c r="O37" s="195"/>
      <c r="P37" s="195"/>
      <c r="Q37" s="195"/>
      <c r="R37" s="195"/>
      <c r="S37" s="195"/>
      <c r="T37" s="195"/>
      <c r="U37" s="195"/>
      <c r="V37" s="195">
        <v>3645</v>
      </c>
      <c r="W37" s="195"/>
      <c r="X37" s="195"/>
      <c r="Y37" s="195"/>
      <c r="Z37" s="195"/>
      <c r="AA37" s="195"/>
      <c r="AB37" s="195"/>
      <c r="AC37" s="195"/>
      <c r="AD37" s="195"/>
      <c r="AE37" s="195"/>
      <c r="AF37" s="195">
        <v>5924</v>
      </c>
      <c r="AG37" s="195"/>
      <c r="AH37" s="195"/>
      <c r="AI37" s="195"/>
      <c r="AJ37" s="195"/>
      <c r="AK37" s="195"/>
      <c r="AL37" s="195"/>
      <c r="AM37" s="195"/>
      <c r="AN37" s="195"/>
      <c r="AO37" s="195"/>
      <c r="AP37" s="195">
        <v>67217</v>
      </c>
      <c r="AQ37" s="195"/>
      <c r="AR37" s="195"/>
      <c r="AS37" s="195"/>
      <c r="AT37" s="195"/>
      <c r="AU37" s="195"/>
      <c r="AV37" s="195"/>
      <c r="AW37" s="195"/>
      <c r="AX37" s="195"/>
      <c r="AY37" s="195"/>
      <c r="AZ37" s="166"/>
      <c r="BA37" s="166"/>
      <c r="BB37" s="166"/>
      <c r="BC37" s="166"/>
      <c r="BD37" s="166"/>
      <c r="BJ37" s="21"/>
    </row>
    <row r="38" spans="2:62">
      <c r="F38" s="217">
        <v>22</v>
      </c>
      <c r="G38" s="217"/>
      <c r="K38" s="35"/>
      <c r="L38" s="195">
        <v>20978</v>
      </c>
      <c r="M38" s="195"/>
      <c r="N38" s="195"/>
      <c r="O38" s="195"/>
      <c r="P38" s="195"/>
      <c r="Q38" s="195"/>
      <c r="R38" s="195"/>
      <c r="S38" s="195"/>
      <c r="T38" s="195"/>
      <c r="U38" s="195"/>
      <c r="V38" s="195">
        <v>27464</v>
      </c>
      <c r="W38" s="195"/>
      <c r="X38" s="195"/>
      <c r="Y38" s="195"/>
      <c r="Z38" s="195"/>
      <c r="AA38" s="195"/>
      <c r="AB38" s="195"/>
      <c r="AC38" s="195"/>
      <c r="AD38" s="195"/>
      <c r="AE38" s="195"/>
      <c r="AF38" s="195">
        <v>5661</v>
      </c>
      <c r="AG38" s="195"/>
      <c r="AH38" s="195"/>
      <c r="AI38" s="195"/>
      <c r="AJ38" s="195"/>
      <c r="AK38" s="195"/>
      <c r="AL38" s="195"/>
      <c r="AM38" s="195"/>
      <c r="AN38" s="195"/>
      <c r="AO38" s="195"/>
      <c r="AP38" s="195">
        <v>71444</v>
      </c>
      <c r="AQ38" s="195"/>
      <c r="AR38" s="195"/>
      <c r="AS38" s="195"/>
      <c r="AT38" s="195"/>
      <c r="AU38" s="195"/>
      <c r="AV38" s="195"/>
      <c r="AW38" s="195"/>
      <c r="AX38" s="195"/>
      <c r="AY38" s="195"/>
      <c r="AZ38" s="166"/>
      <c r="BA38" s="166"/>
      <c r="BB38" s="166"/>
      <c r="BC38" s="166"/>
      <c r="BD38" s="166"/>
      <c r="BJ38" s="21"/>
    </row>
    <row r="39" spans="2:62">
      <c r="F39" s="217">
        <v>23</v>
      </c>
      <c r="G39" s="217"/>
      <c r="K39" s="35"/>
      <c r="L39" s="195">
        <v>21960</v>
      </c>
      <c r="M39" s="195"/>
      <c r="N39" s="195"/>
      <c r="O39" s="195"/>
      <c r="P39" s="195"/>
      <c r="Q39" s="195"/>
      <c r="R39" s="195"/>
      <c r="S39" s="195"/>
      <c r="T39" s="195"/>
      <c r="U39" s="195"/>
      <c r="V39" s="195">
        <v>42292</v>
      </c>
      <c r="W39" s="195"/>
      <c r="X39" s="195"/>
      <c r="Y39" s="195"/>
      <c r="Z39" s="195"/>
      <c r="AA39" s="195"/>
      <c r="AB39" s="195"/>
      <c r="AC39" s="195"/>
      <c r="AD39" s="195"/>
      <c r="AE39" s="195"/>
      <c r="AF39" s="195">
        <v>6065</v>
      </c>
      <c r="AG39" s="195"/>
      <c r="AH39" s="195"/>
      <c r="AI39" s="195"/>
      <c r="AJ39" s="195"/>
      <c r="AK39" s="195"/>
      <c r="AL39" s="195"/>
      <c r="AM39" s="195"/>
      <c r="AN39" s="195"/>
      <c r="AO39" s="195"/>
      <c r="AP39" s="195">
        <v>66177</v>
      </c>
      <c r="AQ39" s="195"/>
      <c r="AR39" s="195"/>
      <c r="AS39" s="195"/>
      <c r="AT39" s="195"/>
      <c r="AU39" s="195"/>
      <c r="AV39" s="195"/>
      <c r="AW39" s="195"/>
      <c r="AX39" s="195"/>
      <c r="AY39" s="195"/>
      <c r="AZ39" s="166"/>
      <c r="BA39" s="166"/>
      <c r="BB39" s="166"/>
      <c r="BC39" s="166"/>
      <c r="BD39" s="166"/>
      <c r="BJ39" s="21"/>
    </row>
    <row r="40" spans="2:62">
      <c r="F40" s="218">
        <v>24</v>
      </c>
      <c r="G40" s="218"/>
      <c r="K40" s="35"/>
      <c r="L40" s="363">
        <v>20987</v>
      </c>
      <c r="M40" s="363"/>
      <c r="N40" s="363"/>
      <c r="O40" s="363"/>
      <c r="P40" s="363"/>
      <c r="Q40" s="363"/>
      <c r="R40" s="363"/>
      <c r="S40" s="363"/>
      <c r="T40" s="363"/>
      <c r="U40" s="363"/>
      <c r="V40" s="200">
        <v>27817</v>
      </c>
      <c r="W40" s="200"/>
      <c r="X40" s="200"/>
      <c r="Y40" s="200"/>
      <c r="Z40" s="200"/>
      <c r="AA40" s="200"/>
      <c r="AB40" s="200"/>
      <c r="AC40" s="200"/>
      <c r="AD40" s="200"/>
      <c r="AE40" s="200"/>
      <c r="AF40" s="200">
        <v>5819</v>
      </c>
      <c r="AG40" s="200"/>
      <c r="AH40" s="200"/>
      <c r="AI40" s="200"/>
      <c r="AJ40" s="200"/>
      <c r="AK40" s="200"/>
      <c r="AL40" s="200"/>
      <c r="AM40" s="200"/>
      <c r="AN40" s="200"/>
      <c r="AO40" s="200"/>
      <c r="AP40" s="200">
        <v>64695</v>
      </c>
      <c r="AQ40" s="200"/>
      <c r="AR40" s="200"/>
      <c r="AS40" s="200"/>
      <c r="AT40" s="200"/>
      <c r="AU40" s="200"/>
      <c r="AV40" s="200"/>
      <c r="AW40" s="200"/>
      <c r="AX40" s="200"/>
      <c r="AY40" s="200"/>
      <c r="AZ40" s="173"/>
      <c r="BA40" s="173"/>
      <c r="BB40" s="173"/>
      <c r="BC40" s="173"/>
      <c r="BD40" s="173"/>
      <c r="BJ40" s="21"/>
    </row>
    <row r="41" spans="2:62" ht="10.5" customHeight="1">
      <c r="B41" s="1"/>
      <c r="C41" s="1"/>
      <c r="D41" s="1"/>
      <c r="E41" s="1"/>
      <c r="F41" s="1"/>
      <c r="G41" s="1"/>
      <c r="H41" s="1"/>
      <c r="I41" s="1"/>
      <c r="J41" s="1"/>
      <c r="K41" s="36"/>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21"/>
      <c r="BA41" s="21"/>
      <c r="BB41" s="21"/>
      <c r="BC41" s="21"/>
      <c r="BJ41" s="21"/>
    </row>
    <row r="42" spans="2:62">
      <c r="C42" s="197" t="s">
        <v>24</v>
      </c>
      <c r="D42" s="197"/>
      <c r="E42" s="167" t="s">
        <v>502</v>
      </c>
      <c r="F42" s="227">
        <v>-1</v>
      </c>
      <c r="G42" s="227"/>
      <c r="H42" s="3" t="s">
        <v>503</v>
      </c>
      <c r="BJ42" s="21"/>
    </row>
    <row r="43" spans="2:62">
      <c r="F43" s="364">
        <v>-2</v>
      </c>
      <c r="G43" s="364"/>
      <c r="H43" s="3" t="s">
        <v>530</v>
      </c>
      <c r="BJ43" s="21"/>
    </row>
    <row r="44" spans="2:62">
      <c r="F44" s="364">
        <v>-3</v>
      </c>
      <c r="G44" s="364"/>
      <c r="H44" s="3" t="s">
        <v>504</v>
      </c>
      <c r="BJ44" s="21"/>
    </row>
    <row r="45" spans="2:62">
      <c r="B45" s="194" t="s">
        <v>25</v>
      </c>
      <c r="C45" s="194"/>
      <c r="D45" s="194"/>
      <c r="E45" s="167" t="s">
        <v>502</v>
      </c>
      <c r="F45" s="3" t="s">
        <v>505</v>
      </c>
      <c r="BJ45" s="21"/>
    </row>
    <row r="46" spans="2:62">
      <c r="F46" s="170"/>
      <c r="G46" s="170"/>
      <c r="H46" s="3"/>
      <c r="BJ46" s="21"/>
    </row>
    <row r="47" spans="2:62" ht="12.95" customHeight="1">
      <c r="B47" s="328" t="s">
        <v>522</v>
      </c>
      <c r="C47" s="328"/>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8"/>
      <c r="AI47" s="328"/>
      <c r="AJ47" s="328"/>
      <c r="AK47" s="328"/>
      <c r="AL47" s="328"/>
      <c r="AM47" s="328"/>
      <c r="AN47" s="328"/>
      <c r="AO47" s="328"/>
      <c r="AP47" s="328"/>
      <c r="AQ47" s="328"/>
      <c r="AR47" s="328"/>
      <c r="AS47" s="328"/>
      <c r="AT47" s="328"/>
      <c r="AU47" s="328"/>
      <c r="AV47" s="328"/>
      <c r="AW47" s="328"/>
      <c r="AX47" s="328"/>
      <c r="AY47" s="328"/>
      <c r="AZ47" s="328"/>
      <c r="BA47" s="328"/>
      <c r="BB47" s="328"/>
      <c r="BC47" s="328"/>
      <c r="BD47" s="328"/>
      <c r="BE47" s="328"/>
      <c r="BF47" s="328"/>
      <c r="BG47" s="328"/>
      <c r="BH47" s="328"/>
      <c r="BI47" s="328"/>
      <c r="BJ47" s="152"/>
    </row>
    <row r="48" spans="2:62" ht="7.5" customHeight="1">
      <c r="B48" s="145"/>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4"/>
    </row>
    <row r="49" spans="2:62" ht="15" customHeight="1">
      <c r="B49" s="330" t="s">
        <v>6</v>
      </c>
      <c r="C49" s="330"/>
      <c r="D49" s="330"/>
      <c r="E49" s="330"/>
      <c r="F49" s="330"/>
      <c r="G49" s="330"/>
      <c r="H49" s="330"/>
      <c r="I49" s="330"/>
      <c r="J49" s="330"/>
      <c r="K49" s="331"/>
      <c r="L49" s="336" t="s">
        <v>506</v>
      </c>
      <c r="M49" s="337"/>
      <c r="N49" s="337"/>
      <c r="O49" s="337"/>
      <c r="P49" s="337"/>
      <c r="Q49" s="337"/>
      <c r="R49" s="337"/>
      <c r="S49" s="336" t="s">
        <v>507</v>
      </c>
      <c r="T49" s="337"/>
      <c r="U49" s="337"/>
      <c r="V49" s="337"/>
      <c r="W49" s="337"/>
      <c r="X49" s="337"/>
      <c r="Y49" s="337"/>
      <c r="Z49" s="340" t="s">
        <v>508</v>
      </c>
      <c r="AA49" s="246"/>
      <c r="AB49" s="246"/>
      <c r="AC49" s="246"/>
      <c r="AD49" s="246"/>
      <c r="AE49" s="246"/>
      <c r="AF49" s="341"/>
      <c r="AG49" s="342" t="s">
        <v>509</v>
      </c>
      <c r="AH49" s="343"/>
      <c r="AI49" s="343"/>
      <c r="AJ49" s="343"/>
      <c r="AK49" s="343"/>
      <c r="AL49" s="343"/>
      <c r="AM49" s="343"/>
      <c r="AN49" s="343"/>
      <c r="AO49" s="344" t="s">
        <v>510</v>
      </c>
      <c r="AP49" s="345"/>
      <c r="AQ49" s="345"/>
      <c r="AR49" s="345"/>
      <c r="AS49" s="345"/>
      <c r="AT49" s="345"/>
      <c r="AU49" s="345"/>
      <c r="AV49" s="346"/>
      <c r="AW49" s="344" t="s">
        <v>511</v>
      </c>
      <c r="AX49" s="345"/>
      <c r="AY49" s="345"/>
      <c r="AZ49" s="345"/>
      <c r="BA49" s="345"/>
      <c r="BB49" s="345"/>
      <c r="BC49" s="346"/>
      <c r="BD49" s="340" t="s">
        <v>512</v>
      </c>
      <c r="BE49" s="246"/>
      <c r="BF49" s="246"/>
      <c r="BG49" s="246"/>
      <c r="BH49" s="246"/>
      <c r="BI49" s="246"/>
      <c r="BJ49" s="246"/>
    </row>
    <row r="50" spans="2:62" ht="15" customHeight="1">
      <c r="B50" s="332"/>
      <c r="C50" s="332"/>
      <c r="D50" s="332"/>
      <c r="E50" s="332"/>
      <c r="F50" s="332"/>
      <c r="G50" s="332"/>
      <c r="H50" s="332"/>
      <c r="I50" s="332"/>
      <c r="J50" s="332"/>
      <c r="K50" s="333"/>
      <c r="L50" s="338"/>
      <c r="M50" s="339"/>
      <c r="N50" s="339"/>
      <c r="O50" s="339"/>
      <c r="P50" s="339"/>
      <c r="Q50" s="339"/>
      <c r="R50" s="339"/>
      <c r="S50" s="338"/>
      <c r="T50" s="339"/>
      <c r="U50" s="339"/>
      <c r="V50" s="339"/>
      <c r="W50" s="339"/>
      <c r="X50" s="339"/>
      <c r="Y50" s="339"/>
      <c r="Z50" s="347" t="s">
        <v>513</v>
      </c>
      <c r="AA50" s="348"/>
      <c r="AB50" s="348"/>
      <c r="AC50" s="348"/>
      <c r="AD50" s="348"/>
      <c r="AE50" s="348"/>
      <c r="AF50" s="349"/>
      <c r="AG50" s="350" t="s">
        <v>514</v>
      </c>
      <c r="AH50" s="351"/>
      <c r="AI50" s="351"/>
      <c r="AJ50" s="351"/>
      <c r="AK50" s="351"/>
      <c r="AL50" s="351"/>
      <c r="AM50" s="351"/>
      <c r="AN50" s="351"/>
      <c r="AO50" s="352" t="s">
        <v>515</v>
      </c>
      <c r="AP50" s="353"/>
      <c r="AQ50" s="353"/>
      <c r="AR50" s="353"/>
      <c r="AS50" s="353"/>
      <c r="AT50" s="353"/>
      <c r="AU50" s="353"/>
      <c r="AV50" s="354"/>
      <c r="AW50" s="352" t="s">
        <v>516</v>
      </c>
      <c r="AX50" s="353"/>
      <c r="AY50" s="353"/>
      <c r="AZ50" s="353"/>
      <c r="BA50" s="353"/>
      <c r="BB50" s="353"/>
      <c r="BC50" s="354"/>
      <c r="BD50" s="347" t="s">
        <v>513</v>
      </c>
      <c r="BE50" s="348"/>
      <c r="BF50" s="348"/>
      <c r="BG50" s="348"/>
      <c r="BH50" s="348"/>
      <c r="BI50" s="348"/>
      <c r="BJ50" s="348"/>
    </row>
    <row r="51" spans="2:62" ht="15" customHeight="1">
      <c r="B51" s="334"/>
      <c r="C51" s="334"/>
      <c r="D51" s="334"/>
      <c r="E51" s="334"/>
      <c r="F51" s="334"/>
      <c r="G51" s="334"/>
      <c r="H51" s="334"/>
      <c r="I51" s="334"/>
      <c r="J51" s="334"/>
      <c r="K51" s="335"/>
      <c r="L51" s="355" t="s">
        <v>517</v>
      </c>
      <c r="M51" s="356"/>
      <c r="N51" s="356"/>
      <c r="O51" s="356"/>
      <c r="P51" s="356"/>
      <c r="Q51" s="356"/>
      <c r="R51" s="357"/>
      <c r="S51" s="355" t="s">
        <v>495</v>
      </c>
      <c r="T51" s="358"/>
      <c r="U51" s="358"/>
      <c r="V51" s="358"/>
      <c r="W51" s="358"/>
      <c r="X51" s="358"/>
      <c r="Y51" s="359"/>
      <c r="Z51" s="355" t="s">
        <v>495</v>
      </c>
      <c r="AA51" s="358"/>
      <c r="AB51" s="358"/>
      <c r="AC51" s="358"/>
      <c r="AD51" s="358"/>
      <c r="AE51" s="358"/>
      <c r="AF51" s="359"/>
      <c r="AG51" s="355" t="s">
        <v>518</v>
      </c>
      <c r="AH51" s="356"/>
      <c r="AI51" s="356"/>
      <c r="AJ51" s="356"/>
      <c r="AK51" s="356"/>
      <c r="AL51" s="356"/>
      <c r="AM51" s="356"/>
      <c r="AN51" s="357"/>
      <c r="AO51" s="360" t="s">
        <v>519</v>
      </c>
      <c r="AP51" s="361"/>
      <c r="AQ51" s="361"/>
      <c r="AR51" s="361"/>
      <c r="AS51" s="361"/>
      <c r="AT51" s="361"/>
      <c r="AU51" s="361"/>
      <c r="AV51" s="362"/>
      <c r="AW51" s="355" t="s">
        <v>520</v>
      </c>
      <c r="AX51" s="356"/>
      <c r="AY51" s="356"/>
      <c r="AZ51" s="356"/>
      <c r="BA51" s="356"/>
      <c r="BB51" s="356"/>
      <c r="BC51" s="357"/>
      <c r="BD51" s="355" t="s">
        <v>496</v>
      </c>
      <c r="BE51" s="358"/>
      <c r="BF51" s="358"/>
      <c r="BG51" s="358"/>
      <c r="BH51" s="358"/>
      <c r="BI51" s="358"/>
      <c r="BJ51" s="358"/>
    </row>
    <row r="52" spans="2:62" ht="10.5" customHeight="1">
      <c r="B52" s="100"/>
      <c r="C52" s="100"/>
      <c r="D52" s="100"/>
      <c r="E52" s="100"/>
      <c r="F52" s="100"/>
      <c r="G52" s="100"/>
      <c r="H52" s="100"/>
      <c r="I52" s="100"/>
      <c r="J52" s="100"/>
      <c r="K52" s="181"/>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row>
    <row r="53" spans="2:62">
      <c r="B53" s="100"/>
      <c r="C53" s="329" t="s">
        <v>7</v>
      </c>
      <c r="D53" s="329"/>
      <c r="E53" s="329"/>
      <c r="F53" s="328">
        <v>22</v>
      </c>
      <c r="G53" s="328"/>
      <c r="H53" s="329" t="s">
        <v>6</v>
      </c>
      <c r="I53" s="329"/>
      <c r="J53" s="329"/>
      <c r="K53" s="150"/>
      <c r="L53" s="327">
        <v>1216</v>
      </c>
      <c r="M53" s="327"/>
      <c r="N53" s="327"/>
      <c r="O53" s="327"/>
      <c r="P53" s="327"/>
      <c r="Q53" s="327"/>
      <c r="R53" s="327"/>
      <c r="S53" s="327">
        <v>0</v>
      </c>
      <c r="T53" s="327"/>
      <c r="U53" s="327"/>
      <c r="V53" s="327"/>
      <c r="W53" s="327"/>
      <c r="X53" s="327"/>
      <c r="Y53" s="327"/>
      <c r="Z53" s="327">
        <v>0</v>
      </c>
      <c r="AA53" s="327"/>
      <c r="AB53" s="327"/>
      <c r="AC53" s="327"/>
      <c r="AD53" s="327"/>
      <c r="AE53" s="327"/>
      <c r="AF53" s="327"/>
      <c r="AG53" s="327">
        <v>0</v>
      </c>
      <c r="AH53" s="327"/>
      <c r="AI53" s="327"/>
      <c r="AJ53" s="327"/>
      <c r="AK53" s="327"/>
      <c r="AL53" s="327"/>
      <c r="AM53" s="327"/>
      <c r="AN53" s="327"/>
      <c r="AO53" s="327">
        <v>0</v>
      </c>
      <c r="AP53" s="327"/>
      <c r="AQ53" s="327"/>
      <c r="AR53" s="327"/>
      <c r="AS53" s="327"/>
      <c r="AT53" s="327"/>
      <c r="AU53" s="327"/>
      <c r="AV53" s="327"/>
      <c r="AW53" s="327">
        <v>0</v>
      </c>
      <c r="AX53" s="327"/>
      <c r="AY53" s="327"/>
      <c r="AZ53" s="327"/>
      <c r="BA53" s="327"/>
      <c r="BB53" s="327"/>
      <c r="BC53" s="327"/>
      <c r="BD53" s="327">
        <v>0</v>
      </c>
      <c r="BE53" s="327"/>
      <c r="BF53" s="327"/>
      <c r="BG53" s="327"/>
      <c r="BH53" s="327"/>
      <c r="BI53" s="327"/>
      <c r="BJ53" s="327"/>
    </row>
    <row r="54" spans="2:62">
      <c r="B54" s="100"/>
      <c r="C54" s="100"/>
      <c r="D54" s="100"/>
      <c r="E54" s="100"/>
      <c r="F54" s="328">
        <v>23</v>
      </c>
      <c r="G54" s="328"/>
      <c r="H54" s="100"/>
      <c r="I54" s="100"/>
      <c r="J54" s="100"/>
      <c r="K54" s="150"/>
      <c r="L54" s="327">
        <f>5053+4312</f>
        <v>9365</v>
      </c>
      <c r="M54" s="327"/>
      <c r="N54" s="327"/>
      <c r="O54" s="327"/>
      <c r="P54" s="327"/>
      <c r="Q54" s="327"/>
      <c r="R54" s="327"/>
      <c r="S54" s="327">
        <v>10638</v>
      </c>
      <c r="T54" s="327"/>
      <c r="U54" s="327"/>
      <c r="V54" s="327"/>
      <c r="W54" s="327"/>
      <c r="X54" s="327"/>
      <c r="Y54" s="327"/>
      <c r="Z54" s="327">
        <v>0</v>
      </c>
      <c r="AA54" s="327"/>
      <c r="AB54" s="327"/>
      <c r="AC54" s="327"/>
      <c r="AD54" s="327"/>
      <c r="AE54" s="327"/>
      <c r="AF54" s="327"/>
      <c r="AG54" s="327">
        <v>0</v>
      </c>
      <c r="AH54" s="327"/>
      <c r="AI54" s="327"/>
      <c r="AJ54" s="327"/>
      <c r="AK54" s="327"/>
      <c r="AL54" s="327"/>
      <c r="AM54" s="327"/>
      <c r="AN54" s="327"/>
      <c r="AO54" s="327">
        <v>0</v>
      </c>
      <c r="AP54" s="327"/>
      <c r="AQ54" s="327"/>
      <c r="AR54" s="327"/>
      <c r="AS54" s="327"/>
      <c r="AT54" s="327"/>
      <c r="AU54" s="327"/>
      <c r="AV54" s="327"/>
      <c r="AW54" s="327">
        <v>16451</v>
      </c>
      <c r="AX54" s="327"/>
      <c r="AY54" s="327"/>
      <c r="AZ54" s="327"/>
      <c r="BA54" s="327"/>
      <c r="BB54" s="327"/>
      <c r="BC54" s="327"/>
      <c r="BD54" s="327">
        <v>0</v>
      </c>
      <c r="BE54" s="327"/>
      <c r="BF54" s="327"/>
      <c r="BG54" s="327"/>
      <c r="BH54" s="327"/>
      <c r="BI54" s="327"/>
      <c r="BJ54" s="327"/>
    </row>
    <row r="55" spans="2:62">
      <c r="B55" s="100"/>
      <c r="C55" s="100"/>
      <c r="D55" s="100"/>
      <c r="E55" s="100"/>
      <c r="F55" s="324">
        <v>24</v>
      </c>
      <c r="G55" s="324"/>
      <c r="H55" s="100"/>
      <c r="I55" s="100"/>
      <c r="J55" s="100"/>
      <c r="K55" s="150"/>
      <c r="L55" s="325">
        <v>23663</v>
      </c>
      <c r="M55" s="325"/>
      <c r="N55" s="325"/>
      <c r="O55" s="325"/>
      <c r="P55" s="325"/>
      <c r="Q55" s="325"/>
      <c r="R55" s="325"/>
      <c r="S55" s="325">
        <v>19997</v>
      </c>
      <c r="T55" s="325"/>
      <c r="U55" s="325"/>
      <c r="V55" s="325"/>
      <c r="W55" s="325"/>
      <c r="X55" s="325"/>
      <c r="Y55" s="325"/>
      <c r="Z55" s="325">
        <v>10650</v>
      </c>
      <c r="AA55" s="325"/>
      <c r="AB55" s="325"/>
      <c r="AC55" s="325"/>
      <c r="AD55" s="325"/>
      <c r="AE55" s="325"/>
      <c r="AF55" s="325"/>
      <c r="AG55" s="325">
        <v>313</v>
      </c>
      <c r="AH55" s="325"/>
      <c r="AI55" s="325"/>
      <c r="AJ55" s="325"/>
      <c r="AK55" s="325"/>
      <c r="AL55" s="325"/>
      <c r="AM55" s="325"/>
      <c r="AN55" s="325"/>
      <c r="AO55" s="325">
        <v>99</v>
      </c>
      <c r="AP55" s="325"/>
      <c r="AQ55" s="325"/>
      <c r="AR55" s="325"/>
      <c r="AS55" s="325"/>
      <c r="AT55" s="325"/>
      <c r="AU55" s="325"/>
      <c r="AV55" s="325"/>
      <c r="AW55" s="325">
        <v>8663</v>
      </c>
      <c r="AX55" s="325"/>
      <c r="AY55" s="325"/>
      <c r="AZ55" s="325"/>
      <c r="BA55" s="325"/>
      <c r="BB55" s="325"/>
      <c r="BC55" s="325"/>
      <c r="BD55" s="325">
        <v>10181</v>
      </c>
      <c r="BE55" s="325"/>
      <c r="BF55" s="325"/>
      <c r="BG55" s="325"/>
      <c r="BH55" s="325"/>
      <c r="BI55" s="325"/>
      <c r="BJ55" s="325"/>
    </row>
    <row r="56" spans="2:62" ht="10.5" customHeight="1">
      <c r="B56" s="145"/>
      <c r="C56" s="145"/>
      <c r="D56" s="145"/>
      <c r="E56" s="145"/>
      <c r="F56" s="145"/>
      <c r="G56" s="145"/>
      <c r="H56" s="145"/>
      <c r="I56" s="145"/>
      <c r="J56" s="145"/>
      <c r="K56" s="151"/>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c r="AR56" s="145"/>
      <c r="AS56" s="145"/>
      <c r="AT56" s="145"/>
      <c r="AU56" s="145"/>
      <c r="AV56" s="145"/>
      <c r="AW56" s="145"/>
      <c r="AX56" s="145"/>
      <c r="AY56" s="145"/>
      <c r="AZ56" s="145"/>
      <c r="BA56" s="145"/>
      <c r="BB56" s="145"/>
      <c r="BC56" s="145"/>
      <c r="BD56" s="145"/>
      <c r="BE56" s="145"/>
      <c r="BF56" s="145"/>
      <c r="BG56" s="145"/>
      <c r="BH56" s="145"/>
      <c r="BI56" s="145"/>
      <c r="BJ56" s="145"/>
    </row>
    <row r="57" spans="2:62">
      <c r="B57" s="100"/>
      <c r="C57" s="326" t="s">
        <v>24</v>
      </c>
      <c r="D57" s="326"/>
      <c r="E57" s="172" t="s">
        <v>502</v>
      </c>
      <c r="F57" s="154" t="s">
        <v>521</v>
      </c>
      <c r="G57" s="182"/>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4"/>
    </row>
    <row r="58" spans="2:62">
      <c r="B58" s="194" t="s">
        <v>25</v>
      </c>
      <c r="C58" s="194"/>
      <c r="D58" s="194"/>
      <c r="E58" s="167" t="s">
        <v>502</v>
      </c>
      <c r="F58" s="3" t="s">
        <v>505</v>
      </c>
      <c r="BJ58" s="21"/>
    </row>
    <row r="60" spans="2:62" ht="18" customHeight="1">
      <c r="B60" s="201" t="s">
        <v>395</v>
      </c>
      <c r="C60" s="201"/>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c r="AT60" s="201"/>
      <c r="AU60" s="201"/>
      <c r="AV60" s="201"/>
      <c r="AW60" s="201"/>
      <c r="AX60" s="201"/>
      <c r="AY60" s="201"/>
      <c r="AZ60" s="201"/>
      <c r="BA60" s="201"/>
      <c r="BB60" s="201"/>
      <c r="BC60" s="201"/>
      <c r="BD60" s="201"/>
      <c r="BE60" s="201"/>
      <c r="BF60" s="201"/>
      <c r="BG60" s="201"/>
      <c r="BH60" s="201"/>
      <c r="BI60" s="201"/>
      <c r="BJ60" s="201"/>
    </row>
    <row r="61" spans="2:62" ht="12.95" customHeight="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row>
    <row r="62" spans="2:62" ht="15" customHeight="1">
      <c r="B62" s="390" t="s">
        <v>288</v>
      </c>
      <c r="C62" s="284"/>
      <c r="D62" s="284"/>
      <c r="E62" s="284"/>
      <c r="F62" s="284"/>
      <c r="G62" s="284"/>
      <c r="H62" s="284"/>
      <c r="I62" s="284"/>
      <c r="J62" s="284"/>
      <c r="K62" s="284"/>
      <c r="L62" s="284" t="s">
        <v>289</v>
      </c>
      <c r="M62" s="284"/>
      <c r="N62" s="284"/>
      <c r="O62" s="284"/>
      <c r="P62" s="284"/>
      <c r="Q62" s="284"/>
      <c r="R62" s="284"/>
      <c r="S62" s="284"/>
      <c r="T62" s="284"/>
      <c r="U62" s="284"/>
      <c r="V62" s="284"/>
      <c r="W62" s="284"/>
      <c r="X62" s="284"/>
      <c r="Y62" s="284"/>
      <c r="Z62" s="284"/>
      <c r="AA62" s="284"/>
      <c r="AB62" s="284"/>
      <c r="AC62" s="284" t="s">
        <v>290</v>
      </c>
      <c r="AD62" s="284"/>
      <c r="AE62" s="284"/>
      <c r="AF62" s="284"/>
      <c r="AG62" s="284"/>
      <c r="AH62" s="284"/>
      <c r="AI62" s="284"/>
      <c r="AJ62" s="284"/>
      <c r="AK62" s="284"/>
      <c r="AL62" s="284"/>
      <c r="AM62" s="284"/>
      <c r="AN62" s="284"/>
      <c r="AO62" s="284"/>
      <c r="AP62" s="284"/>
      <c r="AQ62" s="284"/>
      <c r="AR62" s="284"/>
      <c r="AS62" s="284"/>
      <c r="AT62" s="284" t="s">
        <v>291</v>
      </c>
      <c r="AU62" s="284"/>
      <c r="AV62" s="284"/>
      <c r="AW62" s="284"/>
      <c r="AX62" s="284"/>
      <c r="AY62" s="284"/>
      <c r="AZ62" s="284"/>
      <c r="BA62" s="284"/>
      <c r="BB62" s="284"/>
      <c r="BC62" s="284"/>
      <c r="BD62" s="284"/>
      <c r="BE62" s="284"/>
      <c r="BF62" s="284"/>
      <c r="BG62" s="284"/>
      <c r="BH62" s="284"/>
      <c r="BI62" s="284"/>
      <c r="BJ62" s="238"/>
    </row>
    <row r="63" spans="2:62" ht="15" customHeight="1">
      <c r="B63" s="391"/>
      <c r="C63" s="285"/>
      <c r="D63" s="285"/>
      <c r="E63" s="285"/>
      <c r="F63" s="285"/>
      <c r="G63" s="285"/>
      <c r="H63" s="285"/>
      <c r="I63" s="285"/>
      <c r="J63" s="285"/>
      <c r="K63" s="285"/>
      <c r="L63" s="285"/>
      <c r="M63" s="285"/>
      <c r="N63" s="285"/>
      <c r="O63" s="285"/>
      <c r="P63" s="285"/>
      <c r="Q63" s="285"/>
      <c r="R63" s="285"/>
      <c r="S63" s="285"/>
      <c r="T63" s="285"/>
      <c r="U63" s="285"/>
      <c r="V63" s="285"/>
      <c r="W63" s="285"/>
      <c r="X63" s="285"/>
      <c r="Y63" s="285"/>
      <c r="Z63" s="285"/>
      <c r="AA63" s="285"/>
      <c r="AB63" s="285"/>
      <c r="AC63" s="285"/>
      <c r="AD63" s="285"/>
      <c r="AE63" s="285"/>
      <c r="AF63" s="285"/>
      <c r="AG63" s="285"/>
      <c r="AH63" s="285"/>
      <c r="AI63" s="285"/>
      <c r="AJ63" s="285"/>
      <c r="AK63" s="285"/>
      <c r="AL63" s="285"/>
      <c r="AM63" s="285"/>
      <c r="AN63" s="285"/>
      <c r="AO63" s="285"/>
      <c r="AP63" s="285"/>
      <c r="AQ63" s="285"/>
      <c r="AR63" s="285"/>
      <c r="AS63" s="285"/>
      <c r="AT63" s="285"/>
      <c r="AU63" s="285"/>
      <c r="AV63" s="285"/>
      <c r="AW63" s="285"/>
      <c r="AX63" s="285"/>
      <c r="AY63" s="285"/>
      <c r="AZ63" s="285"/>
      <c r="BA63" s="285"/>
      <c r="BB63" s="285"/>
      <c r="BC63" s="285"/>
      <c r="BD63" s="285"/>
      <c r="BE63" s="285"/>
      <c r="BF63" s="285"/>
      <c r="BG63" s="285"/>
      <c r="BH63" s="285"/>
      <c r="BI63" s="285"/>
      <c r="BJ63" s="241"/>
    </row>
    <row r="64" spans="2:62" ht="10.5" customHeight="1">
      <c r="K64" s="34"/>
    </row>
    <row r="65" spans="2:62">
      <c r="C65" s="194" t="s">
        <v>283</v>
      </c>
      <c r="D65" s="194"/>
      <c r="E65" s="194"/>
      <c r="F65" s="217">
        <v>20</v>
      </c>
      <c r="G65" s="217"/>
      <c r="H65" s="194" t="s">
        <v>288</v>
      </c>
      <c r="I65" s="194"/>
      <c r="J65" s="194"/>
      <c r="K65" s="35"/>
      <c r="L65" s="252">
        <v>2516</v>
      </c>
      <c r="M65" s="252"/>
      <c r="N65" s="252"/>
      <c r="O65" s="252"/>
      <c r="P65" s="252"/>
      <c r="Q65" s="252"/>
      <c r="R65" s="252"/>
      <c r="S65" s="252"/>
      <c r="T65" s="252"/>
      <c r="U65" s="252"/>
      <c r="V65" s="252"/>
      <c r="W65" s="252"/>
      <c r="X65" s="252"/>
      <c r="Y65" s="252"/>
      <c r="Z65" s="252"/>
      <c r="AA65" s="252"/>
      <c r="AB65" s="252"/>
      <c r="AC65" s="252">
        <v>18838</v>
      </c>
      <c r="AD65" s="252"/>
      <c r="AE65" s="252"/>
      <c r="AF65" s="252"/>
      <c r="AG65" s="252"/>
      <c r="AH65" s="252"/>
      <c r="AI65" s="252"/>
      <c r="AJ65" s="252"/>
      <c r="AK65" s="252"/>
      <c r="AL65" s="252"/>
      <c r="AM65" s="252"/>
      <c r="AN65" s="252"/>
      <c r="AO65" s="252"/>
      <c r="AP65" s="252"/>
      <c r="AQ65" s="252"/>
      <c r="AR65" s="252"/>
      <c r="AS65" s="252"/>
      <c r="AT65" s="252">
        <v>13</v>
      </c>
      <c r="AU65" s="252"/>
      <c r="AV65" s="252"/>
      <c r="AW65" s="252"/>
      <c r="AX65" s="252"/>
      <c r="AY65" s="252"/>
      <c r="AZ65" s="252"/>
      <c r="BA65" s="252"/>
      <c r="BB65" s="252"/>
      <c r="BC65" s="252"/>
      <c r="BD65" s="252"/>
      <c r="BE65" s="252"/>
      <c r="BF65" s="252"/>
      <c r="BG65" s="252"/>
      <c r="BH65" s="252"/>
      <c r="BI65" s="252"/>
      <c r="BJ65" s="252"/>
    </row>
    <row r="66" spans="2:62">
      <c r="F66" s="217">
        <v>21</v>
      </c>
      <c r="G66" s="217"/>
      <c r="K66" s="35"/>
      <c r="L66" s="252">
        <v>2597</v>
      </c>
      <c r="M66" s="252"/>
      <c r="N66" s="252"/>
      <c r="O66" s="252"/>
      <c r="P66" s="252"/>
      <c r="Q66" s="252"/>
      <c r="R66" s="252"/>
      <c r="S66" s="252"/>
      <c r="T66" s="252"/>
      <c r="U66" s="252"/>
      <c r="V66" s="252"/>
      <c r="W66" s="252"/>
      <c r="X66" s="252"/>
      <c r="Y66" s="252"/>
      <c r="Z66" s="252"/>
      <c r="AA66" s="252"/>
      <c r="AB66" s="252"/>
      <c r="AC66" s="252">
        <v>19297</v>
      </c>
      <c r="AD66" s="252"/>
      <c r="AE66" s="252"/>
      <c r="AF66" s="252"/>
      <c r="AG66" s="252"/>
      <c r="AH66" s="252"/>
      <c r="AI66" s="252"/>
      <c r="AJ66" s="252"/>
      <c r="AK66" s="252"/>
      <c r="AL66" s="252"/>
      <c r="AM66" s="252"/>
      <c r="AN66" s="252"/>
      <c r="AO66" s="252"/>
      <c r="AP66" s="252"/>
      <c r="AQ66" s="252"/>
      <c r="AR66" s="252"/>
      <c r="AS66" s="252"/>
      <c r="AT66" s="252">
        <v>32</v>
      </c>
      <c r="AU66" s="252"/>
      <c r="AV66" s="252"/>
      <c r="AW66" s="252"/>
      <c r="AX66" s="252"/>
      <c r="AY66" s="252"/>
      <c r="AZ66" s="252"/>
      <c r="BA66" s="252"/>
      <c r="BB66" s="252"/>
      <c r="BC66" s="252"/>
      <c r="BD66" s="252"/>
      <c r="BE66" s="252"/>
      <c r="BF66" s="252"/>
      <c r="BG66" s="252"/>
      <c r="BH66" s="252"/>
      <c r="BI66" s="252"/>
      <c r="BJ66" s="252"/>
    </row>
    <row r="67" spans="2:62">
      <c r="F67" s="217">
        <v>22</v>
      </c>
      <c r="G67" s="217"/>
      <c r="K67" s="35"/>
      <c r="L67" s="252">
        <v>2807</v>
      </c>
      <c r="M67" s="252"/>
      <c r="N67" s="252"/>
      <c r="O67" s="252"/>
      <c r="P67" s="252"/>
      <c r="Q67" s="252"/>
      <c r="R67" s="252"/>
      <c r="S67" s="252"/>
      <c r="T67" s="252"/>
      <c r="U67" s="252"/>
      <c r="V67" s="252"/>
      <c r="W67" s="252"/>
      <c r="X67" s="252"/>
      <c r="Y67" s="252"/>
      <c r="Z67" s="252"/>
      <c r="AA67" s="252"/>
      <c r="AB67" s="252"/>
      <c r="AC67" s="252">
        <v>19421</v>
      </c>
      <c r="AD67" s="252"/>
      <c r="AE67" s="252"/>
      <c r="AF67" s="252"/>
      <c r="AG67" s="252"/>
      <c r="AH67" s="252"/>
      <c r="AI67" s="252"/>
      <c r="AJ67" s="252"/>
      <c r="AK67" s="252"/>
      <c r="AL67" s="252"/>
      <c r="AM67" s="252"/>
      <c r="AN67" s="252"/>
      <c r="AO67" s="252"/>
      <c r="AP67" s="252"/>
      <c r="AQ67" s="252"/>
      <c r="AR67" s="252"/>
      <c r="AS67" s="252"/>
      <c r="AT67" s="252">
        <v>30</v>
      </c>
      <c r="AU67" s="252"/>
      <c r="AV67" s="252"/>
      <c r="AW67" s="252"/>
      <c r="AX67" s="252"/>
      <c r="AY67" s="252"/>
      <c r="AZ67" s="252"/>
      <c r="BA67" s="252"/>
      <c r="BB67" s="252"/>
      <c r="BC67" s="252"/>
      <c r="BD67" s="252"/>
      <c r="BE67" s="252"/>
      <c r="BF67" s="252"/>
      <c r="BG67" s="252"/>
      <c r="BH67" s="252"/>
      <c r="BI67" s="252"/>
      <c r="BJ67" s="252"/>
    </row>
    <row r="68" spans="2:62">
      <c r="F68" s="217">
        <v>23</v>
      </c>
      <c r="G68" s="217"/>
      <c r="K68" s="35"/>
      <c r="L68" s="252">
        <v>2462</v>
      </c>
      <c r="M68" s="252"/>
      <c r="N68" s="252"/>
      <c r="O68" s="252"/>
      <c r="P68" s="252"/>
      <c r="Q68" s="252"/>
      <c r="R68" s="252"/>
      <c r="S68" s="252"/>
      <c r="T68" s="252"/>
      <c r="U68" s="252"/>
      <c r="V68" s="252"/>
      <c r="W68" s="252"/>
      <c r="X68" s="252"/>
      <c r="Y68" s="252"/>
      <c r="Z68" s="252"/>
      <c r="AA68" s="252"/>
      <c r="AB68" s="252"/>
      <c r="AC68" s="252">
        <v>19911</v>
      </c>
      <c r="AD68" s="252"/>
      <c r="AE68" s="252"/>
      <c r="AF68" s="252"/>
      <c r="AG68" s="252"/>
      <c r="AH68" s="252"/>
      <c r="AI68" s="252"/>
      <c r="AJ68" s="252"/>
      <c r="AK68" s="252"/>
      <c r="AL68" s="252"/>
      <c r="AM68" s="252"/>
      <c r="AN68" s="252"/>
      <c r="AO68" s="252"/>
      <c r="AP68" s="252"/>
      <c r="AQ68" s="252"/>
      <c r="AR68" s="252"/>
      <c r="AS68" s="252"/>
      <c r="AT68" s="252">
        <v>20</v>
      </c>
      <c r="AU68" s="252"/>
      <c r="AV68" s="252"/>
      <c r="AW68" s="252"/>
      <c r="AX68" s="252"/>
      <c r="AY68" s="252"/>
      <c r="AZ68" s="252"/>
      <c r="BA68" s="252"/>
      <c r="BB68" s="252"/>
      <c r="BC68" s="252"/>
      <c r="BD68" s="252"/>
      <c r="BE68" s="252"/>
      <c r="BF68" s="252"/>
      <c r="BG68" s="252"/>
      <c r="BH68" s="252"/>
      <c r="BI68" s="252"/>
      <c r="BJ68" s="252"/>
    </row>
    <row r="69" spans="2:62">
      <c r="F69" s="218">
        <v>24</v>
      </c>
      <c r="G69" s="218"/>
      <c r="K69" s="35"/>
      <c r="L69" s="363">
        <v>2377</v>
      </c>
      <c r="M69" s="363"/>
      <c r="N69" s="363"/>
      <c r="O69" s="363"/>
      <c r="P69" s="363"/>
      <c r="Q69" s="363"/>
      <c r="R69" s="363"/>
      <c r="S69" s="363"/>
      <c r="T69" s="363"/>
      <c r="U69" s="363"/>
      <c r="V69" s="363"/>
      <c r="W69" s="363"/>
      <c r="X69" s="363"/>
      <c r="Y69" s="363"/>
      <c r="Z69" s="363"/>
      <c r="AA69" s="363"/>
      <c r="AB69" s="363"/>
      <c r="AC69" s="363">
        <v>19776</v>
      </c>
      <c r="AD69" s="363"/>
      <c r="AE69" s="363"/>
      <c r="AF69" s="363"/>
      <c r="AG69" s="363"/>
      <c r="AH69" s="363"/>
      <c r="AI69" s="363"/>
      <c r="AJ69" s="363"/>
      <c r="AK69" s="363"/>
      <c r="AL69" s="363"/>
      <c r="AM69" s="363"/>
      <c r="AN69" s="363"/>
      <c r="AO69" s="363"/>
      <c r="AP69" s="363"/>
      <c r="AQ69" s="363"/>
      <c r="AR69" s="363"/>
      <c r="AS69" s="363"/>
      <c r="AT69" s="363">
        <v>18</v>
      </c>
      <c r="AU69" s="363"/>
      <c r="AV69" s="363"/>
      <c r="AW69" s="363"/>
      <c r="AX69" s="363"/>
      <c r="AY69" s="363"/>
      <c r="AZ69" s="363"/>
      <c r="BA69" s="363"/>
      <c r="BB69" s="363"/>
      <c r="BC69" s="363"/>
      <c r="BD69" s="363"/>
      <c r="BE69" s="363"/>
      <c r="BF69" s="363"/>
      <c r="BG69" s="363"/>
      <c r="BH69" s="363"/>
      <c r="BI69" s="363"/>
      <c r="BJ69" s="363"/>
    </row>
    <row r="70" spans="2:62" ht="10.5" customHeight="1">
      <c r="B70" s="1"/>
      <c r="C70" s="1"/>
      <c r="D70" s="1"/>
      <c r="E70" s="1"/>
      <c r="F70" s="1"/>
      <c r="G70" s="1"/>
      <c r="H70" s="1"/>
      <c r="I70" s="1"/>
      <c r="J70" s="1"/>
      <c r="K70" s="36"/>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row>
    <row r="71" spans="2:62">
      <c r="B71" s="230" t="s">
        <v>285</v>
      </c>
      <c r="C71" s="230"/>
      <c r="D71" s="230"/>
      <c r="E71" s="22" t="s">
        <v>286</v>
      </c>
      <c r="F71" s="3" t="s">
        <v>292</v>
      </c>
    </row>
  </sheetData>
  <mergeCells count="245">
    <mergeCell ref="BG15:BJ15"/>
    <mergeCell ref="BG16:BJ16"/>
    <mergeCell ref="B18:D18"/>
    <mergeCell ref="AW12:BB12"/>
    <mergeCell ref="AW13:BB13"/>
    <mergeCell ref="AW14:BB14"/>
    <mergeCell ref="AW15:BB15"/>
    <mergeCell ref="AW16:BB16"/>
    <mergeCell ref="BC12:BF12"/>
    <mergeCell ref="BC13:BF13"/>
    <mergeCell ref="BC14:BF14"/>
    <mergeCell ref="BC15:BF15"/>
    <mergeCell ref="BC16:BF16"/>
    <mergeCell ref="AN13:AR13"/>
    <mergeCell ref="AN14:AR14"/>
    <mergeCell ref="AN15:AR15"/>
    <mergeCell ref="AN16:AR16"/>
    <mergeCell ref="AS12:AV12"/>
    <mergeCell ref="AS13:AV13"/>
    <mergeCell ref="AS14:AV14"/>
    <mergeCell ref="AS15:AV15"/>
    <mergeCell ref="AS16:AV16"/>
    <mergeCell ref="T15:X15"/>
    <mergeCell ref="T16:X16"/>
    <mergeCell ref="Y16:AB16"/>
    <mergeCell ref="AC16:AG16"/>
    <mergeCell ref="Y13:AB13"/>
    <mergeCell ref="Y14:AB14"/>
    <mergeCell ref="Y15:AB15"/>
    <mergeCell ref="AH12:AM12"/>
    <mergeCell ref="AH13:AM13"/>
    <mergeCell ref="AH14:AM14"/>
    <mergeCell ref="AH15:AM15"/>
    <mergeCell ref="AH16:AM16"/>
    <mergeCell ref="AC12:AG12"/>
    <mergeCell ref="AC13:AG13"/>
    <mergeCell ref="AC14:AG14"/>
    <mergeCell ref="AC15:AG15"/>
    <mergeCell ref="F15:G15"/>
    <mergeCell ref="F16:G16"/>
    <mergeCell ref="L12:O12"/>
    <mergeCell ref="L13:O13"/>
    <mergeCell ref="L14:O14"/>
    <mergeCell ref="L15:O15"/>
    <mergeCell ref="L16:O16"/>
    <mergeCell ref="P13:S13"/>
    <mergeCell ref="P14:S14"/>
    <mergeCell ref="P15:S15"/>
    <mergeCell ref="P16:S16"/>
    <mergeCell ref="C12:E12"/>
    <mergeCell ref="F12:G12"/>
    <mergeCell ref="H12:J12"/>
    <mergeCell ref="P12:S12"/>
    <mergeCell ref="Y12:AB12"/>
    <mergeCell ref="AN12:AR12"/>
    <mergeCell ref="BG12:BJ12"/>
    <mergeCell ref="F13:G13"/>
    <mergeCell ref="F14:G14"/>
    <mergeCell ref="T12:X12"/>
    <mergeCell ref="T13:X13"/>
    <mergeCell ref="T14:X14"/>
    <mergeCell ref="BG13:BJ13"/>
    <mergeCell ref="BG14:BJ14"/>
    <mergeCell ref="AT65:BJ65"/>
    <mergeCell ref="F67:G67"/>
    <mergeCell ref="B60:BJ60"/>
    <mergeCell ref="B62:K63"/>
    <mergeCell ref="L62:AB63"/>
    <mergeCell ref="AC62:AS63"/>
    <mergeCell ref="AT62:BJ63"/>
    <mergeCell ref="L68:AB68"/>
    <mergeCell ref="L69:AB69"/>
    <mergeCell ref="C65:E65"/>
    <mergeCell ref="H65:J65"/>
    <mergeCell ref="F65:G65"/>
    <mergeCell ref="AC65:AS65"/>
    <mergeCell ref="L65:AB65"/>
    <mergeCell ref="B71:D71"/>
    <mergeCell ref="AC66:AS66"/>
    <mergeCell ref="AT66:BJ66"/>
    <mergeCell ref="AC67:AS67"/>
    <mergeCell ref="AT67:BJ67"/>
    <mergeCell ref="AC68:AS68"/>
    <mergeCell ref="AT68:BJ68"/>
    <mergeCell ref="F66:G66"/>
    <mergeCell ref="F68:G68"/>
    <mergeCell ref="F69:G69"/>
    <mergeCell ref="AC69:AS69"/>
    <mergeCell ref="AT69:BJ69"/>
    <mergeCell ref="L66:AB66"/>
    <mergeCell ref="L67:AB67"/>
    <mergeCell ref="A1:S2"/>
    <mergeCell ref="B5:BJ5"/>
    <mergeCell ref="B7:K10"/>
    <mergeCell ref="L7:O10"/>
    <mergeCell ref="P8:S10"/>
    <mergeCell ref="T8:X10"/>
    <mergeCell ref="Y8:AB10"/>
    <mergeCell ref="AC8:AG10"/>
    <mergeCell ref="AH8:AM10"/>
    <mergeCell ref="AN8:AR10"/>
    <mergeCell ref="AS8:AV10"/>
    <mergeCell ref="P7:BJ7"/>
    <mergeCell ref="AW8:BB10"/>
    <mergeCell ref="BC8:BF10"/>
    <mergeCell ref="BG8:BJ10"/>
    <mergeCell ref="B20:BI20"/>
    <mergeCell ref="B21:BI21"/>
    <mergeCell ref="B23:K25"/>
    <mergeCell ref="L23:U23"/>
    <mergeCell ref="V23:AE23"/>
    <mergeCell ref="AF23:AO23"/>
    <mergeCell ref="AP23:BI23"/>
    <mergeCell ref="L24:U24"/>
    <mergeCell ref="V24:AE24"/>
    <mergeCell ref="AF24:AO24"/>
    <mergeCell ref="AP24:AY24"/>
    <mergeCell ref="AZ24:BI24"/>
    <mergeCell ref="L25:U25"/>
    <mergeCell ref="V25:AE25"/>
    <mergeCell ref="AF25:AO25"/>
    <mergeCell ref="AP25:AY25"/>
    <mergeCell ref="AZ25:BI25"/>
    <mergeCell ref="C27:E27"/>
    <mergeCell ref="F27:G27"/>
    <mergeCell ref="H27:J27"/>
    <mergeCell ref="L27:U27"/>
    <mergeCell ref="V27:AE27"/>
    <mergeCell ref="AF27:AO27"/>
    <mergeCell ref="AP27:AY27"/>
    <mergeCell ref="AZ27:BI27"/>
    <mergeCell ref="F28:G28"/>
    <mergeCell ref="L28:U28"/>
    <mergeCell ref="V28:AE28"/>
    <mergeCell ref="AF28:AO28"/>
    <mergeCell ref="AP28:AY28"/>
    <mergeCell ref="AZ28:BI28"/>
    <mergeCell ref="F29:G29"/>
    <mergeCell ref="L29:U29"/>
    <mergeCell ref="V29:AE29"/>
    <mergeCell ref="AF29:AO29"/>
    <mergeCell ref="AP29:AY29"/>
    <mergeCell ref="AZ29:BI29"/>
    <mergeCell ref="F30:G30"/>
    <mergeCell ref="L30:U30"/>
    <mergeCell ref="V30:AE30"/>
    <mergeCell ref="AF30:AO30"/>
    <mergeCell ref="AP30:AY30"/>
    <mergeCell ref="AZ30:BI30"/>
    <mergeCell ref="F31:G31"/>
    <mergeCell ref="L31:U31"/>
    <mergeCell ref="V31:AE31"/>
    <mergeCell ref="AF31:AO31"/>
    <mergeCell ref="AP31:AY31"/>
    <mergeCell ref="AZ31:BI31"/>
    <mergeCell ref="B33:K34"/>
    <mergeCell ref="L33:U33"/>
    <mergeCell ref="V33:AE33"/>
    <mergeCell ref="AF33:AO33"/>
    <mergeCell ref="AP33:AY33"/>
    <mergeCell ref="L34:U34"/>
    <mergeCell ref="V34:AE34"/>
    <mergeCell ref="AF34:AO34"/>
    <mergeCell ref="AP34:AY34"/>
    <mergeCell ref="C36:E36"/>
    <mergeCell ref="F36:G36"/>
    <mergeCell ref="H36:J36"/>
    <mergeCell ref="L36:U36"/>
    <mergeCell ref="V36:AE36"/>
    <mergeCell ref="AF36:AO36"/>
    <mergeCell ref="AP36:AY36"/>
    <mergeCell ref="F37:G37"/>
    <mergeCell ref="L37:U37"/>
    <mergeCell ref="V37:AE37"/>
    <mergeCell ref="AF37:AO37"/>
    <mergeCell ref="AP37:AY37"/>
    <mergeCell ref="F38:G38"/>
    <mergeCell ref="L38:U38"/>
    <mergeCell ref="V38:AE38"/>
    <mergeCell ref="AF38:AO38"/>
    <mergeCell ref="AP38:AY38"/>
    <mergeCell ref="F39:G39"/>
    <mergeCell ref="L39:U39"/>
    <mergeCell ref="V39:AE39"/>
    <mergeCell ref="AF39:AO39"/>
    <mergeCell ref="AP39:AY39"/>
    <mergeCell ref="F40:G40"/>
    <mergeCell ref="L40:U40"/>
    <mergeCell ref="V40:AE40"/>
    <mergeCell ref="AF40:AO40"/>
    <mergeCell ref="AP40:AY40"/>
    <mergeCell ref="C42:D42"/>
    <mergeCell ref="F42:G42"/>
    <mergeCell ref="F43:G43"/>
    <mergeCell ref="F44:G44"/>
    <mergeCell ref="B45:D45"/>
    <mergeCell ref="B47:BI47"/>
    <mergeCell ref="B49:K51"/>
    <mergeCell ref="L49:R50"/>
    <mergeCell ref="S49:Y50"/>
    <mergeCell ref="Z49:AF49"/>
    <mergeCell ref="AG49:AN49"/>
    <mergeCell ref="AO49:AV49"/>
    <mergeCell ref="AW49:BC49"/>
    <mergeCell ref="BD49:BJ49"/>
    <mergeCell ref="Z50:AF50"/>
    <mergeCell ref="AG50:AN50"/>
    <mergeCell ref="AO50:AV50"/>
    <mergeCell ref="AW50:BC50"/>
    <mergeCell ref="BD50:BJ50"/>
    <mergeCell ref="L51:R51"/>
    <mergeCell ref="S51:Y51"/>
    <mergeCell ref="Z51:AF51"/>
    <mergeCell ref="AG51:AN51"/>
    <mergeCell ref="AO51:AV51"/>
    <mergeCell ref="AW51:BC51"/>
    <mergeCell ref="BD51:BJ51"/>
    <mergeCell ref="C53:E53"/>
    <mergeCell ref="F53:G53"/>
    <mergeCell ref="H53:J53"/>
    <mergeCell ref="L53:R53"/>
    <mergeCell ref="S53:Y53"/>
    <mergeCell ref="Z53:AF53"/>
    <mergeCell ref="AG53:AN53"/>
    <mergeCell ref="AO53:AV53"/>
    <mergeCell ref="AW53:BC53"/>
    <mergeCell ref="BD53:BJ53"/>
    <mergeCell ref="F54:G54"/>
    <mergeCell ref="L54:R54"/>
    <mergeCell ref="S54:Y54"/>
    <mergeCell ref="Z54:AF54"/>
    <mergeCell ref="AG54:AN54"/>
    <mergeCell ref="AO54:AV54"/>
    <mergeCell ref="AW54:BC54"/>
    <mergeCell ref="BD54:BJ54"/>
    <mergeCell ref="B58:D58"/>
    <mergeCell ref="F55:G55"/>
    <mergeCell ref="L55:R55"/>
    <mergeCell ref="S55:Y55"/>
    <mergeCell ref="Z55:AF55"/>
    <mergeCell ref="AG55:AN55"/>
    <mergeCell ref="AO55:AV55"/>
    <mergeCell ref="AW55:BC55"/>
    <mergeCell ref="BD55:BJ55"/>
    <mergeCell ref="C57:D57"/>
  </mergeCells>
  <phoneticPr fontId="9"/>
  <printOptions horizontalCentered="1"/>
  <pageMargins left="0.47244094488188981" right="0.39370078740157483" top="0.31496062992125984" bottom="0.39370078740157483" header="0" footer="0"/>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P65"/>
  <sheetViews>
    <sheetView view="pageBreakPreview" zoomScaleNormal="100" zoomScaleSheetLayoutView="100" workbookViewId="0"/>
  </sheetViews>
  <sheetFormatPr defaultRowHeight="13.5"/>
  <cols>
    <col min="1" max="1" width="1" customWidth="1"/>
    <col min="2" max="63" width="1.625" customWidth="1"/>
  </cols>
  <sheetData>
    <row r="1" spans="2:63" ht="11.1" customHeight="1">
      <c r="BB1" s="183">
        <f>'220'!A1+1</f>
        <v>221</v>
      </c>
      <c r="BC1" s="183"/>
      <c r="BD1" s="183"/>
      <c r="BE1" s="183"/>
      <c r="BF1" s="183"/>
      <c r="BG1" s="183"/>
      <c r="BH1" s="183"/>
      <c r="BI1" s="183"/>
      <c r="BJ1" s="183"/>
      <c r="BK1" s="183"/>
    </row>
    <row r="2" spans="2:63" ht="11.1" customHeight="1">
      <c r="BB2" s="183"/>
      <c r="BC2" s="183"/>
      <c r="BD2" s="183"/>
      <c r="BE2" s="183"/>
      <c r="BF2" s="183"/>
      <c r="BG2" s="183"/>
      <c r="BH2" s="183"/>
      <c r="BI2" s="183"/>
      <c r="BJ2" s="183"/>
      <c r="BK2" s="183"/>
    </row>
    <row r="3" spans="2:63" ht="11.1" customHeight="1">
      <c r="AS3" s="49"/>
      <c r="AT3" s="49"/>
      <c r="AU3" s="49"/>
      <c r="AV3" s="49"/>
      <c r="AW3" s="49"/>
      <c r="AX3" s="49"/>
      <c r="AY3" s="49"/>
      <c r="AZ3" s="49"/>
      <c r="BA3" s="49"/>
    </row>
    <row r="4" spans="2:63" ht="11.1" customHeight="1">
      <c r="AS4" s="49"/>
      <c r="AT4" s="49"/>
      <c r="AU4" s="49"/>
      <c r="AV4" s="49"/>
      <c r="AW4" s="49"/>
      <c r="AX4" s="49"/>
      <c r="AY4" s="49"/>
      <c r="AZ4" s="49"/>
      <c r="BA4" s="49"/>
    </row>
    <row r="5" spans="2:63" ht="18" customHeight="1">
      <c r="B5" s="201" t="s">
        <v>396</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1"/>
      <c r="BA5" s="201"/>
      <c r="BB5" s="201"/>
      <c r="BC5" s="201"/>
      <c r="BD5" s="201"/>
      <c r="BE5" s="201"/>
      <c r="BF5" s="201"/>
      <c r="BG5" s="201"/>
      <c r="BH5" s="201"/>
      <c r="BI5" s="201"/>
      <c r="BJ5" s="201"/>
    </row>
    <row r="6" spans="2:63" ht="12.95" customHeigh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row>
    <row r="7" spans="2:63">
      <c r="B7" s="204" t="s">
        <v>0</v>
      </c>
      <c r="C7" s="208"/>
      <c r="D7" s="208"/>
      <c r="E7" s="208"/>
      <c r="F7" s="208"/>
      <c r="G7" s="208"/>
      <c r="H7" s="208"/>
      <c r="I7" s="208"/>
      <c r="J7" s="208"/>
      <c r="K7" s="208"/>
      <c r="L7" s="210" t="s">
        <v>1</v>
      </c>
      <c r="M7" s="210"/>
      <c r="N7" s="210"/>
      <c r="O7" s="210"/>
      <c r="P7" s="210"/>
      <c r="Q7" s="210"/>
      <c r="R7" s="210"/>
      <c r="S7" s="210"/>
      <c r="T7" s="210"/>
      <c r="U7" s="210"/>
      <c r="V7" s="210"/>
      <c r="W7" s="210"/>
      <c r="X7" s="210"/>
      <c r="Y7" s="210"/>
      <c r="Z7" s="210"/>
      <c r="AA7" s="210"/>
      <c r="AB7" s="210"/>
      <c r="AC7" s="210"/>
      <c r="AD7" s="210"/>
      <c r="AE7" s="210"/>
      <c r="AF7" s="210"/>
      <c r="AG7" s="210" t="s">
        <v>2</v>
      </c>
      <c r="AH7" s="210"/>
      <c r="AI7" s="210"/>
      <c r="AJ7" s="210"/>
      <c r="AK7" s="210"/>
      <c r="AL7" s="210"/>
      <c r="AM7" s="210"/>
      <c r="AN7" s="210"/>
      <c r="AO7" s="210"/>
      <c r="AP7" s="210"/>
      <c r="AQ7" s="210"/>
      <c r="AR7" s="210"/>
      <c r="AS7" s="210"/>
      <c r="AT7" s="210"/>
      <c r="AU7" s="210"/>
      <c r="AV7" s="210"/>
      <c r="AW7" s="210"/>
      <c r="AX7" s="210"/>
      <c r="AY7" s="210"/>
      <c r="AZ7" s="210"/>
      <c r="BA7" s="210"/>
      <c r="BB7" s="210"/>
      <c r="BC7" s="210"/>
      <c r="BD7" s="210"/>
      <c r="BE7" s="210"/>
      <c r="BF7" s="210"/>
      <c r="BG7" s="210"/>
      <c r="BH7" s="210"/>
      <c r="BI7" s="210"/>
      <c r="BJ7" s="222"/>
    </row>
    <row r="8" spans="2:63">
      <c r="B8" s="220"/>
      <c r="C8" s="209"/>
      <c r="D8" s="209"/>
      <c r="E8" s="209"/>
      <c r="F8" s="209"/>
      <c r="G8" s="209"/>
      <c r="H8" s="209"/>
      <c r="I8" s="209"/>
      <c r="J8" s="209"/>
      <c r="K8" s="209"/>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223"/>
    </row>
    <row r="9" spans="2:63" ht="13.5" customHeight="1">
      <c r="B9" s="220"/>
      <c r="C9" s="209"/>
      <c r="D9" s="209"/>
      <c r="E9" s="209"/>
      <c r="F9" s="209"/>
      <c r="G9" s="209"/>
      <c r="H9" s="209"/>
      <c r="I9" s="209"/>
      <c r="J9" s="209"/>
      <c r="K9" s="209"/>
      <c r="L9" s="209" t="s">
        <v>3</v>
      </c>
      <c r="M9" s="209"/>
      <c r="N9" s="209"/>
      <c r="O9" s="209"/>
      <c r="P9" s="209"/>
      <c r="Q9" s="209"/>
      <c r="R9" s="209"/>
      <c r="S9" s="209" t="s">
        <v>4</v>
      </c>
      <c r="T9" s="209"/>
      <c r="U9" s="209"/>
      <c r="V9" s="209"/>
      <c r="W9" s="209"/>
      <c r="X9" s="209"/>
      <c r="Y9" s="209"/>
      <c r="Z9" s="416" t="s">
        <v>345</v>
      </c>
      <c r="AA9" s="417"/>
      <c r="AB9" s="417"/>
      <c r="AC9" s="417"/>
      <c r="AD9" s="417"/>
      <c r="AE9" s="417"/>
      <c r="AF9" s="417"/>
      <c r="AG9" s="276" t="s">
        <v>5</v>
      </c>
      <c r="AH9" s="209"/>
      <c r="AI9" s="209"/>
      <c r="AJ9" s="209"/>
      <c r="AK9" s="209"/>
      <c r="AL9" s="209"/>
      <c r="AM9" s="209"/>
      <c r="AN9" s="276" t="s">
        <v>8</v>
      </c>
      <c r="AO9" s="209"/>
      <c r="AP9" s="209"/>
      <c r="AQ9" s="209"/>
      <c r="AR9" s="209"/>
      <c r="AS9" s="209"/>
      <c r="AT9" s="209"/>
      <c r="AU9" s="209"/>
      <c r="AV9" s="276" t="s">
        <v>9</v>
      </c>
      <c r="AW9" s="209"/>
      <c r="AX9" s="209"/>
      <c r="AY9" s="209"/>
      <c r="AZ9" s="209"/>
      <c r="BA9" s="209"/>
      <c r="BB9" s="209"/>
      <c r="BC9" s="276" t="s">
        <v>10</v>
      </c>
      <c r="BD9" s="209"/>
      <c r="BE9" s="209"/>
      <c r="BF9" s="209"/>
      <c r="BG9" s="209"/>
      <c r="BH9" s="209"/>
      <c r="BI9" s="209"/>
      <c r="BJ9" s="323"/>
    </row>
    <row r="10" spans="2:63">
      <c r="B10" s="220"/>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417"/>
      <c r="AA10" s="417"/>
      <c r="AB10" s="417"/>
      <c r="AC10" s="417"/>
      <c r="AD10" s="417"/>
      <c r="AE10" s="417"/>
      <c r="AF10" s="417"/>
      <c r="AG10" s="209"/>
      <c r="AH10" s="209"/>
      <c r="AI10" s="209"/>
      <c r="AJ10" s="209"/>
      <c r="AK10" s="209"/>
      <c r="AL10" s="209"/>
      <c r="AM10" s="209"/>
      <c r="AN10" s="209"/>
      <c r="AO10" s="209"/>
      <c r="AP10" s="209"/>
      <c r="AQ10" s="209"/>
      <c r="AR10" s="209"/>
      <c r="AS10" s="209"/>
      <c r="AT10" s="209"/>
      <c r="AU10" s="209"/>
      <c r="AV10" s="209"/>
      <c r="AW10" s="209"/>
      <c r="AX10" s="209"/>
      <c r="AY10" s="209"/>
      <c r="AZ10" s="209"/>
      <c r="BA10" s="209"/>
      <c r="BB10" s="209"/>
      <c r="BC10" s="209"/>
      <c r="BD10" s="209"/>
      <c r="BE10" s="209"/>
      <c r="BF10" s="209"/>
      <c r="BG10" s="209"/>
      <c r="BH10" s="209"/>
      <c r="BI10" s="209"/>
      <c r="BJ10" s="323"/>
    </row>
    <row r="11" spans="2:63">
      <c r="B11" s="220"/>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417"/>
      <c r="AA11" s="417"/>
      <c r="AB11" s="417"/>
      <c r="AC11" s="417"/>
      <c r="AD11" s="417"/>
      <c r="AE11" s="417"/>
      <c r="AF11" s="417"/>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323"/>
    </row>
    <row r="12" spans="2:63">
      <c r="K12" s="34"/>
    </row>
    <row r="13" spans="2:63">
      <c r="C13" s="194" t="s">
        <v>7</v>
      </c>
      <c r="D13" s="194"/>
      <c r="E13" s="194"/>
      <c r="F13" s="217">
        <v>20</v>
      </c>
      <c r="G13" s="217"/>
      <c r="H13" s="194" t="s">
        <v>6</v>
      </c>
      <c r="I13" s="194"/>
      <c r="J13" s="194"/>
      <c r="K13" s="35"/>
      <c r="L13" s="195">
        <v>5526</v>
      </c>
      <c r="M13" s="195"/>
      <c r="N13" s="195"/>
      <c r="O13" s="195"/>
      <c r="P13" s="195"/>
      <c r="Q13" s="195"/>
      <c r="R13" s="195"/>
      <c r="S13" s="195">
        <v>5677</v>
      </c>
      <c r="T13" s="195"/>
      <c r="U13" s="195"/>
      <c r="V13" s="195"/>
      <c r="W13" s="195"/>
      <c r="X13" s="195"/>
      <c r="Y13" s="195"/>
      <c r="Z13" s="195">
        <v>5195</v>
      </c>
      <c r="AA13" s="195"/>
      <c r="AB13" s="195"/>
      <c r="AC13" s="195"/>
      <c r="AD13" s="195"/>
      <c r="AE13" s="195"/>
      <c r="AF13" s="195"/>
      <c r="AG13" s="195">
        <v>597</v>
      </c>
      <c r="AH13" s="195"/>
      <c r="AI13" s="195"/>
      <c r="AJ13" s="195"/>
      <c r="AK13" s="195"/>
      <c r="AL13" s="195"/>
      <c r="AM13" s="195"/>
      <c r="AN13" s="195">
        <v>3021</v>
      </c>
      <c r="AO13" s="195"/>
      <c r="AP13" s="195"/>
      <c r="AQ13" s="195"/>
      <c r="AR13" s="195"/>
      <c r="AS13" s="195"/>
      <c r="AT13" s="195"/>
      <c r="AU13" s="195"/>
      <c r="AV13" s="195">
        <v>164</v>
      </c>
      <c r="AW13" s="195"/>
      <c r="AX13" s="195"/>
      <c r="AY13" s="195"/>
      <c r="AZ13" s="195"/>
      <c r="BA13" s="195"/>
      <c r="BB13" s="195"/>
      <c r="BC13" s="195">
        <v>252</v>
      </c>
      <c r="BD13" s="195"/>
      <c r="BE13" s="195"/>
      <c r="BF13" s="195"/>
      <c r="BG13" s="195"/>
      <c r="BH13" s="195"/>
      <c r="BI13" s="195"/>
      <c r="BJ13" s="195"/>
    </row>
    <row r="14" spans="2:63">
      <c r="F14" s="217">
        <v>21</v>
      </c>
      <c r="G14" s="217"/>
      <c r="K14" s="35"/>
      <c r="L14" s="195">
        <v>7027</v>
      </c>
      <c r="M14" s="195"/>
      <c r="N14" s="195"/>
      <c r="O14" s="195"/>
      <c r="P14" s="195"/>
      <c r="Q14" s="195"/>
      <c r="R14" s="195"/>
      <c r="S14" s="195">
        <v>7763</v>
      </c>
      <c r="T14" s="195"/>
      <c r="U14" s="195"/>
      <c r="V14" s="195"/>
      <c r="W14" s="195"/>
      <c r="X14" s="195"/>
      <c r="Y14" s="195"/>
      <c r="Z14" s="195">
        <v>6757</v>
      </c>
      <c r="AA14" s="195"/>
      <c r="AB14" s="195"/>
      <c r="AC14" s="195"/>
      <c r="AD14" s="195"/>
      <c r="AE14" s="195"/>
      <c r="AF14" s="195"/>
      <c r="AG14" s="195">
        <v>549</v>
      </c>
      <c r="AH14" s="195"/>
      <c r="AI14" s="195"/>
      <c r="AJ14" s="195"/>
      <c r="AK14" s="195"/>
      <c r="AL14" s="195"/>
      <c r="AM14" s="195"/>
      <c r="AN14" s="195">
        <v>2932</v>
      </c>
      <c r="AO14" s="195"/>
      <c r="AP14" s="195"/>
      <c r="AQ14" s="195"/>
      <c r="AR14" s="195"/>
      <c r="AS14" s="195"/>
      <c r="AT14" s="195"/>
      <c r="AU14" s="195"/>
      <c r="AV14" s="195">
        <v>166</v>
      </c>
      <c r="AW14" s="195"/>
      <c r="AX14" s="195"/>
      <c r="AY14" s="195"/>
      <c r="AZ14" s="195"/>
      <c r="BA14" s="195"/>
      <c r="BB14" s="195"/>
      <c r="BC14" s="195">
        <v>250</v>
      </c>
      <c r="BD14" s="195"/>
      <c r="BE14" s="195"/>
      <c r="BF14" s="195"/>
      <c r="BG14" s="195"/>
      <c r="BH14" s="195"/>
      <c r="BI14" s="195"/>
      <c r="BJ14" s="195"/>
    </row>
    <row r="15" spans="2:63">
      <c r="F15" s="217">
        <v>22</v>
      </c>
      <c r="G15" s="217"/>
      <c r="K15" s="35"/>
      <c r="L15" s="195">
        <v>5498</v>
      </c>
      <c r="M15" s="195"/>
      <c r="N15" s="195"/>
      <c r="O15" s="195"/>
      <c r="P15" s="195"/>
      <c r="Q15" s="195"/>
      <c r="R15" s="195"/>
      <c r="S15" s="195">
        <v>6069</v>
      </c>
      <c r="T15" s="195"/>
      <c r="U15" s="195"/>
      <c r="V15" s="195"/>
      <c r="W15" s="195"/>
      <c r="X15" s="195"/>
      <c r="Y15" s="195"/>
      <c r="Z15" s="195">
        <v>5423</v>
      </c>
      <c r="AA15" s="195"/>
      <c r="AB15" s="195"/>
      <c r="AC15" s="195"/>
      <c r="AD15" s="195"/>
      <c r="AE15" s="195"/>
      <c r="AF15" s="195"/>
      <c r="AG15" s="195">
        <v>463</v>
      </c>
      <c r="AH15" s="195"/>
      <c r="AI15" s="195"/>
      <c r="AJ15" s="195"/>
      <c r="AK15" s="195"/>
      <c r="AL15" s="195"/>
      <c r="AM15" s="195"/>
      <c r="AN15" s="195">
        <v>3045</v>
      </c>
      <c r="AO15" s="195"/>
      <c r="AP15" s="195"/>
      <c r="AQ15" s="195"/>
      <c r="AR15" s="195"/>
      <c r="AS15" s="195"/>
      <c r="AT15" s="195"/>
      <c r="AU15" s="195"/>
      <c r="AV15" s="195">
        <v>147</v>
      </c>
      <c r="AW15" s="195"/>
      <c r="AX15" s="195"/>
      <c r="AY15" s="195"/>
      <c r="AZ15" s="195"/>
      <c r="BA15" s="195"/>
      <c r="BB15" s="195"/>
      <c r="BC15" s="195">
        <v>269</v>
      </c>
      <c r="BD15" s="195"/>
      <c r="BE15" s="195"/>
      <c r="BF15" s="195"/>
      <c r="BG15" s="195"/>
      <c r="BH15" s="195"/>
      <c r="BI15" s="195"/>
      <c r="BJ15" s="195"/>
    </row>
    <row r="16" spans="2:63">
      <c r="F16" s="217">
        <v>23</v>
      </c>
      <c r="G16" s="217"/>
      <c r="K16" s="35"/>
      <c r="L16" s="195">
        <v>6013</v>
      </c>
      <c r="M16" s="195"/>
      <c r="N16" s="195"/>
      <c r="O16" s="195"/>
      <c r="P16" s="195"/>
      <c r="Q16" s="195"/>
      <c r="R16" s="195"/>
      <c r="S16" s="195">
        <v>6235</v>
      </c>
      <c r="T16" s="195"/>
      <c r="U16" s="195"/>
      <c r="V16" s="195"/>
      <c r="W16" s="195"/>
      <c r="X16" s="195"/>
      <c r="Y16" s="195"/>
      <c r="Z16" s="195">
        <v>5673</v>
      </c>
      <c r="AA16" s="195"/>
      <c r="AB16" s="195"/>
      <c r="AC16" s="195"/>
      <c r="AD16" s="195"/>
      <c r="AE16" s="195"/>
      <c r="AF16" s="195"/>
      <c r="AG16" s="195">
        <v>502</v>
      </c>
      <c r="AH16" s="195"/>
      <c r="AI16" s="195"/>
      <c r="AJ16" s="195"/>
      <c r="AK16" s="195"/>
      <c r="AL16" s="195"/>
      <c r="AM16" s="195"/>
      <c r="AN16" s="195">
        <v>2896</v>
      </c>
      <c r="AO16" s="195"/>
      <c r="AP16" s="195"/>
      <c r="AQ16" s="195"/>
      <c r="AR16" s="195"/>
      <c r="AS16" s="195"/>
      <c r="AT16" s="195"/>
      <c r="AU16" s="195"/>
      <c r="AV16" s="195">
        <v>121</v>
      </c>
      <c r="AW16" s="195"/>
      <c r="AX16" s="195"/>
      <c r="AY16" s="195"/>
      <c r="AZ16" s="195"/>
      <c r="BA16" s="195"/>
      <c r="BB16" s="195"/>
      <c r="BC16" s="195">
        <v>257</v>
      </c>
      <c r="BD16" s="195"/>
      <c r="BE16" s="195"/>
      <c r="BF16" s="195"/>
      <c r="BG16" s="195"/>
      <c r="BH16" s="195"/>
      <c r="BI16" s="195"/>
      <c r="BJ16" s="195"/>
    </row>
    <row r="17" spans="2:62">
      <c r="F17" s="218">
        <v>24</v>
      </c>
      <c r="G17" s="218"/>
      <c r="K17" s="21"/>
      <c r="L17" s="224">
        <v>5721</v>
      </c>
      <c r="M17" s="225"/>
      <c r="N17" s="225"/>
      <c r="O17" s="225"/>
      <c r="P17" s="225"/>
      <c r="Q17" s="225"/>
      <c r="R17" s="225"/>
      <c r="S17" s="225">
        <v>5519</v>
      </c>
      <c r="T17" s="225"/>
      <c r="U17" s="225"/>
      <c r="V17" s="225"/>
      <c r="W17" s="225"/>
      <c r="X17" s="225"/>
      <c r="Y17" s="225"/>
      <c r="Z17" s="225">
        <v>4674</v>
      </c>
      <c r="AA17" s="225"/>
      <c r="AB17" s="225"/>
      <c r="AC17" s="225"/>
      <c r="AD17" s="225"/>
      <c r="AE17" s="225"/>
      <c r="AF17" s="225"/>
      <c r="AG17" s="225">
        <v>516</v>
      </c>
      <c r="AH17" s="225"/>
      <c r="AI17" s="225"/>
      <c r="AJ17" s="225"/>
      <c r="AK17" s="225"/>
      <c r="AL17" s="225"/>
      <c r="AM17" s="225"/>
      <c r="AN17" s="225">
        <v>2730</v>
      </c>
      <c r="AO17" s="225"/>
      <c r="AP17" s="225"/>
      <c r="AQ17" s="225"/>
      <c r="AR17" s="225"/>
      <c r="AS17" s="225"/>
      <c r="AT17" s="225"/>
      <c r="AU17" s="225"/>
      <c r="AV17" s="225">
        <v>116</v>
      </c>
      <c r="AW17" s="225"/>
      <c r="AX17" s="225"/>
      <c r="AY17" s="225"/>
      <c r="AZ17" s="225"/>
      <c r="BA17" s="225"/>
      <c r="BB17" s="225"/>
      <c r="BC17" s="225">
        <v>285</v>
      </c>
      <c r="BD17" s="225"/>
      <c r="BE17" s="225"/>
      <c r="BF17" s="225"/>
      <c r="BG17" s="225"/>
      <c r="BH17" s="225"/>
      <c r="BI17" s="225"/>
      <c r="BJ17" s="225"/>
    </row>
    <row r="18" spans="2:62">
      <c r="B18" s="1"/>
      <c r="C18" s="1"/>
      <c r="D18" s="1"/>
      <c r="E18" s="1"/>
      <c r="F18" s="1"/>
      <c r="G18" s="1"/>
      <c r="H18" s="1"/>
      <c r="I18" s="1"/>
      <c r="J18" s="1"/>
      <c r="K18" s="36"/>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row>
    <row r="19" spans="2:62">
      <c r="B19" s="204" t="s">
        <v>0</v>
      </c>
      <c r="C19" s="208"/>
      <c r="D19" s="208"/>
      <c r="E19" s="208"/>
      <c r="F19" s="208"/>
      <c r="G19" s="208"/>
      <c r="H19" s="208"/>
      <c r="I19" s="208"/>
      <c r="J19" s="208"/>
      <c r="K19" s="208"/>
      <c r="L19" s="210" t="s">
        <v>11</v>
      </c>
      <c r="M19" s="210"/>
      <c r="N19" s="210"/>
      <c r="O19" s="210"/>
      <c r="P19" s="210"/>
      <c r="Q19" s="210"/>
      <c r="R19" s="210"/>
      <c r="S19" s="210"/>
      <c r="T19" s="210"/>
      <c r="U19" s="210"/>
      <c r="V19" s="210"/>
      <c r="W19" s="210"/>
      <c r="X19" s="210"/>
      <c r="Y19" s="210"/>
      <c r="Z19" s="210" t="s">
        <v>12</v>
      </c>
      <c r="AA19" s="210"/>
      <c r="AB19" s="210"/>
      <c r="AC19" s="210"/>
      <c r="AD19" s="210"/>
      <c r="AE19" s="210"/>
      <c r="AF19" s="210"/>
      <c r="AG19" s="210"/>
      <c r="AH19" s="210"/>
      <c r="AI19" s="210"/>
      <c r="AJ19" s="210"/>
      <c r="AK19" s="210"/>
      <c r="AL19" s="210"/>
      <c r="AM19" s="210"/>
      <c r="AN19" s="212" t="s">
        <v>15</v>
      </c>
      <c r="AO19" s="208"/>
      <c r="AP19" s="208"/>
      <c r="AQ19" s="208"/>
      <c r="AR19" s="208"/>
      <c r="AS19" s="208"/>
      <c r="AT19" s="208"/>
      <c r="AU19" s="208"/>
      <c r="AV19" s="210" t="s">
        <v>14</v>
      </c>
      <c r="AW19" s="210"/>
      <c r="AX19" s="210"/>
      <c r="AY19" s="210"/>
      <c r="AZ19" s="210"/>
      <c r="BA19" s="210"/>
      <c r="BB19" s="210"/>
      <c r="BC19" s="210"/>
      <c r="BD19" s="210"/>
      <c r="BE19" s="210"/>
      <c r="BF19" s="210"/>
      <c r="BG19" s="210"/>
      <c r="BH19" s="210"/>
      <c r="BI19" s="210"/>
      <c r="BJ19" s="222"/>
    </row>
    <row r="20" spans="2:62">
      <c r="B20" s="220"/>
      <c r="C20" s="209"/>
      <c r="D20" s="209"/>
      <c r="E20" s="209"/>
      <c r="F20" s="209"/>
      <c r="G20" s="209"/>
      <c r="H20" s="209"/>
      <c r="I20" s="209"/>
      <c r="J20" s="209"/>
      <c r="K20" s="209"/>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1"/>
      <c r="AM20" s="221"/>
      <c r="AN20" s="209"/>
      <c r="AO20" s="209"/>
      <c r="AP20" s="209"/>
      <c r="AQ20" s="209"/>
      <c r="AR20" s="209"/>
      <c r="AS20" s="209"/>
      <c r="AT20" s="209"/>
      <c r="AU20" s="209"/>
      <c r="AV20" s="221"/>
      <c r="AW20" s="221"/>
      <c r="AX20" s="221"/>
      <c r="AY20" s="221"/>
      <c r="AZ20" s="221"/>
      <c r="BA20" s="221"/>
      <c r="BB20" s="221"/>
      <c r="BC20" s="221"/>
      <c r="BD20" s="221"/>
      <c r="BE20" s="221"/>
      <c r="BF20" s="221"/>
      <c r="BG20" s="221"/>
      <c r="BH20" s="221"/>
      <c r="BI20" s="221"/>
      <c r="BJ20" s="223"/>
    </row>
    <row r="21" spans="2:62">
      <c r="B21" s="220"/>
      <c r="C21" s="209"/>
      <c r="D21" s="209"/>
      <c r="E21" s="209"/>
      <c r="F21" s="209"/>
      <c r="G21" s="209"/>
      <c r="H21" s="209"/>
      <c r="I21" s="209"/>
      <c r="J21" s="209"/>
      <c r="K21" s="209"/>
      <c r="L21" s="221" t="s">
        <v>3</v>
      </c>
      <c r="M21" s="221"/>
      <c r="N21" s="221"/>
      <c r="O21" s="221"/>
      <c r="P21" s="221"/>
      <c r="Q21" s="221"/>
      <c r="R21" s="221"/>
      <c r="S21" s="221" t="s">
        <v>4</v>
      </c>
      <c r="T21" s="221"/>
      <c r="U21" s="221"/>
      <c r="V21" s="221"/>
      <c r="W21" s="221"/>
      <c r="X21" s="221"/>
      <c r="Y21" s="221"/>
      <c r="Z21" s="221" t="s">
        <v>3</v>
      </c>
      <c r="AA21" s="221"/>
      <c r="AB21" s="221"/>
      <c r="AC21" s="221"/>
      <c r="AD21" s="221"/>
      <c r="AE21" s="221"/>
      <c r="AF21" s="221"/>
      <c r="AG21" s="250" t="s">
        <v>13</v>
      </c>
      <c r="AH21" s="221"/>
      <c r="AI21" s="221"/>
      <c r="AJ21" s="221"/>
      <c r="AK21" s="221"/>
      <c r="AL21" s="221"/>
      <c r="AM21" s="221"/>
      <c r="AN21" s="209"/>
      <c r="AO21" s="209"/>
      <c r="AP21" s="209"/>
      <c r="AQ21" s="209"/>
      <c r="AR21" s="209"/>
      <c r="AS21" s="209"/>
      <c r="AT21" s="209"/>
      <c r="AU21" s="209"/>
      <c r="AV21" s="221" t="s">
        <v>3</v>
      </c>
      <c r="AW21" s="221"/>
      <c r="AX21" s="221"/>
      <c r="AY21" s="221"/>
      <c r="AZ21" s="221"/>
      <c r="BA21" s="221"/>
      <c r="BB21" s="221"/>
      <c r="BC21" s="250" t="s">
        <v>13</v>
      </c>
      <c r="BD21" s="221"/>
      <c r="BE21" s="221"/>
      <c r="BF21" s="221"/>
      <c r="BG21" s="221"/>
      <c r="BH21" s="221"/>
      <c r="BI21" s="221"/>
      <c r="BJ21" s="223"/>
    </row>
    <row r="22" spans="2:62">
      <c r="B22" s="220"/>
      <c r="C22" s="209"/>
      <c r="D22" s="209"/>
      <c r="E22" s="209"/>
      <c r="F22" s="209"/>
      <c r="G22" s="209"/>
      <c r="H22" s="209"/>
      <c r="I22" s="209"/>
      <c r="J22" s="209"/>
      <c r="K22" s="209"/>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1"/>
      <c r="AM22" s="221"/>
      <c r="AN22" s="209"/>
      <c r="AO22" s="209"/>
      <c r="AP22" s="209"/>
      <c r="AQ22" s="209"/>
      <c r="AR22" s="209"/>
      <c r="AS22" s="209"/>
      <c r="AT22" s="209"/>
      <c r="AU22" s="209"/>
      <c r="AV22" s="221"/>
      <c r="AW22" s="221"/>
      <c r="AX22" s="221"/>
      <c r="AY22" s="221"/>
      <c r="AZ22" s="221"/>
      <c r="BA22" s="221"/>
      <c r="BB22" s="221"/>
      <c r="BC22" s="221"/>
      <c r="BD22" s="221"/>
      <c r="BE22" s="221"/>
      <c r="BF22" s="221"/>
      <c r="BG22" s="221"/>
      <c r="BH22" s="221"/>
      <c r="BI22" s="221"/>
      <c r="BJ22" s="223"/>
    </row>
    <row r="23" spans="2:62">
      <c r="B23" s="220"/>
      <c r="C23" s="209"/>
      <c r="D23" s="209"/>
      <c r="E23" s="209"/>
      <c r="F23" s="209"/>
      <c r="G23" s="209"/>
      <c r="H23" s="209"/>
      <c r="I23" s="209"/>
      <c r="J23" s="209"/>
      <c r="K23" s="209"/>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221"/>
      <c r="AM23" s="221"/>
      <c r="AN23" s="209"/>
      <c r="AO23" s="209"/>
      <c r="AP23" s="209"/>
      <c r="AQ23" s="209"/>
      <c r="AR23" s="209"/>
      <c r="AS23" s="209"/>
      <c r="AT23" s="209"/>
      <c r="AU23" s="209"/>
      <c r="AV23" s="221"/>
      <c r="AW23" s="221"/>
      <c r="AX23" s="221"/>
      <c r="AY23" s="221"/>
      <c r="AZ23" s="221"/>
      <c r="BA23" s="221"/>
      <c r="BB23" s="221"/>
      <c r="BC23" s="221"/>
      <c r="BD23" s="221"/>
      <c r="BE23" s="221"/>
      <c r="BF23" s="221"/>
      <c r="BG23" s="221"/>
      <c r="BH23" s="221"/>
      <c r="BI23" s="221"/>
      <c r="BJ23" s="223"/>
    </row>
    <row r="24" spans="2:62">
      <c r="K24" s="34"/>
    </row>
    <row r="25" spans="2:62">
      <c r="C25" s="194" t="s">
        <v>7</v>
      </c>
      <c r="D25" s="194"/>
      <c r="E25" s="194"/>
      <c r="F25" s="217">
        <v>20</v>
      </c>
      <c r="G25" s="217"/>
      <c r="H25" s="194" t="s">
        <v>6</v>
      </c>
      <c r="I25" s="194"/>
      <c r="J25" s="194"/>
      <c r="K25" s="35"/>
      <c r="L25" s="195">
        <v>5319</v>
      </c>
      <c r="M25" s="195"/>
      <c r="N25" s="195"/>
      <c r="O25" s="195"/>
      <c r="P25" s="195"/>
      <c r="Q25" s="195"/>
      <c r="R25" s="195"/>
      <c r="S25" s="195">
        <v>4939</v>
      </c>
      <c r="T25" s="195"/>
      <c r="U25" s="195"/>
      <c r="V25" s="195"/>
      <c r="W25" s="195"/>
      <c r="X25" s="195"/>
      <c r="Y25" s="195"/>
      <c r="Z25" s="195">
        <v>4293</v>
      </c>
      <c r="AA25" s="195"/>
      <c r="AB25" s="195"/>
      <c r="AC25" s="195"/>
      <c r="AD25" s="195"/>
      <c r="AE25" s="195"/>
      <c r="AF25" s="195"/>
      <c r="AG25" s="195">
        <v>2072</v>
      </c>
      <c r="AH25" s="195"/>
      <c r="AI25" s="195"/>
      <c r="AJ25" s="195"/>
      <c r="AK25" s="195"/>
      <c r="AL25" s="195"/>
      <c r="AM25" s="195"/>
      <c r="AN25" s="195">
        <v>618</v>
      </c>
      <c r="AO25" s="195"/>
      <c r="AP25" s="195"/>
      <c r="AQ25" s="195"/>
      <c r="AR25" s="195"/>
      <c r="AS25" s="195"/>
      <c r="AT25" s="195"/>
      <c r="AU25" s="195"/>
      <c r="AV25" s="195">
        <v>4157</v>
      </c>
      <c r="AW25" s="195"/>
      <c r="AX25" s="195"/>
      <c r="AY25" s="195"/>
      <c r="AZ25" s="195"/>
      <c r="BA25" s="195"/>
      <c r="BB25" s="195"/>
      <c r="BC25" s="195">
        <v>1903</v>
      </c>
      <c r="BD25" s="195"/>
      <c r="BE25" s="195"/>
      <c r="BF25" s="195"/>
      <c r="BG25" s="195"/>
      <c r="BH25" s="195"/>
      <c r="BI25" s="195"/>
      <c r="BJ25" s="195"/>
    </row>
    <row r="26" spans="2:62">
      <c r="F26" s="217">
        <v>21</v>
      </c>
      <c r="G26" s="217"/>
      <c r="K26" s="35"/>
      <c r="L26" s="195">
        <v>6444</v>
      </c>
      <c r="M26" s="195"/>
      <c r="N26" s="195"/>
      <c r="O26" s="195"/>
      <c r="P26" s="195"/>
      <c r="Q26" s="195"/>
      <c r="R26" s="195"/>
      <c r="S26" s="195">
        <v>6878</v>
      </c>
      <c r="T26" s="195"/>
      <c r="U26" s="195"/>
      <c r="V26" s="195"/>
      <c r="W26" s="195"/>
      <c r="X26" s="195"/>
      <c r="Y26" s="195"/>
      <c r="Z26" s="195">
        <v>6088</v>
      </c>
      <c r="AA26" s="195"/>
      <c r="AB26" s="195"/>
      <c r="AC26" s="195"/>
      <c r="AD26" s="195"/>
      <c r="AE26" s="195"/>
      <c r="AF26" s="195"/>
      <c r="AG26" s="195">
        <v>3597</v>
      </c>
      <c r="AH26" s="195"/>
      <c r="AI26" s="195"/>
      <c r="AJ26" s="195"/>
      <c r="AK26" s="195"/>
      <c r="AL26" s="195"/>
      <c r="AM26" s="195"/>
      <c r="AN26" s="195">
        <v>637</v>
      </c>
      <c r="AO26" s="195"/>
      <c r="AP26" s="195"/>
      <c r="AQ26" s="195"/>
      <c r="AR26" s="195"/>
      <c r="AS26" s="195"/>
      <c r="AT26" s="195"/>
      <c r="AU26" s="195"/>
      <c r="AV26" s="195">
        <v>5643</v>
      </c>
      <c r="AW26" s="195"/>
      <c r="AX26" s="195"/>
      <c r="AY26" s="195"/>
      <c r="AZ26" s="195"/>
      <c r="BA26" s="195"/>
      <c r="BB26" s="195"/>
      <c r="BC26" s="195">
        <v>3370</v>
      </c>
      <c r="BD26" s="195"/>
      <c r="BE26" s="195"/>
      <c r="BF26" s="195"/>
      <c r="BG26" s="195"/>
      <c r="BH26" s="195"/>
      <c r="BI26" s="195"/>
      <c r="BJ26" s="195"/>
    </row>
    <row r="27" spans="2:62">
      <c r="F27" s="217">
        <v>22</v>
      </c>
      <c r="G27" s="217"/>
      <c r="K27" s="35"/>
      <c r="L27" s="195">
        <v>5183</v>
      </c>
      <c r="M27" s="195"/>
      <c r="N27" s="195"/>
      <c r="O27" s="195"/>
      <c r="P27" s="195"/>
      <c r="Q27" s="195"/>
      <c r="R27" s="195"/>
      <c r="S27" s="195">
        <v>5290</v>
      </c>
      <c r="T27" s="195"/>
      <c r="U27" s="195"/>
      <c r="V27" s="195"/>
      <c r="W27" s="195"/>
      <c r="X27" s="195"/>
      <c r="Y27" s="195"/>
      <c r="Z27" s="195">
        <v>4837</v>
      </c>
      <c r="AA27" s="195"/>
      <c r="AB27" s="195"/>
      <c r="AC27" s="195"/>
      <c r="AD27" s="195"/>
      <c r="AE27" s="195"/>
      <c r="AF27" s="195"/>
      <c r="AG27" s="195">
        <v>2434</v>
      </c>
      <c r="AH27" s="195"/>
      <c r="AI27" s="195"/>
      <c r="AJ27" s="195"/>
      <c r="AK27" s="195"/>
      <c r="AL27" s="195"/>
      <c r="AM27" s="195"/>
      <c r="AN27" s="195">
        <v>596</v>
      </c>
      <c r="AO27" s="195"/>
      <c r="AP27" s="195"/>
      <c r="AQ27" s="195"/>
      <c r="AR27" s="195"/>
      <c r="AS27" s="195"/>
      <c r="AT27" s="195"/>
      <c r="AU27" s="195"/>
      <c r="AV27" s="195">
        <v>4527</v>
      </c>
      <c r="AW27" s="195"/>
      <c r="AX27" s="195"/>
      <c r="AY27" s="195"/>
      <c r="AZ27" s="195"/>
      <c r="BA27" s="195"/>
      <c r="BB27" s="195"/>
      <c r="BC27" s="195">
        <v>2199</v>
      </c>
      <c r="BD27" s="195"/>
      <c r="BE27" s="195"/>
      <c r="BF27" s="195"/>
      <c r="BG27" s="195"/>
      <c r="BH27" s="195"/>
      <c r="BI27" s="195"/>
      <c r="BJ27" s="195"/>
    </row>
    <row r="28" spans="2:62">
      <c r="F28" s="217">
        <v>23</v>
      </c>
      <c r="G28" s="217"/>
      <c r="K28" s="35"/>
      <c r="L28" s="195">
        <v>5487</v>
      </c>
      <c r="M28" s="195"/>
      <c r="N28" s="195"/>
      <c r="O28" s="195"/>
      <c r="P28" s="195"/>
      <c r="Q28" s="195"/>
      <c r="R28" s="195"/>
      <c r="S28" s="195">
        <v>5563</v>
      </c>
      <c r="T28" s="195"/>
      <c r="U28" s="195"/>
      <c r="V28" s="195"/>
      <c r="W28" s="195"/>
      <c r="X28" s="195"/>
      <c r="Y28" s="195"/>
      <c r="Z28" s="195">
        <v>4815</v>
      </c>
      <c r="AA28" s="195"/>
      <c r="AB28" s="195"/>
      <c r="AC28" s="195"/>
      <c r="AD28" s="195"/>
      <c r="AE28" s="195"/>
      <c r="AF28" s="195"/>
      <c r="AG28" s="195">
        <v>2632</v>
      </c>
      <c r="AH28" s="195"/>
      <c r="AI28" s="195"/>
      <c r="AJ28" s="195"/>
      <c r="AK28" s="195"/>
      <c r="AL28" s="195"/>
      <c r="AM28" s="195"/>
      <c r="AN28" s="195">
        <v>583</v>
      </c>
      <c r="AO28" s="195"/>
      <c r="AP28" s="195"/>
      <c r="AQ28" s="195"/>
      <c r="AR28" s="195"/>
      <c r="AS28" s="195"/>
      <c r="AT28" s="195"/>
      <c r="AU28" s="195"/>
      <c r="AV28" s="195">
        <v>4649</v>
      </c>
      <c r="AW28" s="195"/>
      <c r="AX28" s="195"/>
      <c r="AY28" s="195"/>
      <c r="AZ28" s="195"/>
      <c r="BA28" s="195"/>
      <c r="BB28" s="195"/>
      <c r="BC28" s="195">
        <v>2423</v>
      </c>
      <c r="BD28" s="195"/>
      <c r="BE28" s="195"/>
      <c r="BF28" s="195"/>
      <c r="BG28" s="195"/>
      <c r="BH28" s="195"/>
      <c r="BI28" s="195"/>
      <c r="BJ28" s="195"/>
    </row>
    <row r="29" spans="2:62">
      <c r="F29" s="218">
        <v>24</v>
      </c>
      <c r="G29" s="218"/>
      <c r="K29" s="35"/>
      <c r="L29" s="200">
        <v>5336</v>
      </c>
      <c r="M29" s="200"/>
      <c r="N29" s="200"/>
      <c r="O29" s="200"/>
      <c r="P29" s="200"/>
      <c r="Q29" s="200"/>
      <c r="R29" s="200"/>
      <c r="S29" s="200">
        <v>4875</v>
      </c>
      <c r="T29" s="200"/>
      <c r="U29" s="200"/>
      <c r="V29" s="200"/>
      <c r="W29" s="200"/>
      <c r="X29" s="200"/>
      <c r="Y29" s="200"/>
      <c r="Z29" s="200">
        <v>4672</v>
      </c>
      <c r="AA29" s="200"/>
      <c r="AB29" s="200"/>
      <c r="AC29" s="200"/>
      <c r="AD29" s="200"/>
      <c r="AE29" s="200"/>
      <c r="AF29" s="200"/>
      <c r="AG29" s="200">
        <v>2528</v>
      </c>
      <c r="AH29" s="200"/>
      <c r="AI29" s="200"/>
      <c r="AJ29" s="200"/>
      <c r="AK29" s="200"/>
      <c r="AL29" s="200"/>
      <c r="AM29" s="200"/>
      <c r="AN29" s="200">
        <v>553</v>
      </c>
      <c r="AO29" s="200"/>
      <c r="AP29" s="200"/>
      <c r="AQ29" s="200"/>
      <c r="AR29" s="200"/>
      <c r="AS29" s="200"/>
      <c r="AT29" s="200"/>
      <c r="AU29" s="200"/>
      <c r="AV29" s="200">
        <v>4595</v>
      </c>
      <c r="AW29" s="200"/>
      <c r="AX29" s="200"/>
      <c r="AY29" s="200"/>
      <c r="AZ29" s="200"/>
      <c r="BA29" s="200"/>
      <c r="BB29" s="200"/>
      <c r="BC29" s="200">
        <v>2308</v>
      </c>
      <c r="BD29" s="200"/>
      <c r="BE29" s="200"/>
      <c r="BF29" s="200"/>
      <c r="BG29" s="200"/>
      <c r="BH29" s="200"/>
      <c r="BI29" s="200"/>
      <c r="BJ29" s="200"/>
    </row>
    <row r="30" spans="2:62">
      <c r="B30" s="1"/>
      <c r="C30" s="1"/>
      <c r="D30" s="1"/>
      <c r="E30" s="1"/>
      <c r="F30" s="1"/>
      <c r="G30" s="1"/>
      <c r="H30" s="1"/>
      <c r="I30" s="1"/>
      <c r="J30" s="1"/>
      <c r="K30" s="36"/>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row>
    <row r="31" spans="2:62">
      <c r="B31" s="204" t="s">
        <v>0</v>
      </c>
      <c r="C31" s="208"/>
      <c r="D31" s="208"/>
      <c r="E31" s="208"/>
      <c r="F31" s="208"/>
      <c r="G31" s="208"/>
      <c r="H31" s="208"/>
      <c r="I31" s="208"/>
      <c r="J31" s="208"/>
      <c r="K31" s="208"/>
      <c r="L31" s="401" t="s">
        <v>16</v>
      </c>
      <c r="M31" s="402"/>
      <c r="N31" s="402"/>
      <c r="O31" s="402"/>
      <c r="P31" s="402"/>
      <c r="Q31" s="402"/>
      <c r="R31" s="402"/>
      <c r="S31" s="402"/>
      <c r="T31" s="402"/>
      <c r="U31" s="402"/>
      <c r="V31" s="402"/>
      <c r="W31" s="402"/>
      <c r="X31" s="402"/>
      <c r="Y31" s="402"/>
      <c r="Z31" s="402"/>
      <c r="AA31" s="402"/>
      <c r="AB31" s="402"/>
      <c r="AC31" s="402"/>
      <c r="AD31" s="402"/>
      <c r="AE31" s="402"/>
      <c r="AF31" s="402"/>
      <c r="AG31" s="403"/>
      <c r="AH31" s="403"/>
      <c r="AI31" s="403"/>
      <c r="AJ31" s="403"/>
      <c r="AK31" s="403"/>
      <c r="AL31" s="403"/>
      <c r="AM31" s="403"/>
      <c r="AN31" s="403"/>
      <c r="AO31" s="403"/>
      <c r="AP31" s="210" t="s">
        <v>17</v>
      </c>
      <c r="AQ31" s="211"/>
      <c r="AR31" s="211"/>
      <c r="AS31" s="211"/>
      <c r="AT31" s="211"/>
      <c r="AU31" s="211"/>
      <c r="AV31" s="211"/>
      <c r="AW31" s="211"/>
      <c r="AX31" s="211"/>
      <c r="AY31" s="211"/>
      <c r="AZ31" s="211"/>
      <c r="BA31" s="211"/>
      <c r="BB31" s="211"/>
      <c r="BC31" s="211"/>
      <c r="BD31" s="211"/>
      <c r="BE31" s="211"/>
      <c r="BF31" s="211"/>
      <c r="BG31" s="211"/>
      <c r="BH31" s="211"/>
      <c r="BI31" s="211"/>
      <c r="BJ31" s="268"/>
    </row>
    <row r="32" spans="2:62">
      <c r="B32" s="220"/>
      <c r="C32" s="209"/>
      <c r="D32" s="209"/>
      <c r="E32" s="209"/>
      <c r="F32" s="209"/>
      <c r="G32" s="209"/>
      <c r="H32" s="209"/>
      <c r="I32" s="209"/>
      <c r="J32" s="209"/>
      <c r="K32" s="209"/>
      <c r="L32" s="404"/>
      <c r="M32" s="405"/>
      <c r="N32" s="405"/>
      <c r="O32" s="405"/>
      <c r="P32" s="405"/>
      <c r="Q32" s="405"/>
      <c r="R32" s="405"/>
      <c r="S32" s="405"/>
      <c r="T32" s="405"/>
      <c r="U32" s="405"/>
      <c r="V32" s="405"/>
      <c r="W32" s="405"/>
      <c r="X32" s="405"/>
      <c r="Y32" s="405"/>
      <c r="Z32" s="405"/>
      <c r="AA32" s="405"/>
      <c r="AB32" s="405"/>
      <c r="AC32" s="405"/>
      <c r="AD32" s="405"/>
      <c r="AE32" s="405"/>
      <c r="AF32" s="405"/>
      <c r="AG32" s="406"/>
      <c r="AH32" s="406"/>
      <c r="AI32" s="406"/>
      <c r="AJ32" s="406"/>
      <c r="AK32" s="406"/>
      <c r="AL32" s="406"/>
      <c r="AM32" s="407"/>
      <c r="AN32" s="406"/>
      <c r="AO32" s="406"/>
      <c r="AP32" s="269"/>
      <c r="AQ32" s="269"/>
      <c r="AR32" s="269"/>
      <c r="AS32" s="269"/>
      <c r="AT32" s="269"/>
      <c r="AU32" s="269"/>
      <c r="AV32" s="269"/>
      <c r="AW32" s="269"/>
      <c r="AX32" s="269"/>
      <c r="AY32" s="269"/>
      <c r="AZ32" s="269"/>
      <c r="BA32" s="269"/>
      <c r="BB32" s="269"/>
      <c r="BC32" s="269"/>
      <c r="BD32" s="269"/>
      <c r="BE32" s="269"/>
      <c r="BF32" s="269"/>
      <c r="BG32" s="269"/>
      <c r="BH32" s="269"/>
      <c r="BI32" s="269"/>
      <c r="BJ32" s="270"/>
    </row>
    <row r="33" spans="2:68" ht="13.5" customHeight="1">
      <c r="B33" s="220"/>
      <c r="C33" s="209"/>
      <c r="D33" s="209"/>
      <c r="E33" s="209"/>
      <c r="F33" s="209"/>
      <c r="G33" s="209"/>
      <c r="H33" s="209"/>
      <c r="I33" s="209"/>
      <c r="J33" s="209"/>
      <c r="K33" s="209"/>
      <c r="L33" s="277" t="s">
        <v>19</v>
      </c>
      <c r="M33" s="411"/>
      <c r="N33" s="411"/>
      <c r="O33" s="411"/>
      <c r="P33" s="411"/>
      <c r="Q33" s="411"/>
      <c r="R33" s="411"/>
      <c r="S33" s="408"/>
      <c r="T33" s="392" t="s">
        <v>409</v>
      </c>
      <c r="U33" s="393"/>
      <c r="V33" s="393"/>
      <c r="W33" s="393"/>
      <c r="X33" s="393"/>
      <c r="Y33" s="393"/>
      <c r="Z33" s="394"/>
      <c r="AA33" s="276" t="s">
        <v>18</v>
      </c>
      <c r="AB33" s="209"/>
      <c r="AC33" s="209"/>
      <c r="AD33" s="209"/>
      <c r="AE33" s="209"/>
      <c r="AF33" s="209"/>
      <c r="AG33" s="209"/>
      <c r="AH33" s="277" t="s">
        <v>20</v>
      </c>
      <c r="AI33" s="278"/>
      <c r="AJ33" s="278"/>
      <c r="AK33" s="278"/>
      <c r="AL33" s="278"/>
      <c r="AM33" s="278"/>
      <c r="AN33" s="278"/>
      <c r="AO33" s="408"/>
      <c r="AP33" s="276" t="s">
        <v>21</v>
      </c>
      <c r="AQ33" s="209"/>
      <c r="AR33" s="209"/>
      <c r="AS33" s="209"/>
      <c r="AT33" s="209"/>
      <c r="AU33" s="209"/>
      <c r="AV33" s="209"/>
      <c r="AW33" s="276" t="s">
        <v>22</v>
      </c>
      <c r="AX33" s="209"/>
      <c r="AY33" s="209"/>
      <c r="AZ33" s="209"/>
      <c r="BA33" s="209"/>
      <c r="BB33" s="209"/>
      <c r="BC33" s="209"/>
      <c r="BD33" s="276" t="s">
        <v>23</v>
      </c>
      <c r="BE33" s="209"/>
      <c r="BF33" s="209"/>
      <c r="BG33" s="209"/>
      <c r="BH33" s="209"/>
      <c r="BI33" s="209"/>
      <c r="BJ33" s="323"/>
      <c r="BO33" s="63"/>
      <c r="BP33" s="63"/>
    </row>
    <row r="34" spans="2:68">
      <c r="B34" s="220"/>
      <c r="C34" s="209"/>
      <c r="D34" s="209"/>
      <c r="E34" s="209"/>
      <c r="F34" s="209"/>
      <c r="G34" s="209"/>
      <c r="H34" s="209"/>
      <c r="I34" s="209"/>
      <c r="J34" s="209"/>
      <c r="K34" s="209"/>
      <c r="L34" s="412"/>
      <c r="M34" s="413"/>
      <c r="N34" s="413"/>
      <c r="O34" s="413"/>
      <c r="P34" s="413"/>
      <c r="Q34" s="413"/>
      <c r="R34" s="413"/>
      <c r="S34" s="409"/>
      <c r="T34" s="395"/>
      <c r="U34" s="396"/>
      <c r="V34" s="396"/>
      <c r="W34" s="396"/>
      <c r="X34" s="396"/>
      <c r="Y34" s="396"/>
      <c r="Z34" s="397"/>
      <c r="AA34" s="209"/>
      <c r="AB34" s="209"/>
      <c r="AC34" s="209"/>
      <c r="AD34" s="209"/>
      <c r="AE34" s="209"/>
      <c r="AF34" s="209"/>
      <c r="AG34" s="209"/>
      <c r="AH34" s="291"/>
      <c r="AI34" s="292"/>
      <c r="AJ34" s="292"/>
      <c r="AK34" s="292"/>
      <c r="AL34" s="292"/>
      <c r="AM34" s="292"/>
      <c r="AN34" s="292"/>
      <c r="AO34" s="409"/>
      <c r="AP34" s="209"/>
      <c r="AQ34" s="209"/>
      <c r="AR34" s="209"/>
      <c r="AS34" s="209"/>
      <c r="AT34" s="209"/>
      <c r="AU34" s="209"/>
      <c r="AV34" s="209"/>
      <c r="AW34" s="209"/>
      <c r="AX34" s="209"/>
      <c r="AY34" s="209"/>
      <c r="AZ34" s="209"/>
      <c r="BA34" s="209"/>
      <c r="BB34" s="209"/>
      <c r="BC34" s="209"/>
      <c r="BD34" s="209"/>
      <c r="BE34" s="209"/>
      <c r="BF34" s="209"/>
      <c r="BG34" s="209"/>
      <c r="BH34" s="209"/>
      <c r="BI34" s="209"/>
      <c r="BJ34" s="323"/>
      <c r="BO34" s="21"/>
      <c r="BP34" s="21"/>
    </row>
    <row r="35" spans="2:68">
      <c r="B35" s="220"/>
      <c r="C35" s="209"/>
      <c r="D35" s="209"/>
      <c r="E35" s="209"/>
      <c r="F35" s="209"/>
      <c r="G35" s="209"/>
      <c r="H35" s="209"/>
      <c r="I35" s="209"/>
      <c r="J35" s="209"/>
      <c r="K35" s="209"/>
      <c r="L35" s="414"/>
      <c r="M35" s="415"/>
      <c r="N35" s="415"/>
      <c r="O35" s="415"/>
      <c r="P35" s="415"/>
      <c r="Q35" s="415"/>
      <c r="R35" s="415"/>
      <c r="S35" s="410"/>
      <c r="T35" s="398"/>
      <c r="U35" s="399"/>
      <c r="V35" s="399"/>
      <c r="W35" s="399"/>
      <c r="X35" s="399"/>
      <c r="Y35" s="399"/>
      <c r="Z35" s="400"/>
      <c r="AA35" s="209"/>
      <c r="AB35" s="209"/>
      <c r="AC35" s="209"/>
      <c r="AD35" s="209"/>
      <c r="AE35" s="209"/>
      <c r="AF35" s="209"/>
      <c r="AG35" s="209"/>
      <c r="AH35" s="279"/>
      <c r="AI35" s="280"/>
      <c r="AJ35" s="280"/>
      <c r="AK35" s="280"/>
      <c r="AL35" s="280"/>
      <c r="AM35" s="280"/>
      <c r="AN35" s="280"/>
      <c r="AO35" s="410"/>
      <c r="AP35" s="209"/>
      <c r="AQ35" s="209"/>
      <c r="AR35" s="209"/>
      <c r="AS35" s="209"/>
      <c r="AT35" s="209"/>
      <c r="AU35" s="209"/>
      <c r="AV35" s="209"/>
      <c r="AW35" s="209"/>
      <c r="AX35" s="209"/>
      <c r="AY35" s="209"/>
      <c r="AZ35" s="209"/>
      <c r="BA35" s="209"/>
      <c r="BB35" s="209"/>
      <c r="BC35" s="209"/>
      <c r="BD35" s="209"/>
      <c r="BE35" s="209"/>
      <c r="BF35" s="209"/>
      <c r="BG35" s="209"/>
      <c r="BH35" s="209"/>
      <c r="BI35" s="209"/>
      <c r="BJ35" s="323"/>
      <c r="BO35" s="21"/>
      <c r="BP35" s="21"/>
    </row>
    <row r="36" spans="2:68">
      <c r="K36" s="34"/>
      <c r="L36" s="21"/>
      <c r="AO36" s="21"/>
    </row>
    <row r="37" spans="2:68">
      <c r="C37" s="194" t="s">
        <v>7</v>
      </c>
      <c r="D37" s="194"/>
      <c r="E37" s="194"/>
      <c r="F37" s="217">
        <v>20</v>
      </c>
      <c r="G37" s="217"/>
      <c r="H37" s="194" t="s">
        <v>6</v>
      </c>
      <c r="I37" s="194"/>
      <c r="J37" s="194"/>
      <c r="K37" s="35"/>
      <c r="L37" s="195">
        <v>1082</v>
      </c>
      <c r="M37" s="195"/>
      <c r="N37" s="195"/>
      <c r="O37" s="195"/>
      <c r="P37" s="195"/>
      <c r="Q37" s="195"/>
      <c r="R37" s="195"/>
      <c r="S37" s="195"/>
      <c r="T37" s="195">
        <v>0</v>
      </c>
      <c r="U37" s="195"/>
      <c r="V37" s="195"/>
      <c r="W37" s="195"/>
      <c r="X37" s="195"/>
      <c r="Y37" s="195"/>
      <c r="Z37" s="195"/>
      <c r="AA37" s="195">
        <v>0</v>
      </c>
      <c r="AB37" s="195"/>
      <c r="AC37" s="195"/>
      <c r="AD37" s="195"/>
      <c r="AE37" s="195"/>
      <c r="AF37" s="195"/>
      <c r="AG37" s="195"/>
      <c r="AH37" s="198">
        <v>2851</v>
      </c>
      <c r="AI37" s="198"/>
      <c r="AJ37" s="198"/>
      <c r="AK37" s="198"/>
      <c r="AL37" s="198"/>
      <c r="AM37" s="198"/>
      <c r="AN37" s="198"/>
      <c r="AO37" s="198"/>
      <c r="AP37" s="195">
        <v>6367</v>
      </c>
      <c r="AQ37" s="195"/>
      <c r="AR37" s="195"/>
      <c r="AS37" s="195"/>
      <c r="AT37" s="195"/>
      <c r="AU37" s="195"/>
      <c r="AV37" s="195"/>
      <c r="AW37" s="195">
        <v>121</v>
      </c>
      <c r="AX37" s="195"/>
      <c r="AY37" s="195"/>
      <c r="AZ37" s="195"/>
      <c r="BA37" s="195"/>
      <c r="BB37" s="195"/>
      <c r="BC37" s="195"/>
      <c r="BD37" s="195">
        <v>410</v>
      </c>
      <c r="BE37" s="195"/>
      <c r="BF37" s="195"/>
      <c r="BG37" s="195"/>
      <c r="BH37" s="195"/>
      <c r="BI37" s="195"/>
      <c r="BJ37" s="195"/>
    </row>
    <row r="38" spans="2:68">
      <c r="F38" s="217">
        <v>21</v>
      </c>
      <c r="G38" s="217"/>
      <c r="K38" s="35"/>
      <c r="L38" s="195">
        <v>1214</v>
      </c>
      <c r="M38" s="195"/>
      <c r="N38" s="195"/>
      <c r="O38" s="195"/>
      <c r="P38" s="195"/>
      <c r="Q38" s="195"/>
      <c r="R38" s="195"/>
      <c r="S38" s="195"/>
      <c r="T38" s="195">
        <v>0</v>
      </c>
      <c r="U38" s="195"/>
      <c r="V38" s="195"/>
      <c r="W38" s="195"/>
      <c r="X38" s="195"/>
      <c r="Y38" s="195"/>
      <c r="Z38" s="195"/>
      <c r="AA38" s="195">
        <v>0</v>
      </c>
      <c r="AB38" s="195"/>
      <c r="AC38" s="195"/>
      <c r="AD38" s="195"/>
      <c r="AE38" s="195"/>
      <c r="AF38" s="195"/>
      <c r="AG38" s="195"/>
      <c r="AH38" s="198">
        <v>3951</v>
      </c>
      <c r="AI38" s="198"/>
      <c r="AJ38" s="198"/>
      <c r="AK38" s="198"/>
      <c r="AL38" s="198"/>
      <c r="AM38" s="198"/>
      <c r="AN38" s="198"/>
      <c r="AO38" s="198"/>
      <c r="AP38" s="195">
        <v>7223</v>
      </c>
      <c r="AQ38" s="195"/>
      <c r="AR38" s="195"/>
      <c r="AS38" s="195"/>
      <c r="AT38" s="195"/>
      <c r="AU38" s="195"/>
      <c r="AV38" s="195"/>
      <c r="AW38" s="195">
        <v>79</v>
      </c>
      <c r="AX38" s="195"/>
      <c r="AY38" s="195"/>
      <c r="AZ38" s="195"/>
      <c r="BA38" s="195"/>
      <c r="BB38" s="195"/>
      <c r="BC38" s="195"/>
      <c r="BD38" s="195">
        <v>508</v>
      </c>
      <c r="BE38" s="195"/>
      <c r="BF38" s="195"/>
      <c r="BG38" s="195"/>
      <c r="BH38" s="195"/>
      <c r="BI38" s="195"/>
      <c r="BJ38" s="195"/>
    </row>
    <row r="39" spans="2:68">
      <c r="F39" s="217">
        <v>22</v>
      </c>
      <c r="G39" s="217"/>
      <c r="K39" s="35"/>
      <c r="L39" s="195">
        <v>1073</v>
      </c>
      <c r="M39" s="195"/>
      <c r="N39" s="195"/>
      <c r="O39" s="195"/>
      <c r="P39" s="195"/>
      <c r="Q39" s="195"/>
      <c r="R39" s="195"/>
      <c r="S39" s="195"/>
      <c r="T39" s="195">
        <v>0</v>
      </c>
      <c r="U39" s="195"/>
      <c r="V39" s="195"/>
      <c r="W39" s="195"/>
      <c r="X39" s="195"/>
      <c r="Y39" s="195"/>
      <c r="Z39" s="195"/>
      <c r="AA39" s="195">
        <v>0</v>
      </c>
      <c r="AB39" s="195"/>
      <c r="AC39" s="195"/>
      <c r="AD39" s="195"/>
      <c r="AE39" s="195"/>
      <c r="AF39" s="195"/>
      <c r="AG39" s="195"/>
      <c r="AH39" s="198">
        <v>3592</v>
      </c>
      <c r="AI39" s="198"/>
      <c r="AJ39" s="198"/>
      <c r="AK39" s="198"/>
      <c r="AL39" s="198"/>
      <c r="AM39" s="198"/>
      <c r="AN39" s="198"/>
      <c r="AO39" s="198"/>
      <c r="AP39" s="195">
        <v>5703</v>
      </c>
      <c r="AQ39" s="195"/>
      <c r="AR39" s="195"/>
      <c r="AS39" s="195"/>
      <c r="AT39" s="195"/>
      <c r="AU39" s="195"/>
      <c r="AV39" s="195"/>
      <c r="AW39" s="195">
        <v>125</v>
      </c>
      <c r="AX39" s="195"/>
      <c r="AY39" s="195"/>
      <c r="AZ39" s="195"/>
      <c r="BA39" s="195"/>
      <c r="BB39" s="195"/>
      <c r="BC39" s="195"/>
      <c r="BD39" s="195">
        <v>494</v>
      </c>
      <c r="BE39" s="195"/>
      <c r="BF39" s="195"/>
      <c r="BG39" s="195"/>
      <c r="BH39" s="195"/>
      <c r="BI39" s="195"/>
      <c r="BJ39" s="195"/>
    </row>
    <row r="40" spans="2:68">
      <c r="F40" s="217">
        <v>23</v>
      </c>
      <c r="G40" s="217"/>
      <c r="K40" s="35"/>
      <c r="L40" s="195">
        <v>1198</v>
      </c>
      <c r="M40" s="195"/>
      <c r="N40" s="195"/>
      <c r="O40" s="195"/>
      <c r="P40" s="195"/>
      <c r="Q40" s="195"/>
      <c r="R40" s="195"/>
      <c r="S40" s="195"/>
      <c r="T40" s="195">
        <v>0</v>
      </c>
      <c r="U40" s="195"/>
      <c r="V40" s="195"/>
      <c r="W40" s="195"/>
      <c r="X40" s="195"/>
      <c r="Y40" s="195"/>
      <c r="Z40" s="195"/>
      <c r="AA40" s="195">
        <v>110</v>
      </c>
      <c r="AB40" s="195"/>
      <c r="AC40" s="195"/>
      <c r="AD40" s="195"/>
      <c r="AE40" s="195"/>
      <c r="AF40" s="195"/>
      <c r="AG40" s="195"/>
      <c r="AH40" s="198">
        <v>3380</v>
      </c>
      <c r="AI40" s="198"/>
      <c r="AJ40" s="198"/>
      <c r="AK40" s="198"/>
      <c r="AL40" s="198"/>
      <c r="AM40" s="198"/>
      <c r="AN40" s="198"/>
      <c r="AO40" s="198"/>
      <c r="AP40" s="195">
        <v>5720</v>
      </c>
      <c r="AQ40" s="195"/>
      <c r="AR40" s="195"/>
      <c r="AS40" s="195"/>
      <c r="AT40" s="195"/>
      <c r="AU40" s="195"/>
      <c r="AV40" s="195"/>
      <c r="AW40" s="195">
        <v>94</v>
      </c>
      <c r="AX40" s="195"/>
      <c r="AY40" s="195"/>
      <c r="AZ40" s="195"/>
      <c r="BA40" s="195"/>
      <c r="BB40" s="195"/>
      <c r="BC40" s="195"/>
      <c r="BD40" s="195">
        <v>530</v>
      </c>
      <c r="BE40" s="195"/>
      <c r="BF40" s="195"/>
      <c r="BG40" s="195"/>
      <c r="BH40" s="195"/>
      <c r="BI40" s="195"/>
      <c r="BJ40" s="195"/>
    </row>
    <row r="41" spans="2:68">
      <c r="F41" s="218">
        <v>24</v>
      </c>
      <c r="G41" s="218"/>
      <c r="K41" s="35"/>
      <c r="L41" s="200">
        <v>1250</v>
      </c>
      <c r="M41" s="200"/>
      <c r="N41" s="200"/>
      <c r="O41" s="200"/>
      <c r="P41" s="200"/>
      <c r="Q41" s="200"/>
      <c r="R41" s="200"/>
      <c r="S41" s="200"/>
      <c r="T41" s="200">
        <v>1663</v>
      </c>
      <c r="U41" s="200"/>
      <c r="V41" s="200"/>
      <c r="W41" s="200"/>
      <c r="X41" s="200"/>
      <c r="Y41" s="200"/>
      <c r="Z41" s="200"/>
      <c r="AA41" s="200">
        <v>480</v>
      </c>
      <c r="AB41" s="200"/>
      <c r="AC41" s="200"/>
      <c r="AD41" s="200"/>
      <c r="AE41" s="200"/>
      <c r="AF41" s="200"/>
      <c r="AG41" s="200"/>
      <c r="AH41" s="231">
        <v>0</v>
      </c>
      <c r="AI41" s="231"/>
      <c r="AJ41" s="231"/>
      <c r="AK41" s="231"/>
      <c r="AL41" s="231"/>
      <c r="AM41" s="231"/>
      <c r="AN41" s="231"/>
      <c r="AO41" s="231"/>
      <c r="AP41" s="200">
        <v>5562</v>
      </c>
      <c r="AQ41" s="200"/>
      <c r="AR41" s="200"/>
      <c r="AS41" s="200"/>
      <c r="AT41" s="200"/>
      <c r="AU41" s="200"/>
      <c r="AV41" s="200"/>
      <c r="AW41" s="200">
        <v>123</v>
      </c>
      <c r="AX41" s="200"/>
      <c r="AY41" s="200"/>
      <c r="AZ41" s="200"/>
      <c r="BA41" s="200"/>
      <c r="BB41" s="200"/>
      <c r="BC41" s="200"/>
      <c r="BD41" s="200">
        <v>526</v>
      </c>
      <c r="BE41" s="200"/>
      <c r="BF41" s="200"/>
      <c r="BG41" s="200"/>
      <c r="BH41" s="200"/>
      <c r="BI41" s="200"/>
      <c r="BJ41" s="200"/>
    </row>
    <row r="42" spans="2:68">
      <c r="B42" s="1"/>
      <c r="C42" s="1"/>
      <c r="D42" s="1"/>
      <c r="E42" s="1"/>
      <c r="F42" s="1"/>
      <c r="G42" s="1"/>
      <c r="H42" s="1"/>
      <c r="I42" s="1"/>
      <c r="J42" s="1"/>
      <c r="K42" s="36"/>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row>
    <row r="43" spans="2:68">
      <c r="C43" s="197" t="s">
        <v>24</v>
      </c>
      <c r="D43" s="197"/>
      <c r="E43" s="2" t="s">
        <v>26</v>
      </c>
      <c r="F43" s="227">
        <v>-1</v>
      </c>
      <c r="G43" s="227"/>
      <c r="H43" s="3" t="s">
        <v>27</v>
      </c>
    </row>
    <row r="44" spans="2:68">
      <c r="F44" s="364">
        <v>-2</v>
      </c>
      <c r="G44" s="364"/>
      <c r="H44" s="3" t="s">
        <v>28</v>
      </c>
    </row>
    <row r="45" spans="2:68">
      <c r="F45" s="364">
        <v>-3</v>
      </c>
      <c r="G45" s="364"/>
      <c r="H45" s="3" t="s">
        <v>413</v>
      </c>
    </row>
    <row r="46" spans="2:68">
      <c r="F46" s="106"/>
      <c r="G46" s="106"/>
      <c r="H46" s="3" t="s">
        <v>412</v>
      </c>
    </row>
    <row r="47" spans="2:68">
      <c r="B47" s="192" t="s">
        <v>25</v>
      </c>
      <c r="C47" s="192"/>
      <c r="D47" s="192"/>
      <c r="E47" s="3" t="s">
        <v>26</v>
      </c>
      <c r="F47" s="3" t="s">
        <v>29</v>
      </c>
    </row>
    <row r="50" spans="2:62" ht="18" customHeight="1">
      <c r="B50" s="201" t="s">
        <v>397</v>
      </c>
      <c r="C50" s="201"/>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row>
    <row r="51" spans="2:62" ht="12.95" customHeight="1">
      <c r="B51" s="217" t="s">
        <v>30</v>
      </c>
      <c r="C51" s="217"/>
      <c r="D51" s="217"/>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row>
    <row r="52" spans="2:62">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row>
    <row r="53" spans="2:62">
      <c r="B53" s="204" t="s">
        <v>0</v>
      </c>
      <c r="C53" s="208"/>
      <c r="D53" s="208"/>
      <c r="E53" s="208"/>
      <c r="F53" s="208"/>
      <c r="G53" s="208"/>
      <c r="H53" s="208"/>
      <c r="I53" s="208"/>
      <c r="J53" s="208"/>
      <c r="K53" s="208"/>
      <c r="L53" s="267" t="s">
        <v>31</v>
      </c>
      <c r="M53" s="211"/>
      <c r="N53" s="211"/>
      <c r="O53" s="211"/>
      <c r="P53" s="211"/>
      <c r="Q53" s="211"/>
      <c r="R53" s="211"/>
      <c r="S53" s="211"/>
      <c r="T53" s="211"/>
      <c r="U53" s="211"/>
      <c r="V53" s="211"/>
      <c r="W53" s="211"/>
      <c r="X53" s="211"/>
      <c r="Y53" s="267" t="s">
        <v>33</v>
      </c>
      <c r="Z53" s="211"/>
      <c r="AA53" s="211"/>
      <c r="AB53" s="211"/>
      <c r="AC53" s="211"/>
      <c r="AD53" s="211"/>
      <c r="AE53" s="211"/>
      <c r="AF53" s="267" t="s">
        <v>39</v>
      </c>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67" t="s">
        <v>38</v>
      </c>
      <c r="BE53" s="211"/>
      <c r="BF53" s="211"/>
      <c r="BG53" s="211"/>
      <c r="BH53" s="211"/>
      <c r="BI53" s="211"/>
      <c r="BJ53" s="268"/>
    </row>
    <row r="54" spans="2:62">
      <c r="B54" s="220"/>
      <c r="C54" s="209"/>
      <c r="D54" s="209"/>
      <c r="E54" s="209"/>
      <c r="F54" s="209"/>
      <c r="G54" s="209"/>
      <c r="H54" s="209"/>
      <c r="I54" s="209"/>
      <c r="J54" s="209"/>
      <c r="K54" s="20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69"/>
      <c r="AI54" s="269"/>
      <c r="AJ54" s="269"/>
      <c r="AK54" s="269"/>
      <c r="AL54" s="269"/>
      <c r="AM54" s="269"/>
      <c r="AN54" s="269"/>
      <c r="AO54" s="269"/>
      <c r="AP54" s="269"/>
      <c r="AQ54" s="269"/>
      <c r="AR54" s="269"/>
      <c r="AS54" s="269"/>
      <c r="AT54" s="269"/>
      <c r="AU54" s="269"/>
      <c r="AV54" s="269"/>
      <c r="AW54" s="269"/>
      <c r="AX54" s="269"/>
      <c r="AY54" s="269"/>
      <c r="AZ54" s="269"/>
      <c r="BA54" s="269"/>
      <c r="BB54" s="269"/>
      <c r="BC54" s="269"/>
      <c r="BD54" s="269"/>
      <c r="BE54" s="269"/>
      <c r="BF54" s="269"/>
      <c r="BG54" s="269"/>
      <c r="BH54" s="269"/>
      <c r="BI54" s="269"/>
      <c r="BJ54" s="270"/>
    </row>
    <row r="55" spans="2:62">
      <c r="B55" s="220"/>
      <c r="C55" s="209"/>
      <c r="D55" s="209"/>
      <c r="E55" s="209"/>
      <c r="F55" s="209"/>
      <c r="G55" s="209"/>
      <c r="H55" s="209"/>
      <c r="I55" s="209"/>
      <c r="J55" s="209"/>
      <c r="K55" s="209"/>
      <c r="L55" s="221" t="s">
        <v>35</v>
      </c>
      <c r="M55" s="269"/>
      <c r="N55" s="269"/>
      <c r="O55" s="269"/>
      <c r="P55" s="269"/>
      <c r="Q55" s="269"/>
      <c r="R55" s="221" t="s">
        <v>32</v>
      </c>
      <c r="S55" s="269"/>
      <c r="T55" s="269"/>
      <c r="U55" s="269"/>
      <c r="V55" s="269"/>
      <c r="W55" s="269"/>
      <c r="X55" s="269"/>
      <c r="Y55" s="269"/>
      <c r="Z55" s="269"/>
      <c r="AA55" s="269"/>
      <c r="AB55" s="269"/>
      <c r="AC55" s="269"/>
      <c r="AD55" s="269"/>
      <c r="AE55" s="269"/>
      <c r="AF55" s="221" t="s">
        <v>36</v>
      </c>
      <c r="AG55" s="269"/>
      <c r="AH55" s="269"/>
      <c r="AI55" s="269"/>
      <c r="AJ55" s="269"/>
      <c r="AK55" s="269"/>
      <c r="AL55" s="221" t="s">
        <v>34</v>
      </c>
      <c r="AM55" s="269"/>
      <c r="AN55" s="269"/>
      <c r="AO55" s="269"/>
      <c r="AP55" s="269"/>
      <c r="AQ55" s="269"/>
      <c r="AR55" s="221" t="s">
        <v>37</v>
      </c>
      <c r="AS55" s="269"/>
      <c r="AT55" s="269"/>
      <c r="AU55" s="269"/>
      <c r="AV55" s="269"/>
      <c r="AW55" s="269"/>
      <c r="AX55" s="221" t="s">
        <v>34</v>
      </c>
      <c r="AY55" s="269"/>
      <c r="AZ55" s="269"/>
      <c r="BA55" s="269"/>
      <c r="BB55" s="269"/>
      <c r="BC55" s="269"/>
      <c r="BD55" s="269"/>
      <c r="BE55" s="269"/>
      <c r="BF55" s="269"/>
      <c r="BG55" s="269"/>
      <c r="BH55" s="269"/>
      <c r="BI55" s="269"/>
      <c r="BJ55" s="270"/>
    </row>
    <row r="56" spans="2:62">
      <c r="B56" s="220"/>
      <c r="C56" s="209"/>
      <c r="D56" s="209"/>
      <c r="E56" s="209"/>
      <c r="F56" s="209"/>
      <c r="G56" s="209"/>
      <c r="H56" s="209"/>
      <c r="I56" s="209"/>
      <c r="J56" s="209"/>
      <c r="K56" s="209"/>
      <c r="L56" s="269"/>
      <c r="M56" s="269"/>
      <c r="N56" s="269"/>
      <c r="O56" s="269"/>
      <c r="P56" s="269"/>
      <c r="Q56" s="269"/>
      <c r="R56" s="269"/>
      <c r="S56" s="269"/>
      <c r="T56" s="269"/>
      <c r="U56" s="269"/>
      <c r="V56" s="269"/>
      <c r="W56" s="269"/>
      <c r="X56" s="269"/>
      <c r="Y56" s="269"/>
      <c r="Z56" s="269"/>
      <c r="AA56" s="269"/>
      <c r="AB56" s="269"/>
      <c r="AC56" s="269"/>
      <c r="AD56" s="269"/>
      <c r="AE56" s="269"/>
      <c r="AF56" s="269"/>
      <c r="AG56" s="269"/>
      <c r="AH56" s="269"/>
      <c r="AI56" s="269"/>
      <c r="AJ56" s="269"/>
      <c r="AK56" s="269"/>
      <c r="AL56" s="269"/>
      <c r="AM56" s="269"/>
      <c r="AN56" s="269"/>
      <c r="AO56" s="269"/>
      <c r="AP56" s="269"/>
      <c r="AQ56" s="269"/>
      <c r="AR56" s="269"/>
      <c r="AS56" s="269"/>
      <c r="AT56" s="269"/>
      <c r="AU56" s="269"/>
      <c r="AV56" s="269"/>
      <c r="AW56" s="269"/>
      <c r="AX56" s="269"/>
      <c r="AY56" s="269"/>
      <c r="AZ56" s="269"/>
      <c r="BA56" s="269"/>
      <c r="BB56" s="269"/>
      <c r="BC56" s="269"/>
      <c r="BD56" s="269"/>
      <c r="BE56" s="269"/>
      <c r="BF56" s="269"/>
      <c r="BG56" s="269"/>
      <c r="BH56" s="269"/>
      <c r="BI56" s="269"/>
      <c r="BJ56" s="270"/>
    </row>
    <row r="57" spans="2:62">
      <c r="K57" s="34"/>
      <c r="P57" s="292" t="s">
        <v>40</v>
      </c>
      <c r="Q57" s="292"/>
      <c r="W57" s="292" t="s">
        <v>40</v>
      </c>
      <c r="X57" s="292"/>
      <c r="AD57" s="292" t="s">
        <v>41</v>
      </c>
      <c r="AE57" s="292"/>
      <c r="AJ57" s="292" t="s">
        <v>40</v>
      </c>
      <c r="AK57" s="292"/>
      <c r="AP57" s="292" t="s">
        <v>40</v>
      </c>
      <c r="AQ57" s="292"/>
      <c r="AV57" s="292" t="s">
        <v>40</v>
      </c>
      <c r="AW57" s="292"/>
      <c r="BB57" s="292" t="s">
        <v>40</v>
      </c>
      <c r="BC57" s="292"/>
    </row>
    <row r="58" spans="2:62">
      <c r="K58" s="35"/>
    </row>
    <row r="59" spans="2:62">
      <c r="C59" s="194" t="s">
        <v>7</v>
      </c>
      <c r="D59" s="194"/>
      <c r="E59" s="194"/>
      <c r="F59" s="217">
        <v>20</v>
      </c>
      <c r="G59" s="217"/>
      <c r="H59" s="194" t="s">
        <v>6</v>
      </c>
      <c r="I59" s="194"/>
      <c r="J59" s="194"/>
      <c r="K59" s="35"/>
      <c r="L59" s="195">
        <v>86</v>
      </c>
      <c r="M59" s="195"/>
      <c r="N59" s="195"/>
      <c r="O59" s="195"/>
      <c r="P59" s="195"/>
      <c r="Q59" s="195"/>
      <c r="R59" s="195">
        <v>289</v>
      </c>
      <c r="S59" s="195"/>
      <c r="T59" s="195"/>
      <c r="U59" s="195"/>
      <c r="V59" s="195"/>
      <c r="W59" s="195"/>
      <c r="X59" s="195"/>
      <c r="Y59" s="195">
        <v>124</v>
      </c>
      <c r="Z59" s="195"/>
      <c r="AA59" s="195"/>
      <c r="AB59" s="195"/>
      <c r="AC59" s="195"/>
      <c r="AD59" s="195"/>
      <c r="AE59" s="195"/>
      <c r="AF59" s="195">
        <v>545</v>
      </c>
      <c r="AG59" s="195"/>
      <c r="AH59" s="195"/>
      <c r="AI59" s="195"/>
      <c r="AJ59" s="195"/>
      <c r="AK59" s="195"/>
      <c r="AL59" s="195">
        <v>309</v>
      </c>
      <c r="AM59" s="195"/>
      <c r="AN59" s="195"/>
      <c r="AO59" s="195"/>
      <c r="AP59" s="195"/>
      <c r="AQ59" s="195"/>
      <c r="AR59" s="195">
        <v>103</v>
      </c>
      <c r="AS59" s="195"/>
      <c r="AT59" s="195"/>
      <c r="AU59" s="195"/>
      <c r="AV59" s="195"/>
      <c r="AW59" s="195"/>
      <c r="AX59" s="195">
        <v>12</v>
      </c>
      <c r="AY59" s="195"/>
      <c r="AZ59" s="195"/>
      <c r="BA59" s="195"/>
      <c r="BB59" s="195"/>
      <c r="BC59" s="195"/>
      <c r="BD59" s="195">
        <v>345</v>
      </c>
      <c r="BE59" s="195"/>
      <c r="BF59" s="195"/>
      <c r="BG59" s="195"/>
      <c r="BH59" s="195"/>
      <c r="BI59" s="195"/>
      <c r="BJ59" s="195"/>
    </row>
    <row r="60" spans="2:62">
      <c r="F60" s="217">
        <v>21</v>
      </c>
      <c r="G60" s="217"/>
      <c r="K60" s="35"/>
      <c r="L60" s="195">
        <v>58</v>
      </c>
      <c r="M60" s="195"/>
      <c r="N60" s="195"/>
      <c r="O60" s="195"/>
      <c r="P60" s="195"/>
      <c r="Q60" s="195"/>
      <c r="R60" s="195">
        <v>212</v>
      </c>
      <c r="S60" s="195"/>
      <c r="T60" s="195"/>
      <c r="U60" s="195"/>
      <c r="V60" s="195"/>
      <c r="W60" s="195"/>
      <c r="X60" s="195"/>
      <c r="Y60" s="195">
        <v>146</v>
      </c>
      <c r="Z60" s="195"/>
      <c r="AA60" s="195"/>
      <c r="AB60" s="195"/>
      <c r="AC60" s="195"/>
      <c r="AD60" s="195"/>
      <c r="AE60" s="195"/>
      <c r="AF60" s="195">
        <v>550</v>
      </c>
      <c r="AG60" s="195"/>
      <c r="AH60" s="195"/>
      <c r="AI60" s="195"/>
      <c r="AJ60" s="195"/>
      <c r="AK60" s="195"/>
      <c r="AL60" s="195">
        <v>281</v>
      </c>
      <c r="AM60" s="195"/>
      <c r="AN60" s="195"/>
      <c r="AO60" s="195"/>
      <c r="AP60" s="195"/>
      <c r="AQ60" s="195"/>
      <c r="AR60" s="195">
        <v>120</v>
      </c>
      <c r="AS60" s="195"/>
      <c r="AT60" s="195"/>
      <c r="AU60" s="195"/>
      <c r="AV60" s="195"/>
      <c r="AW60" s="195"/>
      <c r="AX60" s="195">
        <v>16</v>
      </c>
      <c r="AY60" s="195"/>
      <c r="AZ60" s="195"/>
      <c r="BA60" s="195"/>
      <c r="BB60" s="195"/>
      <c r="BC60" s="195"/>
      <c r="BD60" s="195">
        <v>366</v>
      </c>
      <c r="BE60" s="195"/>
      <c r="BF60" s="195"/>
      <c r="BG60" s="195"/>
      <c r="BH60" s="195"/>
      <c r="BI60" s="195"/>
      <c r="BJ60" s="195"/>
    </row>
    <row r="61" spans="2:62">
      <c r="F61" s="217">
        <v>22</v>
      </c>
      <c r="G61" s="217"/>
      <c r="K61" s="35"/>
      <c r="L61" s="195">
        <v>65</v>
      </c>
      <c r="M61" s="195"/>
      <c r="N61" s="195"/>
      <c r="O61" s="195"/>
      <c r="P61" s="195"/>
      <c r="Q61" s="195"/>
      <c r="R61" s="195">
        <v>154</v>
      </c>
      <c r="S61" s="195"/>
      <c r="T61" s="195"/>
      <c r="U61" s="195"/>
      <c r="V61" s="195"/>
      <c r="W61" s="195"/>
      <c r="X61" s="195"/>
      <c r="Y61" s="195">
        <v>162</v>
      </c>
      <c r="Z61" s="195"/>
      <c r="AA61" s="195"/>
      <c r="AB61" s="195"/>
      <c r="AC61" s="195"/>
      <c r="AD61" s="195"/>
      <c r="AE61" s="195"/>
      <c r="AF61" s="195">
        <v>510</v>
      </c>
      <c r="AG61" s="195"/>
      <c r="AH61" s="195"/>
      <c r="AI61" s="195"/>
      <c r="AJ61" s="195"/>
      <c r="AK61" s="195"/>
      <c r="AL61" s="195">
        <v>252</v>
      </c>
      <c r="AM61" s="195"/>
      <c r="AN61" s="195"/>
      <c r="AO61" s="195"/>
      <c r="AP61" s="195"/>
      <c r="AQ61" s="195"/>
      <c r="AR61" s="195">
        <v>106</v>
      </c>
      <c r="AS61" s="195"/>
      <c r="AT61" s="195"/>
      <c r="AU61" s="195"/>
      <c r="AV61" s="195"/>
      <c r="AW61" s="195"/>
      <c r="AX61" s="195">
        <v>10</v>
      </c>
      <c r="AY61" s="195"/>
      <c r="AZ61" s="195"/>
      <c r="BA61" s="195"/>
      <c r="BB61" s="195"/>
      <c r="BC61" s="195"/>
      <c r="BD61" s="195">
        <v>414</v>
      </c>
      <c r="BE61" s="195"/>
      <c r="BF61" s="195"/>
      <c r="BG61" s="195"/>
      <c r="BH61" s="195"/>
      <c r="BI61" s="195"/>
      <c r="BJ61" s="195"/>
    </row>
    <row r="62" spans="2:62">
      <c r="F62" s="217">
        <v>23</v>
      </c>
      <c r="G62" s="217"/>
      <c r="K62" s="35"/>
      <c r="L62" s="195">
        <v>49</v>
      </c>
      <c r="M62" s="195"/>
      <c r="N62" s="195"/>
      <c r="O62" s="195"/>
      <c r="P62" s="195"/>
      <c r="Q62" s="195"/>
      <c r="R62" s="195">
        <v>121</v>
      </c>
      <c r="S62" s="195"/>
      <c r="T62" s="195"/>
      <c r="U62" s="195"/>
      <c r="V62" s="195"/>
      <c r="W62" s="195"/>
      <c r="X62" s="195"/>
      <c r="Y62" s="195">
        <v>132</v>
      </c>
      <c r="Z62" s="195"/>
      <c r="AA62" s="195"/>
      <c r="AB62" s="195"/>
      <c r="AC62" s="195"/>
      <c r="AD62" s="195"/>
      <c r="AE62" s="195"/>
      <c r="AF62" s="195">
        <v>556</v>
      </c>
      <c r="AG62" s="195"/>
      <c r="AH62" s="195"/>
      <c r="AI62" s="195"/>
      <c r="AJ62" s="195"/>
      <c r="AK62" s="195"/>
      <c r="AL62" s="195">
        <v>308</v>
      </c>
      <c r="AM62" s="195"/>
      <c r="AN62" s="195"/>
      <c r="AO62" s="195"/>
      <c r="AP62" s="195"/>
      <c r="AQ62" s="195"/>
      <c r="AR62" s="195">
        <v>107</v>
      </c>
      <c r="AS62" s="195"/>
      <c r="AT62" s="195"/>
      <c r="AU62" s="195"/>
      <c r="AV62" s="195"/>
      <c r="AW62" s="195"/>
      <c r="AX62" s="195">
        <v>9</v>
      </c>
      <c r="AY62" s="195"/>
      <c r="AZ62" s="195"/>
      <c r="BA62" s="195"/>
      <c r="BB62" s="195"/>
      <c r="BC62" s="195"/>
      <c r="BD62" s="195">
        <v>449</v>
      </c>
      <c r="BE62" s="195"/>
      <c r="BF62" s="195"/>
      <c r="BG62" s="195"/>
      <c r="BH62" s="195"/>
      <c r="BI62" s="195"/>
      <c r="BJ62" s="195"/>
    </row>
    <row r="63" spans="2:62">
      <c r="F63" s="218">
        <v>24</v>
      </c>
      <c r="G63" s="218"/>
      <c r="K63" s="21"/>
      <c r="L63" s="224">
        <v>26</v>
      </c>
      <c r="M63" s="225"/>
      <c r="N63" s="225"/>
      <c r="O63" s="225"/>
      <c r="P63" s="225"/>
      <c r="Q63" s="225"/>
      <c r="R63" s="225">
        <v>81</v>
      </c>
      <c r="S63" s="225"/>
      <c r="T63" s="225"/>
      <c r="U63" s="225"/>
      <c r="V63" s="225"/>
      <c r="W63" s="225"/>
      <c r="X63" s="225"/>
      <c r="Y63" s="225">
        <v>115</v>
      </c>
      <c r="Z63" s="225"/>
      <c r="AA63" s="225"/>
      <c r="AB63" s="225"/>
      <c r="AC63" s="225"/>
      <c r="AD63" s="225"/>
      <c r="AE63" s="225"/>
      <c r="AF63" s="225">
        <v>399</v>
      </c>
      <c r="AG63" s="225"/>
      <c r="AH63" s="225"/>
      <c r="AI63" s="225"/>
      <c r="AJ63" s="225"/>
      <c r="AK63" s="225"/>
      <c r="AL63" s="225">
        <v>208</v>
      </c>
      <c r="AM63" s="225"/>
      <c r="AN63" s="225"/>
      <c r="AO63" s="225"/>
      <c r="AP63" s="225"/>
      <c r="AQ63" s="225"/>
      <c r="AR63" s="225">
        <v>79</v>
      </c>
      <c r="AS63" s="225"/>
      <c r="AT63" s="225"/>
      <c r="AU63" s="225"/>
      <c r="AV63" s="225"/>
      <c r="AW63" s="225"/>
      <c r="AX63" s="225">
        <v>7</v>
      </c>
      <c r="AY63" s="225"/>
      <c r="AZ63" s="225"/>
      <c r="BA63" s="225"/>
      <c r="BB63" s="225"/>
      <c r="BC63" s="225"/>
      <c r="BD63" s="225">
        <v>503</v>
      </c>
      <c r="BE63" s="225"/>
      <c r="BF63" s="225"/>
      <c r="BG63" s="225"/>
      <c r="BH63" s="225"/>
      <c r="BI63" s="225"/>
      <c r="BJ63" s="225"/>
    </row>
    <row r="64" spans="2:62">
      <c r="B64" s="1"/>
      <c r="C64" s="1"/>
      <c r="D64" s="1"/>
      <c r="E64" s="1"/>
      <c r="F64" s="1"/>
      <c r="G64" s="1"/>
      <c r="H64" s="1"/>
      <c r="I64" s="1"/>
      <c r="J64" s="1"/>
      <c r="K64" s="36"/>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row>
    <row r="65" spans="2:6">
      <c r="B65" s="230" t="s">
        <v>25</v>
      </c>
      <c r="C65" s="230"/>
      <c r="D65" s="230"/>
      <c r="E65" s="2" t="s">
        <v>26</v>
      </c>
      <c r="F65" s="3" t="s">
        <v>42</v>
      </c>
    </row>
  </sheetData>
  <mergeCells count="232">
    <mergeCell ref="F45:G45"/>
    <mergeCell ref="B5:BJ5"/>
    <mergeCell ref="B7:K11"/>
    <mergeCell ref="L7:AF8"/>
    <mergeCell ref="AG7:BJ8"/>
    <mergeCell ref="L9:R11"/>
    <mergeCell ref="S9:Y11"/>
    <mergeCell ref="Z9:AF11"/>
    <mergeCell ref="AG9:AM11"/>
    <mergeCell ref="AN9:AU11"/>
    <mergeCell ref="AV9:BB11"/>
    <mergeCell ref="BC9:BJ11"/>
    <mergeCell ref="C13:E13"/>
    <mergeCell ref="H13:J13"/>
    <mergeCell ref="F13:G13"/>
    <mergeCell ref="F14:G14"/>
    <mergeCell ref="F15:G15"/>
    <mergeCell ref="S13:Y13"/>
    <mergeCell ref="Z13:AF13"/>
    <mergeCell ref="AG13:AM13"/>
    <mergeCell ref="S14:Y14"/>
    <mergeCell ref="AG15:AM15"/>
    <mergeCell ref="F16:G16"/>
    <mergeCell ref="F17:G17"/>
    <mergeCell ref="L13:R13"/>
    <mergeCell ref="L14:R14"/>
    <mergeCell ref="L15:R15"/>
    <mergeCell ref="L16:R16"/>
    <mergeCell ref="L17:R17"/>
    <mergeCell ref="S15:Y15"/>
    <mergeCell ref="Z15:AF15"/>
    <mergeCell ref="S16:Y16"/>
    <mergeCell ref="Z16:AF16"/>
    <mergeCell ref="AG16:AM16"/>
    <mergeCell ref="S17:Y17"/>
    <mergeCell ref="Z17:AF17"/>
    <mergeCell ref="AG17:AM17"/>
    <mergeCell ref="AN13:AU13"/>
    <mergeCell ref="AN14:AU14"/>
    <mergeCell ref="AN15:AU15"/>
    <mergeCell ref="AN16:AU16"/>
    <mergeCell ref="AN17:AU17"/>
    <mergeCell ref="Z14:AF14"/>
    <mergeCell ref="AG14:AM14"/>
    <mergeCell ref="AV19:BJ20"/>
    <mergeCell ref="AV21:BB23"/>
    <mergeCell ref="BC21:BJ23"/>
    <mergeCell ref="BC13:BJ13"/>
    <mergeCell ref="BC14:BJ14"/>
    <mergeCell ref="BC15:BJ15"/>
    <mergeCell ref="BC16:BJ16"/>
    <mergeCell ref="BC17:BJ17"/>
    <mergeCell ref="AV13:BB13"/>
    <mergeCell ref="AV14:BB14"/>
    <mergeCell ref="AV15:BB15"/>
    <mergeCell ref="AV16:BB16"/>
    <mergeCell ref="AV17:BB17"/>
    <mergeCell ref="C25:E25"/>
    <mergeCell ref="F25:G25"/>
    <mergeCell ref="H25:J25"/>
    <mergeCell ref="L25:R25"/>
    <mergeCell ref="S25:Y25"/>
    <mergeCell ref="B19:K23"/>
    <mergeCell ref="Z25:AF25"/>
    <mergeCell ref="AG25:AM25"/>
    <mergeCell ref="AN25:AU25"/>
    <mergeCell ref="L21:R23"/>
    <mergeCell ref="S21:Y23"/>
    <mergeCell ref="Z21:AF23"/>
    <mergeCell ref="AG21:AM23"/>
    <mergeCell ref="L19:Y20"/>
    <mergeCell ref="Z19:AM20"/>
    <mergeCell ref="AN19:AU23"/>
    <mergeCell ref="AV25:BB25"/>
    <mergeCell ref="BC25:BJ25"/>
    <mergeCell ref="F26:G26"/>
    <mergeCell ref="L26:R26"/>
    <mergeCell ref="S26:Y26"/>
    <mergeCell ref="Z26:AF26"/>
    <mergeCell ref="AG26:AM26"/>
    <mergeCell ref="AN26:AU26"/>
    <mergeCell ref="AV26:BB26"/>
    <mergeCell ref="BC26:BJ26"/>
    <mergeCell ref="BC27:BJ27"/>
    <mergeCell ref="AV28:BB28"/>
    <mergeCell ref="BC28:BJ28"/>
    <mergeCell ref="AV29:BB29"/>
    <mergeCell ref="BC29:BJ29"/>
    <mergeCell ref="F27:G27"/>
    <mergeCell ref="L27:R27"/>
    <mergeCell ref="S27:Y27"/>
    <mergeCell ref="Z27:AF27"/>
    <mergeCell ref="AG27:AM27"/>
    <mergeCell ref="AN27:AU27"/>
    <mergeCell ref="AV27:BB27"/>
    <mergeCell ref="F28:G28"/>
    <mergeCell ref="L28:R28"/>
    <mergeCell ref="S28:Y28"/>
    <mergeCell ref="Z28:AF28"/>
    <mergeCell ref="AG28:AM28"/>
    <mergeCell ref="AN28:AU28"/>
    <mergeCell ref="B31:K35"/>
    <mergeCell ref="T33:Z35"/>
    <mergeCell ref="AP33:AV35"/>
    <mergeCell ref="AW33:BC35"/>
    <mergeCell ref="BD33:BJ35"/>
    <mergeCell ref="AA33:AG35"/>
    <mergeCell ref="AA37:AG37"/>
    <mergeCell ref="F29:G29"/>
    <mergeCell ref="AP31:BJ32"/>
    <mergeCell ref="L29:R29"/>
    <mergeCell ref="S29:Y29"/>
    <mergeCell ref="Z29:AF29"/>
    <mergeCell ref="AG29:AM29"/>
    <mergeCell ref="AN29:AU29"/>
    <mergeCell ref="L31:AO32"/>
    <mergeCell ref="AH33:AO35"/>
    <mergeCell ref="L33:S35"/>
    <mergeCell ref="AP41:AV41"/>
    <mergeCell ref="T40:Z40"/>
    <mergeCell ref="AP40:AV40"/>
    <mergeCell ref="AW41:BC41"/>
    <mergeCell ref="F39:G39"/>
    <mergeCell ref="T39:Z39"/>
    <mergeCell ref="AP39:AV39"/>
    <mergeCell ref="F40:G40"/>
    <mergeCell ref="C37:E37"/>
    <mergeCell ref="F37:G37"/>
    <mergeCell ref="H37:J37"/>
    <mergeCell ref="T37:Z37"/>
    <mergeCell ref="AP37:AV37"/>
    <mergeCell ref="F38:G38"/>
    <mergeCell ref="T38:Z38"/>
    <mergeCell ref="AP38:AV38"/>
    <mergeCell ref="AW37:BC37"/>
    <mergeCell ref="AA38:AG38"/>
    <mergeCell ref="AA39:AG39"/>
    <mergeCell ref="AA40:AG40"/>
    <mergeCell ref="AA41:AG41"/>
    <mergeCell ref="L37:S37"/>
    <mergeCell ref="L38:S38"/>
    <mergeCell ref="L39:S39"/>
    <mergeCell ref="BD53:BJ56"/>
    <mergeCell ref="B51:BJ51"/>
    <mergeCell ref="BD37:BJ37"/>
    <mergeCell ref="AW38:BC38"/>
    <mergeCell ref="BD38:BJ38"/>
    <mergeCell ref="AW39:BC39"/>
    <mergeCell ref="C43:D43"/>
    <mergeCell ref="F43:G43"/>
    <mergeCell ref="F44:G44"/>
    <mergeCell ref="B47:D47"/>
    <mergeCell ref="B50:BJ50"/>
    <mergeCell ref="BD41:BJ41"/>
    <mergeCell ref="R55:X56"/>
    <mergeCell ref="Y53:AE56"/>
    <mergeCell ref="L53:X54"/>
    <mergeCell ref="AF55:AK56"/>
    <mergeCell ref="AR55:AW56"/>
    <mergeCell ref="B53:K56"/>
    <mergeCell ref="AL55:AQ56"/>
    <mergeCell ref="BD39:BJ39"/>
    <mergeCell ref="AW40:BC40"/>
    <mergeCell ref="BD40:BJ40"/>
    <mergeCell ref="F41:G41"/>
    <mergeCell ref="T41:Z41"/>
    <mergeCell ref="AF53:BC54"/>
    <mergeCell ref="P57:Q57"/>
    <mergeCell ref="W57:X57"/>
    <mergeCell ref="AD57:AE57"/>
    <mergeCell ref="AJ57:AK57"/>
    <mergeCell ref="AP57:AQ57"/>
    <mergeCell ref="AV57:AW57"/>
    <mergeCell ref="BB57:BC57"/>
    <mergeCell ref="L55:Q56"/>
    <mergeCell ref="C59:E59"/>
    <mergeCell ref="H59:J59"/>
    <mergeCell ref="F59:G59"/>
    <mergeCell ref="F60:G60"/>
    <mergeCell ref="F61:G61"/>
    <mergeCell ref="F62:G62"/>
    <mergeCell ref="F63:G63"/>
    <mergeCell ref="L59:Q59"/>
    <mergeCell ref="R59:X59"/>
    <mergeCell ref="B65:D65"/>
    <mergeCell ref="AL62:AQ62"/>
    <mergeCell ref="AR62:AW62"/>
    <mergeCell ref="AX62:BC62"/>
    <mergeCell ref="BD62:BJ62"/>
    <mergeCell ref="L63:Q63"/>
    <mergeCell ref="R63:X63"/>
    <mergeCell ref="AR60:AW60"/>
    <mergeCell ref="AR61:AW61"/>
    <mergeCell ref="AX61:BC61"/>
    <mergeCell ref="BD61:BJ61"/>
    <mergeCell ref="AX60:BC60"/>
    <mergeCell ref="Y63:AE63"/>
    <mergeCell ref="AF63:AK63"/>
    <mergeCell ref="AL63:AQ63"/>
    <mergeCell ref="AR63:AW63"/>
    <mergeCell ref="BD60:BJ60"/>
    <mergeCell ref="Y61:AE61"/>
    <mergeCell ref="AF61:AK61"/>
    <mergeCell ref="AL61:AQ61"/>
    <mergeCell ref="L62:Q62"/>
    <mergeCell ref="R62:X62"/>
    <mergeCell ref="Y62:AE62"/>
    <mergeCell ref="AF62:AK62"/>
    <mergeCell ref="L40:S40"/>
    <mergeCell ref="L41:S41"/>
    <mergeCell ref="AH37:AO37"/>
    <mergeCell ref="AH38:AO38"/>
    <mergeCell ref="AH39:AO39"/>
    <mergeCell ref="AH40:AO40"/>
    <mergeCell ref="AH41:AO41"/>
    <mergeCell ref="BB1:BK2"/>
    <mergeCell ref="AX63:BC63"/>
    <mergeCell ref="BD63:BJ63"/>
    <mergeCell ref="AR59:AW59"/>
    <mergeCell ref="AX59:BC59"/>
    <mergeCell ref="BD59:BJ59"/>
    <mergeCell ref="Y59:AE59"/>
    <mergeCell ref="AF59:AK59"/>
    <mergeCell ref="AL59:AQ59"/>
    <mergeCell ref="L60:Q60"/>
    <mergeCell ref="R60:X60"/>
    <mergeCell ref="Y60:AE60"/>
    <mergeCell ref="AF60:AK60"/>
    <mergeCell ref="AL60:AQ60"/>
    <mergeCell ref="L61:Q61"/>
    <mergeCell ref="R61:X61"/>
    <mergeCell ref="AX55:BC56"/>
  </mergeCells>
  <phoneticPr fontId="3"/>
  <printOptions horizontalCentered="1"/>
  <pageMargins left="0.47244094488188981" right="0.39370078740157483" top="0.31496062992125984" bottom="0.39370078740157483" header="0" footer="0"/>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213</vt:lpstr>
      <vt:lpstr>214</vt:lpstr>
      <vt:lpstr>215</vt:lpstr>
      <vt:lpstr>216</vt:lpstr>
      <vt:lpstr>217</vt:lpstr>
      <vt:lpstr>218</vt:lpstr>
      <vt:lpstr>219</vt:lpstr>
      <vt:lpstr>220</vt:lpstr>
      <vt:lpstr>221</vt:lpstr>
      <vt:lpstr>222</vt:lpstr>
      <vt:lpstr>223</vt:lpstr>
      <vt:lpstr>224</vt:lpstr>
      <vt:lpstr>225</vt:lpstr>
      <vt:lpstr>226</vt:lpstr>
      <vt:lpstr>'213'!Print_Area</vt:lpstr>
      <vt:lpstr>'214'!Print_Area</vt:lpstr>
      <vt:lpstr>'215'!Print_Area</vt:lpstr>
      <vt:lpstr>'216'!Print_Area</vt:lpstr>
      <vt:lpstr>'217'!Print_Area</vt:lpstr>
      <vt:lpstr>'218'!Print_Area</vt:lpstr>
      <vt:lpstr>'219'!Print_Area</vt:lpstr>
      <vt:lpstr>'220'!Print_Area</vt:lpstr>
      <vt:lpstr>'221'!Print_Area</vt:lpstr>
      <vt:lpstr>'222'!Print_Area</vt:lpstr>
      <vt:lpstr>'223'!Print_Area</vt:lpstr>
      <vt:lpstr>'224'!Print_Area</vt:lpstr>
      <vt:lpstr>'225'!Print_Area</vt:lpstr>
      <vt:lpstr>'226'!Print_Area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2014-03-17T05:36:54Z</dcterms:modified>
</cp:coreProperties>
</file>