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170" tabRatio="832" activeTab="0"/>
  </bookViews>
  <sheets>
    <sheet name="15表紙" sheetId="1" r:id="rId1"/>
    <sheet name="15表紙裏面" sheetId="2" r:id="rId2"/>
    <sheet name="15-1" sheetId="3" r:id="rId3"/>
    <sheet name="15-2" sheetId="4" r:id="rId4"/>
    <sheet name="15-3" sheetId="5" r:id="rId5"/>
    <sheet name="15-4" sheetId="6" r:id="rId6"/>
    <sheet name="15-5" sheetId="7" r:id="rId7"/>
    <sheet name="15-6" sheetId="8" r:id="rId8"/>
    <sheet name="15-7" sheetId="9" r:id="rId9"/>
    <sheet name="15-8" sheetId="10" r:id="rId10"/>
    <sheet name="15-9" sheetId="11" r:id="rId11"/>
    <sheet name="15-10" sheetId="12" r:id="rId12"/>
    <sheet name="15-11" sheetId="13" r:id="rId13"/>
    <sheet name="15-12" sheetId="14" r:id="rId14"/>
  </sheets>
  <definedNames>
    <definedName name="_xlnm.Print_Area" localSheetId="2">'15-1'!$A$1:$BK$60</definedName>
    <definedName name="_xlnm.Print_Area" localSheetId="3">'15-2'!$A$1:$BJ$72</definedName>
    <definedName name="_xlnm.Print_Area" localSheetId="7">'15-6'!$A$1:$BJ$65</definedName>
    <definedName name="_xlnm.Print_Area" localSheetId="10">'15-9'!$A$1:$BK$62</definedName>
  </definedNames>
  <calcPr calcMode="manual" fullCalcOnLoad="1"/>
</workbook>
</file>

<file path=xl/sharedStrings.xml><?xml version="1.0" encoding="utf-8"?>
<sst xmlns="http://schemas.openxmlformats.org/spreadsheetml/2006/main" count="964" uniqueCount="495">
  <si>
    <t>15　福　　　　祉</t>
  </si>
  <si>
    <t>(1)　世　帯　数　お　よ　び　人　員</t>
  </si>
  <si>
    <t>人　員</t>
  </si>
  <si>
    <t>年度</t>
  </si>
  <si>
    <t>世帯数</t>
  </si>
  <si>
    <t>注</t>
  </si>
  <si>
    <t>：</t>
  </si>
  <si>
    <t>(1)</t>
  </si>
  <si>
    <t>(2)</t>
  </si>
  <si>
    <t>資料</t>
  </si>
  <si>
    <t>(2)　保　護　費　支　出　状　況</t>
  </si>
  <si>
    <t>（単位：金額千円）</t>
  </si>
  <si>
    <t>(3)　保　護　の　開　始　・　廃　止　状　況</t>
  </si>
  <si>
    <t>(1)　生　　業　　資　　金</t>
  </si>
  <si>
    <t>(2)　応　急　小　口　資　金</t>
  </si>
  <si>
    <t>(3)　母　子　福　祉　資　金</t>
  </si>
  <si>
    <t>千円</t>
  </si>
  <si>
    <t>(4)　女　性　福　祉　資　金</t>
  </si>
  <si>
    <t>世帯数については各年度末日現在。</t>
  </si>
  <si>
    <t>(各年度末現在)</t>
  </si>
  <si>
    <t>聴覚または平衡機能障害</t>
  </si>
  <si>
    <t>音声または言語機能障害</t>
  </si>
  <si>
    <t>18歳未満</t>
  </si>
  <si>
    <t>18歳以上</t>
  </si>
  <si>
    <t>平成</t>
  </si>
  <si>
    <t>東京都心身障害者扶養年金</t>
  </si>
  <si>
    <t>練　　馬　　区
心 身 障 害 者
福　祉　手　当</t>
  </si>
  <si>
    <t>(1)　入　　所　　者　　数</t>
  </si>
  <si>
    <t>(各年４月１日現在)</t>
  </si>
  <si>
    <t>男</t>
  </si>
  <si>
    <t>女</t>
  </si>
  <si>
    <t>(2)　工　賃　支　払　高</t>
  </si>
  <si>
    <t>実働月延人数</t>
  </si>
  <si>
    <t>一人当り月額</t>
  </si>
  <si>
    <t>視聴覚室</t>
  </si>
  <si>
    <t>総数は入浴を除く。</t>
  </si>
  <si>
    <t>(3)</t>
  </si>
  <si>
    <t>布団乾燥消毒件数</t>
  </si>
  <si>
    <t>＊印は年度末日現在、無印は年度間の数値である。</t>
  </si>
  <si>
    <t>(2)</t>
  </si>
  <si>
    <t>食事サービス</t>
  </si>
  <si>
    <t>会食
(延食数)</t>
  </si>
  <si>
    <t>配食
(延食数)</t>
  </si>
  <si>
    <t>人</t>
  </si>
  <si>
    <t>総数</t>
  </si>
  <si>
    <t>育秀苑</t>
  </si>
  <si>
    <t>田柄</t>
  </si>
  <si>
    <t>光が丘</t>
  </si>
  <si>
    <t>光陽苑</t>
  </si>
  <si>
    <t>関町</t>
  </si>
  <si>
    <t>土支田</t>
  </si>
  <si>
    <t>豊玉</t>
  </si>
  <si>
    <t>富士見台</t>
  </si>
  <si>
    <t>高松</t>
  </si>
  <si>
    <t>やすらぎ舎</t>
  </si>
  <si>
    <t>東大泉</t>
  </si>
  <si>
    <t>練馬</t>
  </si>
  <si>
    <t>錦</t>
  </si>
  <si>
    <t>第２育秀苑</t>
  </si>
  <si>
    <t>大泉</t>
  </si>
  <si>
    <t>第二光陽苑</t>
  </si>
  <si>
    <t>練馬中学校</t>
  </si>
  <si>
    <t>練馬高松園</t>
  </si>
  <si>
    <t>高野台</t>
  </si>
  <si>
    <t>練馬ゆめの木</t>
  </si>
  <si>
    <t>大泉学園ふきのとう</t>
  </si>
  <si>
    <t>ミレニアム桜台</t>
  </si>
  <si>
    <t>入所者</t>
  </si>
  <si>
    <t>退所者</t>
  </si>
  <si>
    <t>措置者</t>
  </si>
  <si>
    <t>待機者</t>
  </si>
  <si>
    <t>在所者</t>
  </si>
  <si>
    <t>入所者、退所者は各年度の合計数である。</t>
  </si>
  <si>
    <t>児童扶養手当および特別児童扶養手当の数値は、各年度12月末日現在である。</t>
  </si>
  <si>
    <t>児童青少年部子育て支援課</t>
  </si>
  <si>
    <t>(1)　区　　立　　保　　育　　園</t>
  </si>
  <si>
    <t>保育士</t>
  </si>
  <si>
    <t>その他</t>
  </si>
  <si>
    <t>豊玉第二</t>
  </si>
  <si>
    <t>豊玉第三</t>
  </si>
  <si>
    <t>豊玉第四</t>
  </si>
  <si>
    <t>桜台</t>
  </si>
  <si>
    <t>桜台第二</t>
  </si>
  <si>
    <t>栄町</t>
  </si>
  <si>
    <t>平和台</t>
  </si>
  <si>
    <t>氷川台</t>
  </si>
  <si>
    <t>氷川台第二</t>
  </si>
  <si>
    <t>北町</t>
  </si>
  <si>
    <t>北町第二</t>
  </si>
  <si>
    <t>向山</t>
  </si>
  <si>
    <t>春日町</t>
  </si>
  <si>
    <t>春日町第二</t>
  </si>
  <si>
    <t>春日町第三</t>
  </si>
  <si>
    <t>早宮</t>
  </si>
  <si>
    <t>貫井</t>
  </si>
  <si>
    <t>貫井第二</t>
  </si>
  <si>
    <t>田柄第二</t>
  </si>
  <si>
    <t>光が丘第二</t>
  </si>
  <si>
    <t>光が丘第三</t>
  </si>
  <si>
    <t>光が丘第四</t>
  </si>
  <si>
    <t>光が丘第五</t>
  </si>
  <si>
    <t>光が丘第六</t>
  </si>
  <si>
    <t>光が丘第七</t>
  </si>
  <si>
    <t>光が丘第八</t>
  </si>
  <si>
    <t>光が丘第九</t>
  </si>
  <si>
    <t>光が丘第十</t>
  </si>
  <si>
    <t>光が丘第十一</t>
  </si>
  <si>
    <t>旭町</t>
  </si>
  <si>
    <t>旭町第二</t>
  </si>
  <si>
    <t>谷原</t>
  </si>
  <si>
    <t>富士見台こぶし</t>
  </si>
  <si>
    <t>南田中</t>
  </si>
  <si>
    <t>南田中第二</t>
  </si>
  <si>
    <t>上石神井</t>
  </si>
  <si>
    <t>上石神井第二</t>
  </si>
  <si>
    <t>上石神井第三</t>
  </si>
  <si>
    <t>石神井台</t>
  </si>
  <si>
    <t>石神井台第二</t>
  </si>
  <si>
    <t>石神井町つつじ</t>
  </si>
  <si>
    <t>石神井町さくら</t>
  </si>
  <si>
    <t>下石神井第三</t>
  </si>
  <si>
    <t>関町第二</t>
  </si>
  <si>
    <t>関町第三</t>
  </si>
  <si>
    <t>東大泉第二</t>
  </si>
  <si>
    <t>西大泉</t>
  </si>
  <si>
    <t>南大泉</t>
  </si>
  <si>
    <t>北大泉</t>
  </si>
  <si>
    <t>大泉学園</t>
  </si>
  <si>
    <t>｢在籍児数｣は他区市町村からの受託児童を含む。</t>
  </si>
  <si>
    <t>｢乳児｣とは、０～２歳児、｢幼児｣とは、３～５歳児をさす。</t>
  </si>
  <si>
    <t>資料</t>
  </si>
  <si>
    <t>：</t>
  </si>
  <si>
    <t>児童青少年部保育課</t>
  </si>
  <si>
    <t>(2)　私　立　保　育　園</t>
  </si>
  <si>
    <t>練馬二葉</t>
  </si>
  <si>
    <t>練馬和光</t>
  </si>
  <si>
    <t>神の教会</t>
  </si>
  <si>
    <t>神の教会分園</t>
  </si>
  <si>
    <t>練馬仲町</t>
  </si>
  <si>
    <t>平和</t>
  </si>
  <si>
    <t>最勝寺みのり</t>
  </si>
  <si>
    <t>青い鳥</t>
  </si>
  <si>
    <t>石神井</t>
  </si>
  <si>
    <t>妙福寺</t>
  </si>
  <si>
    <t>マーガレット分園</t>
  </si>
  <si>
    <t>道灌山</t>
  </si>
  <si>
    <t>歳</t>
  </si>
  <si>
    <t>１</t>
  </si>
  <si>
    <t>２</t>
  </si>
  <si>
    <t>３</t>
  </si>
  <si>
    <t>４</t>
  </si>
  <si>
    <t>５</t>
  </si>
  <si>
    <t>(各年度10月31日現在)</t>
  </si>
  <si>
    <t>年</t>
  </si>
  <si>
    <t>年</t>
  </si>
  <si>
    <t>世帯数</t>
  </si>
  <si>
    <t>人員</t>
  </si>
  <si>
    <t>年次</t>
  </si>
  <si>
    <t>年度</t>
  </si>
  <si>
    <t>総数</t>
  </si>
  <si>
    <t>事業開始</t>
  </si>
  <si>
    <t>事業継続</t>
  </si>
  <si>
    <t>件数</t>
  </si>
  <si>
    <t>金額</t>
  </si>
  <si>
    <t>一般貸付</t>
  </si>
  <si>
    <t>特別貸付</t>
  </si>
  <si>
    <t>延回数</t>
  </si>
  <si>
    <t>視覚障害</t>
  </si>
  <si>
    <t>18歳未満</t>
  </si>
  <si>
    <t>18歳以上</t>
  </si>
  <si>
    <t>内部障害</t>
  </si>
  <si>
    <t>肢体不自由</t>
  </si>
  <si>
    <t>大泉</t>
  </si>
  <si>
    <t>白百合</t>
  </si>
  <si>
    <t>北町</t>
  </si>
  <si>
    <t>円</t>
  </si>
  <si>
    <t>総額</t>
  </si>
  <si>
    <t>集会室
(洋　室)</t>
  </si>
  <si>
    <t>集会室
(和　室)</t>
  </si>
  <si>
    <t>費用額</t>
  </si>
  <si>
    <t>調剤</t>
  </si>
  <si>
    <t>食事療養費</t>
  </si>
  <si>
    <t>訪問看護療養費</t>
  </si>
  <si>
    <t>医療費支給費</t>
  </si>
  <si>
    <t>緊急通報システム
設　置　数　　＊</t>
  </si>
  <si>
    <t>施設名</t>
  </si>
  <si>
    <t>家　　族
介護者
教　　室</t>
  </si>
  <si>
    <t>育成</t>
  </si>
  <si>
    <t>愛育</t>
  </si>
  <si>
    <t>障害</t>
  </si>
  <si>
    <t>保育園名</t>
  </si>
  <si>
    <t>児童定員数</t>
  </si>
  <si>
    <t>乳児</t>
  </si>
  <si>
    <t>幼児</t>
  </si>
  <si>
    <t>在籍児数</t>
  </si>
  <si>
    <t>職員数</t>
  </si>
  <si>
    <t>０歳</t>
  </si>
  <si>
    <t>１歳</t>
  </si>
  <si>
    <t>２歳</t>
  </si>
  <si>
    <t>３歳</t>
  </si>
  <si>
    <t>４歳以上</t>
  </si>
  <si>
    <t>３歳以上</t>
  </si>
  <si>
    <t>高齢者福祉電話
(貸与台数)　　＊</t>
  </si>
  <si>
    <t>出張調髪利用者数</t>
  </si>
  <si>
    <t>待機児数</t>
  </si>
  <si>
    <t>定員</t>
  </si>
  <si>
    <t>在籍児数</t>
  </si>
  <si>
    <t>特例児童扶養</t>
  </si>
  <si>
    <t>年度</t>
  </si>
  <si>
    <t>金額</t>
  </si>
  <si>
    <t>事業開始</t>
  </si>
  <si>
    <t>事業継続</t>
  </si>
  <si>
    <t>技能取得</t>
  </si>
  <si>
    <t>住宅</t>
  </si>
  <si>
    <t>転宅</t>
  </si>
  <si>
    <t>就職支度</t>
  </si>
  <si>
    <t>生活</t>
  </si>
  <si>
    <t>結婚</t>
  </si>
  <si>
    <t>修学</t>
  </si>
  <si>
    <t>就学支度</t>
  </si>
  <si>
    <t>＜介護老人保健施設＞</t>
  </si>
  <si>
    <t>大泉にじのいろ</t>
  </si>
  <si>
    <t>計</t>
  </si>
  <si>
    <t>総数</t>
  </si>
  <si>
    <t>診療費</t>
  </si>
  <si>
    <t>対象者数</t>
  </si>
  <si>
    <t>医科入院</t>
  </si>
  <si>
    <t>医科入院外</t>
  </si>
  <si>
    <t>件数</t>
  </si>
  <si>
    <t>費用額</t>
  </si>
  <si>
    <t>歯科(歯科入院含む)</t>
  </si>
  <si>
    <t>(1)　区　　立　　保　　育　　園　(つ　　づ　　き)</t>
  </si>
  <si>
    <t>(2)　高　齢　者　住　宅　対　策</t>
  </si>
  <si>
    <t>(4)　老　人　ク　ラ　ブ</t>
  </si>
  <si>
    <t>年齢</t>
  </si>
  <si>
    <t>区立</t>
  </si>
  <si>
    <t>私立</t>
  </si>
  <si>
    <t>施設数</t>
  </si>
  <si>
    <t>定員数</t>
  </si>
  <si>
    <t>在籍児数</t>
  </si>
  <si>
    <t>福祉員数</t>
  </si>
  <si>
    <t>受託児数</t>
  </si>
  <si>
    <t>グループ
保育室数</t>
  </si>
  <si>
    <t>(各年度末現在)</t>
  </si>
  <si>
    <t>医療費総額(｢総数｣の｢費用額｣)は、戻入差引前の数値である。</t>
  </si>
  <si>
    <t>(各年度末現在)</t>
  </si>
  <si>
    <t>集合住宅提供戸数</t>
  </si>
  <si>
    <t>家賃等助成件数</t>
  </si>
  <si>
    <t>アパート提供戸数</t>
  </si>
  <si>
    <t>アパートあっせん戸数</t>
  </si>
  <si>
    <t xml:space="preserve">※　3 </t>
  </si>
  <si>
    <t>年　　　度</t>
  </si>
  <si>
    <t>施　設　数</t>
  </si>
  <si>
    <t>大泉にじのいろ分園</t>
  </si>
  <si>
    <t>貸付金の種類別件数</t>
  </si>
  <si>
    <t>(1)　ホ ー ム ヘ ル パ ー 派 遣 対 象 世 帯 数 ・ 派 遣 延 回 数</t>
  </si>
  <si>
    <t>家事援助</t>
  </si>
  <si>
    <t>身体介護</t>
  </si>
  <si>
    <t>延人員</t>
  </si>
  <si>
    <t>派遣延時間</t>
  </si>
  <si>
    <t>難病患者等</t>
  </si>
  <si>
    <t>ひとり親</t>
  </si>
  <si>
    <t xml:space="preserve">… </t>
  </si>
  <si>
    <t>実数</t>
  </si>
  <si>
    <t>生活扶助</t>
  </si>
  <si>
    <t>住宅扶助</t>
  </si>
  <si>
    <t>教育扶助</t>
  </si>
  <si>
    <t>介 護 扶 助</t>
  </si>
  <si>
    <t>医療扶助</t>
  </si>
  <si>
    <t>出産扶助</t>
  </si>
  <si>
    <t>生業扶助</t>
  </si>
  <si>
    <t>葬祭扶助</t>
  </si>
  <si>
    <t>総額</t>
  </si>
  <si>
    <t>介護扶助</t>
  </si>
  <si>
    <t>保護施設委託費</t>
  </si>
  <si>
    <t>申請受理
件　　　数</t>
  </si>
  <si>
    <t>取り下げ
件　　　数</t>
  </si>
  <si>
    <t>却下件数</t>
  </si>
  <si>
    <t>開始数</t>
  </si>
  <si>
    <t>廃止数</t>
  </si>
  <si>
    <t>世帯</t>
  </si>
  <si>
    <t>人員</t>
  </si>
  <si>
    <t>総数</t>
  </si>
  <si>
    <t>貸付金の種類別件数</t>
  </si>
  <si>
    <t>件数</t>
  </si>
  <si>
    <t>総数</t>
  </si>
  <si>
    <t>最重度</t>
  </si>
  <si>
    <t>重度</t>
  </si>
  <si>
    <t>中度</t>
  </si>
  <si>
    <t>軽度</t>
  </si>
  <si>
    <t>福祉手当受給者数</t>
  </si>
  <si>
    <t>医 療 費 助 成
対　象　者　数</t>
  </si>
  <si>
    <t>高齢者</t>
  </si>
  <si>
    <t>高齢者福祉電話
(電話訪問世帯数)　＊</t>
  </si>
  <si>
    <t>布団水洗い件数</t>
  </si>
  <si>
    <t>２　　歳</t>
  </si>
  <si>
    <t>３　　歳</t>
  </si>
  <si>
    <t>１　　歳</t>
  </si>
  <si>
    <t>０　　歳</t>
  </si>
  <si>
    <t>福祉部地域福祉課、都市整備部住宅課</t>
  </si>
  <si>
    <t>児童手当</t>
  </si>
  <si>
    <t>児童扶養手当</t>
  </si>
  <si>
    <t>特別児童扶養手当</t>
  </si>
  <si>
    <t>児童数</t>
  </si>
  <si>
    <t>支給金額</t>
  </si>
  <si>
    <t>世帯数</t>
  </si>
  <si>
    <t>学童クラブ数</t>
  </si>
  <si>
    <t>職員数</t>
  </si>
  <si>
    <t>留守家庭児童数</t>
  </si>
  <si>
    <t>入会児童数</t>
  </si>
  <si>
    <t>入会率</t>
  </si>
  <si>
    <t>％</t>
  </si>
  <si>
    <t>東大泉第三</t>
  </si>
  <si>
    <t>(3)</t>
  </si>
  <si>
    <t>光が丘第八保育園は平成17年12月から、向山保育園、石神井町つつじ保育園および東大泉第三保育園は平成18年４月から</t>
  </si>
  <si>
    <t>それぞれ運営業務を社会福祉法人等に委託している。</t>
  </si>
  <si>
    <t>定　員　数</t>
  </si>
  <si>
    <t>受　　　　　　　託　　　　　　　児　　　　　　　数</t>
  </si>
  <si>
    <t>(2)</t>
  </si>
  <si>
    <t>受託児数は、年度毎の延べ数であるため、最新年度については未計上である。</t>
  </si>
  <si>
    <t>「アパートあっせん戸数」は平成15年度末で事業終了した。</t>
  </si>
  <si>
    <t>かたくり</t>
  </si>
  <si>
    <t>小和室</t>
  </si>
  <si>
    <t>調理室</t>
  </si>
  <si>
    <t>印刷室</t>
  </si>
  <si>
    <t>入浴</t>
  </si>
  <si>
    <t>福祉部高齢社会対策課</t>
  </si>
  <si>
    <t>福祉部練馬総合福祉事務所</t>
  </si>
  <si>
    <t>※印は高等学校等修学費の追加による増</t>
  </si>
  <si>
    <t>福祉部練馬総合福祉事務所</t>
  </si>
  <si>
    <t>：</t>
  </si>
  <si>
    <t>：</t>
  </si>
  <si>
    <t>(1)　ひ　と　り　ぐ　ら　し　高　齢　者　対　策</t>
  </si>
  <si>
    <t>一声訪問件数　＊</t>
  </si>
  <si>
    <t>認知症高齢者
位置探索サービス
利用者数</t>
  </si>
  <si>
    <t>布団薬品消毒件数</t>
  </si>
  <si>
    <t>寝具クリーニング
件　　　　　　数</t>
  </si>
  <si>
    <t>紙おむつ等
支 給 者 数</t>
  </si>
  <si>
    <t>おむつ代
支給者数</t>
  </si>
  <si>
    <t>重度要介護高齢者
手当受給者数</t>
  </si>
  <si>
    <t>さかえケアサービス　めだかの学校</t>
  </si>
  <si>
    <t>養　　護　　老　　人　　ホ　　ー　　ム</t>
  </si>
  <si>
    <t>軽　　費　　老　　人　　ホ　　ー　　ム</t>
  </si>
  <si>
    <t>福祉部高齢社会対策課、福祉部練馬総合福祉事務所</t>
  </si>
  <si>
    <t>※印は年間累計数値を表す。</t>
  </si>
  <si>
    <t>福　　　　　祉　15- 1</t>
  </si>
  <si>
    <t>15- 2　福　　　　　祉</t>
  </si>
  <si>
    <t>福　　　　　祉　15- 3</t>
  </si>
  <si>
    <t>15- 4　福　　　　　祉</t>
  </si>
  <si>
    <t>福　　　　　祉　15- 5</t>
  </si>
  <si>
    <t>福　　　　　祉　15- 7</t>
  </si>
  <si>
    <t>15- 8　福　　　　　祉</t>
  </si>
  <si>
    <t>福　　　　　祉　15- 9</t>
  </si>
  <si>
    <t>15-10　福　　　　　祉</t>
  </si>
  <si>
    <t>福　　　　　祉　15-11</t>
  </si>
  <si>
    <t>15-12　福　　　　　祉</t>
  </si>
  <si>
    <t>15- 6　福　　　　　祉</t>
  </si>
  <si>
    <t>福祉員数、定員数は各年度4月1日現在の数値である。受託児数は年度毎の延べ数であるため、最新年度は未計上である。</t>
  </si>
  <si>
    <t>施設数、定員数は各年度4月1日現在の数値である。受託児数は年度毎の延べ数であるため、最新年度は未計上である。</t>
  </si>
  <si>
    <t>施設数、定員数は各年度４月１日現在の数値である。在籍児数は年度毎の延べ数であるため、最新年度は未計上である。</t>
  </si>
  <si>
    <t>平成18年度</t>
  </si>
  <si>
    <t>エンゼル</t>
  </si>
  <si>
    <t>くりのみ</t>
  </si>
  <si>
    <t>マーガレット</t>
  </si>
  <si>
    <t>「集合住宅提供戸数」のうち、カッコ内の数値は内数で、区立高齢者集合住宅の戸数である。　　　</t>
  </si>
  <si>
    <t>医療介護</t>
  </si>
  <si>
    <t>どんぐり山</t>
  </si>
  <si>
    <t>グループ保育室数、福祉員数、定員数は、4月1日現在の数値である。</t>
  </si>
  <si>
    <t>(2)　障 害 者 （児） ホ ー ム ヘ ル パ ー 派 遣 延 人 員 数 ・ 派 遣 延 時 間 数</t>
  </si>
  <si>
    <t>福祉部障害者サービス調整担当課</t>
  </si>
  <si>
    <t>重度要介護高齢者手当は平成16年3月31日で事業終了した。</t>
  </si>
  <si>
    <t>福祉部障害者施策推進課</t>
  </si>
  <si>
    <t>の利用件数である。</t>
  </si>
  <si>
    <t>「家賃等助成」は平成14年4月より新規受付終了。平成19年3月31日をもって事業終了した。</t>
  </si>
  <si>
    <t>「アパート提供戸数｣は平成11年度末で利用申込および承認は終了した。平成17年度には入居者が退去したため、事業終了した。</t>
  </si>
  <si>
    <t>132　生　　　活　　　保　　　護</t>
  </si>
  <si>
    <t>133　資　金　貸　付　状　況</t>
  </si>
  <si>
    <t>134　居　宅　生　活　支　援</t>
  </si>
  <si>
    <t>135　身　体　障　害　者　名　簿　登　載　数</t>
  </si>
  <si>
    <t>136　知　的　障　害　者　名　簿　登　載　数</t>
  </si>
  <si>
    <t>137　心身障害者福祉手当、扶養年金および医療費助成状況</t>
  </si>
  <si>
    <t>138　福祉作業所入所者数および工賃支払高</t>
  </si>
  <si>
    <t>139　心 身 障 害 者 福 祉 集 会 所 利 用 件 数</t>
  </si>
  <si>
    <t>146　学　童　ク　ラ　ブ　状　況</t>
  </si>
  <si>
    <t>147　保育所別定員数、在籍児数および職員数</t>
  </si>
  <si>
    <t>148　児童年齢別保育所定員数、在籍児数および待機児数</t>
  </si>
  <si>
    <t>149　保育室施設数、定員数および年齢別在籍児数</t>
  </si>
  <si>
    <t>150　認証保育所数、定員数および年齢別受託児数</t>
  </si>
  <si>
    <t>151　家庭福祉員(保育ママ)数、定員数および年齢別受託児数</t>
  </si>
  <si>
    <t>152　駅型グループ保育室数、定員数および年齢別受託児数</t>
  </si>
  <si>
    <t>(平成19年度)</t>
  </si>
  <si>
    <t>移動支援</t>
  </si>
  <si>
    <t>重度訪問介護</t>
  </si>
  <si>
    <t>：</t>
  </si>
  <si>
    <t>(平成20年4月1日現在)</t>
  </si>
  <si>
    <t>ベネッセチャイルドケア</t>
  </si>
  <si>
    <t>センター大泉学園</t>
  </si>
  <si>
    <t>キッズプラザアスク関町北</t>
  </si>
  <si>
    <t>０</t>
  </si>
  <si>
    <t>：</t>
  </si>
  <si>
    <t xml:space="preserve">… </t>
  </si>
  <si>
    <t>：</t>
  </si>
  <si>
    <t>：</t>
  </si>
  <si>
    <t>｢対象者数｣は、各年度末日(３月31日)現在。</t>
  </si>
  <si>
    <t>｢食事療養費｣の｢件数｣は｢医科入院｣、｢歯科｣の再掲。</t>
  </si>
  <si>
    <t>入　浴　証
交付人員</t>
  </si>
  <si>
    <t>高齢者福祉電話
(訪問員数)　＊</t>
  </si>
  <si>
    <t>食事サービス
利用者数　＊</t>
  </si>
  <si>
    <t>火災警報機
貸与数　＊</t>
  </si>
  <si>
    <t>自動消火器
給付数　＊</t>
  </si>
  <si>
    <t>老人クラブ数</t>
  </si>
  <si>
    <t>老人クラブ農園数</t>
  </si>
  <si>
    <t>ゲートボール場数</t>
  </si>
  <si>
    <t>：</t>
  </si>
  <si>
    <t>441(140)</t>
  </si>
  <si>
    <t>精神障害者</t>
  </si>
  <si>
    <t>：</t>
  </si>
  <si>
    <t>平成19年度</t>
  </si>
  <si>
    <t>練馬キングス・ガーデン</t>
  </si>
  <si>
    <t>やすらぎミラージュ</t>
  </si>
  <si>
    <t>豊玉南しあわせの里</t>
  </si>
  <si>
    <t>＜グループホーム＞</t>
  </si>
  <si>
    <t>ミニケアホームきみさんち</t>
  </si>
  <si>
    <t>大泉学園高齢者グループホーム</t>
  </si>
  <si>
    <t>まささんの家</t>
  </si>
  <si>
    <t>福祉部在宅支援課</t>
  </si>
  <si>
    <t>＜デイサービスセンター＞</t>
  </si>
  <si>
    <t>フローラ石神井公園</t>
  </si>
  <si>
    <t>：</t>
  </si>
  <si>
    <t>：</t>
  </si>
  <si>
    <t>：</t>
  </si>
  <si>
    <t xml:space="preserve">※　3 </t>
  </si>
  <si>
    <t xml:space="preserve">※　2 </t>
  </si>
  <si>
    <t xml:space="preserve">※　5 </t>
  </si>
  <si>
    <t xml:space="preserve">※　6 </t>
  </si>
  <si>
    <t>：</t>
  </si>
  <si>
    <t xml:space="preserve">※　67,050 </t>
  </si>
  <si>
    <t>：</t>
  </si>
  <si>
    <t>：</t>
  </si>
  <si>
    <t>※平成18年3月31日で事業終了</t>
  </si>
  <si>
    <t>：</t>
  </si>
  <si>
    <t>：</t>
  </si>
  <si>
    <t>貸付金の種類別件数</t>
  </si>
  <si>
    <t>件数</t>
  </si>
  <si>
    <t>金額</t>
  </si>
  <si>
    <t>事業開始</t>
  </si>
  <si>
    <t>事業継続</t>
  </si>
  <si>
    <t>技能習得</t>
  </si>
  <si>
    <t>就職支度</t>
  </si>
  <si>
    <t>住宅</t>
  </si>
  <si>
    <t>転宅</t>
  </si>
  <si>
    <t>生活</t>
  </si>
  <si>
    <t>結婚</t>
  </si>
  <si>
    <t>修学</t>
  </si>
  <si>
    <t>就学支度</t>
  </si>
  <si>
    <t>修業</t>
  </si>
  <si>
    <t>児童扶養</t>
  </si>
  <si>
    <t>：</t>
  </si>
  <si>
    <t>平成18年度より「精神障害者」は、自立支援給付制度に移行した。</t>
  </si>
  <si>
    <t>東京都心身障害者扶養年金は平成19年3月1日で事業終了した。</t>
  </si>
  <si>
    <t>東　　京　　都
重度心身障害者
手　　　　　当</t>
  </si>
  <si>
    <t>国の重度障害者
福　祉　手　当</t>
  </si>
  <si>
    <t>加　入　件　数</t>
  </si>
  <si>
    <t>給　付　件　数</t>
  </si>
  <si>
    <t>：</t>
  </si>
  <si>
    <t>(3)　要　介　護　高　齢　者　対　策</t>
  </si>
  <si>
    <t>(各年３月現在)</t>
  </si>
  <si>
    <t>福祉部在宅支援課、福祉部練馬総合福祉事務所、健康部保健予防課</t>
  </si>
  <si>
    <t>福祉部高齢社会対策課、福祉部在宅支援課</t>
  </si>
  <si>
    <t>(1)</t>
  </si>
  <si>
    <t>｢在籍児数｣は他区市町村からの受託児童を含む。</t>
  </si>
  <si>
    <t>(2)</t>
  </si>
  <si>
    <t>：</t>
  </si>
  <si>
    <t>(1)</t>
  </si>
  <si>
    <t>｢受託児数｣は他区市町村からの受託児童を含む。</t>
  </si>
  <si>
    <t>(2)</t>
  </si>
  <si>
    <t>：</t>
  </si>
  <si>
    <t>児童数</t>
  </si>
  <si>
    <t>金額</t>
  </si>
  <si>
    <t>141　老　人　保　健　法　医　療　給　付　状　況</t>
  </si>
  <si>
    <t>142　高　齢　者　福　祉　サ　ー　ビ　ス　状　況</t>
  </si>
  <si>
    <t>143　高　齢　者　福　祉　施　設　サ　ー　ビ　ス　状　況</t>
  </si>
  <si>
    <t>144　老　人　ホ　ー　ム　措　置　・　入　所　状　況</t>
  </si>
  <si>
    <t>(1)　児　童　手　当</t>
  </si>
  <si>
    <t>(2) 児 童 育 成 手 当 お よ び 愛 育 手 当</t>
  </si>
  <si>
    <t>145　児　童　手　当　等　支　給　状　況</t>
  </si>
  <si>
    <t>140　障 害 者 地 域 生 活 支 援 セ ン タ ー 利 用 件 数</t>
  </si>
  <si>
    <t>光が丘障害者地域生活支援センターは、平成19年11月に開設。</t>
  </si>
  <si>
    <t>豊玉障害者地域生活支援センター（きらら）</t>
  </si>
  <si>
    <t>光が丘障害者地域生活支援センター（すてっぷ）</t>
  </si>
  <si>
    <t>電話相談件数</t>
  </si>
  <si>
    <t>面接相談件数</t>
  </si>
  <si>
    <t>プログラム参加者数</t>
  </si>
  <si>
    <t>白　紙　ペ　ー　ジ</t>
  </si>
  <si>
    <t>表88(2)の光が丘区民センター内｢心身障害者福祉集会所｣と同じ施設であるが、当資料の数値は当集会所団体登録者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</si>
</sst>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_);\(#,##0\)"/>
    <numFmt numFmtId="179" formatCode="#,000\ ;&quot;△&quot;#,000\ ;&quot;－ &quot;"/>
    <numFmt numFmtId="180" formatCode="#,##0\ ;&quot;△&quot;#,##0\ ;&quot;－ &quot;"/>
    <numFmt numFmtId="181" formatCode="##.0\ ;&quot;△ &quot;##.0\ ;&quot;－ &quot;"/>
    <numFmt numFmtId="182" formatCode="#,##0_ "/>
    <numFmt numFmtId="183" formatCode="#,##0.0_ ;[Red]\-#,##0.0\ "/>
    <numFmt numFmtId="184" formatCode="0_);[Red]\(0\)"/>
    <numFmt numFmtId="185" formatCode="0_ "/>
    <numFmt numFmtId="186" formatCode="[&lt;=999]000;[&lt;=99999]000\-00;000\-0000"/>
    <numFmt numFmtId="187" formatCode="0.0%"/>
  </numFmts>
  <fonts count="51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3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4"/>
      <name val="ＭＳ 明朝"/>
      <family val="1"/>
    </font>
    <font>
      <sz val="9.5"/>
      <name val="ＭＳ 明朝"/>
      <family val="1"/>
    </font>
    <font>
      <sz val="13"/>
      <name val="ＭＳ 明朝"/>
      <family val="1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9"/>
      <color indexed="9"/>
      <name val="ＭＳ 明朝"/>
      <family val="1"/>
    </font>
    <font>
      <sz val="9"/>
      <color indexed="10"/>
      <name val="ＭＳ 明朝"/>
      <family val="1"/>
    </font>
    <font>
      <sz val="9"/>
      <name val="MS UI Gothic"/>
      <family val="3"/>
    </font>
    <font>
      <sz val="6"/>
      <name val="ＭＳ 明朝"/>
      <family val="1"/>
    </font>
    <font>
      <sz val="2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1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8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180" fontId="4" fillId="0" borderId="12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80" fontId="6" fillId="0" borderId="12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vertical="center"/>
    </xf>
    <xf numFmtId="49" fontId="4" fillId="0" borderId="14" xfId="0" applyNumberFormat="1" applyFont="1" applyFill="1" applyBorder="1" applyAlignment="1">
      <alignment horizontal="center" vertical="center"/>
    </xf>
    <xf numFmtId="180" fontId="12" fillId="0" borderId="0" xfId="0" applyNumberFormat="1" applyFont="1" applyFill="1" applyAlignment="1">
      <alignment vertical="center"/>
    </xf>
    <xf numFmtId="49" fontId="13" fillId="0" borderId="14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176" fontId="7" fillId="0" borderId="0" xfId="0" applyNumberFormat="1" applyFont="1" applyFill="1" applyAlignment="1">
      <alignment vertical="center"/>
    </xf>
    <xf numFmtId="176" fontId="7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180" fontId="4" fillId="0" borderId="12" xfId="0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13" xfId="0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distributed" vertical="center"/>
    </xf>
    <xf numFmtId="180" fontId="4" fillId="0" borderId="0" xfId="0" applyNumberFormat="1" applyFont="1" applyFill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6" fontId="4" fillId="0" borderId="0" xfId="58" applyFont="1" applyFill="1" applyBorder="1" applyAlignment="1">
      <alignment horizontal="distributed" vertical="center"/>
    </xf>
    <xf numFmtId="49" fontId="4" fillId="0" borderId="14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3" fontId="4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Alignment="1">
      <alignment horizontal="right" vertical="center"/>
    </xf>
    <xf numFmtId="178" fontId="4" fillId="0" borderId="13" xfId="0" applyNumberFormat="1" applyFont="1" applyFill="1" applyBorder="1" applyAlignment="1">
      <alignment vertical="center"/>
    </xf>
    <xf numFmtId="178" fontId="4" fillId="0" borderId="1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180" fontId="4" fillId="0" borderId="17" xfId="0" applyNumberFormat="1" applyFont="1" applyFill="1" applyBorder="1" applyAlignment="1">
      <alignment horizontal="right" vertical="center"/>
    </xf>
    <xf numFmtId="180" fontId="4" fillId="0" borderId="17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distributed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80" fontId="4" fillId="0" borderId="12" xfId="0" applyNumberFormat="1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>
      <alignment horizontal="center" vertical="center"/>
    </xf>
    <xf numFmtId="180" fontId="4" fillId="0" borderId="13" xfId="0" applyNumberFormat="1" applyFont="1" applyFill="1" applyBorder="1" applyAlignment="1">
      <alignment horizontal="right" vertical="center"/>
    </xf>
    <xf numFmtId="180" fontId="4" fillId="0" borderId="10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180" fontId="4" fillId="0" borderId="13" xfId="0" applyNumberFormat="1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distributed" vertical="center"/>
    </xf>
    <xf numFmtId="0" fontId="1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180" fontId="4" fillId="0" borderId="0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Alignment="1">
      <alignment horizontal="right" vertical="center"/>
    </xf>
    <xf numFmtId="180" fontId="6" fillId="0" borderId="12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180" fontId="4" fillId="0" borderId="12" xfId="0" applyNumberFormat="1" applyFont="1" applyFill="1" applyBorder="1" applyAlignment="1">
      <alignment horizontal="right" vertical="center"/>
    </xf>
    <xf numFmtId="185" fontId="4" fillId="0" borderId="0" xfId="58" applyNumberFormat="1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 wrapText="1"/>
    </xf>
    <xf numFmtId="180" fontId="6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180" fontId="4" fillId="0" borderId="12" xfId="0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180" fontId="6" fillId="0" borderId="12" xfId="0" applyNumberFormat="1" applyFont="1" applyFill="1" applyBorder="1" applyAlignment="1">
      <alignment vertical="center"/>
    </xf>
    <xf numFmtId="0" fontId="4" fillId="0" borderId="30" xfId="0" applyFont="1" applyFill="1" applyBorder="1" applyAlignment="1">
      <alignment horizontal="distributed" vertical="center"/>
    </xf>
    <xf numFmtId="0" fontId="0" fillId="0" borderId="31" xfId="0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0" fillId="0" borderId="32" xfId="0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30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/>
    </xf>
    <xf numFmtId="0" fontId="4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4" fillId="0" borderId="11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 wrapText="1"/>
    </xf>
    <xf numFmtId="0" fontId="4" fillId="0" borderId="14" xfId="0" applyFont="1" applyFill="1" applyBorder="1" applyAlignment="1">
      <alignment horizontal="distributed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180" fontId="6" fillId="0" borderId="0" xfId="49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27" xfId="0" applyNumberFormat="1" applyFont="1" applyFill="1" applyBorder="1" applyAlignment="1">
      <alignment horizontal="distributed" vertical="center"/>
    </xf>
    <xf numFmtId="0" fontId="4" fillId="0" borderId="33" xfId="0" applyNumberFormat="1" applyFont="1" applyFill="1" applyBorder="1" applyAlignment="1">
      <alignment horizontal="distributed" vertical="center"/>
    </xf>
    <xf numFmtId="0" fontId="4" fillId="0" borderId="28" xfId="0" applyNumberFormat="1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 indent="1"/>
    </xf>
    <xf numFmtId="0" fontId="4" fillId="0" borderId="33" xfId="0" applyFont="1" applyFill="1" applyBorder="1" applyAlignment="1">
      <alignment horizontal="distributed" vertical="center" indent="1"/>
    </xf>
    <xf numFmtId="0" fontId="4" fillId="0" borderId="28" xfId="0" applyFont="1" applyFill="1" applyBorder="1" applyAlignment="1">
      <alignment horizontal="distributed" vertical="center" indent="1"/>
    </xf>
    <xf numFmtId="0" fontId="4" fillId="0" borderId="25" xfId="0" applyFont="1" applyFill="1" applyBorder="1" applyAlignment="1">
      <alignment horizontal="distributed" vertical="center" indent="1"/>
    </xf>
    <xf numFmtId="0" fontId="4" fillId="0" borderId="22" xfId="0" applyFont="1" applyFill="1" applyBorder="1" applyAlignment="1">
      <alignment horizontal="distributed" vertical="center" indent="1"/>
    </xf>
    <xf numFmtId="0" fontId="4" fillId="0" borderId="29" xfId="0" applyFont="1" applyFill="1" applyBorder="1" applyAlignment="1">
      <alignment horizontal="distributed" vertical="center" indent="1"/>
    </xf>
    <xf numFmtId="0" fontId="4" fillId="0" borderId="25" xfId="0" applyFont="1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4" fillId="0" borderId="14" xfId="0" applyFont="1" applyFill="1" applyBorder="1" applyAlignment="1">
      <alignment horizontal="distributed" vertical="center" indent="1"/>
    </xf>
    <xf numFmtId="0" fontId="4" fillId="0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>
      <alignment vertical="center"/>
    </xf>
    <xf numFmtId="180" fontId="4" fillId="0" borderId="12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vertical="center"/>
    </xf>
    <xf numFmtId="180" fontId="6" fillId="0" borderId="12" xfId="49" applyNumberFormat="1" applyFont="1" applyFill="1" applyBorder="1" applyAlignment="1">
      <alignment horizontal="right" vertical="center"/>
    </xf>
    <xf numFmtId="180" fontId="6" fillId="0" borderId="12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80" fontId="4" fillId="0" borderId="0" xfId="0" applyNumberFormat="1" applyFont="1" applyFill="1" applyAlignment="1">
      <alignment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distributed" vertical="center"/>
    </xf>
    <xf numFmtId="6" fontId="4" fillId="0" borderId="14" xfId="58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center" vertical="center"/>
    </xf>
    <xf numFmtId="180" fontId="4" fillId="0" borderId="0" xfId="0" applyNumberFormat="1" applyFont="1" applyAlignment="1">
      <alignment vertical="center"/>
    </xf>
    <xf numFmtId="180" fontId="6" fillId="0" borderId="12" xfId="0" applyNumberFormat="1" applyFont="1" applyBorder="1" applyAlignment="1">
      <alignment vertical="center"/>
    </xf>
    <xf numFmtId="180" fontId="6" fillId="0" borderId="0" xfId="0" applyNumberFormat="1" applyFont="1" applyBorder="1" applyAlignment="1">
      <alignment vertical="center"/>
    </xf>
    <xf numFmtId="180" fontId="6" fillId="0" borderId="0" xfId="0" applyNumberFormat="1" applyFont="1" applyAlignment="1">
      <alignment vertical="center"/>
    </xf>
    <xf numFmtId="180" fontId="4" fillId="0" borderId="12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distributed" vertical="center" wrapText="1"/>
    </xf>
    <xf numFmtId="0" fontId="4" fillId="0" borderId="20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distributed" vertical="center" wrapText="1"/>
    </xf>
    <xf numFmtId="0" fontId="4" fillId="0" borderId="25" xfId="0" applyFont="1" applyFill="1" applyBorder="1" applyAlignment="1">
      <alignment horizontal="distributed" vertical="center" wrapText="1"/>
    </xf>
    <xf numFmtId="182" fontId="4" fillId="0" borderId="12" xfId="0" applyNumberFormat="1" applyFont="1" applyFill="1" applyBorder="1" applyAlignment="1">
      <alignment horizontal="right" vertical="center"/>
    </xf>
    <xf numFmtId="182" fontId="4" fillId="0" borderId="0" xfId="0" applyNumberFormat="1" applyFont="1" applyFill="1" applyBorder="1" applyAlignment="1">
      <alignment horizontal="right" vertical="center"/>
    </xf>
    <xf numFmtId="182" fontId="6" fillId="0" borderId="0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182" fontId="6" fillId="0" borderId="12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9" fontId="4" fillId="0" borderId="0" xfId="0" applyNumberFormat="1" applyFont="1" applyFill="1" applyBorder="1" applyAlignment="1">
      <alignment horizontal="right" vertical="center"/>
    </xf>
    <xf numFmtId="179" fontId="4" fillId="0" borderId="12" xfId="0" applyNumberFormat="1" applyFont="1" applyFill="1" applyBorder="1" applyAlignment="1">
      <alignment horizontal="right" vertical="center"/>
    </xf>
    <xf numFmtId="179" fontId="6" fillId="0" borderId="12" xfId="0" applyNumberFormat="1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horizontal="right" vertical="center"/>
    </xf>
    <xf numFmtId="0" fontId="4" fillId="0" borderId="33" xfId="0" applyFont="1" applyFill="1" applyBorder="1" applyAlignment="1">
      <alignment horizontal="distributed" vertical="center" wrapText="1"/>
    </xf>
    <xf numFmtId="0" fontId="5" fillId="0" borderId="32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 wrapText="1"/>
    </xf>
    <xf numFmtId="49" fontId="4" fillId="0" borderId="32" xfId="0" applyNumberFormat="1" applyFont="1" applyFill="1" applyBorder="1" applyAlignment="1">
      <alignment horizontal="distributed" vertical="center"/>
    </xf>
    <xf numFmtId="49" fontId="4" fillId="0" borderId="21" xfId="0" applyNumberFormat="1" applyFont="1" applyFill="1" applyBorder="1" applyAlignment="1">
      <alignment horizontal="distributed" vertical="center"/>
    </xf>
    <xf numFmtId="49" fontId="6" fillId="0" borderId="32" xfId="0" applyNumberFormat="1" applyFont="1" applyFill="1" applyBorder="1" applyAlignment="1">
      <alignment horizontal="distributed" vertical="center"/>
    </xf>
    <xf numFmtId="49" fontId="6" fillId="0" borderId="21" xfId="0" applyNumberFormat="1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 wrapText="1"/>
    </xf>
    <xf numFmtId="0" fontId="4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180" fontId="4" fillId="0" borderId="17" xfId="0" applyNumberFormat="1" applyFont="1" applyFill="1" applyBorder="1" applyAlignment="1">
      <alignment horizontal="right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distributed" vertical="center"/>
    </xf>
    <xf numFmtId="0" fontId="4" fillId="0" borderId="35" xfId="0" applyFont="1" applyFill="1" applyBorder="1" applyAlignment="1">
      <alignment horizontal="distributed" vertical="center"/>
    </xf>
    <xf numFmtId="0" fontId="4" fillId="0" borderId="36" xfId="0" applyFont="1" applyFill="1" applyBorder="1" applyAlignment="1">
      <alignment horizontal="distributed" vertical="center"/>
    </xf>
    <xf numFmtId="0" fontId="4" fillId="0" borderId="37" xfId="0" applyFont="1" applyFill="1" applyBorder="1" applyAlignment="1">
      <alignment horizontal="distributed" vertical="center"/>
    </xf>
    <xf numFmtId="0" fontId="4" fillId="0" borderId="38" xfId="0" applyFont="1" applyFill="1" applyBorder="1" applyAlignment="1">
      <alignment horizontal="distributed" vertical="center"/>
    </xf>
    <xf numFmtId="0" fontId="4" fillId="0" borderId="39" xfId="0" applyFont="1" applyFill="1" applyBorder="1" applyAlignment="1">
      <alignment horizontal="distributed" vertical="center"/>
    </xf>
    <xf numFmtId="0" fontId="4" fillId="0" borderId="40" xfId="0" applyFont="1" applyFill="1" applyBorder="1" applyAlignment="1">
      <alignment horizontal="distributed" vertical="center"/>
    </xf>
    <xf numFmtId="0" fontId="4" fillId="0" borderId="41" xfId="0" applyFont="1" applyFill="1" applyBorder="1" applyAlignment="1">
      <alignment horizontal="distributed" vertical="center"/>
    </xf>
    <xf numFmtId="180" fontId="4" fillId="0" borderId="0" xfId="49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180" fontId="4" fillId="0" borderId="12" xfId="49" applyNumberFormat="1" applyFont="1" applyFill="1" applyBorder="1" applyAlignment="1">
      <alignment horizontal="right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85" fontId="4" fillId="0" borderId="31" xfId="0" applyNumberFormat="1" applyFont="1" applyFill="1" applyBorder="1" applyAlignment="1">
      <alignment horizontal="distributed" vertical="center"/>
    </xf>
    <xf numFmtId="185" fontId="4" fillId="0" borderId="26" xfId="0" applyNumberFormat="1" applyFont="1" applyFill="1" applyBorder="1" applyAlignment="1">
      <alignment horizontal="distributed" vertical="center"/>
    </xf>
    <xf numFmtId="185" fontId="4" fillId="0" borderId="27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19050</xdr:colOff>
      <xdr:row>26</xdr:row>
      <xdr:rowOff>0</xdr:rowOff>
    </xdr:from>
    <xdr:ext cx="76200" cy="209550"/>
    <xdr:sp>
      <xdr:nvSpPr>
        <xdr:cNvPr id="1" name="Text Box 1"/>
        <xdr:cNvSpPr txBox="1">
          <a:spLocks noChangeArrowheads="1"/>
        </xdr:cNvSpPr>
      </xdr:nvSpPr>
      <xdr:spPr>
        <a:xfrm>
          <a:off x="3114675" y="4514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19050</xdr:colOff>
      <xdr:row>27</xdr:row>
      <xdr:rowOff>0</xdr:rowOff>
    </xdr:from>
    <xdr:ext cx="76200" cy="209550"/>
    <xdr:sp>
      <xdr:nvSpPr>
        <xdr:cNvPr id="2" name="Text Box 2"/>
        <xdr:cNvSpPr txBox="1">
          <a:spLocks noChangeArrowheads="1"/>
        </xdr:cNvSpPr>
      </xdr:nvSpPr>
      <xdr:spPr>
        <a:xfrm>
          <a:off x="3114675" y="4667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19050</xdr:colOff>
      <xdr:row>25</xdr:row>
      <xdr:rowOff>0</xdr:rowOff>
    </xdr:from>
    <xdr:ext cx="76200" cy="209550"/>
    <xdr:sp>
      <xdr:nvSpPr>
        <xdr:cNvPr id="3" name="Text Box 3"/>
        <xdr:cNvSpPr txBox="1">
          <a:spLocks noChangeArrowheads="1"/>
        </xdr:cNvSpPr>
      </xdr:nvSpPr>
      <xdr:spPr>
        <a:xfrm>
          <a:off x="3114675" y="436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19050</xdr:colOff>
      <xdr:row>27</xdr:row>
      <xdr:rowOff>0</xdr:rowOff>
    </xdr:from>
    <xdr:ext cx="76200" cy="209550"/>
    <xdr:sp>
      <xdr:nvSpPr>
        <xdr:cNvPr id="4" name="Text Box 19"/>
        <xdr:cNvSpPr txBox="1">
          <a:spLocks noChangeArrowheads="1"/>
        </xdr:cNvSpPr>
      </xdr:nvSpPr>
      <xdr:spPr>
        <a:xfrm>
          <a:off x="3114675" y="4667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19050</xdr:colOff>
      <xdr:row>27</xdr:row>
      <xdr:rowOff>0</xdr:rowOff>
    </xdr:from>
    <xdr:ext cx="76200" cy="209550"/>
    <xdr:sp>
      <xdr:nvSpPr>
        <xdr:cNvPr id="5" name="Text Box 20"/>
        <xdr:cNvSpPr txBox="1">
          <a:spLocks noChangeArrowheads="1"/>
        </xdr:cNvSpPr>
      </xdr:nvSpPr>
      <xdr:spPr>
        <a:xfrm>
          <a:off x="3114675" y="4667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19050</xdr:colOff>
      <xdr:row>27</xdr:row>
      <xdr:rowOff>0</xdr:rowOff>
    </xdr:from>
    <xdr:ext cx="76200" cy="209550"/>
    <xdr:sp>
      <xdr:nvSpPr>
        <xdr:cNvPr id="6" name="Text Box 21"/>
        <xdr:cNvSpPr txBox="1">
          <a:spLocks noChangeArrowheads="1"/>
        </xdr:cNvSpPr>
      </xdr:nvSpPr>
      <xdr:spPr>
        <a:xfrm>
          <a:off x="3114675" y="4667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BI12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63" width="1.625" style="1" customWidth="1"/>
    <col min="64" max="16384" width="9.00390625" style="1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0" customHeight="1"/>
    <row r="9" spans="3:61" ht="15.75" customHeight="1">
      <c r="C9" s="109" t="s">
        <v>0</v>
      </c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</row>
    <row r="10" spans="3:61" ht="15.75" customHeight="1"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</row>
    <row r="11" spans="3:61" ht="15.75" customHeight="1"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</row>
    <row r="12" spans="3:61" ht="15.75" customHeight="1"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</sheetData>
  <sheetProtection/>
  <mergeCells count="1">
    <mergeCell ref="C9:BI12"/>
  </mergeCells>
  <printOptions/>
  <pageMargins left="0.1968503937007874" right="0.1968503937007874" top="0" bottom="0.3937007874015748" header="0.5118110236220472" footer="0.5118110236220472"/>
  <pageSetup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L61"/>
  <sheetViews>
    <sheetView zoomScalePageLayoutView="0" workbookViewId="0" topLeftCell="A1">
      <selection activeCell="A1" sqref="A1"/>
    </sheetView>
  </sheetViews>
  <sheetFormatPr defaultColWidth="9.00390625" defaultRowHeight="10.5" customHeight="1"/>
  <cols>
    <col min="1" max="63" width="1.625" style="4" customWidth="1"/>
    <col min="64" max="16384" width="9.00390625" style="4" customWidth="1"/>
  </cols>
  <sheetData>
    <row r="1" ht="10.5" customHeight="1">
      <c r="A1" s="35" t="s">
        <v>351</v>
      </c>
    </row>
    <row r="3" spans="2:62" s="6" customFormat="1" ht="18" customHeight="1">
      <c r="B3" s="174" t="s">
        <v>482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</row>
    <row r="4" spans="2:62" ht="12.75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J4" s="12" t="s">
        <v>19</v>
      </c>
    </row>
    <row r="5" spans="2:62" ht="19.5" customHeight="1">
      <c r="B5" s="141" t="s">
        <v>158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36"/>
      <c r="O5" s="202" t="s">
        <v>341</v>
      </c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2"/>
      <c r="AO5" s="202" t="s">
        <v>342</v>
      </c>
      <c r="AP5" s="250"/>
      <c r="AQ5" s="250"/>
      <c r="AR5" s="250"/>
      <c r="AS5" s="250"/>
      <c r="AT5" s="250"/>
      <c r="AU5" s="250"/>
      <c r="AV5" s="250"/>
      <c r="AW5" s="250"/>
      <c r="AX5" s="250"/>
      <c r="AY5" s="250"/>
      <c r="AZ5" s="250"/>
      <c r="BA5" s="250"/>
      <c r="BB5" s="250"/>
      <c r="BC5" s="251"/>
      <c r="BD5" s="251"/>
      <c r="BE5" s="251"/>
      <c r="BF5" s="251"/>
      <c r="BG5" s="251"/>
      <c r="BH5" s="251"/>
      <c r="BI5" s="251"/>
      <c r="BJ5" s="13"/>
    </row>
    <row r="6" spans="2:62" ht="19.5" customHeight="1"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54"/>
      <c r="O6" s="184" t="s">
        <v>67</v>
      </c>
      <c r="P6" s="184"/>
      <c r="Q6" s="184"/>
      <c r="R6" s="184"/>
      <c r="S6" s="184"/>
      <c r="T6" s="184"/>
      <c r="U6" s="184"/>
      <c r="V6" s="184" t="s">
        <v>68</v>
      </c>
      <c r="W6" s="184"/>
      <c r="X6" s="184"/>
      <c r="Y6" s="184"/>
      <c r="Z6" s="184"/>
      <c r="AA6" s="184"/>
      <c r="AB6" s="184"/>
      <c r="AC6" s="184" t="s">
        <v>69</v>
      </c>
      <c r="AD6" s="184"/>
      <c r="AE6" s="184"/>
      <c r="AF6" s="184"/>
      <c r="AG6" s="184"/>
      <c r="AH6" s="184"/>
      <c r="AI6" s="184" t="s">
        <v>70</v>
      </c>
      <c r="AJ6" s="184"/>
      <c r="AK6" s="184"/>
      <c r="AL6" s="184"/>
      <c r="AM6" s="184"/>
      <c r="AN6" s="184"/>
      <c r="AO6" s="154" t="s">
        <v>67</v>
      </c>
      <c r="AP6" s="184"/>
      <c r="AQ6" s="184"/>
      <c r="AR6" s="184"/>
      <c r="AS6" s="184"/>
      <c r="AT6" s="184"/>
      <c r="AU6" s="184"/>
      <c r="AV6" s="184" t="s">
        <v>68</v>
      </c>
      <c r="AW6" s="184"/>
      <c r="AX6" s="184"/>
      <c r="AY6" s="184"/>
      <c r="AZ6" s="184"/>
      <c r="BA6" s="184"/>
      <c r="BB6" s="184"/>
      <c r="BC6" s="118" t="s">
        <v>71</v>
      </c>
      <c r="BD6" s="118"/>
      <c r="BE6" s="118"/>
      <c r="BF6" s="118"/>
      <c r="BG6" s="118"/>
      <c r="BH6" s="118"/>
      <c r="BI6" s="119"/>
      <c r="BJ6" s="94"/>
    </row>
    <row r="7" spans="14:40" ht="13.5" customHeight="1">
      <c r="N7" s="95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N7" s="41"/>
    </row>
    <row r="8" spans="2:61" ht="13.5" customHeight="1">
      <c r="B8" s="13"/>
      <c r="C8" s="122" t="s">
        <v>24</v>
      </c>
      <c r="D8" s="122"/>
      <c r="E8" s="122"/>
      <c r="F8" s="122"/>
      <c r="G8" s="120">
        <v>15</v>
      </c>
      <c r="H8" s="120"/>
      <c r="I8" s="120"/>
      <c r="J8" s="122" t="s">
        <v>3</v>
      </c>
      <c r="K8" s="122"/>
      <c r="L8" s="122"/>
      <c r="M8" s="122"/>
      <c r="N8" s="41"/>
      <c r="O8" s="116">
        <v>14</v>
      </c>
      <c r="P8" s="112"/>
      <c r="Q8" s="112"/>
      <c r="R8" s="112"/>
      <c r="S8" s="112"/>
      <c r="T8" s="112"/>
      <c r="U8" s="112"/>
      <c r="V8" s="112">
        <v>24</v>
      </c>
      <c r="W8" s="112"/>
      <c r="X8" s="112"/>
      <c r="Y8" s="112"/>
      <c r="Z8" s="112"/>
      <c r="AA8" s="112"/>
      <c r="AB8" s="112"/>
      <c r="AC8" s="112">
        <v>163</v>
      </c>
      <c r="AD8" s="112"/>
      <c r="AE8" s="112"/>
      <c r="AF8" s="112"/>
      <c r="AG8" s="112"/>
      <c r="AH8" s="112"/>
      <c r="AI8" s="112">
        <v>49</v>
      </c>
      <c r="AJ8" s="112"/>
      <c r="AK8" s="112"/>
      <c r="AL8" s="112"/>
      <c r="AM8" s="112"/>
      <c r="AN8" s="249"/>
      <c r="AO8" s="116">
        <v>5</v>
      </c>
      <c r="AP8" s="112"/>
      <c r="AQ8" s="112"/>
      <c r="AR8" s="112"/>
      <c r="AS8" s="112"/>
      <c r="AT8" s="112"/>
      <c r="AU8" s="112"/>
      <c r="AV8" s="112">
        <v>6</v>
      </c>
      <c r="AW8" s="112"/>
      <c r="AX8" s="112"/>
      <c r="AY8" s="112"/>
      <c r="AZ8" s="112"/>
      <c r="BA8" s="112"/>
      <c r="BB8" s="112"/>
      <c r="BC8" s="112">
        <v>49</v>
      </c>
      <c r="BD8" s="112"/>
      <c r="BE8" s="112"/>
      <c r="BF8" s="112"/>
      <c r="BG8" s="112"/>
      <c r="BH8" s="112"/>
      <c r="BI8" s="112"/>
    </row>
    <row r="9" spans="2:64" ht="13.5" customHeight="1">
      <c r="B9" s="13"/>
      <c r="C9" s="13"/>
      <c r="D9" s="13"/>
      <c r="E9" s="8"/>
      <c r="G9" s="120">
        <v>16</v>
      </c>
      <c r="H9" s="120"/>
      <c r="I9" s="120"/>
      <c r="K9" s="13"/>
      <c r="L9" s="13"/>
      <c r="M9" s="13"/>
      <c r="N9" s="41"/>
      <c r="O9" s="112">
        <v>15</v>
      </c>
      <c r="P9" s="112"/>
      <c r="Q9" s="112"/>
      <c r="R9" s="112"/>
      <c r="S9" s="112"/>
      <c r="T9" s="112"/>
      <c r="U9" s="112"/>
      <c r="V9" s="112">
        <v>18</v>
      </c>
      <c r="W9" s="112"/>
      <c r="X9" s="112"/>
      <c r="Y9" s="112"/>
      <c r="Z9" s="112"/>
      <c r="AA9" s="112"/>
      <c r="AB9" s="112"/>
      <c r="AC9" s="112">
        <v>160</v>
      </c>
      <c r="AD9" s="112"/>
      <c r="AE9" s="112"/>
      <c r="AF9" s="112"/>
      <c r="AG9" s="112"/>
      <c r="AH9" s="112"/>
      <c r="AI9" s="112">
        <v>46</v>
      </c>
      <c r="AJ9" s="112"/>
      <c r="AK9" s="112"/>
      <c r="AL9" s="112"/>
      <c r="AM9" s="112"/>
      <c r="AN9" s="249"/>
      <c r="AO9" s="112">
        <v>5</v>
      </c>
      <c r="AP9" s="112"/>
      <c r="AQ9" s="112"/>
      <c r="AR9" s="112"/>
      <c r="AS9" s="112"/>
      <c r="AT9" s="112"/>
      <c r="AU9" s="112"/>
      <c r="AV9" s="112">
        <v>6</v>
      </c>
      <c r="AW9" s="112"/>
      <c r="AX9" s="112"/>
      <c r="AY9" s="112"/>
      <c r="AZ9" s="112"/>
      <c r="BA9" s="112"/>
      <c r="BB9" s="112"/>
      <c r="BC9" s="112">
        <v>48</v>
      </c>
      <c r="BD9" s="112"/>
      <c r="BE9" s="112"/>
      <c r="BF9" s="112"/>
      <c r="BG9" s="112"/>
      <c r="BH9" s="112"/>
      <c r="BI9" s="112"/>
      <c r="BL9" s="13"/>
    </row>
    <row r="10" spans="2:61" ht="13.5" customHeight="1">
      <c r="B10" s="13"/>
      <c r="C10" s="13"/>
      <c r="D10" s="13"/>
      <c r="E10" s="8"/>
      <c r="G10" s="120">
        <v>17</v>
      </c>
      <c r="H10" s="120"/>
      <c r="I10" s="120"/>
      <c r="K10" s="13"/>
      <c r="L10" s="13"/>
      <c r="M10" s="13"/>
      <c r="N10" s="41"/>
      <c r="O10" s="112">
        <v>21</v>
      </c>
      <c r="P10" s="112"/>
      <c r="Q10" s="112"/>
      <c r="R10" s="112"/>
      <c r="S10" s="112"/>
      <c r="T10" s="112"/>
      <c r="U10" s="112"/>
      <c r="V10" s="112">
        <v>18</v>
      </c>
      <c r="W10" s="112"/>
      <c r="X10" s="112"/>
      <c r="Y10" s="112"/>
      <c r="Z10" s="112"/>
      <c r="AA10" s="112"/>
      <c r="AB10" s="112"/>
      <c r="AC10" s="112">
        <v>163</v>
      </c>
      <c r="AD10" s="112"/>
      <c r="AE10" s="112"/>
      <c r="AF10" s="112"/>
      <c r="AG10" s="112"/>
      <c r="AH10" s="112"/>
      <c r="AI10" s="112">
        <v>28</v>
      </c>
      <c r="AJ10" s="112"/>
      <c r="AK10" s="112"/>
      <c r="AL10" s="112"/>
      <c r="AM10" s="112"/>
      <c r="AN10" s="112"/>
      <c r="AO10" s="116">
        <v>8</v>
      </c>
      <c r="AP10" s="112"/>
      <c r="AQ10" s="112"/>
      <c r="AR10" s="112"/>
      <c r="AS10" s="112"/>
      <c r="AT10" s="112"/>
      <c r="AU10" s="112"/>
      <c r="AV10" s="112">
        <v>7</v>
      </c>
      <c r="AW10" s="112"/>
      <c r="AX10" s="112"/>
      <c r="AY10" s="112"/>
      <c r="AZ10" s="112"/>
      <c r="BA10" s="112"/>
      <c r="BB10" s="112"/>
      <c r="BC10" s="112">
        <v>49</v>
      </c>
      <c r="BD10" s="112"/>
      <c r="BE10" s="112"/>
      <c r="BF10" s="112"/>
      <c r="BG10" s="112"/>
      <c r="BH10" s="112"/>
      <c r="BI10" s="112"/>
    </row>
    <row r="11" spans="1:63" ht="13.5" customHeight="1">
      <c r="A11" s="20"/>
      <c r="B11" s="21"/>
      <c r="C11" s="21"/>
      <c r="D11" s="21"/>
      <c r="E11" s="22"/>
      <c r="F11" s="21"/>
      <c r="G11" s="120">
        <v>18</v>
      </c>
      <c r="H11" s="120"/>
      <c r="I11" s="120"/>
      <c r="J11" s="21"/>
      <c r="K11" s="21"/>
      <c r="L11" s="21"/>
      <c r="M11" s="21"/>
      <c r="N11" s="39"/>
      <c r="O11" s="112">
        <v>17</v>
      </c>
      <c r="P11" s="112"/>
      <c r="Q11" s="112"/>
      <c r="R11" s="112"/>
      <c r="S11" s="112"/>
      <c r="T11" s="112"/>
      <c r="U11" s="112"/>
      <c r="V11" s="112">
        <v>17</v>
      </c>
      <c r="W11" s="112"/>
      <c r="X11" s="112"/>
      <c r="Y11" s="112"/>
      <c r="Z11" s="112"/>
      <c r="AA11" s="112"/>
      <c r="AB11" s="112"/>
      <c r="AC11" s="112">
        <v>163</v>
      </c>
      <c r="AD11" s="112"/>
      <c r="AE11" s="112"/>
      <c r="AF11" s="112"/>
      <c r="AG11" s="112"/>
      <c r="AH11" s="112"/>
      <c r="AI11" s="112">
        <v>20</v>
      </c>
      <c r="AJ11" s="112"/>
      <c r="AK11" s="112"/>
      <c r="AL11" s="112"/>
      <c r="AM11" s="112"/>
      <c r="AN11" s="112"/>
      <c r="AO11" s="116">
        <v>6</v>
      </c>
      <c r="AP11" s="112"/>
      <c r="AQ11" s="112"/>
      <c r="AR11" s="112"/>
      <c r="AS11" s="112"/>
      <c r="AT11" s="112"/>
      <c r="AU11" s="112"/>
      <c r="AV11" s="112">
        <v>7</v>
      </c>
      <c r="AW11" s="112"/>
      <c r="AX11" s="112"/>
      <c r="AY11" s="112"/>
      <c r="AZ11" s="112"/>
      <c r="BA11" s="112"/>
      <c r="BB11" s="112"/>
      <c r="BC11" s="112">
        <v>48</v>
      </c>
      <c r="BD11" s="112"/>
      <c r="BE11" s="112"/>
      <c r="BF11" s="112"/>
      <c r="BG11" s="112"/>
      <c r="BH11" s="112"/>
      <c r="BI11" s="112"/>
      <c r="BJ11" s="20"/>
      <c r="BK11" s="20"/>
    </row>
    <row r="12" spans="2:62" s="20" customFormat="1" ht="13.5" customHeight="1">
      <c r="B12" s="21"/>
      <c r="C12" s="21"/>
      <c r="D12" s="21"/>
      <c r="E12" s="22"/>
      <c r="F12" s="21"/>
      <c r="G12" s="123">
        <v>19</v>
      </c>
      <c r="H12" s="123"/>
      <c r="I12" s="123"/>
      <c r="J12" s="21"/>
      <c r="K12" s="21"/>
      <c r="L12" s="21"/>
      <c r="M12" s="21"/>
      <c r="N12" s="21"/>
      <c r="O12" s="114">
        <v>24</v>
      </c>
      <c r="P12" s="115"/>
      <c r="Q12" s="115"/>
      <c r="R12" s="115"/>
      <c r="S12" s="115"/>
      <c r="T12" s="115"/>
      <c r="U12" s="115"/>
      <c r="V12" s="115">
        <v>17</v>
      </c>
      <c r="W12" s="115"/>
      <c r="X12" s="115"/>
      <c r="Y12" s="115"/>
      <c r="Z12" s="115"/>
      <c r="AA12" s="115"/>
      <c r="AB12" s="115"/>
      <c r="AC12" s="115">
        <v>170</v>
      </c>
      <c r="AD12" s="115"/>
      <c r="AE12" s="115"/>
      <c r="AF12" s="115"/>
      <c r="AG12" s="115"/>
      <c r="AH12" s="115"/>
      <c r="AI12" s="115">
        <v>18</v>
      </c>
      <c r="AJ12" s="115"/>
      <c r="AK12" s="115"/>
      <c r="AL12" s="115"/>
      <c r="AM12" s="115"/>
      <c r="AN12" s="115"/>
      <c r="AO12" s="114">
        <v>7</v>
      </c>
      <c r="AP12" s="115"/>
      <c r="AQ12" s="115"/>
      <c r="AR12" s="115"/>
      <c r="AS12" s="115"/>
      <c r="AT12" s="115"/>
      <c r="AU12" s="115"/>
      <c r="AV12" s="115">
        <v>4</v>
      </c>
      <c r="AW12" s="115"/>
      <c r="AX12" s="115"/>
      <c r="AY12" s="115"/>
      <c r="AZ12" s="115"/>
      <c r="BA12" s="115"/>
      <c r="BB12" s="115"/>
      <c r="BC12" s="115">
        <v>50</v>
      </c>
      <c r="BD12" s="115"/>
      <c r="BE12" s="115"/>
      <c r="BF12" s="115"/>
      <c r="BG12" s="115"/>
      <c r="BH12" s="115"/>
      <c r="BI12" s="115"/>
      <c r="BJ12" s="21"/>
    </row>
    <row r="13" spans="2:62" ht="13.5" customHeight="1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25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44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</row>
    <row r="14" spans="2:62" ht="12" customHeight="1">
      <c r="B14" s="13"/>
      <c r="C14" s="181" t="s">
        <v>5</v>
      </c>
      <c r="D14" s="181"/>
      <c r="E14" s="8" t="s">
        <v>6</v>
      </c>
      <c r="F14" s="13" t="s">
        <v>72</v>
      </c>
      <c r="G14" s="50"/>
      <c r="I14" s="13"/>
      <c r="J14" s="13"/>
      <c r="K14" s="13"/>
      <c r="L14" s="13"/>
      <c r="BJ14" s="13"/>
    </row>
    <row r="15" spans="2:12" ht="12" customHeight="1">
      <c r="B15" s="111" t="s">
        <v>9</v>
      </c>
      <c r="C15" s="111"/>
      <c r="D15" s="111"/>
      <c r="E15" s="8" t="s">
        <v>476</v>
      </c>
      <c r="F15" s="13" t="s">
        <v>343</v>
      </c>
      <c r="G15" s="13"/>
      <c r="H15" s="13"/>
      <c r="I15" s="13"/>
      <c r="J15" s="13"/>
      <c r="K15" s="13"/>
      <c r="L15" s="13"/>
    </row>
    <row r="16" spans="2:12" ht="12" customHeight="1">
      <c r="B16" s="17"/>
      <c r="C16" s="17"/>
      <c r="D16" s="17"/>
      <c r="E16" s="8"/>
      <c r="F16" s="13"/>
      <c r="G16" s="13"/>
      <c r="H16" s="13"/>
      <c r="I16" s="13"/>
      <c r="J16" s="13"/>
      <c r="K16" s="13"/>
      <c r="L16" s="13"/>
    </row>
    <row r="17" ht="12" customHeight="1"/>
    <row r="18" spans="2:62" s="6" customFormat="1" ht="18" customHeight="1">
      <c r="B18" s="174" t="s">
        <v>485</v>
      </c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4"/>
      <c r="BA18" s="174"/>
      <c r="BB18" s="174"/>
      <c r="BC18" s="174"/>
      <c r="BD18" s="174"/>
      <c r="BE18" s="174"/>
      <c r="BF18" s="174"/>
      <c r="BG18" s="174"/>
      <c r="BH18" s="174"/>
      <c r="BI18" s="174"/>
      <c r="BJ18" s="174"/>
    </row>
    <row r="19" spans="2:62" s="6" customFormat="1" ht="10.5" customHeight="1"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</row>
    <row r="20" spans="2:62" s="6" customFormat="1" ht="15" customHeight="1">
      <c r="B20" s="120" t="s">
        <v>483</v>
      </c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</row>
    <row r="21" spans="2:62" ht="7.5" customHeight="1">
      <c r="B21" s="9"/>
      <c r="C21" s="10"/>
      <c r="D21" s="10"/>
      <c r="E21" s="10"/>
      <c r="F21" s="10"/>
      <c r="G21" s="11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</row>
    <row r="22" spans="2:62" ht="19.5" customHeight="1">
      <c r="B22" s="141" t="s">
        <v>158</v>
      </c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36"/>
      <c r="O22" s="125" t="s">
        <v>300</v>
      </c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 t="s">
        <v>301</v>
      </c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 t="s">
        <v>302</v>
      </c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6"/>
    </row>
    <row r="23" spans="2:62" ht="19.5" customHeight="1"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54"/>
      <c r="O23" s="118" t="s">
        <v>303</v>
      </c>
      <c r="P23" s="118"/>
      <c r="Q23" s="118"/>
      <c r="R23" s="118"/>
      <c r="S23" s="118"/>
      <c r="T23" s="118"/>
      <c r="U23" s="118"/>
      <c r="V23" s="118"/>
      <c r="W23" s="118" t="s">
        <v>304</v>
      </c>
      <c r="X23" s="118"/>
      <c r="Y23" s="118"/>
      <c r="Z23" s="118"/>
      <c r="AA23" s="118"/>
      <c r="AB23" s="118"/>
      <c r="AC23" s="118"/>
      <c r="AD23" s="118"/>
      <c r="AE23" s="118" t="s">
        <v>305</v>
      </c>
      <c r="AF23" s="118"/>
      <c r="AG23" s="118"/>
      <c r="AH23" s="118"/>
      <c r="AI23" s="118"/>
      <c r="AJ23" s="118"/>
      <c r="AK23" s="118"/>
      <c r="AL23" s="118"/>
      <c r="AM23" s="118" t="s">
        <v>303</v>
      </c>
      <c r="AN23" s="118"/>
      <c r="AO23" s="118"/>
      <c r="AP23" s="118"/>
      <c r="AQ23" s="118"/>
      <c r="AR23" s="118"/>
      <c r="AS23" s="118"/>
      <c r="AT23" s="118"/>
      <c r="AU23" s="118" t="s">
        <v>305</v>
      </c>
      <c r="AV23" s="118"/>
      <c r="AW23" s="118"/>
      <c r="AX23" s="118"/>
      <c r="AY23" s="118"/>
      <c r="AZ23" s="118"/>
      <c r="BA23" s="118"/>
      <c r="BB23" s="118"/>
      <c r="BC23" s="118" t="s">
        <v>303</v>
      </c>
      <c r="BD23" s="118"/>
      <c r="BE23" s="118"/>
      <c r="BF23" s="118"/>
      <c r="BG23" s="118"/>
      <c r="BH23" s="118"/>
      <c r="BI23" s="118"/>
      <c r="BJ23" s="119"/>
    </row>
    <row r="24" spans="15:30" ht="13.5" customHeight="1">
      <c r="O24" s="15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20" t="s">
        <v>16</v>
      </c>
      <c r="AC24" s="120"/>
      <c r="AD24" s="120"/>
    </row>
    <row r="25" spans="2:62" ht="13.5" customHeight="1">
      <c r="B25" s="13"/>
      <c r="C25" s="122" t="s">
        <v>24</v>
      </c>
      <c r="D25" s="122"/>
      <c r="E25" s="122"/>
      <c r="F25" s="122"/>
      <c r="G25" s="120">
        <v>15</v>
      </c>
      <c r="H25" s="120"/>
      <c r="I25" s="120"/>
      <c r="J25" s="122" t="s">
        <v>3</v>
      </c>
      <c r="K25" s="122"/>
      <c r="L25" s="122"/>
      <c r="M25" s="122"/>
      <c r="O25" s="116">
        <v>24882</v>
      </c>
      <c r="P25" s="112"/>
      <c r="Q25" s="112"/>
      <c r="R25" s="112"/>
      <c r="S25" s="112"/>
      <c r="T25" s="112"/>
      <c r="U25" s="112"/>
      <c r="V25" s="112"/>
      <c r="W25" s="112">
        <v>1512015</v>
      </c>
      <c r="X25" s="112"/>
      <c r="Y25" s="112"/>
      <c r="Z25" s="112"/>
      <c r="AA25" s="112"/>
      <c r="AB25" s="112"/>
      <c r="AC25" s="112"/>
      <c r="AD25" s="112"/>
      <c r="AE25" s="112">
        <v>4058</v>
      </c>
      <c r="AF25" s="112"/>
      <c r="AG25" s="112"/>
      <c r="AH25" s="112"/>
      <c r="AI25" s="112"/>
      <c r="AJ25" s="112"/>
      <c r="AK25" s="112"/>
      <c r="AL25" s="112"/>
      <c r="AM25" s="112">
        <v>6040</v>
      </c>
      <c r="AN25" s="112"/>
      <c r="AO25" s="112"/>
      <c r="AP25" s="112"/>
      <c r="AQ25" s="112"/>
      <c r="AR25" s="112"/>
      <c r="AS25" s="112"/>
      <c r="AT25" s="112"/>
      <c r="AU25" s="112">
        <v>572</v>
      </c>
      <c r="AV25" s="112"/>
      <c r="AW25" s="112"/>
      <c r="AX25" s="112"/>
      <c r="AY25" s="112"/>
      <c r="AZ25" s="112"/>
      <c r="BA25" s="112"/>
      <c r="BB25" s="112"/>
      <c r="BC25" s="112">
        <v>585</v>
      </c>
      <c r="BD25" s="112"/>
      <c r="BE25" s="112"/>
      <c r="BF25" s="112"/>
      <c r="BG25" s="112"/>
      <c r="BH25" s="112"/>
      <c r="BI25" s="112"/>
      <c r="BJ25" s="112"/>
    </row>
    <row r="26" spans="2:62" ht="13.5" customHeight="1">
      <c r="B26" s="13"/>
      <c r="C26" s="13"/>
      <c r="D26" s="13"/>
      <c r="E26" s="8"/>
      <c r="G26" s="120">
        <v>16</v>
      </c>
      <c r="H26" s="120"/>
      <c r="I26" s="120"/>
      <c r="K26" s="13"/>
      <c r="L26" s="13"/>
      <c r="M26" s="13"/>
      <c r="O26" s="116">
        <v>33415</v>
      </c>
      <c r="P26" s="112"/>
      <c r="Q26" s="112"/>
      <c r="R26" s="112"/>
      <c r="S26" s="112"/>
      <c r="T26" s="112"/>
      <c r="U26" s="112"/>
      <c r="V26" s="112"/>
      <c r="W26" s="112">
        <v>2049990</v>
      </c>
      <c r="X26" s="112"/>
      <c r="Y26" s="112"/>
      <c r="Z26" s="112"/>
      <c r="AA26" s="112"/>
      <c r="AB26" s="112"/>
      <c r="AC26" s="112"/>
      <c r="AD26" s="112"/>
      <c r="AE26" s="112">
        <v>4160</v>
      </c>
      <c r="AF26" s="112"/>
      <c r="AG26" s="112"/>
      <c r="AH26" s="112"/>
      <c r="AI26" s="112"/>
      <c r="AJ26" s="112"/>
      <c r="AK26" s="112"/>
      <c r="AL26" s="112"/>
      <c r="AM26" s="112">
        <v>6332</v>
      </c>
      <c r="AN26" s="112"/>
      <c r="AO26" s="112"/>
      <c r="AP26" s="112"/>
      <c r="AQ26" s="112"/>
      <c r="AR26" s="112"/>
      <c r="AS26" s="112"/>
      <c r="AT26" s="112"/>
      <c r="AU26" s="112">
        <v>568</v>
      </c>
      <c r="AV26" s="112"/>
      <c r="AW26" s="112"/>
      <c r="AX26" s="112"/>
      <c r="AY26" s="112"/>
      <c r="AZ26" s="112"/>
      <c r="BA26" s="112"/>
      <c r="BB26" s="112"/>
      <c r="BC26" s="112">
        <v>582</v>
      </c>
      <c r="BD26" s="112"/>
      <c r="BE26" s="112"/>
      <c r="BF26" s="112"/>
      <c r="BG26" s="112"/>
      <c r="BH26" s="112"/>
      <c r="BI26" s="112"/>
      <c r="BJ26" s="112"/>
    </row>
    <row r="27" spans="2:62" ht="13.5" customHeight="1">
      <c r="B27" s="13"/>
      <c r="C27" s="13"/>
      <c r="D27" s="13"/>
      <c r="E27" s="8"/>
      <c r="G27" s="120">
        <v>17</v>
      </c>
      <c r="H27" s="120"/>
      <c r="I27" s="120"/>
      <c r="K27" s="13"/>
      <c r="L27" s="13"/>
      <c r="M27" s="13"/>
      <c r="O27" s="116">
        <v>34653</v>
      </c>
      <c r="P27" s="112"/>
      <c r="Q27" s="112"/>
      <c r="R27" s="112"/>
      <c r="S27" s="112"/>
      <c r="T27" s="112"/>
      <c r="U27" s="112"/>
      <c r="V27" s="112"/>
      <c r="W27" s="112">
        <v>2163275</v>
      </c>
      <c r="X27" s="112"/>
      <c r="Y27" s="112"/>
      <c r="Z27" s="112"/>
      <c r="AA27" s="112"/>
      <c r="AB27" s="112"/>
      <c r="AC27" s="112"/>
      <c r="AD27" s="112"/>
      <c r="AE27" s="112">
        <v>4258</v>
      </c>
      <c r="AF27" s="112"/>
      <c r="AG27" s="112"/>
      <c r="AH27" s="112"/>
      <c r="AI27" s="112"/>
      <c r="AJ27" s="112"/>
      <c r="AK27" s="112"/>
      <c r="AL27" s="112"/>
      <c r="AM27" s="112">
        <v>6504</v>
      </c>
      <c r="AN27" s="112"/>
      <c r="AO27" s="112"/>
      <c r="AP27" s="112"/>
      <c r="AQ27" s="112"/>
      <c r="AR27" s="112"/>
      <c r="AS27" s="112"/>
      <c r="AT27" s="112"/>
      <c r="AU27" s="112">
        <v>565</v>
      </c>
      <c r="AV27" s="112"/>
      <c r="AW27" s="112"/>
      <c r="AX27" s="112"/>
      <c r="AY27" s="112"/>
      <c r="AZ27" s="112"/>
      <c r="BA27" s="112"/>
      <c r="BB27" s="112"/>
      <c r="BC27" s="112">
        <v>582</v>
      </c>
      <c r="BD27" s="112"/>
      <c r="BE27" s="112"/>
      <c r="BF27" s="112"/>
      <c r="BG27" s="112"/>
      <c r="BH27" s="112"/>
      <c r="BI27" s="112"/>
      <c r="BJ27" s="112"/>
    </row>
    <row r="28" spans="2:62" s="20" customFormat="1" ht="13.5" customHeight="1">
      <c r="B28" s="21"/>
      <c r="C28" s="21"/>
      <c r="D28" s="21"/>
      <c r="E28" s="22"/>
      <c r="F28" s="21"/>
      <c r="G28" s="120">
        <v>18</v>
      </c>
      <c r="H28" s="120"/>
      <c r="I28" s="120"/>
      <c r="J28" s="21"/>
      <c r="K28" s="21"/>
      <c r="L28" s="21"/>
      <c r="M28" s="21"/>
      <c r="N28" s="21"/>
      <c r="O28" s="116">
        <v>48373</v>
      </c>
      <c r="P28" s="112"/>
      <c r="Q28" s="112"/>
      <c r="R28" s="112"/>
      <c r="S28" s="112"/>
      <c r="T28" s="112"/>
      <c r="U28" s="112"/>
      <c r="V28" s="112"/>
      <c r="W28" s="112">
        <v>2967945</v>
      </c>
      <c r="X28" s="112"/>
      <c r="Y28" s="112"/>
      <c r="Z28" s="112"/>
      <c r="AA28" s="112"/>
      <c r="AB28" s="112"/>
      <c r="AC28" s="112"/>
      <c r="AD28" s="112"/>
      <c r="AE28" s="112">
        <v>4354</v>
      </c>
      <c r="AF28" s="112"/>
      <c r="AG28" s="112"/>
      <c r="AH28" s="112"/>
      <c r="AI28" s="112"/>
      <c r="AJ28" s="112"/>
      <c r="AK28" s="112"/>
      <c r="AL28" s="112"/>
      <c r="AM28" s="112">
        <v>6644</v>
      </c>
      <c r="AN28" s="112"/>
      <c r="AO28" s="112"/>
      <c r="AP28" s="112"/>
      <c r="AQ28" s="112"/>
      <c r="AR28" s="112"/>
      <c r="AS28" s="112"/>
      <c r="AT28" s="112"/>
      <c r="AU28" s="112">
        <v>578</v>
      </c>
      <c r="AV28" s="112"/>
      <c r="AW28" s="112"/>
      <c r="AX28" s="112"/>
      <c r="AY28" s="112"/>
      <c r="AZ28" s="112"/>
      <c r="BA28" s="112"/>
      <c r="BB28" s="112"/>
      <c r="BC28" s="112">
        <v>596</v>
      </c>
      <c r="BD28" s="112"/>
      <c r="BE28" s="112"/>
      <c r="BF28" s="112"/>
      <c r="BG28" s="112"/>
      <c r="BH28" s="112"/>
      <c r="BI28" s="112"/>
      <c r="BJ28" s="112"/>
    </row>
    <row r="29" spans="2:62" s="20" customFormat="1" ht="13.5" customHeight="1">
      <c r="B29" s="21"/>
      <c r="C29" s="21"/>
      <c r="D29" s="21"/>
      <c r="E29" s="22"/>
      <c r="F29" s="21"/>
      <c r="G29" s="123">
        <v>19</v>
      </c>
      <c r="H29" s="123"/>
      <c r="I29" s="123"/>
      <c r="J29" s="21"/>
      <c r="K29" s="21"/>
      <c r="L29" s="21"/>
      <c r="M29" s="21"/>
      <c r="N29" s="21"/>
      <c r="O29" s="114">
        <v>48383</v>
      </c>
      <c r="P29" s="115"/>
      <c r="Q29" s="115"/>
      <c r="R29" s="115"/>
      <c r="S29" s="115"/>
      <c r="T29" s="115"/>
      <c r="U29" s="115"/>
      <c r="V29" s="115"/>
      <c r="W29" s="115">
        <v>3706600</v>
      </c>
      <c r="X29" s="115"/>
      <c r="Y29" s="115"/>
      <c r="Z29" s="115"/>
      <c r="AA29" s="115"/>
      <c r="AB29" s="115"/>
      <c r="AC29" s="115"/>
      <c r="AD29" s="115"/>
      <c r="AE29" s="115">
        <v>4367</v>
      </c>
      <c r="AF29" s="115"/>
      <c r="AG29" s="115"/>
      <c r="AH29" s="115"/>
      <c r="AI29" s="115"/>
      <c r="AJ29" s="115"/>
      <c r="AK29" s="115"/>
      <c r="AL29" s="115"/>
      <c r="AM29" s="115">
        <v>6606</v>
      </c>
      <c r="AN29" s="115"/>
      <c r="AO29" s="115"/>
      <c r="AP29" s="115"/>
      <c r="AQ29" s="115"/>
      <c r="AR29" s="115"/>
      <c r="AS29" s="115"/>
      <c r="AT29" s="115"/>
      <c r="AU29" s="115">
        <v>565</v>
      </c>
      <c r="AV29" s="115"/>
      <c r="AW29" s="115"/>
      <c r="AX29" s="115"/>
      <c r="AY29" s="115"/>
      <c r="AZ29" s="115"/>
      <c r="BA29" s="115"/>
      <c r="BB29" s="115"/>
      <c r="BC29" s="115">
        <v>582</v>
      </c>
      <c r="BD29" s="115"/>
      <c r="BE29" s="115"/>
      <c r="BF29" s="115"/>
      <c r="BG29" s="115"/>
      <c r="BH29" s="115"/>
      <c r="BI29" s="115"/>
      <c r="BJ29" s="115"/>
    </row>
    <row r="30" spans="2:62" ht="13.5" customHeight="1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25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</row>
    <row r="31" spans="2:6" ht="12" customHeight="1">
      <c r="B31" s="13"/>
      <c r="C31" s="110" t="s">
        <v>5</v>
      </c>
      <c r="D31" s="110"/>
      <c r="E31" s="8" t="s">
        <v>6</v>
      </c>
      <c r="F31" s="13" t="s">
        <v>73</v>
      </c>
    </row>
    <row r="32" spans="2:6" ht="12" customHeight="1">
      <c r="B32" s="124" t="s">
        <v>9</v>
      </c>
      <c r="C32" s="124"/>
      <c r="D32" s="124"/>
      <c r="E32" s="3" t="s">
        <v>476</v>
      </c>
      <c r="F32" s="4" t="s">
        <v>74</v>
      </c>
    </row>
    <row r="33" spans="2:5" ht="12" customHeight="1">
      <c r="B33" s="2"/>
      <c r="C33" s="2"/>
      <c r="D33" s="2"/>
      <c r="E33" s="3"/>
    </row>
    <row r="34" ht="12" customHeight="1"/>
    <row r="35" spans="2:62" s="6" customFormat="1" ht="15" customHeight="1">
      <c r="B35" s="120" t="s">
        <v>484</v>
      </c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</row>
    <row r="36" spans="2:62" ht="7.5" customHeight="1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</row>
    <row r="37" spans="2:62" ht="19.5" customHeight="1">
      <c r="B37" s="127" t="s">
        <v>158</v>
      </c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 t="s">
        <v>187</v>
      </c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 t="s">
        <v>189</v>
      </c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 t="s">
        <v>188</v>
      </c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6"/>
    </row>
    <row r="38" spans="2:62" ht="19.5" customHeight="1">
      <c r="B38" s="12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 t="s">
        <v>477</v>
      </c>
      <c r="P38" s="118"/>
      <c r="Q38" s="118"/>
      <c r="R38" s="118"/>
      <c r="S38" s="118"/>
      <c r="T38" s="118"/>
      <c r="U38" s="118"/>
      <c r="V38" s="118"/>
      <c r="W38" s="118" t="s">
        <v>478</v>
      </c>
      <c r="X38" s="118"/>
      <c r="Y38" s="118"/>
      <c r="Z38" s="118"/>
      <c r="AA38" s="118"/>
      <c r="AB38" s="118"/>
      <c r="AC38" s="118"/>
      <c r="AD38" s="118"/>
      <c r="AE38" s="118" t="s">
        <v>477</v>
      </c>
      <c r="AF38" s="118"/>
      <c r="AG38" s="118"/>
      <c r="AH38" s="118"/>
      <c r="AI38" s="118"/>
      <c r="AJ38" s="118"/>
      <c r="AK38" s="118"/>
      <c r="AL38" s="118"/>
      <c r="AM38" s="118" t="s">
        <v>478</v>
      </c>
      <c r="AN38" s="118"/>
      <c r="AO38" s="118"/>
      <c r="AP38" s="118"/>
      <c r="AQ38" s="118"/>
      <c r="AR38" s="118"/>
      <c r="AS38" s="118"/>
      <c r="AT38" s="118"/>
      <c r="AU38" s="118" t="s">
        <v>477</v>
      </c>
      <c r="AV38" s="118"/>
      <c r="AW38" s="118"/>
      <c r="AX38" s="118"/>
      <c r="AY38" s="118"/>
      <c r="AZ38" s="118"/>
      <c r="BA38" s="118"/>
      <c r="BB38" s="118"/>
      <c r="BC38" s="118" t="s">
        <v>478</v>
      </c>
      <c r="BD38" s="118"/>
      <c r="BE38" s="118"/>
      <c r="BF38" s="118"/>
      <c r="BG38" s="118"/>
      <c r="BH38" s="118"/>
      <c r="BI38" s="118"/>
      <c r="BJ38" s="119"/>
    </row>
    <row r="39" spans="15:62" ht="13.5" customHeight="1">
      <c r="O39" s="31"/>
      <c r="P39" s="32"/>
      <c r="Q39" s="32"/>
      <c r="R39" s="32"/>
      <c r="S39" s="32"/>
      <c r="T39" s="32"/>
      <c r="U39" s="32"/>
      <c r="V39" s="32"/>
      <c r="AB39" s="120" t="s">
        <v>16</v>
      </c>
      <c r="AC39" s="120"/>
      <c r="AD39" s="120"/>
      <c r="AR39" s="120" t="s">
        <v>16</v>
      </c>
      <c r="AS39" s="120"/>
      <c r="AT39" s="120"/>
      <c r="BH39" s="120" t="s">
        <v>16</v>
      </c>
      <c r="BI39" s="120"/>
      <c r="BJ39" s="120"/>
    </row>
    <row r="40" spans="15:62" ht="13.5" customHeight="1">
      <c r="O40" s="15"/>
      <c r="P40" s="13"/>
      <c r="Q40" s="13"/>
      <c r="R40" s="13"/>
      <c r="S40" s="13"/>
      <c r="T40" s="13"/>
      <c r="U40" s="13"/>
      <c r="V40" s="13"/>
      <c r="AB40" s="8"/>
      <c r="AC40" s="8"/>
      <c r="AD40" s="8"/>
      <c r="AR40" s="8"/>
      <c r="AS40" s="8"/>
      <c r="AT40" s="8"/>
      <c r="BH40" s="8"/>
      <c r="BI40" s="8"/>
      <c r="BJ40" s="8"/>
    </row>
    <row r="41" spans="2:62" ht="13.5" customHeight="1">
      <c r="B41" s="13"/>
      <c r="C41" s="122" t="s">
        <v>24</v>
      </c>
      <c r="D41" s="122"/>
      <c r="E41" s="122"/>
      <c r="F41" s="122"/>
      <c r="G41" s="120">
        <v>15</v>
      </c>
      <c r="H41" s="120"/>
      <c r="I41" s="120"/>
      <c r="J41" s="122" t="s">
        <v>3</v>
      </c>
      <c r="K41" s="122"/>
      <c r="L41" s="122"/>
      <c r="M41" s="122"/>
      <c r="O41" s="116">
        <v>7726</v>
      </c>
      <c r="P41" s="112"/>
      <c r="Q41" s="112"/>
      <c r="R41" s="112"/>
      <c r="S41" s="112"/>
      <c r="T41" s="112"/>
      <c r="U41" s="112"/>
      <c r="V41" s="112"/>
      <c r="W41" s="112">
        <v>1259131</v>
      </c>
      <c r="X41" s="112"/>
      <c r="Y41" s="112"/>
      <c r="Z41" s="112"/>
      <c r="AA41" s="112"/>
      <c r="AB41" s="112"/>
      <c r="AC41" s="112"/>
      <c r="AD41" s="112"/>
      <c r="AE41" s="112">
        <v>467</v>
      </c>
      <c r="AF41" s="112"/>
      <c r="AG41" s="112"/>
      <c r="AH41" s="112"/>
      <c r="AI41" s="112"/>
      <c r="AJ41" s="112"/>
      <c r="AK41" s="112"/>
      <c r="AL41" s="112"/>
      <c r="AM41" s="112">
        <v>85048</v>
      </c>
      <c r="AN41" s="112"/>
      <c r="AO41" s="112"/>
      <c r="AP41" s="112"/>
      <c r="AQ41" s="112"/>
      <c r="AR41" s="112"/>
      <c r="AS41" s="112"/>
      <c r="AT41" s="112"/>
      <c r="AU41" s="112">
        <v>74</v>
      </c>
      <c r="AV41" s="112"/>
      <c r="AW41" s="112"/>
      <c r="AX41" s="112"/>
      <c r="AY41" s="112"/>
      <c r="AZ41" s="112"/>
      <c r="BA41" s="112"/>
      <c r="BB41" s="112"/>
      <c r="BC41" s="112">
        <v>2960</v>
      </c>
      <c r="BD41" s="112"/>
      <c r="BE41" s="112"/>
      <c r="BF41" s="112"/>
      <c r="BG41" s="112"/>
      <c r="BH41" s="112"/>
      <c r="BI41" s="112"/>
      <c r="BJ41" s="112"/>
    </row>
    <row r="42" spans="2:62" ht="13.5" customHeight="1">
      <c r="B42" s="13"/>
      <c r="C42" s="13"/>
      <c r="D42" s="13"/>
      <c r="E42" s="8"/>
      <c r="G42" s="120">
        <v>16</v>
      </c>
      <c r="H42" s="120"/>
      <c r="I42" s="120"/>
      <c r="K42" s="13"/>
      <c r="L42" s="13"/>
      <c r="M42" s="13"/>
      <c r="O42" s="116">
        <v>7904</v>
      </c>
      <c r="P42" s="112"/>
      <c r="Q42" s="112"/>
      <c r="R42" s="112"/>
      <c r="S42" s="112"/>
      <c r="T42" s="112"/>
      <c r="U42" s="112"/>
      <c r="V42" s="112"/>
      <c r="W42" s="112">
        <v>1293767</v>
      </c>
      <c r="X42" s="112"/>
      <c r="Y42" s="112"/>
      <c r="Z42" s="112"/>
      <c r="AA42" s="112"/>
      <c r="AB42" s="112"/>
      <c r="AC42" s="112"/>
      <c r="AD42" s="112"/>
      <c r="AE42" s="112">
        <v>486</v>
      </c>
      <c r="AF42" s="112"/>
      <c r="AG42" s="112"/>
      <c r="AH42" s="112"/>
      <c r="AI42" s="112"/>
      <c r="AJ42" s="112"/>
      <c r="AK42" s="112"/>
      <c r="AL42" s="112"/>
      <c r="AM42" s="112">
        <v>88195</v>
      </c>
      <c r="AN42" s="112"/>
      <c r="AO42" s="112"/>
      <c r="AP42" s="112"/>
      <c r="AQ42" s="112"/>
      <c r="AR42" s="112"/>
      <c r="AS42" s="112"/>
      <c r="AT42" s="112"/>
      <c r="AU42" s="112">
        <v>70</v>
      </c>
      <c r="AV42" s="112"/>
      <c r="AW42" s="112"/>
      <c r="AX42" s="112"/>
      <c r="AY42" s="112"/>
      <c r="AZ42" s="112"/>
      <c r="BA42" s="112"/>
      <c r="BB42" s="112"/>
      <c r="BC42" s="112">
        <v>2800</v>
      </c>
      <c r="BD42" s="112"/>
      <c r="BE42" s="112"/>
      <c r="BF42" s="112"/>
      <c r="BG42" s="112"/>
      <c r="BH42" s="112"/>
      <c r="BI42" s="112"/>
      <c r="BJ42" s="112"/>
    </row>
    <row r="43" spans="2:62" ht="13.5" customHeight="1">
      <c r="B43" s="13"/>
      <c r="C43" s="13"/>
      <c r="D43" s="13"/>
      <c r="E43" s="8"/>
      <c r="G43" s="120">
        <v>17</v>
      </c>
      <c r="H43" s="120"/>
      <c r="I43" s="120"/>
      <c r="K43" s="13"/>
      <c r="L43" s="13"/>
      <c r="M43" s="13"/>
      <c r="O43" s="116">
        <v>8091</v>
      </c>
      <c r="P43" s="112"/>
      <c r="Q43" s="112"/>
      <c r="R43" s="112"/>
      <c r="S43" s="112"/>
      <c r="T43" s="112"/>
      <c r="U43" s="112"/>
      <c r="V43" s="112"/>
      <c r="W43" s="112">
        <v>1331640</v>
      </c>
      <c r="X43" s="112"/>
      <c r="Y43" s="112"/>
      <c r="Z43" s="112"/>
      <c r="AA43" s="112"/>
      <c r="AB43" s="112"/>
      <c r="AC43" s="112"/>
      <c r="AD43" s="112"/>
      <c r="AE43" s="112">
        <v>461</v>
      </c>
      <c r="AF43" s="112"/>
      <c r="AG43" s="112"/>
      <c r="AH43" s="112"/>
      <c r="AI43" s="112"/>
      <c r="AJ43" s="112"/>
      <c r="AK43" s="112"/>
      <c r="AL43" s="112"/>
      <c r="AM43" s="112">
        <v>87963</v>
      </c>
      <c r="AN43" s="112"/>
      <c r="AO43" s="112"/>
      <c r="AP43" s="112"/>
      <c r="AQ43" s="112"/>
      <c r="AR43" s="112"/>
      <c r="AS43" s="112"/>
      <c r="AT43" s="112"/>
      <c r="AU43" s="112">
        <v>81</v>
      </c>
      <c r="AV43" s="112"/>
      <c r="AW43" s="112"/>
      <c r="AX43" s="112"/>
      <c r="AY43" s="112"/>
      <c r="AZ43" s="112"/>
      <c r="BA43" s="112"/>
      <c r="BB43" s="112"/>
      <c r="BC43" s="112">
        <v>3240</v>
      </c>
      <c r="BD43" s="112"/>
      <c r="BE43" s="112"/>
      <c r="BF43" s="112"/>
      <c r="BG43" s="112"/>
      <c r="BH43" s="112"/>
      <c r="BI43" s="112"/>
      <c r="BJ43" s="112"/>
    </row>
    <row r="44" spans="2:62" s="20" customFormat="1" ht="13.5" customHeight="1">
      <c r="B44" s="21"/>
      <c r="C44" s="21"/>
      <c r="D44" s="21"/>
      <c r="E44" s="22"/>
      <c r="F44" s="21"/>
      <c r="G44" s="120">
        <v>18</v>
      </c>
      <c r="H44" s="120"/>
      <c r="I44" s="120"/>
      <c r="J44" s="21"/>
      <c r="K44" s="21"/>
      <c r="L44" s="21"/>
      <c r="M44" s="21"/>
      <c r="N44" s="21"/>
      <c r="O44" s="116">
        <v>8230</v>
      </c>
      <c r="P44" s="112"/>
      <c r="Q44" s="112"/>
      <c r="R44" s="112"/>
      <c r="S44" s="112"/>
      <c r="T44" s="112"/>
      <c r="U44" s="112"/>
      <c r="V44" s="112"/>
      <c r="W44" s="112">
        <v>1370831</v>
      </c>
      <c r="X44" s="112"/>
      <c r="Y44" s="112"/>
      <c r="Z44" s="112"/>
      <c r="AA44" s="112"/>
      <c r="AB44" s="112"/>
      <c r="AC44" s="112"/>
      <c r="AD44" s="112"/>
      <c r="AE44" s="112">
        <v>462</v>
      </c>
      <c r="AF44" s="112"/>
      <c r="AG44" s="112"/>
      <c r="AH44" s="112"/>
      <c r="AI44" s="112"/>
      <c r="AJ44" s="112"/>
      <c r="AK44" s="112"/>
      <c r="AL44" s="112"/>
      <c r="AM44" s="112">
        <v>85746</v>
      </c>
      <c r="AN44" s="112"/>
      <c r="AO44" s="112"/>
      <c r="AP44" s="112"/>
      <c r="AQ44" s="112"/>
      <c r="AR44" s="112"/>
      <c r="AS44" s="112"/>
      <c r="AT44" s="112"/>
      <c r="AU44" s="112">
        <v>70</v>
      </c>
      <c r="AV44" s="112"/>
      <c r="AW44" s="112"/>
      <c r="AX44" s="112"/>
      <c r="AY44" s="112"/>
      <c r="AZ44" s="112"/>
      <c r="BA44" s="112"/>
      <c r="BB44" s="112"/>
      <c r="BC44" s="112">
        <v>2800</v>
      </c>
      <c r="BD44" s="112"/>
      <c r="BE44" s="112"/>
      <c r="BF44" s="112"/>
      <c r="BG44" s="112"/>
      <c r="BH44" s="112"/>
      <c r="BI44" s="112"/>
      <c r="BJ44" s="112"/>
    </row>
    <row r="45" spans="2:62" s="20" customFormat="1" ht="13.5" customHeight="1">
      <c r="B45" s="21"/>
      <c r="C45" s="21"/>
      <c r="D45" s="21"/>
      <c r="E45" s="22"/>
      <c r="F45" s="21"/>
      <c r="G45" s="123">
        <v>19</v>
      </c>
      <c r="H45" s="123"/>
      <c r="I45" s="123"/>
      <c r="J45" s="21"/>
      <c r="K45" s="21"/>
      <c r="L45" s="21"/>
      <c r="M45" s="21"/>
      <c r="N45" s="21"/>
      <c r="O45" s="114">
        <v>8305</v>
      </c>
      <c r="P45" s="115"/>
      <c r="Q45" s="115"/>
      <c r="R45" s="115"/>
      <c r="S45" s="115"/>
      <c r="T45" s="115"/>
      <c r="U45" s="115"/>
      <c r="V45" s="115"/>
      <c r="W45" s="115">
        <v>1376117</v>
      </c>
      <c r="X45" s="115"/>
      <c r="Y45" s="115"/>
      <c r="Z45" s="115"/>
      <c r="AA45" s="115"/>
      <c r="AB45" s="115"/>
      <c r="AC45" s="115"/>
      <c r="AD45" s="115"/>
      <c r="AE45" s="115">
        <v>443</v>
      </c>
      <c r="AF45" s="115"/>
      <c r="AG45" s="115"/>
      <c r="AH45" s="115"/>
      <c r="AI45" s="115"/>
      <c r="AJ45" s="115"/>
      <c r="AK45" s="115"/>
      <c r="AL45" s="115"/>
      <c r="AM45" s="115">
        <v>85266</v>
      </c>
      <c r="AN45" s="115"/>
      <c r="AO45" s="115"/>
      <c r="AP45" s="115"/>
      <c r="AQ45" s="115"/>
      <c r="AR45" s="115"/>
      <c r="AS45" s="115"/>
      <c r="AT45" s="115"/>
      <c r="AU45" s="115">
        <v>102</v>
      </c>
      <c r="AV45" s="115"/>
      <c r="AW45" s="115"/>
      <c r="AX45" s="115"/>
      <c r="AY45" s="115"/>
      <c r="AZ45" s="115"/>
      <c r="BA45" s="115"/>
      <c r="BB45" s="115"/>
      <c r="BC45" s="115">
        <v>4080</v>
      </c>
      <c r="BD45" s="115"/>
      <c r="BE45" s="115"/>
      <c r="BF45" s="115"/>
      <c r="BG45" s="115"/>
      <c r="BH45" s="115"/>
      <c r="BI45" s="115"/>
      <c r="BJ45" s="115"/>
    </row>
    <row r="46" spans="2:62" ht="13.5" customHeight="1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25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</row>
    <row r="47" spans="2:6" ht="12" customHeight="1">
      <c r="B47" s="124" t="s">
        <v>9</v>
      </c>
      <c r="C47" s="124"/>
      <c r="D47" s="124"/>
      <c r="E47" s="3" t="s">
        <v>476</v>
      </c>
      <c r="F47" s="4" t="s">
        <v>74</v>
      </c>
    </row>
    <row r="48" spans="2:5" ht="12" customHeight="1">
      <c r="B48" s="2"/>
      <c r="C48" s="2"/>
      <c r="D48" s="2"/>
      <c r="E48" s="3"/>
    </row>
    <row r="49" ht="12" customHeight="1"/>
    <row r="50" spans="2:61" s="6" customFormat="1" ht="18" customHeight="1">
      <c r="B50" s="174" t="s">
        <v>383</v>
      </c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4"/>
      <c r="AK50" s="174"/>
      <c r="AL50" s="174"/>
      <c r="AM50" s="174"/>
      <c r="AN50" s="174"/>
      <c r="AO50" s="174"/>
      <c r="AP50" s="174"/>
      <c r="AQ50" s="174"/>
      <c r="AR50" s="174"/>
      <c r="AS50" s="174"/>
      <c r="AT50" s="174"/>
      <c r="AU50" s="174"/>
      <c r="AV50" s="174"/>
      <c r="AW50" s="174"/>
      <c r="AX50" s="174"/>
      <c r="AY50" s="174"/>
      <c r="AZ50" s="174"/>
      <c r="BA50" s="174"/>
      <c r="BB50" s="174"/>
      <c r="BC50" s="174"/>
      <c r="BD50" s="174"/>
      <c r="BE50" s="174"/>
      <c r="BF50" s="174"/>
      <c r="BG50" s="174"/>
      <c r="BH50" s="174"/>
      <c r="BI50" s="174"/>
    </row>
    <row r="51" spans="2:61" ht="12.75" customHeight="1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12" t="s">
        <v>152</v>
      </c>
    </row>
    <row r="52" spans="2:61" ht="19.5" customHeight="1">
      <c r="B52" s="127" t="s">
        <v>158</v>
      </c>
      <c r="C52" s="125"/>
      <c r="D52" s="125"/>
      <c r="E52" s="125"/>
      <c r="F52" s="125"/>
      <c r="G52" s="125"/>
      <c r="H52" s="125"/>
      <c r="I52" s="125"/>
      <c r="J52" s="125"/>
      <c r="K52" s="125"/>
      <c r="L52" s="125" t="s">
        <v>306</v>
      </c>
      <c r="M52" s="125"/>
      <c r="N52" s="125"/>
      <c r="O52" s="125"/>
      <c r="P52" s="125"/>
      <c r="Q52" s="125"/>
      <c r="R52" s="125"/>
      <c r="S52" s="125"/>
      <c r="T52" s="125"/>
      <c r="U52" s="125"/>
      <c r="V52" s="125" t="s">
        <v>307</v>
      </c>
      <c r="W52" s="125"/>
      <c r="X52" s="125"/>
      <c r="Y52" s="125"/>
      <c r="Z52" s="125"/>
      <c r="AA52" s="125"/>
      <c r="AB52" s="125"/>
      <c r="AC52" s="125"/>
      <c r="AD52" s="125"/>
      <c r="AE52" s="125"/>
      <c r="AF52" s="125" t="s">
        <v>308</v>
      </c>
      <c r="AG52" s="125"/>
      <c r="AH52" s="125"/>
      <c r="AI52" s="125"/>
      <c r="AJ52" s="125"/>
      <c r="AK52" s="125"/>
      <c r="AL52" s="125"/>
      <c r="AM52" s="125"/>
      <c r="AN52" s="125"/>
      <c r="AO52" s="125"/>
      <c r="AP52" s="129" t="s">
        <v>309</v>
      </c>
      <c r="AQ52" s="129"/>
      <c r="AR52" s="129"/>
      <c r="AS52" s="129"/>
      <c r="AT52" s="129"/>
      <c r="AU52" s="129"/>
      <c r="AV52" s="129"/>
      <c r="AW52" s="129"/>
      <c r="AX52" s="129"/>
      <c r="AY52" s="129"/>
      <c r="AZ52" s="129" t="s">
        <v>310</v>
      </c>
      <c r="BA52" s="129"/>
      <c r="BB52" s="129"/>
      <c r="BC52" s="129"/>
      <c r="BD52" s="129"/>
      <c r="BE52" s="129"/>
      <c r="BF52" s="129"/>
      <c r="BG52" s="129"/>
      <c r="BH52" s="129"/>
      <c r="BI52" s="193"/>
    </row>
    <row r="53" spans="11:61" ht="13.5" customHeight="1">
      <c r="K53" s="13"/>
      <c r="L53" s="15"/>
      <c r="M53" s="13"/>
      <c r="N53" s="13"/>
      <c r="O53" s="13"/>
      <c r="P53" s="13"/>
      <c r="Q53" s="13"/>
      <c r="R53" s="13"/>
      <c r="S53" s="13"/>
      <c r="T53" s="13"/>
      <c r="U53" s="13"/>
      <c r="BH53" s="246" t="s">
        <v>311</v>
      </c>
      <c r="BI53" s="246"/>
    </row>
    <row r="54" spans="11:21" ht="13.5" customHeight="1">
      <c r="K54" s="13"/>
      <c r="L54" s="15"/>
      <c r="M54" s="13"/>
      <c r="N54" s="13"/>
      <c r="O54" s="13"/>
      <c r="P54" s="13"/>
      <c r="Q54" s="13"/>
      <c r="R54" s="13"/>
      <c r="S54" s="13"/>
      <c r="T54" s="13"/>
      <c r="U54" s="13"/>
    </row>
    <row r="55" spans="2:61" ht="13.5" customHeight="1">
      <c r="B55" s="122" t="s">
        <v>24</v>
      </c>
      <c r="C55" s="122"/>
      <c r="D55" s="122"/>
      <c r="E55" s="122"/>
      <c r="F55" s="120">
        <v>15</v>
      </c>
      <c r="G55" s="120"/>
      <c r="H55" s="122" t="s">
        <v>3</v>
      </c>
      <c r="I55" s="122"/>
      <c r="J55" s="122"/>
      <c r="K55" s="122"/>
      <c r="L55" s="116">
        <v>87</v>
      </c>
      <c r="M55" s="112"/>
      <c r="N55" s="112"/>
      <c r="O55" s="112"/>
      <c r="P55" s="112"/>
      <c r="Q55" s="112"/>
      <c r="R55" s="112"/>
      <c r="S55" s="112"/>
      <c r="T55" s="112"/>
      <c r="U55" s="112"/>
      <c r="V55" s="112">
        <v>181</v>
      </c>
      <c r="W55" s="112"/>
      <c r="X55" s="112"/>
      <c r="Y55" s="112"/>
      <c r="Z55" s="112"/>
      <c r="AA55" s="112"/>
      <c r="AB55" s="112"/>
      <c r="AC55" s="112"/>
      <c r="AD55" s="112"/>
      <c r="AE55" s="112"/>
      <c r="AF55" s="112">
        <v>4903</v>
      </c>
      <c r="AG55" s="112"/>
      <c r="AH55" s="112"/>
      <c r="AI55" s="112"/>
      <c r="AJ55" s="112"/>
      <c r="AK55" s="112"/>
      <c r="AL55" s="112"/>
      <c r="AM55" s="112"/>
      <c r="AN55" s="112"/>
      <c r="AO55" s="112"/>
      <c r="AP55" s="112">
        <v>3430</v>
      </c>
      <c r="AQ55" s="112"/>
      <c r="AR55" s="112"/>
      <c r="AS55" s="112"/>
      <c r="AT55" s="112"/>
      <c r="AU55" s="112"/>
      <c r="AV55" s="112"/>
      <c r="AW55" s="112"/>
      <c r="AX55" s="112"/>
      <c r="AY55" s="112"/>
      <c r="AZ55" s="248">
        <v>70</v>
      </c>
      <c r="BA55" s="248"/>
      <c r="BB55" s="248"/>
      <c r="BC55" s="248"/>
      <c r="BD55" s="248"/>
      <c r="BE55" s="248"/>
      <c r="BF55" s="248"/>
      <c r="BG55" s="248"/>
      <c r="BH55" s="248"/>
      <c r="BI55" s="248"/>
    </row>
    <row r="56" spans="2:61" ht="13.5" customHeight="1">
      <c r="B56" s="13"/>
      <c r="C56" s="13"/>
      <c r="D56" s="13"/>
      <c r="E56" s="8"/>
      <c r="F56" s="120">
        <v>16</v>
      </c>
      <c r="G56" s="120"/>
      <c r="I56" s="13"/>
      <c r="J56" s="13"/>
      <c r="K56" s="13"/>
      <c r="L56" s="116">
        <v>87</v>
      </c>
      <c r="M56" s="112"/>
      <c r="N56" s="112"/>
      <c r="O56" s="112"/>
      <c r="P56" s="112"/>
      <c r="Q56" s="112"/>
      <c r="R56" s="112"/>
      <c r="S56" s="112"/>
      <c r="T56" s="112"/>
      <c r="U56" s="112"/>
      <c r="V56" s="112">
        <v>179</v>
      </c>
      <c r="W56" s="112"/>
      <c r="X56" s="112"/>
      <c r="Y56" s="112"/>
      <c r="Z56" s="112"/>
      <c r="AA56" s="112"/>
      <c r="AB56" s="112"/>
      <c r="AC56" s="112"/>
      <c r="AD56" s="112"/>
      <c r="AE56" s="112"/>
      <c r="AF56" s="112">
        <v>4932</v>
      </c>
      <c r="AG56" s="112"/>
      <c r="AH56" s="112"/>
      <c r="AI56" s="112"/>
      <c r="AJ56" s="112"/>
      <c r="AK56" s="112"/>
      <c r="AL56" s="112"/>
      <c r="AM56" s="112"/>
      <c r="AN56" s="112"/>
      <c r="AO56" s="112"/>
      <c r="AP56" s="112">
        <v>3550</v>
      </c>
      <c r="AQ56" s="112"/>
      <c r="AR56" s="112"/>
      <c r="AS56" s="112"/>
      <c r="AT56" s="112"/>
      <c r="AU56" s="112"/>
      <c r="AV56" s="112"/>
      <c r="AW56" s="112"/>
      <c r="AX56" s="112"/>
      <c r="AY56" s="112"/>
      <c r="AZ56" s="248">
        <v>72</v>
      </c>
      <c r="BA56" s="248"/>
      <c r="BB56" s="248"/>
      <c r="BC56" s="248"/>
      <c r="BD56" s="248"/>
      <c r="BE56" s="248"/>
      <c r="BF56" s="248"/>
      <c r="BG56" s="248"/>
      <c r="BH56" s="248"/>
      <c r="BI56" s="248"/>
    </row>
    <row r="57" spans="2:61" ht="13.5" customHeight="1">
      <c r="B57" s="13"/>
      <c r="C57" s="13"/>
      <c r="D57" s="13"/>
      <c r="E57" s="8"/>
      <c r="F57" s="120">
        <v>17</v>
      </c>
      <c r="G57" s="120"/>
      <c r="I57" s="13"/>
      <c r="J57" s="13"/>
      <c r="K57" s="13"/>
      <c r="L57" s="116">
        <v>87</v>
      </c>
      <c r="M57" s="112"/>
      <c r="N57" s="112"/>
      <c r="O57" s="112"/>
      <c r="P57" s="112"/>
      <c r="Q57" s="112"/>
      <c r="R57" s="112"/>
      <c r="S57" s="112"/>
      <c r="T57" s="112"/>
      <c r="U57" s="112"/>
      <c r="V57" s="112">
        <v>178</v>
      </c>
      <c r="W57" s="112"/>
      <c r="X57" s="112"/>
      <c r="Y57" s="112"/>
      <c r="Z57" s="112"/>
      <c r="AA57" s="112"/>
      <c r="AB57" s="112"/>
      <c r="AC57" s="112"/>
      <c r="AD57" s="112"/>
      <c r="AE57" s="112"/>
      <c r="AF57" s="112">
        <v>5070</v>
      </c>
      <c r="AG57" s="112"/>
      <c r="AH57" s="112"/>
      <c r="AI57" s="112"/>
      <c r="AJ57" s="112"/>
      <c r="AK57" s="112"/>
      <c r="AL57" s="112"/>
      <c r="AM57" s="112"/>
      <c r="AN57" s="112"/>
      <c r="AO57" s="112"/>
      <c r="AP57" s="112">
        <v>3610</v>
      </c>
      <c r="AQ57" s="112"/>
      <c r="AR57" s="112"/>
      <c r="AS57" s="112"/>
      <c r="AT57" s="112"/>
      <c r="AU57" s="112"/>
      <c r="AV57" s="112"/>
      <c r="AW57" s="112"/>
      <c r="AX57" s="112"/>
      <c r="AY57" s="112"/>
      <c r="AZ57" s="248">
        <v>71.2</v>
      </c>
      <c r="BA57" s="248"/>
      <c r="BB57" s="248"/>
      <c r="BC57" s="248"/>
      <c r="BD57" s="248"/>
      <c r="BE57" s="248"/>
      <c r="BF57" s="248"/>
      <c r="BG57" s="248"/>
      <c r="BH57" s="248"/>
      <c r="BI57" s="248"/>
    </row>
    <row r="58" spans="2:61" s="20" customFormat="1" ht="13.5" customHeight="1">
      <c r="B58" s="21"/>
      <c r="C58" s="21"/>
      <c r="D58" s="21"/>
      <c r="E58" s="22"/>
      <c r="F58" s="120">
        <v>18</v>
      </c>
      <c r="G58" s="120"/>
      <c r="H58" s="21"/>
      <c r="I58" s="21"/>
      <c r="J58" s="21"/>
      <c r="K58" s="21"/>
      <c r="L58" s="116">
        <v>89</v>
      </c>
      <c r="M58" s="112"/>
      <c r="N58" s="112"/>
      <c r="O58" s="112"/>
      <c r="P58" s="112"/>
      <c r="Q58" s="112"/>
      <c r="R58" s="112"/>
      <c r="S58" s="112"/>
      <c r="T58" s="112"/>
      <c r="U58" s="112"/>
      <c r="V58" s="112">
        <v>179</v>
      </c>
      <c r="W58" s="112"/>
      <c r="X58" s="112"/>
      <c r="Y58" s="112"/>
      <c r="Z58" s="112"/>
      <c r="AA58" s="112"/>
      <c r="AB58" s="112"/>
      <c r="AC58" s="112"/>
      <c r="AD58" s="112"/>
      <c r="AE58" s="112"/>
      <c r="AF58" s="112">
        <v>5220</v>
      </c>
      <c r="AG58" s="112"/>
      <c r="AH58" s="112"/>
      <c r="AI58" s="112"/>
      <c r="AJ58" s="112"/>
      <c r="AK58" s="112"/>
      <c r="AL58" s="112"/>
      <c r="AM58" s="112"/>
      <c r="AN58" s="112"/>
      <c r="AO58" s="112"/>
      <c r="AP58" s="112">
        <v>3719</v>
      </c>
      <c r="AQ58" s="112"/>
      <c r="AR58" s="112"/>
      <c r="AS58" s="112"/>
      <c r="AT58" s="112"/>
      <c r="AU58" s="112"/>
      <c r="AV58" s="112"/>
      <c r="AW58" s="112"/>
      <c r="AX58" s="112"/>
      <c r="AY58" s="112"/>
      <c r="AZ58" s="248">
        <v>71.2</v>
      </c>
      <c r="BA58" s="248"/>
      <c r="BB58" s="248"/>
      <c r="BC58" s="248"/>
      <c r="BD58" s="248"/>
      <c r="BE58" s="248"/>
      <c r="BF58" s="248"/>
      <c r="BG58" s="248"/>
      <c r="BH58" s="248"/>
      <c r="BI58" s="248"/>
    </row>
    <row r="59" spans="2:61" s="20" customFormat="1" ht="13.5" customHeight="1">
      <c r="B59" s="21"/>
      <c r="C59" s="21"/>
      <c r="D59" s="21"/>
      <c r="E59" s="22"/>
      <c r="F59" s="123">
        <v>19</v>
      </c>
      <c r="G59" s="123"/>
      <c r="H59" s="21"/>
      <c r="I59" s="21"/>
      <c r="J59" s="21"/>
      <c r="K59" s="21"/>
      <c r="L59" s="114">
        <v>90</v>
      </c>
      <c r="M59" s="115"/>
      <c r="N59" s="115"/>
      <c r="O59" s="115"/>
      <c r="P59" s="115"/>
      <c r="Q59" s="115"/>
      <c r="R59" s="115"/>
      <c r="S59" s="115"/>
      <c r="T59" s="115"/>
      <c r="U59" s="115"/>
      <c r="V59" s="115">
        <v>175</v>
      </c>
      <c r="W59" s="115"/>
      <c r="X59" s="115"/>
      <c r="Y59" s="115"/>
      <c r="Z59" s="115"/>
      <c r="AA59" s="115"/>
      <c r="AB59" s="115"/>
      <c r="AC59" s="115"/>
      <c r="AD59" s="115"/>
      <c r="AE59" s="115"/>
      <c r="AF59" s="115">
        <v>5309</v>
      </c>
      <c r="AG59" s="115"/>
      <c r="AH59" s="115"/>
      <c r="AI59" s="115"/>
      <c r="AJ59" s="115"/>
      <c r="AK59" s="115"/>
      <c r="AL59" s="115"/>
      <c r="AM59" s="115"/>
      <c r="AN59" s="115"/>
      <c r="AO59" s="115"/>
      <c r="AP59" s="115">
        <v>3722</v>
      </c>
      <c r="AQ59" s="115"/>
      <c r="AR59" s="115"/>
      <c r="AS59" s="115"/>
      <c r="AT59" s="115"/>
      <c r="AU59" s="115"/>
      <c r="AV59" s="115"/>
      <c r="AW59" s="115"/>
      <c r="AX59" s="115"/>
      <c r="AY59" s="115"/>
      <c r="AZ59" s="247">
        <v>70.1</v>
      </c>
      <c r="BA59" s="247"/>
      <c r="BB59" s="247"/>
      <c r="BC59" s="247"/>
      <c r="BD59" s="247"/>
      <c r="BE59" s="247"/>
      <c r="BF59" s="247"/>
      <c r="BG59" s="247"/>
      <c r="BH59" s="247"/>
      <c r="BI59" s="247"/>
    </row>
    <row r="60" spans="2:61" ht="13.5" customHeight="1">
      <c r="B60" s="9"/>
      <c r="C60" s="9"/>
      <c r="D60" s="9"/>
      <c r="E60" s="9"/>
      <c r="F60" s="9"/>
      <c r="G60" s="9"/>
      <c r="H60" s="9"/>
      <c r="I60" s="9"/>
      <c r="J60" s="9"/>
      <c r="K60" s="9"/>
      <c r="L60" s="25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</row>
    <row r="61" spans="2:61" ht="12" customHeight="1">
      <c r="B61" s="124" t="s">
        <v>9</v>
      </c>
      <c r="C61" s="124"/>
      <c r="D61" s="124"/>
      <c r="E61" s="3" t="s">
        <v>476</v>
      </c>
      <c r="F61" s="4" t="s">
        <v>74</v>
      </c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</row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</sheetData>
  <sheetProtection/>
  <mergeCells count="200">
    <mergeCell ref="AZ57:BI57"/>
    <mergeCell ref="F58:G58"/>
    <mergeCell ref="L58:U58"/>
    <mergeCell ref="V58:AE58"/>
    <mergeCell ref="AF58:AO58"/>
    <mergeCell ref="AP58:AY58"/>
    <mergeCell ref="AZ58:BI58"/>
    <mergeCell ref="V57:AE57"/>
    <mergeCell ref="AF57:AO57"/>
    <mergeCell ref="AP55:AY55"/>
    <mergeCell ref="AF55:AO55"/>
    <mergeCell ref="AP56:AY56"/>
    <mergeCell ref="B61:D61"/>
    <mergeCell ref="AP57:AY57"/>
    <mergeCell ref="O45:V45"/>
    <mergeCell ref="W45:AD45"/>
    <mergeCell ref="BC45:BJ45"/>
    <mergeCell ref="L52:U52"/>
    <mergeCell ref="V52:AE52"/>
    <mergeCell ref="AF52:AO52"/>
    <mergeCell ref="AP52:AY52"/>
    <mergeCell ref="W43:AD43"/>
    <mergeCell ref="AE43:AL43"/>
    <mergeCell ref="AM43:AT43"/>
    <mergeCell ref="B47:D47"/>
    <mergeCell ref="B50:BI50"/>
    <mergeCell ref="B52:K52"/>
    <mergeCell ref="BC44:BJ44"/>
    <mergeCell ref="O44:V44"/>
    <mergeCell ref="AZ52:BI52"/>
    <mergeCell ref="G45:I45"/>
    <mergeCell ref="AU26:BB26"/>
    <mergeCell ref="BC26:BJ26"/>
    <mergeCell ref="AU28:BB28"/>
    <mergeCell ref="BC28:BJ28"/>
    <mergeCell ref="BC27:BJ27"/>
    <mergeCell ref="BC41:BJ41"/>
    <mergeCell ref="AU38:BB38"/>
    <mergeCell ref="BC38:BJ38"/>
    <mergeCell ref="BC25:BJ25"/>
    <mergeCell ref="B20:BJ20"/>
    <mergeCell ref="BC23:BJ23"/>
    <mergeCell ref="AB39:AD39"/>
    <mergeCell ref="AR39:AT39"/>
    <mergeCell ref="AM29:AT29"/>
    <mergeCell ref="O26:V26"/>
    <mergeCell ref="W26:AD26"/>
    <mergeCell ref="AE26:AL26"/>
    <mergeCell ref="AM26:AT26"/>
    <mergeCell ref="B18:BJ18"/>
    <mergeCell ref="B22:N23"/>
    <mergeCell ref="AU22:BJ22"/>
    <mergeCell ref="AE22:AT22"/>
    <mergeCell ref="O22:AD22"/>
    <mergeCell ref="AU23:BB23"/>
    <mergeCell ref="AM45:AT45"/>
    <mergeCell ref="AE25:AL25"/>
    <mergeCell ref="AE45:AL45"/>
    <mergeCell ref="AE27:AL27"/>
    <mergeCell ref="AM27:AT27"/>
    <mergeCell ref="AE38:AL38"/>
    <mergeCell ref="AM38:AT38"/>
    <mergeCell ref="AE42:AL42"/>
    <mergeCell ref="AM42:AT42"/>
    <mergeCell ref="AU45:BB45"/>
    <mergeCell ref="AU37:BJ37"/>
    <mergeCell ref="AE37:AT37"/>
    <mergeCell ref="AM25:AT25"/>
    <mergeCell ref="AU27:BB27"/>
    <mergeCell ref="B35:BJ35"/>
    <mergeCell ref="O28:V28"/>
    <mergeCell ref="W28:AD28"/>
    <mergeCell ref="AE28:AL28"/>
    <mergeCell ref="AM28:AT28"/>
    <mergeCell ref="AI11:AN11"/>
    <mergeCell ref="AV11:BB11"/>
    <mergeCell ref="AV12:BB12"/>
    <mergeCell ref="AO11:AU11"/>
    <mergeCell ref="AO12:AU12"/>
    <mergeCell ref="AI12:AN12"/>
    <mergeCell ref="C8:F8"/>
    <mergeCell ref="G8:I8"/>
    <mergeCell ref="J8:M8"/>
    <mergeCell ref="B3:BJ3"/>
    <mergeCell ref="B5:N6"/>
    <mergeCell ref="AC8:AH8"/>
    <mergeCell ref="V8:AB8"/>
    <mergeCell ref="AI6:AN6"/>
    <mergeCell ref="O5:AN5"/>
    <mergeCell ref="AC6:AH6"/>
    <mergeCell ref="C14:D14"/>
    <mergeCell ref="B15:D15"/>
    <mergeCell ref="G9:I9"/>
    <mergeCell ref="G10:I10"/>
    <mergeCell ref="G11:I11"/>
    <mergeCell ref="G12:I12"/>
    <mergeCell ref="AB24:AD24"/>
    <mergeCell ref="O25:V25"/>
    <mergeCell ref="W25:AD25"/>
    <mergeCell ref="O27:V27"/>
    <mergeCell ref="W27:AD27"/>
    <mergeCell ref="AM23:AT23"/>
    <mergeCell ref="O23:V23"/>
    <mergeCell ref="W23:AD23"/>
    <mergeCell ref="AE23:AL23"/>
    <mergeCell ref="AU29:BB29"/>
    <mergeCell ref="G29:I29"/>
    <mergeCell ref="O29:V29"/>
    <mergeCell ref="C31:D31"/>
    <mergeCell ref="B32:D32"/>
    <mergeCell ref="C25:F25"/>
    <mergeCell ref="J25:M25"/>
    <mergeCell ref="G28:I28"/>
    <mergeCell ref="G25:I25"/>
    <mergeCell ref="AU25:BB25"/>
    <mergeCell ref="G42:I42"/>
    <mergeCell ref="G43:I43"/>
    <mergeCell ref="BH39:BJ39"/>
    <mergeCell ref="B37:N38"/>
    <mergeCell ref="AU41:BB41"/>
    <mergeCell ref="AU42:BB42"/>
    <mergeCell ref="O37:AD37"/>
    <mergeCell ref="O38:V38"/>
    <mergeCell ref="W38:AD38"/>
    <mergeCell ref="O43:V43"/>
    <mergeCell ref="G44:I44"/>
    <mergeCell ref="BC42:BJ42"/>
    <mergeCell ref="W44:AD44"/>
    <mergeCell ref="AU43:BB43"/>
    <mergeCell ref="AU44:BB44"/>
    <mergeCell ref="AE44:AL44"/>
    <mergeCell ref="AM44:AT44"/>
    <mergeCell ref="BC43:BJ43"/>
    <mergeCell ref="O42:V42"/>
    <mergeCell ref="W42:AD42"/>
    <mergeCell ref="AO10:AU10"/>
    <mergeCell ref="V6:AB6"/>
    <mergeCell ref="O6:U6"/>
    <mergeCell ref="AO5:BI5"/>
    <mergeCell ref="AI8:AN8"/>
    <mergeCell ref="BC6:BI6"/>
    <mergeCell ref="O8:U8"/>
    <mergeCell ref="AC9:AH9"/>
    <mergeCell ref="AI9:AN9"/>
    <mergeCell ref="AI10:AN10"/>
    <mergeCell ref="AO6:AU6"/>
    <mergeCell ref="AV6:BB6"/>
    <mergeCell ref="AO8:AU8"/>
    <mergeCell ref="AV8:BB8"/>
    <mergeCell ref="AV10:BB10"/>
    <mergeCell ref="AV9:BB9"/>
    <mergeCell ref="AO9:AU9"/>
    <mergeCell ref="O11:U11"/>
    <mergeCell ref="V9:AB9"/>
    <mergeCell ref="V10:AB10"/>
    <mergeCell ref="V11:AB11"/>
    <mergeCell ref="O9:U9"/>
    <mergeCell ref="O12:U12"/>
    <mergeCell ref="O10:U10"/>
    <mergeCell ref="V12:AB12"/>
    <mergeCell ref="AC10:AH10"/>
    <mergeCell ref="AC11:AH11"/>
    <mergeCell ref="G26:I26"/>
    <mergeCell ref="G27:I27"/>
    <mergeCell ref="BC12:BI12"/>
    <mergeCell ref="BC8:BI8"/>
    <mergeCell ref="BC9:BI9"/>
    <mergeCell ref="BC10:BI10"/>
    <mergeCell ref="BC11:BI11"/>
    <mergeCell ref="AC12:AH12"/>
    <mergeCell ref="BC29:BJ29"/>
    <mergeCell ref="C41:F41"/>
    <mergeCell ref="J41:M41"/>
    <mergeCell ref="G41:I41"/>
    <mergeCell ref="O41:V41"/>
    <mergeCell ref="W41:AD41"/>
    <mergeCell ref="AE41:AL41"/>
    <mergeCell ref="AM41:AT41"/>
    <mergeCell ref="W29:AD29"/>
    <mergeCell ref="AE29:AL29"/>
    <mergeCell ref="B55:E55"/>
    <mergeCell ref="H55:K55"/>
    <mergeCell ref="F59:G59"/>
    <mergeCell ref="L59:U59"/>
    <mergeCell ref="F55:G55"/>
    <mergeCell ref="L55:U55"/>
    <mergeCell ref="F56:G56"/>
    <mergeCell ref="L56:U56"/>
    <mergeCell ref="L57:U57"/>
    <mergeCell ref="F57:G57"/>
    <mergeCell ref="BH53:BI53"/>
    <mergeCell ref="V59:AE59"/>
    <mergeCell ref="AF59:AO59"/>
    <mergeCell ref="AP59:AY59"/>
    <mergeCell ref="AZ59:BI59"/>
    <mergeCell ref="AZ56:BI56"/>
    <mergeCell ref="V55:AE55"/>
    <mergeCell ref="V56:AE56"/>
    <mergeCell ref="AF56:AO56"/>
    <mergeCell ref="AZ55:BI55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BK59"/>
  <sheetViews>
    <sheetView zoomScalePageLayoutView="0" workbookViewId="0" topLeftCell="A1">
      <selection activeCell="A1" sqref="A1"/>
    </sheetView>
  </sheetViews>
  <sheetFormatPr defaultColWidth="9.00390625" defaultRowHeight="10.5" customHeight="1"/>
  <cols>
    <col min="1" max="1" width="1.00390625" style="4" customWidth="1"/>
    <col min="2" max="63" width="1.625" style="4" customWidth="1"/>
    <col min="64" max="16384" width="9.00390625" style="4" customWidth="1"/>
  </cols>
  <sheetData>
    <row r="1" ht="10.5" customHeight="1">
      <c r="BK1" s="5" t="s">
        <v>352</v>
      </c>
    </row>
    <row r="3" spans="2:63" s="6" customFormat="1" ht="18" customHeight="1">
      <c r="B3" s="121" t="s">
        <v>384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96"/>
    </row>
    <row r="4" spans="2:63" ht="12.75" customHeight="1">
      <c r="B4" s="120" t="s">
        <v>75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97"/>
    </row>
    <row r="5" spans="2:63" ht="12.75" customHeight="1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262" t="s">
        <v>394</v>
      </c>
      <c r="BB5" s="263"/>
      <c r="BC5" s="263"/>
      <c r="BD5" s="263"/>
      <c r="BE5" s="263"/>
      <c r="BF5" s="263"/>
      <c r="BG5" s="263"/>
      <c r="BH5" s="263"/>
      <c r="BI5" s="263"/>
      <c r="BJ5" s="263"/>
      <c r="BK5" s="66"/>
    </row>
    <row r="6" spans="2:63" ht="19.5" customHeight="1">
      <c r="B6" s="148" t="s">
        <v>190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84" t="s">
        <v>191</v>
      </c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 t="s">
        <v>194</v>
      </c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253" t="s">
        <v>195</v>
      </c>
      <c r="AV6" s="254"/>
      <c r="AW6" s="254"/>
      <c r="AX6" s="254"/>
      <c r="AY6" s="254"/>
      <c r="AZ6" s="254"/>
      <c r="BA6" s="254"/>
      <c r="BB6" s="254"/>
      <c r="BC6" s="254"/>
      <c r="BD6" s="254"/>
      <c r="BE6" s="254"/>
      <c r="BF6" s="254"/>
      <c r="BG6" s="254"/>
      <c r="BH6" s="254"/>
      <c r="BI6" s="254"/>
      <c r="BJ6" s="255"/>
      <c r="BK6" s="17"/>
    </row>
    <row r="7" spans="2:63" ht="19.5" customHeight="1"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18" t="s">
        <v>222</v>
      </c>
      <c r="P7" s="118"/>
      <c r="Q7" s="118"/>
      <c r="R7" s="118"/>
      <c r="S7" s="118"/>
      <c r="T7" s="118"/>
      <c r="U7" s="118" t="s">
        <v>192</v>
      </c>
      <c r="V7" s="118"/>
      <c r="W7" s="118"/>
      <c r="X7" s="118"/>
      <c r="Y7" s="118"/>
      <c r="Z7" s="118" t="s">
        <v>193</v>
      </c>
      <c r="AA7" s="118"/>
      <c r="AB7" s="118"/>
      <c r="AC7" s="118"/>
      <c r="AD7" s="118"/>
      <c r="AE7" s="118" t="s">
        <v>222</v>
      </c>
      <c r="AF7" s="118"/>
      <c r="AG7" s="118"/>
      <c r="AH7" s="118"/>
      <c r="AI7" s="118"/>
      <c r="AJ7" s="118"/>
      <c r="AK7" s="118" t="s">
        <v>192</v>
      </c>
      <c r="AL7" s="118"/>
      <c r="AM7" s="118"/>
      <c r="AN7" s="118"/>
      <c r="AO7" s="118"/>
      <c r="AP7" s="118" t="s">
        <v>193</v>
      </c>
      <c r="AQ7" s="118"/>
      <c r="AR7" s="118"/>
      <c r="AS7" s="118"/>
      <c r="AT7" s="118"/>
      <c r="AU7" s="256" t="s">
        <v>222</v>
      </c>
      <c r="AV7" s="257"/>
      <c r="AW7" s="257"/>
      <c r="AX7" s="257"/>
      <c r="AY7" s="257"/>
      <c r="AZ7" s="258"/>
      <c r="BA7" s="259" t="s">
        <v>76</v>
      </c>
      <c r="BB7" s="257"/>
      <c r="BC7" s="257"/>
      <c r="BD7" s="257"/>
      <c r="BE7" s="260"/>
      <c r="BF7" s="256" t="s">
        <v>77</v>
      </c>
      <c r="BG7" s="257"/>
      <c r="BH7" s="257"/>
      <c r="BI7" s="257"/>
      <c r="BJ7" s="258"/>
      <c r="BK7" s="17"/>
    </row>
    <row r="8" spans="2:63" ht="13.5" customHeight="1">
      <c r="B8" s="13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36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</row>
    <row r="9" spans="3:63" s="20" customFormat="1" ht="13.5" customHeight="1">
      <c r="C9" s="243" t="s">
        <v>44</v>
      </c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87"/>
      <c r="O9" s="114">
        <f>SUM(U9:AD9)</f>
        <v>6415</v>
      </c>
      <c r="P9" s="115"/>
      <c r="Q9" s="115"/>
      <c r="R9" s="115"/>
      <c r="S9" s="115"/>
      <c r="T9" s="115"/>
      <c r="U9" s="115">
        <f>SUM(U12:Y58,'15-10'!U8:Y30)</f>
        <v>2612</v>
      </c>
      <c r="V9" s="115"/>
      <c r="W9" s="115"/>
      <c r="X9" s="115"/>
      <c r="Y9" s="115"/>
      <c r="Z9" s="115">
        <f>SUM(Z12:AD58,'15-10'!Z8:AD30)</f>
        <v>3803</v>
      </c>
      <c r="AA9" s="115"/>
      <c r="AB9" s="115"/>
      <c r="AC9" s="115"/>
      <c r="AD9" s="115"/>
      <c r="AE9" s="115">
        <f>SUM(AK9:AT9)</f>
        <v>6230</v>
      </c>
      <c r="AF9" s="115"/>
      <c r="AG9" s="115"/>
      <c r="AH9" s="115"/>
      <c r="AI9" s="115"/>
      <c r="AJ9" s="115"/>
      <c r="AK9" s="115">
        <f>SUM(AK12:AO58,'15-10'!AK8:AO30)</f>
        <v>2512</v>
      </c>
      <c r="AL9" s="115"/>
      <c r="AM9" s="115"/>
      <c r="AN9" s="115"/>
      <c r="AO9" s="115"/>
      <c r="AP9" s="115">
        <f>SUM(AP12:AT58,'15-10'!AP8:AT30)</f>
        <v>3718</v>
      </c>
      <c r="AQ9" s="115"/>
      <c r="AR9" s="115"/>
      <c r="AS9" s="115"/>
      <c r="AT9" s="115"/>
      <c r="AU9" s="115">
        <f>SUM(BA9:BJ9)</f>
        <v>1599</v>
      </c>
      <c r="AV9" s="115"/>
      <c r="AW9" s="115"/>
      <c r="AX9" s="115"/>
      <c r="AY9" s="115"/>
      <c r="AZ9" s="115"/>
      <c r="BA9" s="115">
        <f>SUM(BA12:BE58,'15-10'!BA8:BE30)</f>
        <v>1266</v>
      </c>
      <c r="BB9" s="115"/>
      <c r="BC9" s="115"/>
      <c r="BD9" s="115"/>
      <c r="BE9" s="115"/>
      <c r="BF9" s="115">
        <f>SUM(BF12:BJ58,'15-10'!BF8:BJ30)</f>
        <v>333</v>
      </c>
      <c r="BG9" s="115"/>
      <c r="BH9" s="115"/>
      <c r="BI9" s="115"/>
      <c r="BJ9" s="115"/>
      <c r="BK9" s="22"/>
    </row>
    <row r="10" spans="3:63" s="20" customFormat="1" ht="13.5" customHeight="1"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23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2"/>
    </row>
    <row r="11" spans="3:63" ht="13.5" customHeight="1"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98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8"/>
    </row>
    <row r="12" spans="3:63" ht="13.5" customHeight="1">
      <c r="C12" s="111" t="s">
        <v>51</v>
      </c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7"/>
      <c r="O12" s="116">
        <f>SUM(U12:AD12)</f>
        <v>103</v>
      </c>
      <c r="P12" s="112"/>
      <c r="Q12" s="112"/>
      <c r="R12" s="112"/>
      <c r="S12" s="112"/>
      <c r="T12" s="112"/>
      <c r="U12" s="261">
        <v>46</v>
      </c>
      <c r="V12" s="261"/>
      <c r="W12" s="261"/>
      <c r="X12" s="261"/>
      <c r="Y12" s="261"/>
      <c r="Z12" s="261">
        <v>57</v>
      </c>
      <c r="AA12" s="261"/>
      <c r="AB12" s="261"/>
      <c r="AC12" s="261"/>
      <c r="AD12" s="261"/>
      <c r="AE12" s="112">
        <f>SUM(AK12:AT12)</f>
        <v>103</v>
      </c>
      <c r="AF12" s="112"/>
      <c r="AG12" s="112"/>
      <c r="AH12" s="112"/>
      <c r="AI12" s="112"/>
      <c r="AJ12" s="112"/>
      <c r="AK12" s="261">
        <v>46</v>
      </c>
      <c r="AL12" s="261"/>
      <c r="AM12" s="261"/>
      <c r="AN12" s="261"/>
      <c r="AO12" s="261"/>
      <c r="AP12" s="261">
        <v>57</v>
      </c>
      <c r="AQ12" s="261"/>
      <c r="AR12" s="261"/>
      <c r="AS12" s="261"/>
      <c r="AT12" s="261"/>
      <c r="AU12" s="112">
        <f>SUM(BA12:BJ12)</f>
        <v>26</v>
      </c>
      <c r="AV12" s="112"/>
      <c r="AW12" s="112"/>
      <c r="AX12" s="112"/>
      <c r="AY12" s="112"/>
      <c r="AZ12" s="112"/>
      <c r="BA12" s="261">
        <v>20</v>
      </c>
      <c r="BB12" s="261"/>
      <c r="BC12" s="261"/>
      <c r="BD12" s="261"/>
      <c r="BE12" s="261"/>
      <c r="BF12" s="261">
        <v>6</v>
      </c>
      <c r="BG12" s="261"/>
      <c r="BH12" s="261"/>
      <c r="BI12" s="261"/>
      <c r="BJ12" s="261"/>
      <c r="BK12" s="8"/>
    </row>
    <row r="13" spans="3:63" ht="13.5" customHeight="1">
      <c r="C13" s="111" t="s">
        <v>78</v>
      </c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7"/>
      <c r="O13" s="116">
        <f>SUM(U13:AD13)</f>
        <v>45</v>
      </c>
      <c r="P13" s="112"/>
      <c r="Q13" s="112"/>
      <c r="R13" s="112"/>
      <c r="S13" s="112"/>
      <c r="T13" s="112"/>
      <c r="U13" s="261">
        <v>15</v>
      </c>
      <c r="V13" s="261"/>
      <c r="W13" s="261"/>
      <c r="X13" s="261"/>
      <c r="Y13" s="261"/>
      <c r="Z13" s="261">
        <v>30</v>
      </c>
      <c r="AA13" s="261"/>
      <c r="AB13" s="261"/>
      <c r="AC13" s="261"/>
      <c r="AD13" s="261"/>
      <c r="AE13" s="112">
        <f>SUM(AK13:AT13)</f>
        <v>44</v>
      </c>
      <c r="AF13" s="112"/>
      <c r="AG13" s="112"/>
      <c r="AH13" s="112"/>
      <c r="AI13" s="112"/>
      <c r="AJ13" s="112"/>
      <c r="AK13" s="261">
        <v>14</v>
      </c>
      <c r="AL13" s="261"/>
      <c r="AM13" s="261"/>
      <c r="AN13" s="261"/>
      <c r="AO13" s="261"/>
      <c r="AP13" s="261">
        <v>30</v>
      </c>
      <c r="AQ13" s="261"/>
      <c r="AR13" s="261"/>
      <c r="AS13" s="261"/>
      <c r="AT13" s="261"/>
      <c r="AU13" s="112">
        <f>SUM(BA13:BJ13)</f>
        <v>13</v>
      </c>
      <c r="AV13" s="112"/>
      <c r="AW13" s="112"/>
      <c r="AX13" s="112"/>
      <c r="AY13" s="112"/>
      <c r="AZ13" s="112"/>
      <c r="BA13" s="261">
        <v>10</v>
      </c>
      <c r="BB13" s="261"/>
      <c r="BC13" s="261"/>
      <c r="BD13" s="261"/>
      <c r="BE13" s="261"/>
      <c r="BF13" s="261">
        <v>3</v>
      </c>
      <c r="BG13" s="261"/>
      <c r="BH13" s="261"/>
      <c r="BI13" s="261"/>
      <c r="BJ13" s="261"/>
      <c r="BK13" s="8"/>
    </row>
    <row r="14" spans="3:63" ht="13.5" customHeight="1">
      <c r="C14" s="111" t="s">
        <v>79</v>
      </c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7"/>
      <c r="O14" s="116">
        <f>SUM(U14:AD14)</f>
        <v>93</v>
      </c>
      <c r="P14" s="112"/>
      <c r="Q14" s="112"/>
      <c r="R14" s="112"/>
      <c r="S14" s="112"/>
      <c r="T14" s="112"/>
      <c r="U14" s="261">
        <v>45</v>
      </c>
      <c r="V14" s="261"/>
      <c r="W14" s="261"/>
      <c r="X14" s="261"/>
      <c r="Y14" s="261"/>
      <c r="Z14" s="261">
        <v>48</v>
      </c>
      <c r="AA14" s="261"/>
      <c r="AB14" s="261"/>
      <c r="AC14" s="261"/>
      <c r="AD14" s="261"/>
      <c r="AE14" s="112">
        <f>SUM(AK14:AT14)</f>
        <v>93</v>
      </c>
      <c r="AF14" s="112"/>
      <c r="AG14" s="112"/>
      <c r="AH14" s="112"/>
      <c r="AI14" s="112"/>
      <c r="AJ14" s="112"/>
      <c r="AK14" s="261">
        <v>45</v>
      </c>
      <c r="AL14" s="261"/>
      <c r="AM14" s="261"/>
      <c r="AN14" s="261"/>
      <c r="AO14" s="261"/>
      <c r="AP14" s="261">
        <v>48</v>
      </c>
      <c r="AQ14" s="261"/>
      <c r="AR14" s="261"/>
      <c r="AS14" s="261"/>
      <c r="AT14" s="261"/>
      <c r="AU14" s="112">
        <f>SUM(BA14:BJ14)</f>
        <v>31</v>
      </c>
      <c r="AV14" s="112"/>
      <c r="AW14" s="112"/>
      <c r="AX14" s="112"/>
      <c r="AY14" s="112"/>
      <c r="AZ14" s="112"/>
      <c r="BA14" s="261">
        <v>25</v>
      </c>
      <c r="BB14" s="261"/>
      <c r="BC14" s="261"/>
      <c r="BD14" s="261"/>
      <c r="BE14" s="261"/>
      <c r="BF14" s="261">
        <v>6</v>
      </c>
      <c r="BG14" s="261"/>
      <c r="BH14" s="261"/>
      <c r="BI14" s="261"/>
      <c r="BJ14" s="261"/>
      <c r="BK14" s="8"/>
    </row>
    <row r="15" spans="3:63" ht="13.5" customHeight="1">
      <c r="C15" s="111" t="s">
        <v>80</v>
      </c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7"/>
      <c r="O15" s="116">
        <f>SUM(U15:AD15)</f>
        <v>77</v>
      </c>
      <c r="P15" s="112"/>
      <c r="Q15" s="112"/>
      <c r="R15" s="112"/>
      <c r="S15" s="112"/>
      <c r="T15" s="112"/>
      <c r="U15" s="261">
        <v>35</v>
      </c>
      <c r="V15" s="261"/>
      <c r="W15" s="261"/>
      <c r="X15" s="261"/>
      <c r="Y15" s="261"/>
      <c r="Z15" s="261">
        <v>42</v>
      </c>
      <c r="AA15" s="261"/>
      <c r="AB15" s="261"/>
      <c r="AC15" s="261"/>
      <c r="AD15" s="261"/>
      <c r="AE15" s="112">
        <f>SUM(AK15:AT15)</f>
        <v>77</v>
      </c>
      <c r="AF15" s="112"/>
      <c r="AG15" s="112"/>
      <c r="AH15" s="112"/>
      <c r="AI15" s="112"/>
      <c r="AJ15" s="112"/>
      <c r="AK15" s="261">
        <v>35</v>
      </c>
      <c r="AL15" s="261"/>
      <c r="AM15" s="261"/>
      <c r="AN15" s="261"/>
      <c r="AO15" s="261"/>
      <c r="AP15" s="261">
        <v>42</v>
      </c>
      <c r="AQ15" s="261"/>
      <c r="AR15" s="261"/>
      <c r="AS15" s="261"/>
      <c r="AT15" s="261"/>
      <c r="AU15" s="112">
        <f>SUM(BA15:BJ15)</f>
        <v>23</v>
      </c>
      <c r="AV15" s="112"/>
      <c r="AW15" s="112"/>
      <c r="AX15" s="112"/>
      <c r="AY15" s="112"/>
      <c r="AZ15" s="112"/>
      <c r="BA15" s="261">
        <v>16</v>
      </c>
      <c r="BB15" s="261"/>
      <c r="BC15" s="261"/>
      <c r="BD15" s="261"/>
      <c r="BE15" s="261"/>
      <c r="BF15" s="261">
        <v>7</v>
      </c>
      <c r="BG15" s="261"/>
      <c r="BH15" s="261"/>
      <c r="BI15" s="261"/>
      <c r="BJ15" s="261"/>
      <c r="BK15" s="8"/>
    </row>
    <row r="16" spans="3:63" ht="13.5" customHeight="1">
      <c r="C16" s="111" t="s">
        <v>56</v>
      </c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7"/>
      <c r="O16" s="116">
        <f>SUM(U16:AD16)</f>
        <v>112</v>
      </c>
      <c r="P16" s="112"/>
      <c r="Q16" s="112"/>
      <c r="R16" s="112"/>
      <c r="S16" s="112"/>
      <c r="T16" s="112"/>
      <c r="U16" s="261">
        <v>50</v>
      </c>
      <c r="V16" s="261"/>
      <c r="W16" s="261"/>
      <c r="X16" s="261"/>
      <c r="Y16" s="261"/>
      <c r="Z16" s="261">
        <v>62</v>
      </c>
      <c r="AA16" s="261"/>
      <c r="AB16" s="261"/>
      <c r="AC16" s="261"/>
      <c r="AD16" s="261"/>
      <c r="AE16" s="112">
        <f>SUM(AK16:AT16)</f>
        <v>112</v>
      </c>
      <c r="AF16" s="112"/>
      <c r="AG16" s="112"/>
      <c r="AH16" s="112"/>
      <c r="AI16" s="112"/>
      <c r="AJ16" s="112"/>
      <c r="AK16" s="261">
        <v>50</v>
      </c>
      <c r="AL16" s="261"/>
      <c r="AM16" s="261"/>
      <c r="AN16" s="261"/>
      <c r="AO16" s="261"/>
      <c r="AP16" s="261">
        <v>62</v>
      </c>
      <c r="AQ16" s="261"/>
      <c r="AR16" s="261"/>
      <c r="AS16" s="261"/>
      <c r="AT16" s="261"/>
      <c r="AU16" s="112">
        <f>SUM(BA16:BJ16)</f>
        <v>29</v>
      </c>
      <c r="AV16" s="112"/>
      <c r="AW16" s="112"/>
      <c r="AX16" s="112"/>
      <c r="AY16" s="112"/>
      <c r="AZ16" s="112"/>
      <c r="BA16" s="261">
        <v>23</v>
      </c>
      <c r="BB16" s="261"/>
      <c r="BC16" s="261"/>
      <c r="BD16" s="261"/>
      <c r="BE16" s="261"/>
      <c r="BF16" s="261">
        <v>6</v>
      </c>
      <c r="BG16" s="261"/>
      <c r="BH16" s="261"/>
      <c r="BI16" s="261"/>
      <c r="BJ16" s="261"/>
      <c r="BK16" s="8"/>
    </row>
    <row r="17" spans="3:63" ht="13.5" customHeight="1"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8"/>
    </row>
    <row r="18" spans="3:63" ht="13.5" customHeight="1">
      <c r="C18" s="111" t="s">
        <v>81</v>
      </c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7"/>
      <c r="O18" s="116">
        <f>SUM(U18:AD18)</f>
        <v>95</v>
      </c>
      <c r="P18" s="112"/>
      <c r="Q18" s="112"/>
      <c r="R18" s="112"/>
      <c r="S18" s="112"/>
      <c r="T18" s="112"/>
      <c r="U18" s="261">
        <v>30</v>
      </c>
      <c r="V18" s="261"/>
      <c r="W18" s="261"/>
      <c r="X18" s="261"/>
      <c r="Y18" s="261"/>
      <c r="Z18" s="261">
        <v>65</v>
      </c>
      <c r="AA18" s="261"/>
      <c r="AB18" s="261"/>
      <c r="AC18" s="261"/>
      <c r="AD18" s="261"/>
      <c r="AE18" s="112">
        <f>SUM(AK18:AT18)</f>
        <v>91</v>
      </c>
      <c r="AF18" s="112"/>
      <c r="AG18" s="112"/>
      <c r="AH18" s="112"/>
      <c r="AI18" s="112"/>
      <c r="AJ18" s="112"/>
      <c r="AK18" s="261">
        <v>30</v>
      </c>
      <c r="AL18" s="261"/>
      <c r="AM18" s="261"/>
      <c r="AN18" s="261"/>
      <c r="AO18" s="261"/>
      <c r="AP18" s="261">
        <v>61</v>
      </c>
      <c r="AQ18" s="261"/>
      <c r="AR18" s="261"/>
      <c r="AS18" s="261"/>
      <c r="AT18" s="261"/>
      <c r="AU18" s="112">
        <f>SUM(BA18:BJ18)</f>
        <v>21</v>
      </c>
      <c r="AV18" s="112"/>
      <c r="AW18" s="112"/>
      <c r="AX18" s="112"/>
      <c r="AY18" s="112"/>
      <c r="AZ18" s="112"/>
      <c r="BA18" s="261">
        <v>17</v>
      </c>
      <c r="BB18" s="261"/>
      <c r="BC18" s="261"/>
      <c r="BD18" s="261"/>
      <c r="BE18" s="261"/>
      <c r="BF18" s="261">
        <v>4</v>
      </c>
      <c r="BG18" s="261"/>
      <c r="BH18" s="261"/>
      <c r="BI18" s="261"/>
      <c r="BJ18" s="261"/>
      <c r="BK18" s="8"/>
    </row>
    <row r="19" spans="3:63" ht="13.5" customHeight="1">
      <c r="C19" s="111" t="s">
        <v>82</v>
      </c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7"/>
      <c r="O19" s="116">
        <f>SUM(U19:AD19)</f>
        <v>124</v>
      </c>
      <c r="P19" s="112"/>
      <c r="Q19" s="112"/>
      <c r="R19" s="112"/>
      <c r="S19" s="112"/>
      <c r="T19" s="112"/>
      <c r="U19" s="261">
        <v>52</v>
      </c>
      <c r="V19" s="261"/>
      <c r="W19" s="261"/>
      <c r="X19" s="261"/>
      <c r="Y19" s="261"/>
      <c r="Z19" s="261">
        <v>72</v>
      </c>
      <c r="AA19" s="261"/>
      <c r="AB19" s="261"/>
      <c r="AC19" s="261"/>
      <c r="AD19" s="261"/>
      <c r="AE19" s="112">
        <f>SUM(AK19:AT19)</f>
        <v>123</v>
      </c>
      <c r="AF19" s="112"/>
      <c r="AG19" s="112"/>
      <c r="AH19" s="112"/>
      <c r="AI19" s="112"/>
      <c r="AJ19" s="112"/>
      <c r="AK19" s="261">
        <v>52</v>
      </c>
      <c r="AL19" s="261"/>
      <c r="AM19" s="261"/>
      <c r="AN19" s="261"/>
      <c r="AO19" s="261"/>
      <c r="AP19" s="261">
        <v>71</v>
      </c>
      <c r="AQ19" s="261"/>
      <c r="AR19" s="261"/>
      <c r="AS19" s="261"/>
      <c r="AT19" s="261"/>
      <c r="AU19" s="112">
        <f>SUM(BA19:BJ19)</f>
        <v>31</v>
      </c>
      <c r="AV19" s="112"/>
      <c r="AW19" s="112"/>
      <c r="AX19" s="112"/>
      <c r="AY19" s="112"/>
      <c r="AZ19" s="112"/>
      <c r="BA19" s="261">
        <v>25</v>
      </c>
      <c r="BB19" s="261"/>
      <c r="BC19" s="261"/>
      <c r="BD19" s="261"/>
      <c r="BE19" s="261"/>
      <c r="BF19" s="261">
        <v>6</v>
      </c>
      <c r="BG19" s="261"/>
      <c r="BH19" s="261"/>
      <c r="BI19" s="261"/>
      <c r="BJ19" s="261"/>
      <c r="BK19" s="8"/>
    </row>
    <row r="20" spans="3:63" ht="13.5" customHeight="1">
      <c r="C20" s="111" t="s">
        <v>83</v>
      </c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7"/>
      <c r="O20" s="116">
        <f>SUM(U20:AD20)</f>
        <v>130</v>
      </c>
      <c r="P20" s="112"/>
      <c r="Q20" s="112"/>
      <c r="R20" s="112"/>
      <c r="S20" s="112"/>
      <c r="T20" s="112"/>
      <c r="U20" s="261">
        <v>50</v>
      </c>
      <c r="V20" s="261"/>
      <c r="W20" s="261"/>
      <c r="X20" s="261"/>
      <c r="Y20" s="261"/>
      <c r="Z20" s="261">
        <v>80</v>
      </c>
      <c r="AA20" s="261"/>
      <c r="AB20" s="261"/>
      <c r="AC20" s="261"/>
      <c r="AD20" s="261"/>
      <c r="AE20" s="112">
        <f>SUM(AK20:AT20)</f>
        <v>130</v>
      </c>
      <c r="AF20" s="112"/>
      <c r="AG20" s="112"/>
      <c r="AH20" s="112"/>
      <c r="AI20" s="112"/>
      <c r="AJ20" s="112"/>
      <c r="AK20" s="261">
        <v>50</v>
      </c>
      <c r="AL20" s="261"/>
      <c r="AM20" s="261"/>
      <c r="AN20" s="261"/>
      <c r="AO20" s="261"/>
      <c r="AP20" s="261">
        <v>80</v>
      </c>
      <c r="AQ20" s="261"/>
      <c r="AR20" s="261"/>
      <c r="AS20" s="261"/>
      <c r="AT20" s="261"/>
      <c r="AU20" s="112">
        <f>SUM(BA20:BJ20)</f>
        <v>31</v>
      </c>
      <c r="AV20" s="112"/>
      <c r="AW20" s="112"/>
      <c r="AX20" s="112"/>
      <c r="AY20" s="112"/>
      <c r="AZ20" s="112"/>
      <c r="BA20" s="261">
        <v>25</v>
      </c>
      <c r="BB20" s="261"/>
      <c r="BC20" s="261"/>
      <c r="BD20" s="261"/>
      <c r="BE20" s="261"/>
      <c r="BF20" s="261">
        <v>6</v>
      </c>
      <c r="BG20" s="261"/>
      <c r="BH20" s="261"/>
      <c r="BI20" s="261"/>
      <c r="BJ20" s="261"/>
      <c r="BK20" s="8"/>
    </row>
    <row r="21" spans="3:63" ht="13.5" customHeight="1">
      <c r="C21" s="111" t="s">
        <v>84</v>
      </c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7"/>
      <c r="O21" s="116">
        <f>SUM(U21:AD21)</f>
        <v>120</v>
      </c>
      <c r="P21" s="112"/>
      <c r="Q21" s="112"/>
      <c r="R21" s="112"/>
      <c r="S21" s="112"/>
      <c r="T21" s="112"/>
      <c r="U21" s="261">
        <v>51</v>
      </c>
      <c r="V21" s="261"/>
      <c r="W21" s="261"/>
      <c r="X21" s="261"/>
      <c r="Y21" s="261"/>
      <c r="Z21" s="261">
        <v>69</v>
      </c>
      <c r="AA21" s="261"/>
      <c r="AB21" s="261"/>
      <c r="AC21" s="261"/>
      <c r="AD21" s="261"/>
      <c r="AE21" s="112">
        <f>SUM(AK21:AT21)</f>
        <v>116</v>
      </c>
      <c r="AF21" s="112"/>
      <c r="AG21" s="112"/>
      <c r="AH21" s="112"/>
      <c r="AI21" s="112"/>
      <c r="AJ21" s="112"/>
      <c r="AK21" s="261">
        <v>47</v>
      </c>
      <c r="AL21" s="261"/>
      <c r="AM21" s="261"/>
      <c r="AN21" s="261"/>
      <c r="AO21" s="261"/>
      <c r="AP21" s="261">
        <v>69</v>
      </c>
      <c r="AQ21" s="261"/>
      <c r="AR21" s="261"/>
      <c r="AS21" s="261"/>
      <c r="AT21" s="261"/>
      <c r="AU21" s="112">
        <f>SUM(BA21:BJ21)</f>
        <v>28</v>
      </c>
      <c r="AV21" s="112"/>
      <c r="AW21" s="112"/>
      <c r="AX21" s="112"/>
      <c r="AY21" s="112"/>
      <c r="AZ21" s="112"/>
      <c r="BA21" s="261">
        <v>23</v>
      </c>
      <c r="BB21" s="261"/>
      <c r="BC21" s="261"/>
      <c r="BD21" s="261"/>
      <c r="BE21" s="261"/>
      <c r="BF21" s="261">
        <v>5</v>
      </c>
      <c r="BG21" s="261"/>
      <c r="BH21" s="261"/>
      <c r="BI21" s="261"/>
      <c r="BJ21" s="261"/>
      <c r="BK21" s="8"/>
    </row>
    <row r="22" spans="3:63" ht="13.5" customHeight="1">
      <c r="C22" s="111" t="s">
        <v>85</v>
      </c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7"/>
      <c r="O22" s="116">
        <f>SUM(U22:AD22)</f>
        <v>94</v>
      </c>
      <c r="P22" s="112"/>
      <c r="Q22" s="112"/>
      <c r="R22" s="112"/>
      <c r="S22" s="112"/>
      <c r="T22" s="112"/>
      <c r="U22" s="261">
        <v>34</v>
      </c>
      <c r="V22" s="261"/>
      <c r="W22" s="261"/>
      <c r="X22" s="261"/>
      <c r="Y22" s="261"/>
      <c r="Z22" s="261">
        <v>60</v>
      </c>
      <c r="AA22" s="261"/>
      <c r="AB22" s="261"/>
      <c r="AC22" s="261"/>
      <c r="AD22" s="261"/>
      <c r="AE22" s="112">
        <f>SUM(AK22:AT22)</f>
        <v>91</v>
      </c>
      <c r="AF22" s="112"/>
      <c r="AG22" s="112"/>
      <c r="AH22" s="112"/>
      <c r="AI22" s="112"/>
      <c r="AJ22" s="112"/>
      <c r="AK22" s="261">
        <v>34</v>
      </c>
      <c r="AL22" s="261"/>
      <c r="AM22" s="261"/>
      <c r="AN22" s="261"/>
      <c r="AO22" s="261"/>
      <c r="AP22" s="261">
        <v>57</v>
      </c>
      <c r="AQ22" s="261"/>
      <c r="AR22" s="261"/>
      <c r="AS22" s="261"/>
      <c r="AT22" s="261"/>
      <c r="AU22" s="112">
        <f>SUM(BA22:BJ22)</f>
        <v>22</v>
      </c>
      <c r="AV22" s="112"/>
      <c r="AW22" s="112"/>
      <c r="AX22" s="112"/>
      <c r="AY22" s="112"/>
      <c r="AZ22" s="112"/>
      <c r="BA22" s="261">
        <v>17</v>
      </c>
      <c r="BB22" s="261"/>
      <c r="BC22" s="261"/>
      <c r="BD22" s="261"/>
      <c r="BE22" s="261"/>
      <c r="BF22" s="261">
        <v>5</v>
      </c>
      <c r="BG22" s="261"/>
      <c r="BH22" s="261"/>
      <c r="BI22" s="261"/>
      <c r="BJ22" s="261"/>
      <c r="BK22" s="8"/>
    </row>
    <row r="23" spans="3:63" ht="13.5" customHeight="1"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8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8"/>
    </row>
    <row r="24" spans="3:63" ht="13.5" customHeight="1">
      <c r="C24" s="111" t="s">
        <v>86</v>
      </c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7"/>
      <c r="O24" s="116">
        <f>SUM(U24:AD24)</f>
        <v>123</v>
      </c>
      <c r="P24" s="112"/>
      <c r="Q24" s="112"/>
      <c r="R24" s="112"/>
      <c r="S24" s="112"/>
      <c r="T24" s="112"/>
      <c r="U24" s="261">
        <v>51</v>
      </c>
      <c r="V24" s="261"/>
      <c r="W24" s="261"/>
      <c r="X24" s="261"/>
      <c r="Y24" s="261"/>
      <c r="Z24" s="261">
        <v>72</v>
      </c>
      <c r="AA24" s="261"/>
      <c r="AB24" s="261"/>
      <c r="AC24" s="261"/>
      <c r="AD24" s="261"/>
      <c r="AE24" s="112">
        <f>SUM(AK24:AT24)</f>
        <v>118</v>
      </c>
      <c r="AF24" s="112"/>
      <c r="AG24" s="112"/>
      <c r="AH24" s="112"/>
      <c r="AI24" s="112"/>
      <c r="AJ24" s="112"/>
      <c r="AK24" s="261">
        <v>49</v>
      </c>
      <c r="AL24" s="261"/>
      <c r="AM24" s="261"/>
      <c r="AN24" s="261"/>
      <c r="AO24" s="261"/>
      <c r="AP24" s="261">
        <v>69</v>
      </c>
      <c r="AQ24" s="261"/>
      <c r="AR24" s="261"/>
      <c r="AS24" s="261"/>
      <c r="AT24" s="261"/>
      <c r="AU24" s="112">
        <f>SUM(BA24:BJ24)</f>
        <v>27</v>
      </c>
      <c r="AV24" s="112"/>
      <c r="AW24" s="112"/>
      <c r="AX24" s="112"/>
      <c r="AY24" s="112"/>
      <c r="AZ24" s="112"/>
      <c r="BA24" s="261">
        <v>21</v>
      </c>
      <c r="BB24" s="261"/>
      <c r="BC24" s="261"/>
      <c r="BD24" s="261"/>
      <c r="BE24" s="261"/>
      <c r="BF24" s="261">
        <v>6</v>
      </c>
      <c r="BG24" s="261"/>
      <c r="BH24" s="261"/>
      <c r="BI24" s="261"/>
      <c r="BJ24" s="261"/>
      <c r="BK24" s="8"/>
    </row>
    <row r="25" spans="3:63" ht="13.5" customHeight="1">
      <c r="C25" s="111" t="s">
        <v>87</v>
      </c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7"/>
      <c r="O25" s="116">
        <f>SUM(U25:AD25)</f>
        <v>78</v>
      </c>
      <c r="P25" s="112"/>
      <c r="Q25" s="112"/>
      <c r="R25" s="112"/>
      <c r="S25" s="112"/>
      <c r="T25" s="112"/>
      <c r="U25" s="261">
        <v>33</v>
      </c>
      <c r="V25" s="261"/>
      <c r="W25" s="261"/>
      <c r="X25" s="261"/>
      <c r="Y25" s="261"/>
      <c r="Z25" s="261">
        <v>45</v>
      </c>
      <c r="AA25" s="261"/>
      <c r="AB25" s="261"/>
      <c r="AC25" s="261"/>
      <c r="AD25" s="261"/>
      <c r="AE25" s="112">
        <f>SUM(AK25:AT25)</f>
        <v>72</v>
      </c>
      <c r="AF25" s="112"/>
      <c r="AG25" s="112"/>
      <c r="AH25" s="112"/>
      <c r="AI25" s="112"/>
      <c r="AJ25" s="112"/>
      <c r="AK25" s="261">
        <v>27</v>
      </c>
      <c r="AL25" s="261"/>
      <c r="AM25" s="261"/>
      <c r="AN25" s="261"/>
      <c r="AO25" s="261"/>
      <c r="AP25" s="261">
        <v>45</v>
      </c>
      <c r="AQ25" s="261"/>
      <c r="AR25" s="261"/>
      <c r="AS25" s="261"/>
      <c r="AT25" s="261"/>
      <c r="AU25" s="112">
        <f>SUM(BA25:BJ25)</f>
        <v>21</v>
      </c>
      <c r="AV25" s="112"/>
      <c r="AW25" s="112"/>
      <c r="AX25" s="112"/>
      <c r="AY25" s="112"/>
      <c r="AZ25" s="112"/>
      <c r="BA25" s="261">
        <v>16</v>
      </c>
      <c r="BB25" s="261"/>
      <c r="BC25" s="261"/>
      <c r="BD25" s="261"/>
      <c r="BE25" s="261"/>
      <c r="BF25" s="261">
        <v>5</v>
      </c>
      <c r="BG25" s="261"/>
      <c r="BH25" s="261"/>
      <c r="BI25" s="261"/>
      <c r="BJ25" s="261"/>
      <c r="BK25" s="8"/>
    </row>
    <row r="26" spans="3:63" ht="13.5" customHeight="1">
      <c r="C26" s="111" t="s">
        <v>88</v>
      </c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7"/>
      <c r="O26" s="116">
        <f>SUM(U26:AD26)</f>
        <v>122</v>
      </c>
      <c r="P26" s="112"/>
      <c r="Q26" s="112"/>
      <c r="R26" s="112"/>
      <c r="S26" s="112"/>
      <c r="T26" s="112"/>
      <c r="U26" s="261">
        <v>50</v>
      </c>
      <c r="V26" s="261"/>
      <c r="W26" s="261"/>
      <c r="X26" s="261"/>
      <c r="Y26" s="261"/>
      <c r="Z26" s="261">
        <v>72</v>
      </c>
      <c r="AA26" s="261"/>
      <c r="AB26" s="261"/>
      <c r="AC26" s="261"/>
      <c r="AD26" s="261"/>
      <c r="AE26" s="112">
        <f>SUM(AK26:AT26)</f>
        <v>115</v>
      </c>
      <c r="AF26" s="112"/>
      <c r="AG26" s="112"/>
      <c r="AH26" s="112"/>
      <c r="AI26" s="112"/>
      <c r="AJ26" s="112"/>
      <c r="AK26" s="261">
        <v>46</v>
      </c>
      <c r="AL26" s="261"/>
      <c r="AM26" s="261"/>
      <c r="AN26" s="261"/>
      <c r="AO26" s="261"/>
      <c r="AP26" s="261">
        <v>69</v>
      </c>
      <c r="AQ26" s="261"/>
      <c r="AR26" s="261"/>
      <c r="AS26" s="261"/>
      <c r="AT26" s="261"/>
      <c r="AU26" s="112">
        <f>SUM(BA26:BJ26)</f>
        <v>29</v>
      </c>
      <c r="AV26" s="112"/>
      <c r="AW26" s="112"/>
      <c r="AX26" s="112"/>
      <c r="AY26" s="112"/>
      <c r="AZ26" s="112"/>
      <c r="BA26" s="261">
        <v>24</v>
      </c>
      <c r="BB26" s="261"/>
      <c r="BC26" s="261"/>
      <c r="BD26" s="261"/>
      <c r="BE26" s="261"/>
      <c r="BF26" s="261">
        <v>5</v>
      </c>
      <c r="BG26" s="261"/>
      <c r="BH26" s="261"/>
      <c r="BI26" s="261"/>
      <c r="BJ26" s="261"/>
      <c r="BK26" s="8"/>
    </row>
    <row r="27" spans="3:63" ht="13.5" customHeight="1">
      <c r="C27" s="111" t="s">
        <v>89</v>
      </c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7"/>
      <c r="O27" s="116">
        <f>SUM(U27:AD27)</f>
        <v>124</v>
      </c>
      <c r="P27" s="112"/>
      <c r="Q27" s="112"/>
      <c r="R27" s="112"/>
      <c r="S27" s="112"/>
      <c r="T27" s="112"/>
      <c r="U27" s="261">
        <v>50</v>
      </c>
      <c r="V27" s="261"/>
      <c r="W27" s="261"/>
      <c r="X27" s="261"/>
      <c r="Y27" s="261"/>
      <c r="Z27" s="261">
        <v>74</v>
      </c>
      <c r="AA27" s="261"/>
      <c r="AB27" s="261"/>
      <c r="AC27" s="261"/>
      <c r="AD27" s="261"/>
      <c r="AE27" s="112">
        <f>SUM(AK27:AT27)</f>
        <v>124</v>
      </c>
      <c r="AF27" s="112"/>
      <c r="AG27" s="112"/>
      <c r="AH27" s="112"/>
      <c r="AI27" s="112"/>
      <c r="AJ27" s="112"/>
      <c r="AK27" s="261">
        <v>50</v>
      </c>
      <c r="AL27" s="261"/>
      <c r="AM27" s="261"/>
      <c r="AN27" s="261"/>
      <c r="AO27" s="261"/>
      <c r="AP27" s="261">
        <v>74</v>
      </c>
      <c r="AQ27" s="261"/>
      <c r="AR27" s="261"/>
      <c r="AS27" s="261"/>
      <c r="AT27" s="261"/>
      <c r="AU27" s="112">
        <f>SUM(BA27:BJ27)</f>
        <v>36</v>
      </c>
      <c r="AV27" s="112"/>
      <c r="AW27" s="112"/>
      <c r="AX27" s="112"/>
      <c r="AY27" s="112"/>
      <c r="AZ27" s="112"/>
      <c r="BA27" s="261">
        <v>28</v>
      </c>
      <c r="BB27" s="261"/>
      <c r="BC27" s="261"/>
      <c r="BD27" s="261"/>
      <c r="BE27" s="261"/>
      <c r="BF27" s="261">
        <v>8</v>
      </c>
      <c r="BG27" s="261"/>
      <c r="BH27" s="261"/>
      <c r="BI27" s="261"/>
      <c r="BJ27" s="261"/>
      <c r="BK27" s="8"/>
    </row>
    <row r="28" spans="3:63" ht="13.5" customHeight="1">
      <c r="C28" s="111" t="s">
        <v>90</v>
      </c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7"/>
      <c r="O28" s="116">
        <f>SUM(U28:AD28)</f>
        <v>98</v>
      </c>
      <c r="P28" s="112"/>
      <c r="Q28" s="112"/>
      <c r="R28" s="112"/>
      <c r="S28" s="112"/>
      <c r="T28" s="112"/>
      <c r="U28" s="261">
        <v>45</v>
      </c>
      <c r="V28" s="261"/>
      <c r="W28" s="261"/>
      <c r="X28" s="261"/>
      <c r="Y28" s="261"/>
      <c r="Z28" s="261">
        <v>53</v>
      </c>
      <c r="AA28" s="261"/>
      <c r="AB28" s="261"/>
      <c r="AC28" s="261"/>
      <c r="AD28" s="261"/>
      <c r="AE28" s="112">
        <f>SUM(AK28:AT28)</f>
        <v>91</v>
      </c>
      <c r="AF28" s="112"/>
      <c r="AG28" s="112"/>
      <c r="AH28" s="112"/>
      <c r="AI28" s="112"/>
      <c r="AJ28" s="112"/>
      <c r="AK28" s="261">
        <v>41</v>
      </c>
      <c r="AL28" s="261"/>
      <c r="AM28" s="261"/>
      <c r="AN28" s="261"/>
      <c r="AO28" s="261"/>
      <c r="AP28" s="261">
        <v>50</v>
      </c>
      <c r="AQ28" s="261"/>
      <c r="AR28" s="261"/>
      <c r="AS28" s="261"/>
      <c r="AT28" s="261"/>
      <c r="AU28" s="112">
        <f>SUM(BA28:BJ28)</f>
        <v>25</v>
      </c>
      <c r="AV28" s="112"/>
      <c r="AW28" s="112"/>
      <c r="AX28" s="112"/>
      <c r="AY28" s="112"/>
      <c r="AZ28" s="112"/>
      <c r="BA28" s="261">
        <v>19</v>
      </c>
      <c r="BB28" s="261"/>
      <c r="BC28" s="261"/>
      <c r="BD28" s="261"/>
      <c r="BE28" s="261"/>
      <c r="BF28" s="261">
        <v>6</v>
      </c>
      <c r="BG28" s="261"/>
      <c r="BH28" s="261"/>
      <c r="BI28" s="261"/>
      <c r="BJ28" s="261"/>
      <c r="BK28" s="8"/>
    </row>
    <row r="29" spans="3:63" ht="13.5" customHeight="1"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8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8"/>
    </row>
    <row r="30" spans="3:63" ht="13.5" customHeight="1">
      <c r="C30" s="111" t="s">
        <v>91</v>
      </c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7"/>
      <c r="O30" s="116">
        <f>SUM(U30:AD30)</f>
        <v>93</v>
      </c>
      <c r="P30" s="112"/>
      <c r="Q30" s="112"/>
      <c r="R30" s="112"/>
      <c r="S30" s="112"/>
      <c r="T30" s="112"/>
      <c r="U30" s="261">
        <v>28</v>
      </c>
      <c r="V30" s="261"/>
      <c r="W30" s="261"/>
      <c r="X30" s="261"/>
      <c r="Y30" s="261"/>
      <c r="Z30" s="261">
        <v>65</v>
      </c>
      <c r="AA30" s="261"/>
      <c r="AB30" s="261"/>
      <c r="AC30" s="261"/>
      <c r="AD30" s="261"/>
      <c r="AE30" s="112">
        <f>SUM(AK30:AT30)</f>
        <v>90</v>
      </c>
      <c r="AF30" s="112"/>
      <c r="AG30" s="112"/>
      <c r="AH30" s="112"/>
      <c r="AI30" s="112"/>
      <c r="AJ30" s="112"/>
      <c r="AK30" s="261">
        <v>28</v>
      </c>
      <c r="AL30" s="261"/>
      <c r="AM30" s="261"/>
      <c r="AN30" s="261"/>
      <c r="AO30" s="261"/>
      <c r="AP30" s="261">
        <v>62</v>
      </c>
      <c r="AQ30" s="261"/>
      <c r="AR30" s="261"/>
      <c r="AS30" s="261"/>
      <c r="AT30" s="261"/>
      <c r="AU30" s="112">
        <f>SUM(BA30:BJ30)</f>
        <v>17</v>
      </c>
      <c r="AV30" s="112"/>
      <c r="AW30" s="112"/>
      <c r="AX30" s="112"/>
      <c r="AY30" s="112"/>
      <c r="AZ30" s="112"/>
      <c r="BA30" s="261">
        <v>14</v>
      </c>
      <c r="BB30" s="261"/>
      <c r="BC30" s="261"/>
      <c r="BD30" s="261"/>
      <c r="BE30" s="261"/>
      <c r="BF30" s="261">
        <v>3</v>
      </c>
      <c r="BG30" s="261"/>
      <c r="BH30" s="261"/>
      <c r="BI30" s="261"/>
      <c r="BJ30" s="261"/>
      <c r="BK30" s="8"/>
    </row>
    <row r="31" spans="3:63" ht="13.5" customHeight="1">
      <c r="C31" s="111" t="s">
        <v>92</v>
      </c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7"/>
      <c r="O31" s="116">
        <f>SUM(U31:AD31)</f>
        <v>105</v>
      </c>
      <c r="P31" s="112"/>
      <c r="Q31" s="112"/>
      <c r="R31" s="112"/>
      <c r="S31" s="112"/>
      <c r="T31" s="112"/>
      <c r="U31" s="261">
        <v>46</v>
      </c>
      <c r="V31" s="261"/>
      <c r="W31" s="261"/>
      <c r="X31" s="261"/>
      <c r="Y31" s="261"/>
      <c r="Z31" s="261">
        <v>59</v>
      </c>
      <c r="AA31" s="261"/>
      <c r="AB31" s="261"/>
      <c r="AC31" s="261"/>
      <c r="AD31" s="261"/>
      <c r="AE31" s="112">
        <f>SUM(AK31:AT31)</f>
        <v>105</v>
      </c>
      <c r="AF31" s="112"/>
      <c r="AG31" s="112"/>
      <c r="AH31" s="112"/>
      <c r="AI31" s="112"/>
      <c r="AJ31" s="112"/>
      <c r="AK31" s="261">
        <v>46</v>
      </c>
      <c r="AL31" s="261"/>
      <c r="AM31" s="261"/>
      <c r="AN31" s="261"/>
      <c r="AO31" s="261"/>
      <c r="AP31" s="261">
        <v>59</v>
      </c>
      <c r="AQ31" s="261"/>
      <c r="AR31" s="261"/>
      <c r="AS31" s="261"/>
      <c r="AT31" s="261"/>
      <c r="AU31" s="112">
        <f>SUM(BA31:BJ31)</f>
        <v>30</v>
      </c>
      <c r="AV31" s="112"/>
      <c r="AW31" s="112"/>
      <c r="AX31" s="112"/>
      <c r="AY31" s="112"/>
      <c r="AZ31" s="112"/>
      <c r="BA31" s="261">
        <v>24</v>
      </c>
      <c r="BB31" s="261"/>
      <c r="BC31" s="261"/>
      <c r="BD31" s="261"/>
      <c r="BE31" s="261"/>
      <c r="BF31" s="261">
        <v>6</v>
      </c>
      <c r="BG31" s="261"/>
      <c r="BH31" s="261"/>
      <c r="BI31" s="261"/>
      <c r="BJ31" s="261"/>
      <c r="BK31" s="8"/>
    </row>
    <row r="32" spans="3:63" ht="13.5" customHeight="1">
      <c r="C32" s="111" t="s">
        <v>93</v>
      </c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7"/>
      <c r="O32" s="116">
        <f>SUM(U32:AD32)</f>
        <v>120</v>
      </c>
      <c r="P32" s="112"/>
      <c r="Q32" s="112"/>
      <c r="R32" s="112"/>
      <c r="S32" s="112"/>
      <c r="T32" s="112"/>
      <c r="U32" s="261">
        <v>51</v>
      </c>
      <c r="V32" s="261"/>
      <c r="W32" s="261"/>
      <c r="X32" s="261"/>
      <c r="Y32" s="261"/>
      <c r="Z32" s="261">
        <v>69</v>
      </c>
      <c r="AA32" s="261"/>
      <c r="AB32" s="261"/>
      <c r="AC32" s="261"/>
      <c r="AD32" s="261"/>
      <c r="AE32" s="112">
        <f>SUM(AK32:AT32)</f>
        <v>119</v>
      </c>
      <c r="AF32" s="112"/>
      <c r="AG32" s="112"/>
      <c r="AH32" s="112"/>
      <c r="AI32" s="112"/>
      <c r="AJ32" s="112"/>
      <c r="AK32" s="261">
        <v>50</v>
      </c>
      <c r="AL32" s="261"/>
      <c r="AM32" s="261"/>
      <c r="AN32" s="261"/>
      <c r="AO32" s="261"/>
      <c r="AP32" s="261">
        <v>69</v>
      </c>
      <c r="AQ32" s="261"/>
      <c r="AR32" s="261"/>
      <c r="AS32" s="261"/>
      <c r="AT32" s="261"/>
      <c r="AU32" s="112">
        <f>SUM(BA32:BJ32)</f>
        <v>31</v>
      </c>
      <c r="AV32" s="112"/>
      <c r="AW32" s="112"/>
      <c r="AX32" s="112"/>
      <c r="AY32" s="112"/>
      <c r="AZ32" s="112"/>
      <c r="BA32" s="261">
        <v>25</v>
      </c>
      <c r="BB32" s="261"/>
      <c r="BC32" s="261"/>
      <c r="BD32" s="261"/>
      <c r="BE32" s="261"/>
      <c r="BF32" s="261">
        <v>6</v>
      </c>
      <c r="BG32" s="261"/>
      <c r="BH32" s="261"/>
      <c r="BI32" s="261"/>
      <c r="BJ32" s="261"/>
      <c r="BK32" s="8"/>
    </row>
    <row r="33" spans="3:63" ht="13.5" customHeight="1">
      <c r="C33" s="111" t="s">
        <v>94</v>
      </c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7"/>
      <c r="O33" s="116">
        <f>SUM(U33:AD33)</f>
        <v>92</v>
      </c>
      <c r="P33" s="112"/>
      <c r="Q33" s="112"/>
      <c r="R33" s="112"/>
      <c r="S33" s="112"/>
      <c r="T33" s="112"/>
      <c r="U33" s="261">
        <v>27</v>
      </c>
      <c r="V33" s="261"/>
      <c r="W33" s="261"/>
      <c r="X33" s="261"/>
      <c r="Y33" s="261"/>
      <c r="Z33" s="261">
        <v>65</v>
      </c>
      <c r="AA33" s="261"/>
      <c r="AB33" s="261"/>
      <c r="AC33" s="261"/>
      <c r="AD33" s="261"/>
      <c r="AE33" s="112">
        <f>SUM(AK33:AT33)</f>
        <v>86</v>
      </c>
      <c r="AF33" s="112"/>
      <c r="AG33" s="112"/>
      <c r="AH33" s="112"/>
      <c r="AI33" s="112"/>
      <c r="AJ33" s="112"/>
      <c r="AK33" s="261">
        <v>27</v>
      </c>
      <c r="AL33" s="261"/>
      <c r="AM33" s="261"/>
      <c r="AN33" s="261"/>
      <c r="AO33" s="261"/>
      <c r="AP33" s="261">
        <v>59</v>
      </c>
      <c r="AQ33" s="261"/>
      <c r="AR33" s="261"/>
      <c r="AS33" s="261"/>
      <c r="AT33" s="261"/>
      <c r="AU33" s="112">
        <f>SUM(BA33:BJ33)</f>
        <v>20</v>
      </c>
      <c r="AV33" s="112"/>
      <c r="AW33" s="112"/>
      <c r="AX33" s="112"/>
      <c r="AY33" s="112"/>
      <c r="AZ33" s="112"/>
      <c r="BA33" s="261">
        <v>15</v>
      </c>
      <c r="BB33" s="261"/>
      <c r="BC33" s="261"/>
      <c r="BD33" s="261"/>
      <c r="BE33" s="261"/>
      <c r="BF33" s="261">
        <v>5</v>
      </c>
      <c r="BG33" s="261"/>
      <c r="BH33" s="261"/>
      <c r="BI33" s="261"/>
      <c r="BJ33" s="261"/>
      <c r="BK33" s="8"/>
    </row>
    <row r="34" spans="3:63" ht="13.5" customHeight="1">
      <c r="C34" s="111" t="s">
        <v>95</v>
      </c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7"/>
      <c r="O34" s="116">
        <f>SUM(U34:AD34)</f>
        <v>123</v>
      </c>
      <c r="P34" s="112"/>
      <c r="Q34" s="112"/>
      <c r="R34" s="112"/>
      <c r="S34" s="112"/>
      <c r="T34" s="112"/>
      <c r="U34" s="261">
        <v>51</v>
      </c>
      <c r="V34" s="261"/>
      <c r="W34" s="261"/>
      <c r="X34" s="261"/>
      <c r="Y34" s="261"/>
      <c r="Z34" s="261">
        <v>72</v>
      </c>
      <c r="AA34" s="261"/>
      <c r="AB34" s="261"/>
      <c r="AC34" s="261"/>
      <c r="AD34" s="261"/>
      <c r="AE34" s="112">
        <f>SUM(AK34:AT34)</f>
        <v>123</v>
      </c>
      <c r="AF34" s="112"/>
      <c r="AG34" s="112"/>
      <c r="AH34" s="112"/>
      <c r="AI34" s="112"/>
      <c r="AJ34" s="112"/>
      <c r="AK34" s="261">
        <v>51</v>
      </c>
      <c r="AL34" s="261"/>
      <c r="AM34" s="261"/>
      <c r="AN34" s="261"/>
      <c r="AO34" s="261"/>
      <c r="AP34" s="261">
        <v>72</v>
      </c>
      <c r="AQ34" s="261"/>
      <c r="AR34" s="261"/>
      <c r="AS34" s="261"/>
      <c r="AT34" s="261"/>
      <c r="AU34" s="112">
        <f>SUM(BA34:BJ34)</f>
        <v>29</v>
      </c>
      <c r="AV34" s="112"/>
      <c r="AW34" s="112"/>
      <c r="AX34" s="112"/>
      <c r="AY34" s="112"/>
      <c r="AZ34" s="112"/>
      <c r="BA34" s="261">
        <v>23</v>
      </c>
      <c r="BB34" s="261"/>
      <c r="BC34" s="261"/>
      <c r="BD34" s="261"/>
      <c r="BE34" s="261"/>
      <c r="BF34" s="261">
        <v>6</v>
      </c>
      <c r="BG34" s="261"/>
      <c r="BH34" s="261"/>
      <c r="BI34" s="261"/>
      <c r="BJ34" s="261"/>
      <c r="BK34" s="8"/>
    </row>
    <row r="35" spans="3:63" ht="13.5" customHeight="1"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8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8"/>
    </row>
    <row r="36" spans="3:63" ht="13.5" customHeight="1">
      <c r="C36" s="111" t="s">
        <v>46</v>
      </c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7"/>
      <c r="O36" s="116">
        <f>SUM(U36:AD36)</f>
        <v>91</v>
      </c>
      <c r="P36" s="112"/>
      <c r="Q36" s="112"/>
      <c r="R36" s="112"/>
      <c r="S36" s="112"/>
      <c r="T36" s="112"/>
      <c r="U36" s="261">
        <v>26</v>
      </c>
      <c r="V36" s="261"/>
      <c r="W36" s="261"/>
      <c r="X36" s="261"/>
      <c r="Y36" s="261"/>
      <c r="Z36" s="261">
        <v>65</v>
      </c>
      <c r="AA36" s="261"/>
      <c r="AB36" s="261"/>
      <c r="AC36" s="261"/>
      <c r="AD36" s="261"/>
      <c r="AE36" s="112">
        <f>SUM(AK36:AT36)</f>
        <v>80</v>
      </c>
      <c r="AF36" s="112"/>
      <c r="AG36" s="112"/>
      <c r="AH36" s="112"/>
      <c r="AI36" s="112"/>
      <c r="AJ36" s="112"/>
      <c r="AK36" s="261">
        <v>26</v>
      </c>
      <c r="AL36" s="261"/>
      <c r="AM36" s="261"/>
      <c r="AN36" s="261"/>
      <c r="AO36" s="261"/>
      <c r="AP36" s="261">
        <v>54</v>
      </c>
      <c r="AQ36" s="261"/>
      <c r="AR36" s="261"/>
      <c r="AS36" s="261"/>
      <c r="AT36" s="261"/>
      <c r="AU36" s="112">
        <f>SUM(BA36:BJ36)</f>
        <v>18</v>
      </c>
      <c r="AV36" s="112"/>
      <c r="AW36" s="112"/>
      <c r="AX36" s="112"/>
      <c r="AY36" s="112"/>
      <c r="AZ36" s="112"/>
      <c r="BA36" s="261">
        <v>14</v>
      </c>
      <c r="BB36" s="261"/>
      <c r="BC36" s="261"/>
      <c r="BD36" s="261"/>
      <c r="BE36" s="261"/>
      <c r="BF36" s="261">
        <v>4</v>
      </c>
      <c r="BG36" s="261"/>
      <c r="BH36" s="261"/>
      <c r="BI36" s="261"/>
      <c r="BJ36" s="261"/>
      <c r="BK36" s="8"/>
    </row>
    <row r="37" spans="3:63" ht="13.5" customHeight="1">
      <c r="C37" s="111" t="s">
        <v>96</v>
      </c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7"/>
      <c r="O37" s="116">
        <f>SUM(U37:AD37)</f>
        <v>125</v>
      </c>
      <c r="P37" s="112"/>
      <c r="Q37" s="112"/>
      <c r="R37" s="112"/>
      <c r="S37" s="112"/>
      <c r="T37" s="112"/>
      <c r="U37" s="261">
        <v>53</v>
      </c>
      <c r="V37" s="261"/>
      <c r="W37" s="261"/>
      <c r="X37" s="261"/>
      <c r="Y37" s="261"/>
      <c r="Z37" s="261">
        <v>72</v>
      </c>
      <c r="AA37" s="261"/>
      <c r="AB37" s="261"/>
      <c r="AC37" s="261"/>
      <c r="AD37" s="261"/>
      <c r="AE37" s="112">
        <f>SUM(AK37:AT37)</f>
        <v>113</v>
      </c>
      <c r="AF37" s="112"/>
      <c r="AG37" s="112"/>
      <c r="AH37" s="112"/>
      <c r="AI37" s="112"/>
      <c r="AJ37" s="112"/>
      <c r="AK37" s="261">
        <v>43</v>
      </c>
      <c r="AL37" s="261"/>
      <c r="AM37" s="261"/>
      <c r="AN37" s="261"/>
      <c r="AO37" s="261"/>
      <c r="AP37" s="261">
        <v>70</v>
      </c>
      <c r="AQ37" s="261"/>
      <c r="AR37" s="261"/>
      <c r="AS37" s="261"/>
      <c r="AT37" s="261"/>
      <c r="AU37" s="112">
        <f>SUM(BA37:BJ37)</f>
        <v>26</v>
      </c>
      <c r="AV37" s="112"/>
      <c r="AW37" s="112"/>
      <c r="AX37" s="112"/>
      <c r="AY37" s="112"/>
      <c r="AZ37" s="112"/>
      <c r="BA37" s="261">
        <v>21</v>
      </c>
      <c r="BB37" s="261"/>
      <c r="BC37" s="261"/>
      <c r="BD37" s="261"/>
      <c r="BE37" s="261"/>
      <c r="BF37" s="261">
        <v>5</v>
      </c>
      <c r="BG37" s="261"/>
      <c r="BH37" s="261"/>
      <c r="BI37" s="261"/>
      <c r="BJ37" s="261"/>
      <c r="BK37" s="8"/>
    </row>
    <row r="38" spans="3:63" ht="13.5" customHeight="1">
      <c r="C38" s="111" t="s">
        <v>47</v>
      </c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7"/>
      <c r="O38" s="116">
        <f>SUM(U38:AD38)</f>
        <v>103</v>
      </c>
      <c r="P38" s="112"/>
      <c r="Q38" s="112"/>
      <c r="R38" s="112"/>
      <c r="S38" s="112"/>
      <c r="T38" s="112"/>
      <c r="U38" s="261">
        <v>38</v>
      </c>
      <c r="V38" s="261"/>
      <c r="W38" s="261"/>
      <c r="X38" s="261"/>
      <c r="Y38" s="261"/>
      <c r="Z38" s="261">
        <v>65</v>
      </c>
      <c r="AA38" s="261"/>
      <c r="AB38" s="261"/>
      <c r="AC38" s="261"/>
      <c r="AD38" s="261"/>
      <c r="AE38" s="112">
        <f>SUM(AK38:AT38)</f>
        <v>95</v>
      </c>
      <c r="AF38" s="112"/>
      <c r="AG38" s="112"/>
      <c r="AH38" s="112"/>
      <c r="AI38" s="112"/>
      <c r="AJ38" s="112"/>
      <c r="AK38" s="261">
        <v>36</v>
      </c>
      <c r="AL38" s="261"/>
      <c r="AM38" s="261"/>
      <c r="AN38" s="261"/>
      <c r="AO38" s="261"/>
      <c r="AP38" s="261">
        <v>59</v>
      </c>
      <c r="AQ38" s="261"/>
      <c r="AR38" s="261"/>
      <c r="AS38" s="261"/>
      <c r="AT38" s="261"/>
      <c r="AU38" s="112">
        <f>SUM(BA38:BJ38)</f>
        <v>27</v>
      </c>
      <c r="AV38" s="112"/>
      <c r="AW38" s="112"/>
      <c r="AX38" s="112"/>
      <c r="AY38" s="112"/>
      <c r="AZ38" s="112"/>
      <c r="BA38" s="261">
        <v>21</v>
      </c>
      <c r="BB38" s="261"/>
      <c r="BC38" s="261"/>
      <c r="BD38" s="261"/>
      <c r="BE38" s="261"/>
      <c r="BF38" s="261">
        <v>6</v>
      </c>
      <c r="BG38" s="261"/>
      <c r="BH38" s="261"/>
      <c r="BI38" s="261"/>
      <c r="BJ38" s="261"/>
      <c r="BK38" s="8"/>
    </row>
    <row r="39" spans="3:63" ht="13.5" customHeight="1">
      <c r="C39" s="111" t="s">
        <v>97</v>
      </c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7"/>
      <c r="O39" s="116">
        <f>SUM(U39:AD39)</f>
        <v>119</v>
      </c>
      <c r="P39" s="112"/>
      <c r="Q39" s="112"/>
      <c r="R39" s="112"/>
      <c r="S39" s="112"/>
      <c r="T39" s="112"/>
      <c r="U39" s="261">
        <v>50</v>
      </c>
      <c r="V39" s="261"/>
      <c r="W39" s="261"/>
      <c r="X39" s="261"/>
      <c r="Y39" s="261"/>
      <c r="Z39" s="261">
        <v>69</v>
      </c>
      <c r="AA39" s="261"/>
      <c r="AB39" s="261"/>
      <c r="AC39" s="261"/>
      <c r="AD39" s="261"/>
      <c r="AE39" s="112">
        <f>SUM(AK39:AT39)</f>
        <v>110</v>
      </c>
      <c r="AF39" s="112"/>
      <c r="AG39" s="112"/>
      <c r="AH39" s="112"/>
      <c r="AI39" s="112"/>
      <c r="AJ39" s="112"/>
      <c r="AK39" s="261">
        <v>46</v>
      </c>
      <c r="AL39" s="261"/>
      <c r="AM39" s="261"/>
      <c r="AN39" s="261"/>
      <c r="AO39" s="261"/>
      <c r="AP39" s="261">
        <v>64</v>
      </c>
      <c r="AQ39" s="261"/>
      <c r="AR39" s="261"/>
      <c r="AS39" s="261"/>
      <c r="AT39" s="261"/>
      <c r="AU39" s="112">
        <f>SUM(BA39:BJ39)</f>
        <v>28</v>
      </c>
      <c r="AV39" s="112"/>
      <c r="AW39" s="112"/>
      <c r="AX39" s="112"/>
      <c r="AY39" s="112"/>
      <c r="AZ39" s="112"/>
      <c r="BA39" s="261">
        <v>22</v>
      </c>
      <c r="BB39" s="261"/>
      <c r="BC39" s="261"/>
      <c r="BD39" s="261"/>
      <c r="BE39" s="261"/>
      <c r="BF39" s="261">
        <v>6</v>
      </c>
      <c r="BG39" s="261"/>
      <c r="BH39" s="261"/>
      <c r="BI39" s="261"/>
      <c r="BJ39" s="261"/>
      <c r="BK39" s="8"/>
    </row>
    <row r="40" spans="3:63" ht="13.5" customHeight="1">
      <c r="C40" s="111" t="s">
        <v>98</v>
      </c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7"/>
      <c r="O40" s="116">
        <f>SUM(U40:AD40)</f>
        <v>125</v>
      </c>
      <c r="P40" s="112"/>
      <c r="Q40" s="112"/>
      <c r="R40" s="112"/>
      <c r="S40" s="112"/>
      <c r="T40" s="112"/>
      <c r="U40" s="261">
        <v>53</v>
      </c>
      <c r="V40" s="261"/>
      <c r="W40" s="261"/>
      <c r="X40" s="261"/>
      <c r="Y40" s="261"/>
      <c r="Z40" s="261">
        <v>72</v>
      </c>
      <c r="AA40" s="261"/>
      <c r="AB40" s="261"/>
      <c r="AC40" s="261"/>
      <c r="AD40" s="261"/>
      <c r="AE40" s="112">
        <f>SUM(AK40:AT40)</f>
        <v>123</v>
      </c>
      <c r="AF40" s="112"/>
      <c r="AG40" s="112"/>
      <c r="AH40" s="112"/>
      <c r="AI40" s="112"/>
      <c r="AJ40" s="112"/>
      <c r="AK40" s="261">
        <v>52</v>
      </c>
      <c r="AL40" s="261"/>
      <c r="AM40" s="261"/>
      <c r="AN40" s="261"/>
      <c r="AO40" s="261"/>
      <c r="AP40" s="261">
        <v>71</v>
      </c>
      <c r="AQ40" s="261"/>
      <c r="AR40" s="261"/>
      <c r="AS40" s="261"/>
      <c r="AT40" s="261"/>
      <c r="AU40" s="112">
        <f>SUM(BA40:BJ40)</f>
        <v>32</v>
      </c>
      <c r="AV40" s="112"/>
      <c r="AW40" s="112"/>
      <c r="AX40" s="112"/>
      <c r="AY40" s="112"/>
      <c r="AZ40" s="112"/>
      <c r="BA40" s="261">
        <v>25</v>
      </c>
      <c r="BB40" s="261"/>
      <c r="BC40" s="261"/>
      <c r="BD40" s="261"/>
      <c r="BE40" s="261"/>
      <c r="BF40" s="261">
        <v>7</v>
      </c>
      <c r="BG40" s="261"/>
      <c r="BH40" s="261"/>
      <c r="BI40" s="261"/>
      <c r="BJ40" s="261"/>
      <c r="BK40" s="8"/>
    </row>
    <row r="41" spans="3:63" ht="13.5" customHeight="1"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8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8"/>
    </row>
    <row r="42" spans="3:63" ht="13.5" customHeight="1">
      <c r="C42" s="111" t="s">
        <v>99</v>
      </c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7"/>
      <c r="O42" s="116">
        <f>SUM(U42:AD42)</f>
        <v>125</v>
      </c>
      <c r="P42" s="112"/>
      <c r="Q42" s="112"/>
      <c r="R42" s="112"/>
      <c r="S42" s="112"/>
      <c r="T42" s="112"/>
      <c r="U42" s="261">
        <v>53</v>
      </c>
      <c r="V42" s="261"/>
      <c r="W42" s="261"/>
      <c r="X42" s="261"/>
      <c r="Y42" s="261"/>
      <c r="Z42" s="261">
        <v>72</v>
      </c>
      <c r="AA42" s="261"/>
      <c r="AB42" s="261"/>
      <c r="AC42" s="261"/>
      <c r="AD42" s="261"/>
      <c r="AE42" s="112">
        <f>SUM(AK42:AT42)</f>
        <v>118</v>
      </c>
      <c r="AF42" s="112"/>
      <c r="AG42" s="112"/>
      <c r="AH42" s="112"/>
      <c r="AI42" s="112"/>
      <c r="AJ42" s="112"/>
      <c r="AK42" s="261">
        <v>46</v>
      </c>
      <c r="AL42" s="261"/>
      <c r="AM42" s="261"/>
      <c r="AN42" s="261"/>
      <c r="AO42" s="261"/>
      <c r="AP42" s="261">
        <v>72</v>
      </c>
      <c r="AQ42" s="261"/>
      <c r="AR42" s="261"/>
      <c r="AS42" s="261"/>
      <c r="AT42" s="261"/>
      <c r="AU42" s="112">
        <f>SUM(BA42:BJ42)</f>
        <v>28</v>
      </c>
      <c r="AV42" s="112"/>
      <c r="AW42" s="112"/>
      <c r="AX42" s="112"/>
      <c r="AY42" s="112"/>
      <c r="AZ42" s="112"/>
      <c r="BA42" s="261">
        <v>22</v>
      </c>
      <c r="BB42" s="261"/>
      <c r="BC42" s="261"/>
      <c r="BD42" s="261"/>
      <c r="BE42" s="261"/>
      <c r="BF42" s="261">
        <v>6</v>
      </c>
      <c r="BG42" s="261"/>
      <c r="BH42" s="261"/>
      <c r="BI42" s="261"/>
      <c r="BJ42" s="261"/>
      <c r="BK42" s="8"/>
    </row>
    <row r="43" spans="3:63" ht="13.5" customHeight="1">
      <c r="C43" s="111" t="s">
        <v>100</v>
      </c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7"/>
      <c r="O43" s="116">
        <f>SUM(U43:AD43)</f>
        <v>124</v>
      </c>
      <c r="P43" s="112"/>
      <c r="Q43" s="112"/>
      <c r="R43" s="112"/>
      <c r="S43" s="112"/>
      <c r="T43" s="112"/>
      <c r="U43" s="261">
        <v>53</v>
      </c>
      <c r="V43" s="261"/>
      <c r="W43" s="261"/>
      <c r="X43" s="261"/>
      <c r="Y43" s="261"/>
      <c r="Z43" s="261">
        <v>71</v>
      </c>
      <c r="AA43" s="261"/>
      <c r="AB43" s="261"/>
      <c r="AC43" s="261"/>
      <c r="AD43" s="261"/>
      <c r="AE43" s="112">
        <f>SUM(AK43:AT43)</f>
        <v>121</v>
      </c>
      <c r="AF43" s="112"/>
      <c r="AG43" s="112"/>
      <c r="AH43" s="112"/>
      <c r="AI43" s="112"/>
      <c r="AJ43" s="112"/>
      <c r="AK43" s="261">
        <v>52</v>
      </c>
      <c r="AL43" s="261"/>
      <c r="AM43" s="261"/>
      <c r="AN43" s="261"/>
      <c r="AO43" s="261"/>
      <c r="AP43" s="261">
        <v>69</v>
      </c>
      <c r="AQ43" s="261"/>
      <c r="AR43" s="261"/>
      <c r="AS43" s="261"/>
      <c r="AT43" s="261"/>
      <c r="AU43" s="112">
        <f>SUM(BA43:BJ43)</f>
        <v>32</v>
      </c>
      <c r="AV43" s="112"/>
      <c r="AW43" s="112"/>
      <c r="AX43" s="112"/>
      <c r="AY43" s="112"/>
      <c r="AZ43" s="112"/>
      <c r="BA43" s="261">
        <v>26</v>
      </c>
      <c r="BB43" s="261"/>
      <c r="BC43" s="261"/>
      <c r="BD43" s="261"/>
      <c r="BE43" s="261"/>
      <c r="BF43" s="261">
        <v>6</v>
      </c>
      <c r="BG43" s="261"/>
      <c r="BH43" s="261"/>
      <c r="BI43" s="261"/>
      <c r="BJ43" s="261"/>
      <c r="BK43" s="8"/>
    </row>
    <row r="44" spans="3:63" ht="13.5" customHeight="1">
      <c r="C44" s="111" t="s">
        <v>101</v>
      </c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7"/>
      <c r="O44" s="116">
        <f>SUM(U44:AD44)</f>
        <v>120</v>
      </c>
      <c r="P44" s="112"/>
      <c r="Q44" s="112"/>
      <c r="R44" s="112"/>
      <c r="S44" s="112"/>
      <c r="T44" s="112"/>
      <c r="U44" s="261">
        <v>54</v>
      </c>
      <c r="V44" s="261"/>
      <c r="W44" s="261"/>
      <c r="X44" s="261"/>
      <c r="Y44" s="261"/>
      <c r="Z44" s="261">
        <v>66</v>
      </c>
      <c r="AA44" s="261"/>
      <c r="AB44" s="261"/>
      <c r="AC44" s="261"/>
      <c r="AD44" s="261"/>
      <c r="AE44" s="112">
        <f>SUM(AK44:AT44)</f>
        <v>111</v>
      </c>
      <c r="AF44" s="112"/>
      <c r="AG44" s="112"/>
      <c r="AH44" s="112"/>
      <c r="AI44" s="112"/>
      <c r="AJ44" s="112"/>
      <c r="AK44" s="261">
        <v>47</v>
      </c>
      <c r="AL44" s="261"/>
      <c r="AM44" s="261"/>
      <c r="AN44" s="261"/>
      <c r="AO44" s="261"/>
      <c r="AP44" s="261">
        <v>64</v>
      </c>
      <c r="AQ44" s="261"/>
      <c r="AR44" s="261"/>
      <c r="AS44" s="261"/>
      <c r="AT44" s="261"/>
      <c r="AU44" s="112">
        <f>SUM(BA44:BJ44)</f>
        <v>30</v>
      </c>
      <c r="AV44" s="112"/>
      <c r="AW44" s="112"/>
      <c r="AX44" s="112"/>
      <c r="AY44" s="112"/>
      <c r="AZ44" s="112"/>
      <c r="BA44" s="261">
        <v>24</v>
      </c>
      <c r="BB44" s="261"/>
      <c r="BC44" s="261"/>
      <c r="BD44" s="261"/>
      <c r="BE44" s="261"/>
      <c r="BF44" s="261">
        <v>6</v>
      </c>
      <c r="BG44" s="261"/>
      <c r="BH44" s="261"/>
      <c r="BI44" s="261"/>
      <c r="BJ44" s="261"/>
      <c r="BK44" s="8"/>
    </row>
    <row r="45" spans="3:63" ht="13.5" customHeight="1">
      <c r="C45" s="111" t="s">
        <v>102</v>
      </c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7"/>
      <c r="O45" s="116">
        <f>SUM(U45:AD45)</f>
        <v>126</v>
      </c>
      <c r="P45" s="112"/>
      <c r="Q45" s="112"/>
      <c r="R45" s="112"/>
      <c r="S45" s="112"/>
      <c r="T45" s="112"/>
      <c r="U45" s="261">
        <v>55</v>
      </c>
      <c r="V45" s="261"/>
      <c r="W45" s="261"/>
      <c r="X45" s="261"/>
      <c r="Y45" s="261"/>
      <c r="Z45" s="261">
        <v>71</v>
      </c>
      <c r="AA45" s="261"/>
      <c r="AB45" s="261"/>
      <c r="AC45" s="261"/>
      <c r="AD45" s="261"/>
      <c r="AE45" s="112">
        <f>SUM(AK45:AT45)</f>
        <v>120</v>
      </c>
      <c r="AF45" s="112"/>
      <c r="AG45" s="112"/>
      <c r="AH45" s="112"/>
      <c r="AI45" s="112"/>
      <c r="AJ45" s="112"/>
      <c r="AK45" s="261">
        <v>54</v>
      </c>
      <c r="AL45" s="261"/>
      <c r="AM45" s="261"/>
      <c r="AN45" s="261"/>
      <c r="AO45" s="261"/>
      <c r="AP45" s="261">
        <v>66</v>
      </c>
      <c r="AQ45" s="261"/>
      <c r="AR45" s="261"/>
      <c r="AS45" s="261"/>
      <c r="AT45" s="261"/>
      <c r="AU45" s="112">
        <f>SUM(BA45:BJ45)</f>
        <v>32</v>
      </c>
      <c r="AV45" s="112"/>
      <c r="AW45" s="112"/>
      <c r="AX45" s="112"/>
      <c r="AY45" s="112"/>
      <c r="AZ45" s="112"/>
      <c r="BA45" s="261">
        <v>25</v>
      </c>
      <c r="BB45" s="261"/>
      <c r="BC45" s="261"/>
      <c r="BD45" s="261"/>
      <c r="BE45" s="261"/>
      <c r="BF45" s="261">
        <v>7</v>
      </c>
      <c r="BG45" s="261"/>
      <c r="BH45" s="261"/>
      <c r="BI45" s="261"/>
      <c r="BJ45" s="261"/>
      <c r="BK45" s="8"/>
    </row>
    <row r="46" spans="3:63" ht="13.5" customHeight="1">
      <c r="C46" s="111" t="s">
        <v>103</v>
      </c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7"/>
      <c r="O46" s="116">
        <f>SUM(U46:AD46)</f>
        <v>125</v>
      </c>
      <c r="P46" s="112"/>
      <c r="Q46" s="112"/>
      <c r="R46" s="112"/>
      <c r="S46" s="112"/>
      <c r="T46" s="112"/>
      <c r="U46" s="261">
        <v>57</v>
      </c>
      <c r="V46" s="261"/>
      <c r="W46" s="261"/>
      <c r="X46" s="261"/>
      <c r="Y46" s="261"/>
      <c r="Z46" s="261">
        <v>68</v>
      </c>
      <c r="AA46" s="261"/>
      <c r="AB46" s="261"/>
      <c r="AC46" s="261"/>
      <c r="AD46" s="261"/>
      <c r="AE46" s="112">
        <f>SUM(AK46:AT46)</f>
        <v>124</v>
      </c>
      <c r="AF46" s="112"/>
      <c r="AG46" s="112"/>
      <c r="AH46" s="112"/>
      <c r="AI46" s="112"/>
      <c r="AJ46" s="112"/>
      <c r="AK46" s="261">
        <v>56</v>
      </c>
      <c r="AL46" s="261"/>
      <c r="AM46" s="261"/>
      <c r="AN46" s="261"/>
      <c r="AO46" s="261"/>
      <c r="AP46" s="261">
        <v>68</v>
      </c>
      <c r="AQ46" s="261"/>
      <c r="AR46" s="261"/>
      <c r="AS46" s="261"/>
      <c r="AT46" s="261"/>
      <c r="AU46" s="112">
        <f>SUM(BA46:BJ46)</f>
        <v>35</v>
      </c>
      <c r="AV46" s="112"/>
      <c r="AW46" s="112"/>
      <c r="AX46" s="112"/>
      <c r="AY46" s="112"/>
      <c r="AZ46" s="112"/>
      <c r="BA46" s="261">
        <v>28</v>
      </c>
      <c r="BB46" s="261"/>
      <c r="BC46" s="261"/>
      <c r="BD46" s="261"/>
      <c r="BE46" s="261"/>
      <c r="BF46" s="261">
        <v>7</v>
      </c>
      <c r="BG46" s="261"/>
      <c r="BH46" s="261"/>
      <c r="BI46" s="261"/>
      <c r="BJ46" s="261"/>
      <c r="BK46" s="8"/>
    </row>
    <row r="47" spans="14:63" ht="13.5" customHeight="1">
      <c r="N47" s="13"/>
      <c r="O47" s="18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8"/>
    </row>
    <row r="48" spans="3:63" ht="13.5" customHeight="1">
      <c r="C48" s="111" t="s">
        <v>104</v>
      </c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7"/>
      <c r="O48" s="116">
        <f>SUM(U48:AD48)</f>
        <v>125</v>
      </c>
      <c r="P48" s="112"/>
      <c r="Q48" s="112"/>
      <c r="R48" s="112"/>
      <c r="S48" s="112"/>
      <c r="T48" s="112"/>
      <c r="U48" s="261">
        <v>56</v>
      </c>
      <c r="V48" s="261"/>
      <c r="W48" s="261"/>
      <c r="X48" s="261"/>
      <c r="Y48" s="261"/>
      <c r="Z48" s="261">
        <v>69</v>
      </c>
      <c r="AA48" s="261"/>
      <c r="AB48" s="261"/>
      <c r="AC48" s="261"/>
      <c r="AD48" s="261"/>
      <c r="AE48" s="112">
        <f>SUM(AK48:AT48)</f>
        <v>115</v>
      </c>
      <c r="AF48" s="112"/>
      <c r="AG48" s="112"/>
      <c r="AH48" s="112"/>
      <c r="AI48" s="112"/>
      <c r="AJ48" s="112"/>
      <c r="AK48" s="261">
        <v>48</v>
      </c>
      <c r="AL48" s="261"/>
      <c r="AM48" s="261"/>
      <c r="AN48" s="261"/>
      <c r="AO48" s="261"/>
      <c r="AP48" s="261">
        <v>67</v>
      </c>
      <c r="AQ48" s="261"/>
      <c r="AR48" s="261"/>
      <c r="AS48" s="261"/>
      <c r="AT48" s="261"/>
      <c r="AU48" s="112">
        <f>SUM(BA48:BJ48)</f>
        <v>31</v>
      </c>
      <c r="AV48" s="112"/>
      <c r="AW48" s="112"/>
      <c r="AX48" s="112"/>
      <c r="AY48" s="112"/>
      <c r="AZ48" s="112"/>
      <c r="BA48" s="261">
        <v>25</v>
      </c>
      <c r="BB48" s="261"/>
      <c r="BC48" s="261"/>
      <c r="BD48" s="261"/>
      <c r="BE48" s="261"/>
      <c r="BF48" s="261">
        <v>6</v>
      </c>
      <c r="BG48" s="261"/>
      <c r="BH48" s="261"/>
      <c r="BI48" s="261"/>
      <c r="BJ48" s="261"/>
      <c r="BK48" s="8"/>
    </row>
    <row r="49" spans="3:63" ht="13.5" customHeight="1">
      <c r="C49" s="111" t="s">
        <v>105</v>
      </c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7"/>
      <c r="O49" s="116">
        <f>SUM(U49:AD49)</f>
        <v>123</v>
      </c>
      <c r="P49" s="112"/>
      <c r="Q49" s="112"/>
      <c r="R49" s="112"/>
      <c r="S49" s="112"/>
      <c r="T49" s="112"/>
      <c r="U49" s="261">
        <v>57</v>
      </c>
      <c r="V49" s="261"/>
      <c r="W49" s="261"/>
      <c r="X49" s="261"/>
      <c r="Y49" s="261"/>
      <c r="Z49" s="261">
        <v>66</v>
      </c>
      <c r="AA49" s="261"/>
      <c r="AB49" s="261"/>
      <c r="AC49" s="261"/>
      <c r="AD49" s="261"/>
      <c r="AE49" s="112">
        <f>SUM(AK49:AT49)</f>
        <v>122</v>
      </c>
      <c r="AF49" s="112"/>
      <c r="AG49" s="112"/>
      <c r="AH49" s="112"/>
      <c r="AI49" s="112"/>
      <c r="AJ49" s="112"/>
      <c r="AK49" s="261">
        <v>57</v>
      </c>
      <c r="AL49" s="261"/>
      <c r="AM49" s="261"/>
      <c r="AN49" s="261"/>
      <c r="AO49" s="261"/>
      <c r="AP49" s="261">
        <v>65</v>
      </c>
      <c r="AQ49" s="261"/>
      <c r="AR49" s="261"/>
      <c r="AS49" s="261"/>
      <c r="AT49" s="261"/>
      <c r="AU49" s="112">
        <f>SUM(BA49:BJ49)</f>
        <v>31</v>
      </c>
      <c r="AV49" s="112"/>
      <c r="AW49" s="112"/>
      <c r="AX49" s="112"/>
      <c r="AY49" s="112"/>
      <c r="AZ49" s="112"/>
      <c r="BA49" s="261">
        <v>25</v>
      </c>
      <c r="BB49" s="261"/>
      <c r="BC49" s="261"/>
      <c r="BD49" s="261"/>
      <c r="BE49" s="261"/>
      <c r="BF49" s="261">
        <v>6</v>
      </c>
      <c r="BG49" s="261"/>
      <c r="BH49" s="261"/>
      <c r="BI49" s="261"/>
      <c r="BJ49" s="261"/>
      <c r="BK49" s="8"/>
    </row>
    <row r="50" spans="3:63" ht="13.5" customHeight="1">
      <c r="C50" s="111" t="s">
        <v>106</v>
      </c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7"/>
      <c r="O50" s="116">
        <f>SUM(U50:AD50)</f>
        <v>123</v>
      </c>
      <c r="P50" s="112"/>
      <c r="Q50" s="112"/>
      <c r="R50" s="112"/>
      <c r="S50" s="112"/>
      <c r="T50" s="112"/>
      <c r="U50" s="261">
        <v>54</v>
      </c>
      <c r="V50" s="261"/>
      <c r="W50" s="261"/>
      <c r="X50" s="261"/>
      <c r="Y50" s="261"/>
      <c r="Z50" s="261">
        <v>69</v>
      </c>
      <c r="AA50" s="261"/>
      <c r="AB50" s="261"/>
      <c r="AC50" s="261"/>
      <c r="AD50" s="261"/>
      <c r="AE50" s="112">
        <f>SUM(AK50:AT50)</f>
        <v>113</v>
      </c>
      <c r="AF50" s="112"/>
      <c r="AG50" s="112"/>
      <c r="AH50" s="112"/>
      <c r="AI50" s="112"/>
      <c r="AJ50" s="112"/>
      <c r="AK50" s="261">
        <v>45</v>
      </c>
      <c r="AL50" s="261"/>
      <c r="AM50" s="261"/>
      <c r="AN50" s="261"/>
      <c r="AO50" s="261"/>
      <c r="AP50" s="261">
        <v>68</v>
      </c>
      <c r="AQ50" s="261"/>
      <c r="AR50" s="261"/>
      <c r="AS50" s="261"/>
      <c r="AT50" s="261"/>
      <c r="AU50" s="112">
        <f>SUM(BA50:BJ50)</f>
        <v>31</v>
      </c>
      <c r="AV50" s="112"/>
      <c r="AW50" s="112"/>
      <c r="AX50" s="112"/>
      <c r="AY50" s="112"/>
      <c r="AZ50" s="112"/>
      <c r="BA50" s="261">
        <v>25</v>
      </c>
      <c r="BB50" s="261"/>
      <c r="BC50" s="261"/>
      <c r="BD50" s="261"/>
      <c r="BE50" s="261"/>
      <c r="BF50" s="261">
        <v>6</v>
      </c>
      <c r="BG50" s="261"/>
      <c r="BH50" s="261"/>
      <c r="BI50" s="261"/>
      <c r="BJ50" s="261"/>
      <c r="BK50" s="8"/>
    </row>
    <row r="51" spans="3:63" ht="13.5" customHeight="1">
      <c r="C51" s="111" t="s">
        <v>107</v>
      </c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7"/>
      <c r="O51" s="116">
        <f>SUM(U51:AD51)</f>
        <v>82</v>
      </c>
      <c r="P51" s="112"/>
      <c r="Q51" s="112"/>
      <c r="R51" s="112"/>
      <c r="S51" s="112"/>
      <c r="T51" s="112"/>
      <c r="U51" s="261">
        <v>34</v>
      </c>
      <c r="V51" s="261"/>
      <c r="W51" s="261"/>
      <c r="X51" s="261"/>
      <c r="Y51" s="261"/>
      <c r="Z51" s="261">
        <v>48</v>
      </c>
      <c r="AA51" s="261"/>
      <c r="AB51" s="261"/>
      <c r="AC51" s="261"/>
      <c r="AD51" s="261"/>
      <c r="AE51" s="112">
        <f>SUM(AK51:AT51)</f>
        <v>80</v>
      </c>
      <c r="AF51" s="112"/>
      <c r="AG51" s="112"/>
      <c r="AH51" s="112"/>
      <c r="AI51" s="112"/>
      <c r="AJ51" s="112"/>
      <c r="AK51" s="261">
        <v>34</v>
      </c>
      <c r="AL51" s="261"/>
      <c r="AM51" s="261"/>
      <c r="AN51" s="261"/>
      <c r="AO51" s="261"/>
      <c r="AP51" s="261">
        <v>46</v>
      </c>
      <c r="AQ51" s="261"/>
      <c r="AR51" s="261"/>
      <c r="AS51" s="261"/>
      <c r="AT51" s="261"/>
      <c r="AU51" s="112">
        <f>SUM(BA51:BJ51)</f>
        <v>23</v>
      </c>
      <c r="AV51" s="112"/>
      <c r="AW51" s="112"/>
      <c r="AX51" s="112"/>
      <c r="AY51" s="112"/>
      <c r="AZ51" s="112"/>
      <c r="BA51" s="261">
        <v>18</v>
      </c>
      <c r="BB51" s="261"/>
      <c r="BC51" s="261"/>
      <c r="BD51" s="261"/>
      <c r="BE51" s="261"/>
      <c r="BF51" s="261">
        <v>5</v>
      </c>
      <c r="BG51" s="261"/>
      <c r="BH51" s="261"/>
      <c r="BI51" s="261"/>
      <c r="BJ51" s="261"/>
      <c r="BK51" s="8"/>
    </row>
    <row r="52" spans="3:63" ht="13.5" customHeight="1">
      <c r="C52" s="111" t="s">
        <v>108</v>
      </c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7"/>
      <c r="O52" s="116">
        <f>SUM(U52:AD52)</f>
        <v>121</v>
      </c>
      <c r="P52" s="112"/>
      <c r="Q52" s="112"/>
      <c r="R52" s="112"/>
      <c r="S52" s="112"/>
      <c r="T52" s="112"/>
      <c r="U52" s="261">
        <v>52</v>
      </c>
      <c r="V52" s="261"/>
      <c r="W52" s="261"/>
      <c r="X52" s="261"/>
      <c r="Y52" s="261"/>
      <c r="Z52" s="261">
        <v>69</v>
      </c>
      <c r="AA52" s="261"/>
      <c r="AB52" s="261"/>
      <c r="AC52" s="261"/>
      <c r="AD52" s="261"/>
      <c r="AE52" s="112">
        <f>SUM(AK52:AT52)</f>
        <v>117</v>
      </c>
      <c r="AF52" s="112"/>
      <c r="AG52" s="112"/>
      <c r="AH52" s="112"/>
      <c r="AI52" s="112"/>
      <c r="AJ52" s="112"/>
      <c r="AK52" s="261">
        <v>50</v>
      </c>
      <c r="AL52" s="261"/>
      <c r="AM52" s="261"/>
      <c r="AN52" s="261"/>
      <c r="AO52" s="261"/>
      <c r="AP52" s="261">
        <v>67</v>
      </c>
      <c r="AQ52" s="261"/>
      <c r="AR52" s="261"/>
      <c r="AS52" s="261"/>
      <c r="AT52" s="261"/>
      <c r="AU52" s="112">
        <f>SUM(BA52:BJ52)</f>
        <v>31</v>
      </c>
      <c r="AV52" s="112"/>
      <c r="AW52" s="112"/>
      <c r="AX52" s="112"/>
      <c r="AY52" s="112"/>
      <c r="AZ52" s="112"/>
      <c r="BA52" s="261">
        <v>24</v>
      </c>
      <c r="BB52" s="261"/>
      <c r="BC52" s="261"/>
      <c r="BD52" s="261"/>
      <c r="BE52" s="261"/>
      <c r="BF52" s="261">
        <v>7</v>
      </c>
      <c r="BG52" s="261"/>
      <c r="BH52" s="261"/>
      <c r="BI52" s="261"/>
      <c r="BJ52" s="261"/>
      <c r="BK52" s="8"/>
    </row>
    <row r="53" spans="14:63" ht="13.5" customHeight="1">
      <c r="N53" s="13"/>
      <c r="O53" s="18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8"/>
    </row>
    <row r="54" spans="3:63" ht="13.5" customHeight="1">
      <c r="C54" s="111" t="s">
        <v>53</v>
      </c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7"/>
      <c r="O54" s="116">
        <f>SUM(U54:AD54)</f>
        <v>123</v>
      </c>
      <c r="P54" s="112"/>
      <c r="Q54" s="112"/>
      <c r="R54" s="112"/>
      <c r="S54" s="112"/>
      <c r="T54" s="112"/>
      <c r="U54" s="261">
        <v>51</v>
      </c>
      <c r="V54" s="261"/>
      <c r="W54" s="261"/>
      <c r="X54" s="261"/>
      <c r="Y54" s="261"/>
      <c r="Z54" s="261">
        <v>72</v>
      </c>
      <c r="AA54" s="261"/>
      <c r="AB54" s="261"/>
      <c r="AC54" s="261"/>
      <c r="AD54" s="261"/>
      <c r="AE54" s="112">
        <f>SUM(AK54:AT54)</f>
        <v>118</v>
      </c>
      <c r="AF54" s="112"/>
      <c r="AG54" s="112"/>
      <c r="AH54" s="112"/>
      <c r="AI54" s="112"/>
      <c r="AJ54" s="112"/>
      <c r="AK54" s="261">
        <v>46</v>
      </c>
      <c r="AL54" s="261"/>
      <c r="AM54" s="261"/>
      <c r="AN54" s="261"/>
      <c r="AO54" s="261"/>
      <c r="AP54" s="261">
        <v>72</v>
      </c>
      <c r="AQ54" s="261"/>
      <c r="AR54" s="261"/>
      <c r="AS54" s="261"/>
      <c r="AT54" s="261"/>
      <c r="AU54" s="112">
        <f>SUM(BA54:BJ54)</f>
        <v>28</v>
      </c>
      <c r="AV54" s="112"/>
      <c r="AW54" s="112"/>
      <c r="AX54" s="112"/>
      <c r="AY54" s="112"/>
      <c r="AZ54" s="112"/>
      <c r="BA54" s="261">
        <v>22</v>
      </c>
      <c r="BB54" s="261"/>
      <c r="BC54" s="261"/>
      <c r="BD54" s="261"/>
      <c r="BE54" s="261"/>
      <c r="BF54" s="261">
        <v>6</v>
      </c>
      <c r="BG54" s="261"/>
      <c r="BH54" s="261"/>
      <c r="BI54" s="261"/>
      <c r="BJ54" s="261"/>
      <c r="BK54" s="8"/>
    </row>
    <row r="55" spans="3:63" ht="13.5" customHeight="1">
      <c r="C55" s="111" t="s">
        <v>50</v>
      </c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7"/>
      <c r="O55" s="116">
        <f>SUM(U55:AD55)</f>
        <v>120</v>
      </c>
      <c r="P55" s="112"/>
      <c r="Q55" s="112"/>
      <c r="R55" s="112"/>
      <c r="S55" s="112"/>
      <c r="T55" s="112"/>
      <c r="U55" s="261">
        <v>48</v>
      </c>
      <c r="V55" s="261"/>
      <c r="W55" s="261"/>
      <c r="X55" s="261"/>
      <c r="Y55" s="261"/>
      <c r="Z55" s="261">
        <v>72</v>
      </c>
      <c r="AA55" s="261"/>
      <c r="AB55" s="261"/>
      <c r="AC55" s="261"/>
      <c r="AD55" s="261"/>
      <c r="AE55" s="112">
        <f>SUM(AK55:AT55)</f>
        <v>119</v>
      </c>
      <c r="AF55" s="112"/>
      <c r="AG55" s="112"/>
      <c r="AH55" s="112"/>
      <c r="AI55" s="112"/>
      <c r="AJ55" s="112"/>
      <c r="AK55" s="261">
        <v>48</v>
      </c>
      <c r="AL55" s="261"/>
      <c r="AM55" s="261"/>
      <c r="AN55" s="261"/>
      <c r="AO55" s="261"/>
      <c r="AP55" s="261">
        <v>71</v>
      </c>
      <c r="AQ55" s="261"/>
      <c r="AR55" s="261"/>
      <c r="AS55" s="261"/>
      <c r="AT55" s="261"/>
      <c r="AU55" s="112">
        <f>SUM(BA55:BJ55)</f>
        <v>26</v>
      </c>
      <c r="AV55" s="112"/>
      <c r="AW55" s="112"/>
      <c r="AX55" s="112"/>
      <c r="AY55" s="112"/>
      <c r="AZ55" s="112"/>
      <c r="BA55" s="261">
        <v>21</v>
      </c>
      <c r="BB55" s="261"/>
      <c r="BC55" s="261"/>
      <c r="BD55" s="261"/>
      <c r="BE55" s="261"/>
      <c r="BF55" s="261">
        <v>5</v>
      </c>
      <c r="BG55" s="261"/>
      <c r="BH55" s="261"/>
      <c r="BI55" s="261"/>
      <c r="BJ55" s="261"/>
      <c r="BK55" s="8"/>
    </row>
    <row r="56" spans="3:63" ht="13.5" customHeight="1">
      <c r="C56" s="111" t="s">
        <v>109</v>
      </c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7"/>
      <c r="O56" s="116">
        <f>SUM(U56:AD56)</f>
        <v>91</v>
      </c>
      <c r="P56" s="112"/>
      <c r="Q56" s="112"/>
      <c r="R56" s="112"/>
      <c r="S56" s="112"/>
      <c r="T56" s="112"/>
      <c r="U56" s="261">
        <v>26</v>
      </c>
      <c r="V56" s="261"/>
      <c r="W56" s="261"/>
      <c r="X56" s="261"/>
      <c r="Y56" s="261"/>
      <c r="Z56" s="261">
        <v>65</v>
      </c>
      <c r="AA56" s="261"/>
      <c r="AB56" s="261"/>
      <c r="AC56" s="261"/>
      <c r="AD56" s="261"/>
      <c r="AE56" s="112">
        <f>SUM(AK56:AT56)</f>
        <v>89</v>
      </c>
      <c r="AF56" s="112"/>
      <c r="AG56" s="112"/>
      <c r="AH56" s="112"/>
      <c r="AI56" s="112"/>
      <c r="AJ56" s="112"/>
      <c r="AK56" s="261">
        <v>26</v>
      </c>
      <c r="AL56" s="261"/>
      <c r="AM56" s="261"/>
      <c r="AN56" s="261"/>
      <c r="AO56" s="261"/>
      <c r="AP56" s="261">
        <v>63</v>
      </c>
      <c r="AQ56" s="261"/>
      <c r="AR56" s="261"/>
      <c r="AS56" s="261"/>
      <c r="AT56" s="261"/>
      <c r="AU56" s="112">
        <f>SUM(BA56:BJ56)</f>
        <v>19</v>
      </c>
      <c r="AV56" s="112"/>
      <c r="AW56" s="112"/>
      <c r="AX56" s="112"/>
      <c r="AY56" s="112"/>
      <c r="AZ56" s="112"/>
      <c r="BA56" s="261">
        <v>15</v>
      </c>
      <c r="BB56" s="261"/>
      <c r="BC56" s="261"/>
      <c r="BD56" s="261"/>
      <c r="BE56" s="261"/>
      <c r="BF56" s="261">
        <v>4</v>
      </c>
      <c r="BG56" s="261"/>
      <c r="BH56" s="261"/>
      <c r="BI56" s="261"/>
      <c r="BJ56" s="261"/>
      <c r="BK56" s="8"/>
    </row>
    <row r="57" spans="2:63" ht="13.5" customHeight="1">
      <c r="B57" s="13"/>
      <c r="C57" s="111" t="s">
        <v>110</v>
      </c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7"/>
      <c r="O57" s="116">
        <f>SUM(U57:AD57)</f>
        <v>44</v>
      </c>
      <c r="P57" s="112"/>
      <c r="Q57" s="112"/>
      <c r="R57" s="112"/>
      <c r="S57" s="112"/>
      <c r="T57" s="112"/>
      <c r="U57" s="261">
        <v>44</v>
      </c>
      <c r="V57" s="261"/>
      <c r="W57" s="261"/>
      <c r="X57" s="261"/>
      <c r="Y57" s="261"/>
      <c r="Z57" s="112">
        <v>0</v>
      </c>
      <c r="AA57" s="112"/>
      <c r="AB57" s="112"/>
      <c r="AC57" s="112"/>
      <c r="AD57" s="112"/>
      <c r="AE57" s="112">
        <f>SUM(AK57:AT57)</f>
        <v>42</v>
      </c>
      <c r="AF57" s="112"/>
      <c r="AG57" s="112"/>
      <c r="AH57" s="112"/>
      <c r="AI57" s="112"/>
      <c r="AJ57" s="112"/>
      <c r="AK57" s="261">
        <v>42</v>
      </c>
      <c r="AL57" s="261"/>
      <c r="AM57" s="261"/>
      <c r="AN57" s="261"/>
      <c r="AO57" s="261"/>
      <c r="AP57" s="112">
        <v>0</v>
      </c>
      <c r="AQ57" s="112"/>
      <c r="AR57" s="112"/>
      <c r="AS57" s="112"/>
      <c r="AT57" s="112"/>
      <c r="AU57" s="112">
        <f>SUM(BA57:BJ57)</f>
        <v>24</v>
      </c>
      <c r="AV57" s="112"/>
      <c r="AW57" s="112"/>
      <c r="AX57" s="112"/>
      <c r="AY57" s="112"/>
      <c r="AZ57" s="112"/>
      <c r="BA57" s="261">
        <v>19</v>
      </c>
      <c r="BB57" s="261"/>
      <c r="BC57" s="261"/>
      <c r="BD57" s="261"/>
      <c r="BE57" s="261"/>
      <c r="BF57" s="261">
        <v>5</v>
      </c>
      <c r="BG57" s="261"/>
      <c r="BH57" s="261"/>
      <c r="BI57" s="261"/>
      <c r="BJ57" s="261"/>
      <c r="BK57" s="8"/>
    </row>
    <row r="58" spans="2:63" ht="13.5" customHeight="1">
      <c r="B58" s="13"/>
      <c r="C58" s="111" t="s">
        <v>111</v>
      </c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7"/>
      <c r="O58" s="116">
        <f>SUM(U58:AD58)</f>
        <v>78</v>
      </c>
      <c r="P58" s="112"/>
      <c r="Q58" s="112"/>
      <c r="R58" s="112"/>
      <c r="S58" s="112"/>
      <c r="T58" s="112"/>
      <c r="U58" s="261">
        <v>18</v>
      </c>
      <c r="V58" s="261"/>
      <c r="W58" s="261"/>
      <c r="X58" s="261"/>
      <c r="Y58" s="261"/>
      <c r="Z58" s="261">
        <v>60</v>
      </c>
      <c r="AA58" s="261"/>
      <c r="AB58" s="261"/>
      <c r="AC58" s="261"/>
      <c r="AD58" s="261"/>
      <c r="AE58" s="112">
        <f>SUM(AK58:AT58)</f>
        <v>77</v>
      </c>
      <c r="AF58" s="112"/>
      <c r="AG58" s="112"/>
      <c r="AH58" s="112"/>
      <c r="AI58" s="112"/>
      <c r="AJ58" s="112"/>
      <c r="AK58" s="261">
        <v>18</v>
      </c>
      <c r="AL58" s="261"/>
      <c r="AM58" s="261"/>
      <c r="AN58" s="261"/>
      <c r="AO58" s="261"/>
      <c r="AP58" s="261">
        <v>59</v>
      </c>
      <c r="AQ58" s="261"/>
      <c r="AR58" s="261"/>
      <c r="AS58" s="261"/>
      <c r="AT58" s="261"/>
      <c r="AU58" s="112">
        <f>SUM(BA58:BJ58)</f>
        <v>17</v>
      </c>
      <c r="AV58" s="112"/>
      <c r="AW58" s="112"/>
      <c r="AX58" s="112"/>
      <c r="AY58" s="112"/>
      <c r="AZ58" s="112"/>
      <c r="BA58" s="261">
        <v>13</v>
      </c>
      <c r="BB58" s="261"/>
      <c r="BC58" s="261"/>
      <c r="BD58" s="261"/>
      <c r="BE58" s="261"/>
      <c r="BF58" s="261">
        <v>4</v>
      </c>
      <c r="BG58" s="261"/>
      <c r="BH58" s="261"/>
      <c r="BI58" s="261"/>
      <c r="BJ58" s="261"/>
      <c r="BK58" s="8"/>
    </row>
    <row r="59" spans="2:63" ht="13.5" customHeight="1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100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101"/>
      <c r="BJ59" s="101"/>
      <c r="BK59" s="8"/>
    </row>
  </sheetData>
  <sheetProtection/>
  <mergeCells count="426">
    <mergeCell ref="BA5:BJ5"/>
    <mergeCell ref="BF58:BJ58"/>
    <mergeCell ref="BF57:BJ57"/>
    <mergeCell ref="C58:M58"/>
    <mergeCell ref="O58:T58"/>
    <mergeCell ref="U58:Y58"/>
    <mergeCell ref="Z58:AD58"/>
    <mergeCell ref="AE58:AJ58"/>
    <mergeCell ref="AK58:AO58"/>
    <mergeCell ref="AP58:AT58"/>
    <mergeCell ref="AU58:AZ58"/>
    <mergeCell ref="BA58:BE58"/>
    <mergeCell ref="BF56:BJ56"/>
    <mergeCell ref="C57:M57"/>
    <mergeCell ref="O57:T57"/>
    <mergeCell ref="U57:Y57"/>
    <mergeCell ref="Z57:AD57"/>
    <mergeCell ref="AE57:AJ57"/>
    <mergeCell ref="AK57:AO57"/>
    <mergeCell ref="AP57:AT57"/>
    <mergeCell ref="AU57:AZ57"/>
    <mergeCell ref="BA57:BE57"/>
    <mergeCell ref="BF55:BJ55"/>
    <mergeCell ref="C56:M56"/>
    <mergeCell ref="O56:T56"/>
    <mergeCell ref="U56:Y56"/>
    <mergeCell ref="Z56:AD56"/>
    <mergeCell ref="AE56:AJ56"/>
    <mergeCell ref="AK56:AO56"/>
    <mergeCell ref="AP56:AT56"/>
    <mergeCell ref="AU56:AZ56"/>
    <mergeCell ref="BA56:BE56"/>
    <mergeCell ref="BF54:BJ54"/>
    <mergeCell ref="C55:M55"/>
    <mergeCell ref="O55:T55"/>
    <mergeCell ref="U55:Y55"/>
    <mergeCell ref="Z55:AD55"/>
    <mergeCell ref="AE55:AJ55"/>
    <mergeCell ref="AK55:AO55"/>
    <mergeCell ref="AP55:AT55"/>
    <mergeCell ref="AU55:AZ55"/>
    <mergeCell ref="BA55:BE55"/>
    <mergeCell ref="BF52:BJ52"/>
    <mergeCell ref="C54:M54"/>
    <mergeCell ref="O54:T54"/>
    <mergeCell ref="U54:Y54"/>
    <mergeCell ref="Z54:AD54"/>
    <mergeCell ref="AE54:AJ54"/>
    <mergeCell ref="AK54:AO54"/>
    <mergeCell ref="AP54:AT54"/>
    <mergeCell ref="AU54:AZ54"/>
    <mergeCell ref="BA54:BE54"/>
    <mergeCell ref="BF51:BJ51"/>
    <mergeCell ref="C52:M52"/>
    <mergeCell ref="O52:T52"/>
    <mergeCell ref="U52:Y52"/>
    <mergeCell ref="Z52:AD52"/>
    <mergeCell ref="AE52:AJ52"/>
    <mergeCell ref="AK52:AO52"/>
    <mergeCell ref="AP52:AT52"/>
    <mergeCell ref="AU52:AZ52"/>
    <mergeCell ref="BA52:BE52"/>
    <mergeCell ref="BF50:BJ50"/>
    <mergeCell ref="C51:M51"/>
    <mergeCell ref="O51:T51"/>
    <mergeCell ref="U51:Y51"/>
    <mergeCell ref="Z51:AD51"/>
    <mergeCell ref="AE51:AJ51"/>
    <mergeCell ref="AK51:AO51"/>
    <mergeCell ref="AP51:AT51"/>
    <mergeCell ref="AU51:AZ51"/>
    <mergeCell ref="BA51:BE51"/>
    <mergeCell ref="BF49:BJ49"/>
    <mergeCell ref="C50:M50"/>
    <mergeCell ref="O50:T50"/>
    <mergeCell ref="U50:Y50"/>
    <mergeCell ref="Z50:AD50"/>
    <mergeCell ref="AE50:AJ50"/>
    <mergeCell ref="AK50:AO50"/>
    <mergeCell ref="AP50:AT50"/>
    <mergeCell ref="AU50:AZ50"/>
    <mergeCell ref="BA50:BE50"/>
    <mergeCell ref="BF48:BJ48"/>
    <mergeCell ref="C49:M49"/>
    <mergeCell ref="O49:T49"/>
    <mergeCell ref="U49:Y49"/>
    <mergeCell ref="Z49:AD49"/>
    <mergeCell ref="AE49:AJ49"/>
    <mergeCell ref="AK49:AO49"/>
    <mergeCell ref="AP49:AT49"/>
    <mergeCell ref="AU49:AZ49"/>
    <mergeCell ref="BA49:BE49"/>
    <mergeCell ref="BF46:BJ46"/>
    <mergeCell ref="C48:M48"/>
    <mergeCell ref="O48:T48"/>
    <mergeCell ref="U48:Y48"/>
    <mergeCell ref="Z48:AD48"/>
    <mergeCell ref="AE48:AJ48"/>
    <mergeCell ref="AK48:AO48"/>
    <mergeCell ref="AP48:AT48"/>
    <mergeCell ref="AU48:AZ48"/>
    <mergeCell ref="BA48:BE48"/>
    <mergeCell ref="BF45:BJ45"/>
    <mergeCell ref="C46:M46"/>
    <mergeCell ref="O46:T46"/>
    <mergeCell ref="U46:Y46"/>
    <mergeCell ref="Z46:AD46"/>
    <mergeCell ref="AE46:AJ46"/>
    <mergeCell ref="AK46:AO46"/>
    <mergeCell ref="AP46:AT46"/>
    <mergeCell ref="AU46:AZ46"/>
    <mergeCell ref="BA46:BE46"/>
    <mergeCell ref="BF44:BJ44"/>
    <mergeCell ref="C45:M45"/>
    <mergeCell ref="O45:T45"/>
    <mergeCell ref="U45:Y45"/>
    <mergeCell ref="Z45:AD45"/>
    <mergeCell ref="AE45:AJ45"/>
    <mergeCell ref="AK45:AO45"/>
    <mergeCell ref="AP45:AT45"/>
    <mergeCell ref="AU45:AZ45"/>
    <mergeCell ref="BA45:BE45"/>
    <mergeCell ref="BF43:BJ43"/>
    <mergeCell ref="C44:M44"/>
    <mergeCell ref="O44:T44"/>
    <mergeCell ref="U44:Y44"/>
    <mergeCell ref="Z44:AD44"/>
    <mergeCell ref="AE44:AJ44"/>
    <mergeCell ref="AK44:AO44"/>
    <mergeCell ref="AP44:AT44"/>
    <mergeCell ref="AU44:AZ44"/>
    <mergeCell ref="BA44:BE44"/>
    <mergeCell ref="BF42:BJ42"/>
    <mergeCell ref="C43:M43"/>
    <mergeCell ref="O43:T43"/>
    <mergeCell ref="U43:Y43"/>
    <mergeCell ref="Z43:AD43"/>
    <mergeCell ref="AE43:AJ43"/>
    <mergeCell ref="AK43:AO43"/>
    <mergeCell ref="AP43:AT43"/>
    <mergeCell ref="AU43:AZ43"/>
    <mergeCell ref="BA43:BE43"/>
    <mergeCell ref="BF40:BJ40"/>
    <mergeCell ref="C42:M42"/>
    <mergeCell ref="O42:T42"/>
    <mergeCell ref="U42:Y42"/>
    <mergeCell ref="Z42:AD42"/>
    <mergeCell ref="AE42:AJ42"/>
    <mergeCell ref="AK42:AO42"/>
    <mergeCell ref="AP42:AT42"/>
    <mergeCell ref="AU42:AZ42"/>
    <mergeCell ref="BA42:BE42"/>
    <mergeCell ref="BF39:BJ39"/>
    <mergeCell ref="C40:M40"/>
    <mergeCell ref="O40:T40"/>
    <mergeCell ref="U40:Y40"/>
    <mergeCell ref="Z40:AD40"/>
    <mergeCell ref="AE40:AJ40"/>
    <mergeCell ref="AK40:AO40"/>
    <mergeCell ref="AP40:AT40"/>
    <mergeCell ref="AU40:AZ40"/>
    <mergeCell ref="BA40:BE40"/>
    <mergeCell ref="BF38:BJ38"/>
    <mergeCell ref="C39:M39"/>
    <mergeCell ref="O39:T39"/>
    <mergeCell ref="U39:Y39"/>
    <mergeCell ref="Z39:AD39"/>
    <mergeCell ref="AE39:AJ39"/>
    <mergeCell ref="AK39:AO39"/>
    <mergeCell ref="AP39:AT39"/>
    <mergeCell ref="AU39:AZ39"/>
    <mergeCell ref="BA39:BE39"/>
    <mergeCell ref="BF37:BJ37"/>
    <mergeCell ref="C38:M38"/>
    <mergeCell ref="O38:T38"/>
    <mergeCell ref="U38:Y38"/>
    <mergeCell ref="Z38:AD38"/>
    <mergeCell ref="AE38:AJ38"/>
    <mergeCell ref="AK38:AO38"/>
    <mergeCell ref="AP38:AT38"/>
    <mergeCell ref="AU38:AZ38"/>
    <mergeCell ref="BA38:BE38"/>
    <mergeCell ref="BF36:BJ36"/>
    <mergeCell ref="C37:M37"/>
    <mergeCell ref="O37:T37"/>
    <mergeCell ref="U37:Y37"/>
    <mergeCell ref="Z37:AD37"/>
    <mergeCell ref="AE37:AJ37"/>
    <mergeCell ref="AK37:AO37"/>
    <mergeCell ref="AP37:AT37"/>
    <mergeCell ref="AU37:AZ37"/>
    <mergeCell ref="BA37:BE37"/>
    <mergeCell ref="BF34:BJ34"/>
    <mergeCell ref="C36:M36"/>
    <mergeCell ref="O36:T36"/>
    <mergeCell ref="U36:Y36"/>
    <mergeCell ref="Z36:AD36"/>
    <mergeCell ref="AE36:AJ36"/>
    <mergeCell ref="AK36:AO36"/>
    <mergeCell ref="AP36:AT36"/>
    <mergeCell ref="AU36:AZ36"/>
    <mergeCell ref="BA36:BE36"/>
    <mergeCell ref="BF33:BJ33"/>
    <mergeCell ref="C34:M34"/>
    <mergeCell ref="O34:T34"/>
    <mergeCell ref="U34:Y34"/>
    <mergeCell ref="Z34:AD34"/>
    <mergeCell ref="AE34:AJ34"/>
    <mergeCell ref="AK34:AO34"/>
    <mergeCell ref="AP34:AT34"/>
    <mergeCell ref="AU34:AZ34"/>
    <mergeCell ref="BA34:BE34"/>
    <mergeCell ref="BF32:BJ32"/>
    <mergeCell ref="C33:M33"/>
    <mergeCell ref="O33:T33"/>
    <mergeCell ref="U33:Y33"/>
    <mergeCell ref="Z33:AD33"/>
    <mergeCell ref="AE33:AJ33"/>
    <mergeCell ref="AK33:AO33"/>
    <mergeCell ref="AP33:AT33"/>
    <mergeCell ref="AU33:AZ33"/>
    <mergeCell ref="BA33:BE33"/>
    <mergeCell ref="BF31:BJ31"/>
    <mergeCell ref="C32:M32"/>
    <mergeCell ref="O32:T32"/>
    <mergeCell ref="U32:Y32"/>
    <mergeCell ref="Z32:AD32"/>
    <mergeCell ref="AE32:AJ32"/>
    <mergeCell ref="AK32:AO32"/>
    <mergeCell ref="AP32:AT32"/>
    <mergeCell ref="AU32:AZ32"/>
    <mergeCell ref="BA32:BE32"/>
    <mergeCell ref="BF30:BJ30"/>
    <mergeCell ref="C31:M31"/>
    <mergeCell ref="O31:T31"/>
    <mergeCell ref="U31:Y31"/>
    <mergeCell ref="Z31:AD31"/>
    <mergeCell ref="AE31:AJ31"/>
    <mergeCell ref="AK31:AO31"/>
    <mergeCell ref="AP31:AT31"/>
    <mergeCell ref="AU31:AZ31"/>
    <mergeCell ref="BA31:BE31"/>
    <mergeCell ref="BF28:BJ28"/>
    <mergeCell ref="C30:M30"/>
    <mergeCell ref="O30:T30"/>
    <mergeCell ref="U30:Y30"/>
    <mergeCell ref="Z30:AD30"/>
    <mergeCell ref="AE30:AJ30"/>
    <mergeCell ref="AK30:AO30"/>
    <mergeCell ref="AP30:AT30"/>
    <mergeCell ref="AU30:AZ30"/>
    <mergeCell ref="BA30:BE30"/>
    <mergeCell ref="BF27:BJ27"/>
    <mergeCell ref="C28:M28"/>
    <mergeCell ref="O28:T28"/>
    <mergeCell ref="U28:Y28"/>
    <mergeCell ref="Z28:AD28"/>
    <mergeCell ref="AE28:AJ28"/>
    <mergeCell ref="AK28:AO28"/>
    <mergeCell ref="AP28:AT28"/>
    <mergeCell ref="AU28:AZ28"/>
    <mergeCell ref="BA28:BE28"/>
    <mergeCell ref="BF26:BJ26"/>
    <mergeCell ref="C27:M27"/>
    <mergeCell ref="O27:T27"/>
    <mergeCell ref="U27:Y27"/>
    <mergeCell ref="Z27:AD27"/>
    <mergeCell ref="AE27:AJ27"/>
    <mergeCell ref="AK27:AO27"/>
    <mergeCell ref="AP27:AT27"/>
    <mergeCell ref="AU27:AZ27"/>
    <mergeCell ref="BA27:BE27"/>
    <mergeCell ref="BF25:BJ25"/>
    <mergeCell ref="C26:M26"/>
    <mergeCell ref="O26:T26"/>
    <mergeCell ref="U26:Y26"/>
    <mergeCell ref="Z26:AD26"/>
    <mergeCell ref="AE26:AJ26"/>
    <mergeCell ref="AK26:AO26"/>
    <mergeCell ref="AP26:AT26"/>
    <mergeCell ref="AU26:AZ26"/>
    <mergeCell ref="BA26:BE26"/>
    <mergeCell ref="BF24:BJ24"/>
    <mergeCell ref="C25:M25"/>
    <mergeCell ref="O25:T25"/>
    <mergeCell ref="U25:Y25"/>
    <mergeCell ref="Z25:AD25"/>
    <mergeCell ref="AE25:AJ25"/>
    <mergeCell ref="AK25:AO25"/>
    <mergeCell ref="AP25:AT25"/>
    <mergeCell ref="AU25:AZ25"/>
    <mergeCell ref="BA25:BE25"/>
    <mergeCell ref="BF22:BJ22"/>
    <mergeCell ref="C24:M24"/>
    <mergeCell ref="O24:T24"/>
    <mergeCell ref="U24:Y24"/>
    <mergeCell ref="Z24:AD24"/>
    <mergeCell ref="AE24:AJ24"/>
    <mergeCell ref="AK24:AO24"/>
    <mergeCell ref="AP24:AT24"/>
    <mergeCell ref="AU24:AZ24"/>
    <mergeCell ref="BA24:BE24"/>
    <mergeCell ref="BF21:BJ21"/>
    <mergeCell ref="C22:M22"/>
    <mergeCell ref="O22:T22"/>
    <mergeCell ref="U22:Y22"/>
    <mergeCell ref="Z22:AD22"/>
    <mergeCell ref="AE22:AJ22"/>
    <mergeCell ref="AK22:AO22"/>
    <mergeCell ref="AP22:AT22"/>
    <mergeCell ref="AU22:AZ22"/>
    <mergeCell ref="BA22:BE22"/>
    <mergeCell ref="BF20:BJ20"/>
    <mergeCell ref="C21:M21"/>
    <mergeCell ref="O21:T21"/>
    <mergeCell ref="U21:Y21"/>
    <mergeCell ref="Z21:AD21"/>
    <mergeCell ref="AE21:AJ21"/>
    <mergeCell ref="AK21:AO21"/>
    <mergeCell ref="AP21:AT21"/>
    <mergeCell ref="AU21:AZ21"/>
    <mergeCell ref="BA21:BE21"/>
    <mergeCell ref="BF19:BJ19"/>
    <mergeCell ref="C20:M20"/>
    <mergeCell ref="O20:T20"/>
    <mergeCell ref="U20:Y20"/>
    <mergeCell ref="Z20:AD20"/>
    <mergeCell ref="AE20:AJ20"/>
    <mergeCell ref="AK20:AO20"/>
    <mergeCell ref="AP20:AT20"/>
    <mergeCell ref="AU20:AZ20"/>
    <mergeCell ref="BA20:BE20"/>
    <mergeCell ref="BF18:BJ18"/>
    <mergeCell ref="C19:M19"/>
    <mergeCell ref="O19:T19"/>
    <mergeCell ref="U19:Y19"/>
    <mergeCell ref="Z19:AD19"/>
    <mergeCell ref="AE19:AJ19"/>
    <mergeCell ref="AK19:AO19"/>
    <mergeCell ref="AP19:AT19"/>
    <mergeCell ref="AU19:AZ19"/>
    <mergeCell ref="BA19:BE19"/>
    <mergeCell ref="BF16:BJ16"/>
    <mergeCell ref="C18:M18"/>
    <mergeCell ref="O18:T18"/>
    <mergeCell ref="U18:Y18"/>
    <mergeCell ref="Z18:AD18"/>
    <mergeCell ref="AE18:AJ18"/>
    <mergeCell ref="AK18:AO18"/>
    <mergeCell ref="AP18:AT18"/>
    <mergeCell ref="AU18:AZ18"/>
    <mergeCell ref="BA18:BE18"/>
    <mergeCell ref="BF15:BJ15"/>
    <mergeCell ref="C16:M16"/>
    <mergeCell ref="O16:T16"/>
    <mergeCell ref="U16:Y16"/>
    <mergeCell ref="Z16:AD16"/>
    <mergeCell ref="AE16:AJ16"/>
    <mergeCell ref="AK16:AO16"/>
    <mergeCell ref="AP16:AT16"/>
    <mergeCell ref="AU16:AZ16"/>
    <mergeCell ref="BA16:BE16"/>
    <mergeCell ref="BF14:BJ14"/>
    <mergeCell ref="C15:M15"/>
    <mergeCell ref="O15:T15"/>
    <mergeCell ref="U15:Y15"/>
    <mergeCell ref="Z15:AD15"/>
    <mergeCell ref="AE15:AJ15"/>
    <mergeCell ref="AK15:AO15"/>
    <mergeCell ref="AP15:AT15"/>
    <mergeCell ref="AU15:AZ15"/>
    <mergeCell ref="BA15:BE15"/>
    <mergeCell ref="BF13:BJ13"/>
    <mergeCell ref="C14:M14"/>
    <mergeCell ref="O14:T14"/>
    <mergeCell ref="U14:Y14"/>
    <mergeCell ref="Z14:AD14"/>
    <mergeCell ref="AE14:AJ14"/>
    <mergeCell ref="AK14:AO14"/>
    <mergeCell ref="AP14:AT14"/>
    <mergeCell ref="AU14:AZ14"/>
    <mergeCell ref="BA14:BE14"/>
    <mergeCell ref="BF12:BJ12"/>
    <mergeCell ref="C13:M13"/>
    <mergeCell ref="O13:T13"/>
    <mergeCell ref="U13:Y13"/>
    <mergeCell ref="Z13:AD13"/>
    <mergeCell ref="AE13:AJ13"/>
    <mergeCell ref="AK13:AO13"/>
    <mergeCell ref="AP13:AT13"/>
    <mergeCell ref="AU13:AZ13"/>
    <mergeCell ref="BA13:BE13"/>
    <mergeCell ref="BF9:BJ9"/>
    <mergeCell ref="C12:M12"/>
    <mergeCell ref="O12:T12"/>
    <mergeCell ref="U12:Y12"/>
    <mergeCell ref="Z12:AD12"/>
    <mergeCell ref="AE12:AJ12"/>
    <mergeCell ref="AK12:AO12"/>
    <mergeCell ref="AP12:AT12"/>
    <mergeCell ref="AU12:AZ12"/>
    <mergeCell ref="BA12:BE12"/>
    <mergeCell ref="BF7:BJ7"/>
    <mergeCell ref="C9:M9"/>
    <mergeCell ref="O9:T9"/>
    <mergeCell ref="U9:Y9"/>
    <mergeCell ref="Z9:AD9"/>
    <mergeCell ref="AE9:AJ9"/>
    <mergeCell ref="AK9:AO9"/>
    <mergeCell ref="AP9:AT9"/>
    <mergeCell ref="AU9:AZ9"/>
    <mergeCell ref="BA9:BE9"/>
    <mergeCell ref="AK7:AO7"/>
    <mergeCell ref="AP7:AT7"/>
    <mergeCell ref="AU7:AZ7"/>
    <mergeCell ref="BA7:BE7"/>
    <mergeCell ref="B3:BJ3"/>
    <mergeCell ref="B4:BJ4"/>
    <mergeCell ref="O6:AD6"/>
    <mergeCell ref="AE6:AT6"/>
    <mergeCell ref="AU6:BJ6"/>
    <mergeCell ref="B6:N7"/>
    <mergeCell ref="O7:T7"/>
    <mergeCell ref="U7:Y7"/>
    <mergeCell ref="Z7:AD7"/>
    <mergeCell ref="AE7:AJ7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V76"/>
  <sheetViews>
    <sheetView zoomScalePageLayoutView="0" workbookViewId="0" topLeftCell="A1">
      <selection activeCell="A1" sqref="A1"/>
    </sheetView>
  </sheetViews>
  <sheetFormatPr defaultColWidth="9.00390625" defaultRowHeight="10.5" customHeight="1"/>
  <cols>
    <col min="1" max="63" width="1.625" style="4" customWidth="1"/>
    <col min="64" max="16384" width="9.00390625" style="4" customWidth="1"/>
  </cols>
  <sheetData>
    <row r="1" ht="10.5" customHeight="1">
      <c r="A1" s="35" t="s">
        <v>353</v>
      </c>
    </row>
    <row r="3" spans="2:63" ht="12.75" customHeight="1">
      <c r="B3" s="120" t="s">
        <v>231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97"/>
    </row>
    <row r="4" spans="2:63" ht="12.75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262" t="s">
        <v>394</v>
      </c>
      <c r="BB4" s="263"/>
      <c r="BC4" s="263"/>
      <c r="BD4" s="263"/>
      <c r="BE4" s="263"/>
      <c r="BF4" s="263"/>
      <c r="BG4" s="263"/>
      <c r="BH4" s="263"/>
      <c r="BI4" s="263"/>
      <c r="BJ4" s="263"/>
      <c r="BK4" s="66"/>
    </row>
    <row r="5" spans="2:63" ht="12" customHeight="1">
      <c r="B5" s="127" t="s">
        <v>190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 t="s">
        <v>191</v>
      </c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 t="s">
        <v>194</v>
      </c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 t="s">
        <v>195</v>
      </c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6"/>
      <c r="BK5" s="17"/>
    </row>
    <row r="6" spans="2:63" ht="12" customHeight="1">
      <c r="B6" s="12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 t="s">
        <v>222</v>
      </c>
      <c r="P6" s="118"/>
      <c r="Q6" s="118"/>
      <c r="R6" s="118"/>
      <c r="S6" s="118"/>
      <c r="T6" s="118"/>
      <c r="U6" s="118" t="s">
        <v>192</v>
      </c>
      <c r="V6" s="118"/>
      <c r="W6" s="118"/>
      <c r="X6" s="118"/>
      <c r="Y6" s="118"/>
      <c r="Z6" s="118" t="s">
        <v>193</v>
      </c>
      <c r="AA6" s="118"/>
      <c r="AB6" s="118"/>
      <c r="AC6" s="118"/>
      <c r="AD6" s="118"/>
      <c r="AE6" s="118" t="s">
        <v>222</v>
      </c>
      <c r="AF6" s="118"/>
      <c r="AG6" s="118"/>
      <c r="AH6" s="118"/>
      <c r="AI6" s="118"/>
      <c r="AJ6" s="118"/>
      <c r="AK6" s="118" t="s">
        <v>192</v>
      </c>
      <c r="AL6" s="118"/>
      <c r="AM6" s="118"/>
      <c r="AN6" s="118"/>
      <c r="AO6" s="118"/>
      <c r="AP6" s="118" t="s">
        <v>193</v>
      </c>
      <c r="AQ6" s="118"/>
      <c r="AR6" s="118"/>
      <c r="AS6" s="118"/>
      <c r="AT6" s="118"/>
      <c r="AU6" s="118" t="s">
        <v>222</v>
      </c>
      <c r="AV6" s="118"/>
      <c r="AW6" s="118"/>
      <c r="AX6" s="118"/>
      <c r="AY6" s="118"/>
      <c r="AZ6" s="118"/>
      <c r="BA6" s="118" t="s">
        <v>76</v>
      </c>
      <c r="BB6" s="118"/>
      <c r="BC6" s="118"/>
      <c r="BD6" s="118"/>
      <c r="BE6" s="118"/>
      <c r="BF6" s="118" t="s">
        <v>77</v>
      </c>
      <c r="BG6" s="118"/>
      <c r="BH6" s="118"/>
      <c r="BI6" s="118"/>
      <c r="BJ6" s="119"/>
      <c r="BK6" s="17"/>
    </row>
    <row r="7" spans="2:63" ht="9" customHeight="1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31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66"/>
      <c r="BK7" s="66"/>
    </row>
    <row r="8" spans="3:63" ht="12" customHeight="1">
      <c r="C8" s="111" t="s">
        <v>112</v>
      </c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88"/>
      <c r="O8" s="112">
        <f>SUM(U8:AD8)</f>
        <v>93</v>
      </c>
      <c r="P8" s="112"/>
      <c r="Q8" s="112"/>
      <c r="R8" s="112"/>
      <c r="S8" s="112"/>
      <c r="T8" s="112"/>
      <c r="U8" s="261">
        <v>28</v>
      </c>
      <c r="V8" s="261"/>
      <c r="W8" s="261"/>
      <c r="X8" s="261"/>
      <c r="Y8" s="261"/>
      <c r="Z8" s="261">
        <v>65</v>
      </c>
      <c r="AA8" s="261"/>
      <c r="AB8" s="261"/>
      <c r="AC8" s="261"/>
      <c r="AD8" s="261"/>
      <c r="AE8" s="112">
        <f>SUM(AK8:AT8)</f>
        <v>92</v>
      </c>
      <c r="AF8" s="112"/>
      <c r="AG8" s="112"/>
      <c r="AH8" s="112"/>
      <c r="AI8" s="112"/>
      <c r="AJ8" s="112"/>
      <c r="AK8" s="261">
        <v>28</v>
      </c>
      <c r="AL8" s="261"/>
      <c r="AM8" s="261"/>
      <c r="AN8" s="261"/>
      <c r="AO8" s="261"/>
      <c r="AP8" s="261">
        <v>64</v>
      </c>
      <c r="AQ8" s="261"/>
      <c r="AR8" s="261"/>
      <c r="AS8" s="261"/>
      <c r="AT8" s="261"/>
      <c r="AU8" s="112">
        <f>SUM(BA8:BJ8)</f>
        <v>21</v>
      </c>
      <c r="AV8" s="112"/>
      <c r="AW8" s="112"/>
      <c r="AX8" s="112"/>
      <c r="AY8" s="112"/>
      <c r="AZ8" s="112"/>
      <c r="BA8" s="261">
        <v>17</v>
      </c>
      <c r="BB8" s="261"/>
      <c r="BC8" s="261"/>
      <c r="BD8" s="261"/>
      <c r="BE8" s="261"/>
      <c r="BF8" s="261">
        <v>4</v>
      </c>
      <c r="BG8" s="261"/>
      <c r="BH8" s="261"/>
      <c r="BI8" s="261"/>
      <c r="BJ8" s="261"/>
      <c r="BK8" s="8"/>
    </row>
    <row r="9" spans="3:63" ht="12" customHeight="1">
      <c r="C9" s="111" t="s">
        <v>113</v>
      </c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88"/>
      <c r="O9" s="112">
        <f>SUM(U9:AD9)</f>
        <v>67</v>
      </c>
      <c r="P9" s="112"/>
      <c r="Q9" s="112"/>
      <c r="R9" s="112"/>
      <c r="S9" s="112"/>
      <c r="T9" s="112"/>
      <c r="U9" s="261">
        <v>21</v>
      </c>
      <c r="V9" s="261"/>
      <c r="W9" s="261"/>
      <c r="X9" s="261"/>
      <c r="Y9" s="261"/>
      <c r="Z9" s="261">
        <v>46</v>
      </c>
      <c r="AA9" s="261"/>
      <c r="AB9" s="261"/>
      <c r="AC9" s="261"/>
      <c r="AD9" s="261"/>
      <c r="AE9" s="112">
        <f>SUM(AK9:AT9)</f>
        <v>65</v>
      </c>
      <c r="AF9" s="112"/>
      <c r="AG9" s="112"/>
      <c r="AH9" s="112"/>
      <c r="AI9" s="112"/>
      <c r="AJ9" s="112"/>
      <c r="AK9" s="261">
        <v>20</v>
      </c>
      <c r="AL9" s="261"/>
      <c r="AM9" s="261"/>
      <c r="AN9" s="261"/>
      <c r="AO9" s="261"/>
      <c r="AP9" s="261">
        <v>45</v>
      </c>
      <c r="AQ9" s="261"/>
      <c r="AR9" s="261"/>
      <c r="AS9" s="261"/>
      <c r="AT9" s="261"/>
      <c r="AU9" s="112">
        <f>SUM(BA9:BJ9)</f>
        <v>19</v>
      </c>
      <c r="AV9" s="112"/>
      <c r="AW9" s="112"/>
      <c r="AX9" s="112"/>
      <c r="AY9" s="112"/>
      <c r="AZ9" s="112"/>
      <c r="BA9" s="261">
        <v>15</v>
      </c>
      <c r="BB9" s="261"/>
      <c r="BC9" s="261"/>
      <c r="BD9" s="261"/>
      <c r="BE9" s="261"/>
      <c r="BF9" s="261">
        <v>4</v>
      </c>
      <c r="BG9" s="261"/>
      <c r="BH9" s="261"/>
      <c r="BI9" s="261"/>
      <c r="BJ9" s="261"/>
      <c r="BK9" s="8"/>
    </row>
    <row r="10" spans="3:63" ht="12" customHeight="1">
      <c r="C10" s="111" t="s">
        <v>114</v>
      </c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88"/>
      <c r="O10" s="112">
        <f>SUM(U10:AD10)</f>
        <v>97</v>
      </c>
      <c r="P10" s="112"/>
      <c r="Q10" s="112"/>
      <c r="R10" s="112"/>
      <c r="S10" s="112"/>
      <c r="T10" s="112"/>
      <c r="U10" s="261">
        <v>32</v>
      </c>
      <c r="V10" s="261"/>
      <c r="W10" s="261"/>
      <c r="X10" s="261"/>
      <c r="Y10" s="261"/>
      <c r="Z10" s="261">
        <v>65</v>
      </c>
      <c r="AA10" s="261"/>
      <c r="AB10" s="261"/>
      <c r="AC10" s="261"/>
      <c r="AD10" s="261"/>
      <c r="AE10" s="112">
        <f>SUM(AK10:AT10)</f>
        <v>97</v>
      </c>
      <c r="AF10" s="112"/>
      <c r="AG10" s="112"/>
      <c r="AH10" s="112"/>
      <c r="AI10" s="112"/>
      <c r="AJ10" s="112"/>
      <c r="AK10" s="261">
        <v>32</v>
      </c>
      <c r="AL10" s="261"/>
      <c r="AM10" s="261"/>
      <c r="AN10" s="261"/>
      <c r="AO10" s="261"/>
      <c r="AP10" s="261">
        <v>65</v>
      </c>
      <c r="AQ10" s="261"/>
      <c r="AR10" s="261"/>
      <c r="AS10" s="261"/>
      <c r="AT10" s="261"/>
      <c r="AU10" s="112">
        <f>SUM(BA10:BJ10)</f>
        <v>22</v>
      </c>
      <c r="AV10" s="112"/>
      <c r="AW10" s="112"/>
      <c r="AX10" s="112"/>
      <c r="AY10" s="112"/>
      <c r="AZ10" s="112"/>
      <c r="BA10" s="261">
        <v>18</v>
      </c>
      <c r="BB10" s="261"/>
      <c r="BC10" s="261"/>
      <c r="BD10" s="261"/>
      <c r="BE10" s="261"/>
      <c r="BF10" s="261">
        <v>4</v>
      </c>
      <c r="BG10" s="261"/>
      <c r="BH10" s="261"/>
      <c r="BI10" s="261"/>
      <c r="BJ10" s="261"/>
      <c r="BK10" s="8"/>
    </row>
    <row r="11" spans="3:63" ht="12" customHeight="1">
      <c r="C11" s="111" t="s">
        <v>115</v>
      </c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88"/>
      <c r="O11" s="112">
        <f>SUM(U11:AD11)</f>
        <v>89</v>
      </c>
      <c r="P11" s="112"/>
      <c r="Q11" s="112"/>
      <c r="R11" s="112"/>
      <c r="S11" s="112"/>
      <c r="T11" s="112"/>
      <c r="U11" s="261">
        <v>36</v>
      </c>
      <c r="V11" s="261"/>
      <c r="W11" s="261"/>
      <c r="X11" s="261"/>
      <c r="Y11" s="261"/>
      <c r="Z11" s="261">
        <v>53</v>
      </c>
      <c r="AA11" s="261"/>
      <c r="AB11" s="261"/>
      <c r="AC11" s="261"/>
      <c r="AD11" s="261"/>
      <c r="AE11" s="112">
        <f>SUM(AK11:AT11)</f>
        <v>87</v>
      </c>
      <c r="AF11" s="112"/>
      <c r="AG11" s="112"/>
      <c r="AH11" s="112"/>
      <c r="AI11" s="112"/>
      <c r="AJ11" s="112"/>
      <c r="AK11" s="261">
        <v>35</v>
      </c>
      <c r="AL11" s="261"/>
      <c r="AM11" s="261"/>
      <c r="AN11" s="261"/>
      <c r="AO11" s="261"/>
      <c r="AP11" s="261">
        <v>52</v>
      </c>
      <c r="AQ11" s="261"/>
      <c r="AR11" s="261"/>
      <c r="AS11" s="261"/>
      <c r="AT11" s="261"/>
      <c r="AU11" s="112">
        <f>SUM(BA11:BJ11)</f>
        <v>24</v>
      </c>
      <c r="AV11" s="112"/>
      <c r="AW11" s="112"/>
      <c r="AX11" s="112"/>
      <c r="AY11" s="112"/>
      <c r="AZ11" s="112"/>
      <c r="BA11" s="261">
        <v>18</v>
      </c>
      <c r="BB11" s="261"/>
      <c r="BC11" s="261"/>
      <c r="BD11" s="261"/>
      <c r="BE11" s="261"/>
      <c r="BF11" s="261">
        <v>6</v>
      </c>
      <c r="BG11" s="261"/>
      <c r="BH11" s="261"/>
      <c r="BI11" s="261"/>
      <c r="BJ11" s="261"/>
      <c r="BK11" s="8"/>
    </row>
    <row r="12" spans="3:63" ht="12" customHeight="1">
      <c r="C12" s="111" t="s">
        <v>116</v>
      </c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88"/>
      <c r="O12" s="112">
        <f>SUM(U12:AD12)</f>
        <v>126</v>
      </c>
      <c r="P12" s="112"/>
      <c r="Q12" s="112"/>
      <c r="R12" s="112"/>
      <c r="S12" s="112"/>
      <c r="T12" s="112"/>
      <c r="U12" s="261">
        <v>50</v>
      </c>
      <c r="V12" s="261"/>
      <c r="W12" s="261"/>
      <c r="X12" s="261"/>
      <c r="Y12" s="261"/>
      <c r="Z12" s="261">
        <v>76</v>
      </c>
      <c r="AA12" s="261"/>
      <c r="AB12" s="261"/>
      <c r="AC12" s="261"/>
      <c r="AD12" s="261"/>
      <c r="AE12" s="112">
        <f>SUM(AK12:AT12)</f>
        <v>125</v>
      </c>
      <c r="AF12" s="112"/>
      <c r="AG12" s="112"/>
      <c r="AH12" s="112"/>
      <c r="AI12" s="112"/>
      <c r="AJ12" s="112"/>
      <c r="AK12" s="261">
        <v>50</v>
      </c>
      <c r="AL12" s="261"/>
      <c r="AM12" s="261"/>
      <c r="AN12" s="261"/>
      <c r="AO12" s="261"/>
      <c r="AP12" s="261">
        <v>75</v>
      </c>
      <c r="AQ12" s="261"/>
      <c r="AR12" s="261"/>
      <c r="AS12" s="261"/>
      <c r="AT12" s="261"/>
      <c r="AU12" s="112">
        <f>SUM(BA12:BJ12)</f>
        <v>28</v>
      </c>
      <c r="AV12" s="112"/>
      <c r="AW12" s="112"/>
      <c r="AX12" s="112"/>
      <c r="AY12" s="112"/>
      <c r="AZ12" s="112"/>
      <c r="BA12" s="261">
        <v>22</v>
      </c>
      <c r="BB12" s="261"/>
      <c r="BC12" s="261"/>
      <c r="BD12" s="261"/>
      <c r="BE12" s="261"/>
      <c r="BF12" s="261">
        <v>6</v>
      </c>
      <c r="BG12" s="261"/>
      <c r="BH12" s="261"/>
      <c r="BI12" s="261"/>
      <c r="BJ12" s="261"/>
      <c r="BK12" s="8"/>
    </row>
    <row r="13" spans="14:63" ht="9" customHeight="1">
      <c r="N13" s="41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8"/>
    </row>
    <row r="14" spans="3:63" ht="12" customHeight="1">
      <c r="C14" s="111" t="s">
        <v>117</v>
      </c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88"/>
      <c r="O14" s="112">
        <f>SUM(U14:AD14)</f>
        <v>112</v>
      </c>
      <c r="P14" s="112"/>
      <c r="Q14" s="112"/>
      <c r="R14" s="112"/>
      <c r="S14" s="112"/>
      <c r="T14" s="112"/>
      <c r="U14" s="261">
        <v>48</v>
      </c>
      <c r="V14" s="261"/>
      <c r="W14" s="261"/>
      <c r="X14" s="261"/>
      <c r="Y14" s="261"/>
      <c r="Z14" s="261">
        <v>64</v>
      </c>
      <c r="AA14" s="261"/>
      <c r="AB14" s="261"/>
      <c r="AC14" s="261"/>
      <c r="AD14" s="261"/>
      <c r="AE14" s="112">
        <f>SUM(AK14:AT14)</f>
        <v>111</v>
      </c>
      <c r="AF14" s="112"/>
      <c r="AG14" s="112"/>
      <c r="AH14" s="112"/>
      <c r="AI14" s="112"/>
      <c r="AJ14" s="112"/>
      <c r="AK14" s="261">
        <v>48</v>
      </c>
      <c r="AL14" s="261"/>
      <c r="AM14" s="261"/>
      <c r="AN14" s="261"/>
      <c r="AO14" s="261"/>
      <c r="AP14" s="261">
        <v>63</v>
      </c>
      <c r="AQ14" s="261"/>
      <c r="AR14" s="261"/>
      <c r="AS14" s="261"/>
      <c r="AT14" s="261"/>
      <c r="AU14" s="112">
        <f>SUM(BA14:BJ14)</f>
        <v>29</v>
      </c>
      <c r="AV14" s="112"/>
      <c r="AW14" s="112"/>
      <c r="AX14" s="112"/>
      <c r="AY14" s="112"/>
      <c r="AZ14" s="112"/>
      <c r="BA14" s="261">
        <v>23</v>
      </c>
      <c r="BB14" s="261"/>
      <c r="BC14" s="261"/>
      <c r="BD14" s="261"/>
      <c r="BE14" s="261"/>
      <c r="BF14" s="261">
        <v>6</v>
      </c>
      <c r="BG14" s="261"/>
      <c r="BH14" s="261"/>
      <c r="BI14" s="261"/>
      <c r="BJ14" s="261"/>
      <c r="BK14" s="8"/>
    </row>
    <row r="15" spans="3:63" ht="12" customHeight="1">
      <c r="C15" s="111" t="s">
        <v>118</v>
      </c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88"/>
      <c r="O15" s="112">
        <f>SUM(U15:AD15)</f>
        <v>114</v>
      </c>
      <c r="P15" s="112"/>
      <c r="Q15" s="112"/>
      <c r="R15" s="112"/>
      <c r="S15" s="112"/>
      <c r="T15" s="112"/>
      <c r="U15" s="261">
        <v>49</v>
      </c>
      <c r="V15" s="261"/>
      <c r="W15" s="261"/>
      <c r="X15" s="261"/>
      <c r="Y15" s="261"/>
      <c r="Z15" s="261">
        <v>65</v>
      </c>
      <c r="AA15" s="261"/>
      <c r="AB15" s="261"/>
      <c r="AC15" s="261"/>
      <c r="AD15" s="261"/>
      <c r="AE15" s="112">
        <f>SUM(AK15:AT15)</f>
        <v>114</v>
      </c>
      <c r="AF15" s="112"/>
      <c r="AG15" s="112"/>
      <c r="AH15" s="112"/>
      <c r="AI15" s="112"/>
      <c r="AJ15" s="112"/>
      <c r="AK15" s="261">
        <v>49</v>
      </c>
      <c r="AL15" s="261"/>
      <c r="AM15" s="261"/>
      <c r="AN15" s="261"/>
      <c r="AO15" s="261"/>
      <c r="AP15" s="261">
        <v>65</v>
      </c>
      <c r="AQ15" s="261"/>
      <c r="AR15" s="261"/>
      <c r="AS15" s="261"/>
      <c r="AT15" s="261"/>
      <c r="AU15" s="112">
        <f>SUM(BA15:BJ15)</f>
        <v>27</v>
      </c>
      <c r="AV15" s="112"/>
      <c r="AW15" s="112"/>
      <c r="AX15" s="112"/>
      <c r="AY15" s="112"/>
      <c r="AZ15" s="112"/>
      <c r="BA15" s="261">
        <v>22</v>
      </c>
      <c r="BB15" s="261"/>
      <c r="BC15" s="261"/>
      <c r="BD15" s="261"/>
      <c r="BE15" s="261"/>
      <c r="BF15" s="261">
        <v>5</v>
      </c>
      <c r="BG15" s="261"/>
      <c r="BH15" s="261"/>
      <c r="BI15" s="261"/>
      <c r="BJ15" s="261"/>
      <c r="BK15" s="8"/>
    </row>
    <row r="16" spans="3:63" ht="12" customHeight="1">
      <c r="C16" s="111" t="s">
        <v>119</v>
      </c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88"/>
      <c r="O16" s="112">
        <f>SUM(U16:AD16)</f>
        <v>125</v>
      </c>
      <c r="P16" s="112"/>
      <c r="Q16" s="112"/>
      <c r="R16" s="112"/>
      <c r="S16" s="112"/>
      <c r="T16" s="112"/>
      <c r="U16" s="261">
        <v>54</v>
      </c>
      <c r="V16" s="261"/>
      <c r="W16" s="261"/>
      <c r="X16" s="261"/>
      <c r="Y16" s="261"/>
      <c r="Z16" s="261">
        <v>71</v>
      </c>
      <c r="AA16" s="261"/>
      <c r="AB16" s="261"/>
      <c r="AC16" s="261"/>
      <c r="AD16" s="261"/>
      <c r="AE16" s="112">
        <f>SUM(AK16:AT16)</f>
        <v>124</v>
      </c>
      <c r="AF16" s="112"/>
      <c r="AG16" s="112"/>
      <c r="AH16" s="112"/>
      <c r="AI16" s="112"/>
      <c r="AJ16" s="112"/>
      <c r="AK16" s="261">
        <v>54</v>
      </c>
      <c r="AL16" s="261"/>
      <c r="AM16" s="261"/>
      <c r="AN16" s="261"/>
      <c r="AO16" s="261"/>
      <c r="AP16" s="261">
        <v>70</v>
      </c>
      <c r="AQ16" s="261"/>
      <c r="AR16" s="261"/>
      <c r="AS16" s="261"/>
      <c r="AT16" s="261"/>
      <c r="AU16" s="112">
        <f>SUM(BA16:BJ16)</f>
        <v>33</v>
      </c>
      <c r="AV16" s="112"/>
      <c r="AW16" s="112"/>
      <c r="AX16" s="112"/>
      <c r="AY16" s="112"/>
      <c r="AZ16" s="112"/>
      <c r="BA16" s="261">
        <v>26</v>
      </c>
      <c r="BB16" s="261"/>
      <c r="BC16" s="261"/>
      <c r="BD16" s="261"/>
      <c r="BE16" s="261"/>
      <c r="BF16" s="261">
        <v>7</v>
      </c>
      <c r="BG16" s="261"/>
      <c r="BH16" s="261"/>
      <c r="BI16" s="261"/>
      <c r="BJ16" s="261"/>
      <c r="BK16" s="8"/>
    </row>
    <row r="17" spans="3:63" ht="12" customHeight="1">
      <c r="C17" s="111" t="s">
        <v>63</v>
      </c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88"/>
      <c r="O17" s="112">
        <f>SUM(U17:AD17)</f>
        <v>121</v>
      </c>
      <c r="P17" s="112"/>
      <c r="Q17" s="112"/>
      <c r="R17" s="112"/>
      <c r="S17" s="112"/>
      <c r="T17" s="112"/>
      <c r="U17" s="261">
        <v>52</v>
      </c>
      <c r="V17" s="261"/>
      <c r="W17" s="261"/>
      <c r="X17" s="261"/>
      <c r="Y17" s="261"/>
      <c r="Z17" s="261">
        <v>69</v>
      </c>
      <c r="AA17" s="261"/>
      <c r="AB17" s="261"/>
      <c r="AC17" s="261"/>
      <c r="AD17" s="261"/>
      <c r="AE17" s="112">
        <f>SUM(AK17:AT17)</f>
        <v>121</v>
      </c>
      <c r="AF17" s="112"/>
      <c r="AG17" s="112"/>
      <c r="AH17" s="112"/>
      <c r="AI17" s="112"/>
      <c r="AJ17" s="112"/>
      <c r="AK17" s="261">
        <v>52</v>
      </c>
      <c r="AL17" s="261"/>
      <c r="AM17" s="261"/>
      <c r="AN17" s="261"/>
      <c r="AO17" s="261"/>
      <c r="AP17" s="261">
        <v>69</v>
      </c>
      <c r="AQ17" s="261"/>
      <c r="AR17" s="261"/>
      <c r="AS17" s="261"/>
      <c r="AT17" s="261"/>
      <c r="AU17" s="112">
        <f>SUM(BA17:BJ17)</f>
        <v>29</v>
      </c>
      <c r="AV17" s="112"/>
      <c r="AW17" s="112"/>
      <c r="AX17" s="112"/>
      <c r="AY17" s="112"/>
      <c r="AZ17" s="112"/>
      <c r="BA17" s="261">
        <v>23</v>
      </c>
      <c r="BB17" s="261"/>
      <c r="BC17" s="261"/>
      <c r="BD17" s="261"/>
      <c r="BE17" s="261"/>
      <c r="BF17" s="261">
        <v>6</v>
      </c>
      <c r="BG17" s="261"/>
      <c r="BH17" s="261"/>
      <c r="BI17" s="261"/>
      <c r="BJ17" s="261"/>
      <c r="BK17" s="8"/>
    </row>
    <row r="18" spans="3:63" ht="12" customHeight="1">
      <c r="C18" s="111" t="s">
        <v>120</v>
      </c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88"/>
      <c r="O18" s="112">
        <f>SUM(U18:AD18)</f>
        <v>122</v>
      </c>
      <c r="P18" s="112"/>
      <c r="Q18" s="112"/>
      <c r="R18" s="112"/>
      <c r="S18" s="112"/>
      <c r="T18" s="112"/>
      <c r="U18" s="261">
        <v>52</v>
      </c>
      <c r="V18" s="261"/>
      <c r="W18" s="261"/>
      <c r="X18" s="261"/>
      <c r="Y18" s="261"/>
      <c r="Z18" s="261">
        <v>70</v>
      </c>
      <c r="AA18" s="261"/>
      <c r="AB18" s="261"/>
      <c r="AC18" s="261"/>
      <c r="AD18" s="261"/>
      <c r="AE18" s="112">
        <f>SUM(AK18:AT18)</f>
        <v>122</v>
      </c>
      <c r="AF18" s="112"/>
      <c r="AG18" s="112"/>
      <c r="AH18" s="112"/>
      <c r="AI18" s="112"/>
      <c r="AJ18" s="112"/>
      <c r="AK18" s="261">
        <v>52</v>
      </c>
      <c r="AL18" s="261"/>
      <c r="AM18" s="261"/>
      <c r="AN18" s="261"/>
      <c r="AO18" s="261"/>
      <c r="AP18" s="261">
        <v>70</v>
      </c>
      <c r="AQ18" s="261"/>
      <c r="AR18" s="261"/>
      <c r="AS18" s="261"/>
      <c r="AT18" s="261"/>
      <c r="AU18" s="112">
        <f>SUM(BA18:BJ18)</f>
        <v>30</v>
      </c>
      <c r="AV18" s="112"/>
      <c r="AW18" s="112"/>
      <c r="AX18" s="112"/>
      <c r="AY18" s="112"/>
      <c r="AZ18" s="112"/>
      <c r="BA18" s="261">
        <v>24</v>
      </c>
      <c r="BB18" s="261"/>
      <c r="BC18" s="261"/>
      <c r="BD18" s="261"/>
      <c r="BE18" s="261"/>
      <c r="BF18" s="261">
        <v>6</v>
      </c>
      <c r="BG18" s="261"/>
      <c r="BH18" s="261"/>
      <c r="BI18" s="261"/>
      <c r="BJ18" s="261"/>
      <c r="BK18" s="8"/>
    </row>
    <row r="19" spans="14:63" ht="9" customHeight="1">
      <c r="N19" s="41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8"/>
    </row>
    <row r="20" spans="3:63" ht="12" customHeight="1">
      <c r="C20" s="111" t="s">
        <v>49</v>
      </c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88"/>
      <c r="O20" s="112">
        <f>SUM(U20:AD20)</f>
        <v>122</v>
      </c>
      <c r="P20" s="112"/>
      <c r="Q20" s="112"/>
      <c r="R20" s="112"/>
      <c r="S20" s="112"/>
      <c r="T20" s="112"/>
      <c r="U20" s="261">
        <v>44</v>
      </c>
      <c r="V20" s="261"/>
      <c r="W20" s="261"/>
      <c r="X20" s="261"/>
      <c r="Y20" s="261"/>
      <c r="Z20" s="261">
        <v>78</v>
      </c>
      <c r="AA20" s="261"/>
      <c r="AB20" s="261"/>
      <c r="AC20" s="261"/>
      <c r="AD20" s="261"/>
      <c r="AE20" s="112">
        <f>SUM(AK20:AT20)</f>
        <v>121</v>
      </c>
      <c r="AF20" s="112"/>
      <c r="AG20" s="112"/>
      <c r="AH20" s="112"/>
      <c r="AI20" s="112"/>
      <c r="AJ20" s="112"/>
      <c r="AK20" s="261">
        <v>44</v>
      </c>
      <c r="AL20" s="261"/>
      <c r="AM20" s="261"/>
      <c r="AN20" s="261"/>
      <c r="AO20" s="261"/>
      <c r="AP20" s="261">
        <v>77</v>
      </c>
      <c r="AQ20" s="261"/>
      <c r="AR20" s="261"/>
      <c r="AS20" s="261"/>
      <c r="AT20" s="261"/>
      <c r="AU20" s="112">
        <f>SUM(BA20:BJ20)</f>
        <v>25</v>
      </c>
      <c r="AV20" s="112"/>
      <c r="AW20" s="112"/>
      <c r="AX20" s="112"/>
      <c r="AY20" s="112"/>
      <c r="AZ20" s="112"/>
      <c r="BA20" s="261">
        <v>20</v>
      </c>
      <c r="BB20" s="261"/>
      <c r="BC20" s="261"/>
      <c r="BD20" s="261"/>
      <c r="BE20" s="261"/>
      <c r="BF20" s="261">
        <v>5</v>
      </c>
      <c r="BG20" s="261"/>
      <c r="BH20" s="261"/>
      <c r="BI20" s="261"/>
      <c r="BJ20" s="261"/>
      <c r="BK20" s="8"/>
    </row>
    <row r="21" spans="3:63" ht="12" customHeight="1">
      <c r="C21" s="111" t="s">
        <v>121</v>
      </c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88"/>
      <c r="O21" s="112">
        <f>SUM(U21:AD21)</f>
        <v>97</v>
      </c>
      <c r="P21" s="112"/>
      <c r="Q21" s="112"/>
      <c r="R21" s="112"/>
      <c r="S21" s="112"/>
      <c r="T21" s="112"/>
      <c r="U21" s="261">
        <v>36</v>
      </c>
      <c r="V21" s="261"/>
      <c r="W21" s="261"/>
      <c r="X21" s="261"/>
      <c r="Y21" s="261"/>
      <c r="Z21" s="261">
        <v>61</v>
      </c>
      <c r="AA21" s="261"/>
      <c r="AB21" s="261"/>
      <c r="AC21" s="261"/>
      <c r="AD21" s="261"/>
      <c r="AE21" s="112">
        <f>SUM(AK21:AT21)</f>
        <v>96</v>
      </c>
      <c r="AF21" s="112"/>
      <c r="AG21" s="112"/>
      <c r="AH21" s="112"/>
      <c r="AI21" s="112"/>
      <c r="AJ21" s="112"/>
      <c r="AK21" s="261">
        <v>36</v>
      </c>
      <c r="AL21" s="261"/>
      <c r="AM21" s="261"/>
      <c r="AN21" s="261"/>
      <c r="AO21" s="261"/>
      <c r="AP21" s="261">
        <v>60</v>
      </c>
      <c r="AQ21" s="261"/>
      <c r="AR21" s="261"/>
      <c r="AS21" s="261"/>
      <c r="AT21" s="261"/>
      <c r="AU21" s="112">
        <f>SUM(BA21:BJ21)</f>
        <v>25</v>
      </c>
      <c r="AV21" s="112"/>
      <c r="AW21" s="112"/>
      <c r="AX21" s="112"/>
      <c r="AY21" s="112"/>
      <c r="AZ21" s="112"/>
      <c r="BA21" s="261">
        <v>20</v>
      </c>
      <c r="BB21" s="261"/>
      <c r="BC21" s="261"/>
      <c r="BD21" s="261"/>
      <c r="BE21" s="261"/>
      <c r="BF21" s="261">
        <v>5</v>
      </c>
      <c r="BG21" s="261"/>
      <c r="BH21" s="261"/>
      <c r="BI21" s="261"/>
      <c r="BJ21" s="261"/>
      <c r="BK21" s="8"/>
    </row>
    <row r="22" spans="3:63" ht="12" customHeight="1">
      <c r="C22" s="111" t="s">
        <v>122</v>
      </c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88"/>
      <c r="O22" s="112">
        <f>SUM(U22:AD22)</f>
        <v>124</v>
      </c>
      <c r="P22" s="112"/>
      <c r="Q22" s="112"/>
      <c r="R22" s="112"/>
      <c r="S22" s="112"/>
      <c r="T22" s="112"/>
      <c r="U22" s="261">
        <v>55</v>
      </c>
      <c r="V22" s="261"/>
      <c r="W22" s="261"/>
      <c r="X22" s="261"/>
      <c r="Y22" s="261"/>
      <c r="Z22" s="261">
        <v>69</v>
      </c>
      <c r="AA22" s="261"/>
      <c r="AB22" s="261"/>
      <c r="AC22" s="261"/>
      <c r="AD22" s="261"/>
      <c r="AE22" s="112">
        <f>SUM(AK22:AT22)</f>
        <v>122</v>
      </c>
      <c r="AF22" s="112"/>
      <c r="AG22" s="112"/>
      <c r="AH22" s="112"/>
      <c r="AI22" s="112"/>
      <c r="AJ22" s="112"/>
      <c r="AK22" s="261">
        <v>54</v>
      </c>
      <c r="AL22" s="261"/>
      <c r="AM22" s="261"/>
      <c r="AN22" s="261"/>
      <c r="AO22" s="261"/>
      <c r="AP22" s="261">
        <v>68</v>
      </c>
      <c r="AQ22" s="261"/>
      <c r="AR22" s="261"/>
      <c r="AS22" s="261"/>
      <c r="AT22" s="261"/>
      <c r="AU22" s="112">
        <f>SUM(BA22:BJ22)</f>
        <v>32</v>
      </c>
      <c r="AV22" s="112"/>
      <c r="AW22" s="112"/>
      <c r="AX22" s="112"/>
      <c r="AY22" s="112"/>
      <c r="AZ22" s="112"/>
      <c r="BA22" s="261">
        <v>26</v>
      </c>
      <c r="BB22" s="261"/>
      <c r="BC22" s="261"/>
      <c r="BD22" s="261"/>
      <c r="BE22" s="261"/>
      <c r="BF22" s="261">
        <v>6</v>
      </c>
      <c r="BG22" s="261"/>
      <c r="BH22" s="261"/>
      <c r="BI22" s="261"/>
      <c r="BJ22" s="261"/>
      <c r="BK22" s="8"/>
    </row>
    <row r="23" spans="3:63" ht="12" customHeight="1">
      <c r="C23" s="111" t="s">
        <v>55</v>
      </c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88"/>
      <c r="O23" s="112">
        <f>SUM(U23:AD23)</f>
        <v>77</v>
      </c>
      <c r="P23" s="112"/>
      <c r="Q23" s="112"/>
      <c r="R23" s="112"/>
      <c r="S23" s="112"/>
      <c r="T23" s="112"/>
      <c r="U23" s="261">
        <v>18</v>
      </c>
      <c r="V23" s="261"/>
      <c r="W23" s="261"/>
      <c r="X23" s="261"/>
      <c r="Y23" s="261"/>
      <c r="Z23" s="261">
        <v>59</v>
      </c>
      <c r="AA23" s="261"/>
      <c r="AB23" s="261"/>
      <c r="AC23" s="261"/>
      <c r="AD23" s="261"/>
      <c r="AE23" s="112">
        <f>SUM(AK23:AT23)</f>
        <v>75</v>
      </c>
      <c r="AF23" s="112"/>
      <c r="AG23" s="112"/>
      <c r="AH23" s="112"/>
      <c r="AI23" s="112"/>
      <c r="AJ23" s="112"/>
      <c r="AK23" s="261">
        <v>18</v>
      </c>
      <c r="AL23" s="261"/>
      <c r="AM23" s="261"/>
      <c r="AN23" s="261"/>
      <c r="AO23" s="261"/>
      <c r="AP23" s="261">
        <v>57</v>
      </c>
      <c r="AQ23" s="261"/>
      <c r="AR23" s="261"/>
      <c r="AS23" s="261"/>
      <c r="AT23" s="261"/>
      <c r="AU23" s="112">
        <f>SUM(BA23:BJ23)</f>
        <v>18</v>
      </c>
      <c r="AV23" s="112"/>
      <c r="AW23" s="112"/>
      <c r="AX23" s="112"/>
      <c r="AY23" s="112"/>
      <c r="AZ23" s="112"/>
      <c r="BA23" s="261">
        <v>14</v>
      </c>
      <c r="BB23" s="261"/>
      <c r="BC23" s="261"/>
      <c r="BD23" s="261"/>
      <c r="BE23" s="261"/>
      <c r="BF23" s="261">
        <v>4</v>
      </c>
      <c r="BG23" s="261"/>
      <c r="BH23" s="261"/>
      <c r="BI23" s="261"/>
      <c r="BJ23" s="261"/>
      <c r="BK23" s="8"/>
    </row>
    <row r="24" spans="3:63" ht="12" customHeight="1">
      <c r="C24" s="111" t="s">
        <v>123</v>
      </c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88"/>
      <c r="O24" s="112">
        <f>SUM(U24:AD24)</f>
        <v>123</v>
      </c>
      <c r="P24" s="112"/>
      <c r="Q24" s="112"/>
      <c r="R24" s="112"/>
      <c r="S24" s="112"/>
      <c r="T24" s="112"/>
      <c r="U24" s="261">
        <v>51</v>
      </c>
      <c r="V24" s="261"/>
      <c r="W24" s="261"/>
      <c r="X24" s="261"/>
      <c r="Y24" s="261"/>
      <c r="Z24" s="261">
        <v>72</v>
      </c>
      <c r="AA24" s="261"/>
      <c r="AB24" s="261"/>
      <c r="AC24" s="261"/>
      <c r="AD24" s="261"/>
      <c r="AE24" s="112">
        <f>SUM(AK24:AT24)</f>
        <v>122</v>
      </c>
      <c r="AF24" s="112"/>
      <c r="AG24" s="112"/>
      <c r="AH24" s="112"/>
      <c r="AI24" s="112"/>
      <c r="AJ24" s="112"/>
      <c r="AK24" s="261">
        <v>51</v>
      </c>
      <c r="AL24" s="261"/>
      <c r="AM24" s="261"/>
      <c r="AN24" s="261"/>
      <c r="AO24" s="261"/>
      <c r="AP24" s="261">
        <v>71</v>
      </c>
      <c r="AQ24" s="261"/>
      <c r="AR24" s="261"/>
      <c r="AS24" s="261"/>
      <c r="AT24" s="261"/>
      <c r="AU24" s="112">
        <f>SUM(BA24:BJ24)</f>
        <v>30</v>
      </c>
      <c r="AV24" s="112"/>
      <c r="AW24" s="112"/>
      <c r="AX24" s="112"/>
      <c r="AY24" s="112"/>
      <c r="AZ24" s="112"/>
      <c r="BA24" s="261">
        <v>24</v>
      </c>
      <c r="BB24" s="261"/>
      <c r="BC24" s="261"/>
      <c r="BD24" s="261"/>
      <c r="BE24" s="261"/>
      <c r="BF24" s="261">
        <v>6</v>
      </c>
      <c r="BG24" s="261"/>
      <c r="BH24" s="261"/>
      <c r="BI24" s="261"/>
      <c r="BJ24" s="261"/>
      <c r="BK24" s="8"/>
    </row>
    <row r="25" spans="3:63" ht="9" customHeight="1"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88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8"/>
    </row>
    <row r="26" spans="3:63" ht="12" customHeight="1">
      <c r="C26" s="111" t="s">
        <v>312</v>
      </c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88"/>
      <c r="O26" s="112">
        <f>SUM(U26:AD26)</f>
        <v>50</v>
      </c>
      <c r="P26" s="112"/>
      <c r="Q26" s="112"/>
      <c r="R26" s="112"/>
      <c r="S26" s="112"/>
      <c r="T26" s="112"/>
      <c r="U26" s="261">
        <v>20</v>
      </c>
      <c r="V26" s="261"/>
      <c r="W26" s="261"/>
      <c r="X26" s="261"/>
      <c r="Y26" s="261"/>
      <c r="Z26" s="261">
        <v>30</v>
      </c>
      <c r="AA26" s="261"/>
      <c r="AB26" s="261"/>
      <c r="AC26" s="261"/>
      <c r="AD26" s="261"/>
      <c r="AE26" s="112">
        <f>SUM(AK26:AT26)</f>
        <v>49</v>
      </c>
      <c r="AF26" s="112"/>
      <c r="AG26" s="112"/>
      <c r="AH26" s="112"/>
      <c r="AI26" s="112"/>
      <c r="AJ26" s="112"/>
      <c r="AK26" s="261">
        <v>19</v>
      </c>
      <c r="AL26" s="261"/>
      <c r="AM26" s="261"/>
      <c r="AN26" s="261"/>
      <c r="AO26" s="261"/>
      <c r="AP26" s="261">
        <v>30</v>
      </c>
      <c r="AQ26" s="261"/>
      <c r="AR26" s="261"/>
      <c r="AS26" s="261"/>
      <c r="AT26" s="261"/>
      <c r="AU26" s="112">
        <f>SUM(BA26:BJ26)</f>
        <v>24</v>
      </c>
      <c r="AV26" s="112"/>
      <c r="AW26" s="112"/>
      <c r="AX26" s="112"/>
      <c r="AY26" s="112"/>
      <c r="AZ26" s="112"/>
      <c r="BA26" s="261">
        <v>18</v>
      </c>
      <c r="BB26" s="261"/>
      <c r="BC26" s="261"/>
      <c r="BD26" s="261"/>
      <c r="BE26" s="261"/>
      <c r="BF26" s="261">
        <v>6</v>
      </c>
      <c r="BG26" s="261"/>
      <c r="BH26" s="261"/>
      <c r="BI26" s="261"/>
      <c r="BJ26" s="261"/>
      <c r="BK26" s="8"/>
    </row>
    <row r="27" spans="3:63" ht="12" customHeight="1">
      <c r="C27" s="111" t="s">
        <v>124</v>
      </c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88"/>
      <c r="O27" s="112">
        <f>SUM(U27:AD27)</f>
        <v>102</v>
      </c>
      <c r="P27" s="112"/>
      <c r="Q27" s="112"/>
      <c r="R27" s="112"/>
      <c r="S27" s="112"/>
      <c r="T27" s="112"/>
      <c r="U27" s="261">
        <v>42</v>
      </c>
      <c r="V27" s="261"/>
      <c r="W27" s="261"/>
      <c r="X27" s="261"/>
      <c r="Y27" s="261"/>
      <c r="Z27" s="261">
        <v>60</v>
      </c>
      <c r="AA27" s="261"/>
      <c r="AB27" s="261"/>
      <c r="AC27" s="261"/>
      <c r="AD27" s="261"/>
      <c r="AE27" s="112">
        <f>SUM(AK27:AT27)</f>
        <v>99</v>
      </c>
      <c r="AF27" s="112"/>
      <c r="AG27" s="112"/>
      <c r="AH27" s="112"/>
      <c r="AI27" s="112"/>
      <c r="AJ27" s="112"/>
      <c r="AK27" s="261">
        <v>39</v>
      </c>
      <c r="AL27" s="261"/>
      <c r="AM27" s="261"/>
      <c r="AN27" s="261"/>
      <c r="AO27" s="261"/>
      <c r="AP27" s="261">
        <v>60</v>
      </c>
      <c r="AQ27" s="261"/>
      <c r="AR27" s="261"/>
      <c r="AS27" s="261"/>
      <c r="AT27" s="261"/>
      <c r="AU27" s="112">
        <f>SUM(BA27:BJ27)</f>
        <v>28</v>
      </c>
      <c r="AV27" s="112"/>
      <c r="AW27" s="112"/>
      <c r="AX27" s="112"/>
      <c r="AY27" s="112"/>
      <c r="AZ27" s="112"/>
      <c r="BA27" s="261">
        <v>22</v>
      </c>
      <c r="BB27" s="261"/>
      <c r="BC27" s="261"/>
      <c r="BD27" s="261"/>
      <c r="BE27" s="261"/>
      <c r="BF27" s="261">
        <v>6</v>
      </c>
      <c r="BG27" s="261"/>
      <c r="BH27" s="261"/>
      <c r="BI27" s="261"/>
      <c r="BJ27" s="261"/>
      <c r="BK27" s="8"/>
    </row>
    <row r="28" spans="3:63" ht="12" customHeight="1">
      <c r="C28" s="111" t="s">
        <v>125</v>
      </c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88"/>
      <c r="O28" s="112">
        <f>SUM(U28:AD28)</f>
        <v>123</v>
      </c>
      <c r="P28" s="112"/>
      <c r="Q28" s="112"/>
      <c r="R28" s="112"/>
      <c r="S28" s="112"/>
      <c r="T28" s="112"/>
      <c r="U28" s="261">
        <v>51</v>
      </c>
      <c r="V28" s="261"/>
      <c r="W28" s="261"/>
      <c r="X28" s="261"/>
      <c r="Y28" s="261"/>
      <c r="Z28" s="261">
        <v>72</v>
      </c>
      <c r="AA28" s="261"/>
      <c r="AB28" s="261"/>
      <c r="AC28" s="261"/>
      <c r="AD28" s="261"/>
      <c r="AE28" s="112">
        <f>SUM(AK28:AT28)</f>
        <v>123</v>
      </c>
      <c r="AF28" s="112"/>
      <c r="AG28" s="112"/>
      <c r="AH28" s="112"/>
      <c r="AI28" s="112"/>
      <c r="AJ28" s="112"/>
      <c r="AK28" s="261">
        <v>51</v>
      </c>
      <c r="AL28" s="261"/>
      <c r="AM28" s="261"/>
      <c r="AN28" s="261"/>
      <c r="AO28" s="261"/>
      <c r="AP28" s="261">
        <v>72</v>
      </c>
      <c r="AQ28" s="261"/>
      <c r="AR28" s="261"/>
      <c r="AS28" s="261"/>
      <c r="AT28" s="261"/>
      <c r="AU28" s="112">
        <f>SUM(BA28:BJ28)</f>
        <v>29</v>
      </c>
      <c r="AV28" s="112"/>
      <c r="AW28" s="112"/>
      <c r="AX28" s="112"/>
      <c r="AY28" s="112"/>
      <c r="AZ28" s="112"/>
      <c r="BA28" s="261">
        <v>23</v>
      </c>
      <c r="BB28" s="261"/>
      <c r="BC28" s="261"/>
      <c r="BD28" s="261"/>
      <c r="BE28" s="261"/>
      <c r="BF28" s="261">
        <v>6</v>
      </c>
      <c r="BG28" s="261"/>
      <c r="BH28" s="261"/>
      <c r="BI28" s="261"/>
      <c r="BJ28" s="261"/>
      <c r="BK28" s="13"/>
    </row>
    <row r="29" spans="3:63" ht="12" customHeight="1">
      <c r="C29" s="111" t="s">
        <v>126</v>
      </c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88"/>
      <c r="O29" s="112">
        <f>SUM(U29:AD29)</f>
        <v>120</v>
      </c>
      <c r="P29" s="112"/>
      <c r="Q29" s="112"/>
      <c r="R29" s="112"/>
      <c r="S29" s="112"/>
      <c r="T29" s="112"/>
      <c r="U29" s="261">
        <v>48</v>
      </c>
      <c r="V29" s="261"/>
      <c r="W29" s="261"/>
      <c r="X29" s="261"/>
      <c r="Y29" s="261"/>
      <c r="Z29" s="261">
        <v>72</v>
      </c>
      <c r="AA29" s="261"/>
      <c r="AB29" s="261"/>
      <c r="AC29" s="261"/>
      <c r="AD29" s="261"/>
      <c r="AE29" s="112">
        <f>SUM(AK29:AT29)</f>
        <v>112</v>
      </c>
      <c r="AF29" s="112"/>
      <c r="AG29" s="112"/>
      <c r="AH29" s="112"/>
      <c r="AI29" s="112"/>
      <c r="AJ29" s="112"/>
      <c r="AK29" s="261">
        <v>41</v>
      </c>
      <c r="AL29" s="261"/>
      <c r="AM29" s="261"/>
      <c r="AN29" s="261"/>
      <c r="AO29" s="261"/>
      <c r="AP29" s="261">
        <v>71</v>
      </c>
      <c r="AQ29" s="261"/>
      <c r="AR29" s="261"/>
      <c r="AS29" s="261"/>
      <c r="AT29" s="261"/>
      <c r="AU29" s="112">
        <f>SUM(BA29:BJ29)</f>
        <v>25</v>
      </c>
      <c r="AV29" s="112"/>
      <c r="AW29" s="112"/>
      <c r="AX29" s="112"/>
      <c r="AY29" s="112"/>
      <c r="AZ29" s="112"/>
      <c r="BA29" s="261">
        <v>20</v>
      </c>
      <c r="BB29" s="261"/>
      <c r="BC29" s="261"/>
      <c r="BD29" s="261"/>
      <c r="BE29" s="261"/>
      <c r="BF29" s="261">
        <v>5</v>
      </c>
      <c r="BG29" s="261"/>
      <c r="BH29" s="261"/>
      <c r="BI29" s="261"/>
      <c r="BJ29" s="261"/>
      <c r="BK29" s="13"/>
    </row>
    <row r="30" spans="3:63" ht="12" customHeight="1">
      <c r="C30" s="111" t="s">
        <v>127</v>
      </c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88"/>
      <c r="O30" s="112">
        <f>SUM(U30:AD30)</f>
        <v>127</v>
      </c>
      <c r="P30" s="112"/>
      <c r="Q30" s="112"/>
      <c r="R30" s="112"/>
      <c r="S30" s="112"/>
      <c r="T30" s="112"/>
      <c r="U30" s="261">
        <v>53</v>
      </c>
      <c r="V30" s="261"/>
      <c r="W30" s="261"/>
      <c r="X30" s="261"/>
      <c r="Y30" s="261"/>
      <c r="Z30" s="261">
        <v>74</v>
      </c>
      <c r="AA30" s="261"/>
      <c r="AB30" s="261"/>
      <c r="AC30" s="261"/>
      <c r="AD30" s="261"/>
      <c r="AE30" s="112">
        <f>SUM(AK30:AT30)</f>
        <v>123</v>
      </c>
      <c r="AF30" s="112"/>
      <c r="AG30" s="112"/>
      <c r="AH30" s="112"/>
      <c r="AI30" s="112"/>
      <c r="AJ30" s="112"/>
      <c r="AK30" s="261">
        <v>49</v>
      </c>
      <c r="AL30" s="261"/>
      <c r="AM30" s="261"/>
      <c r="AN30" s="261"/>
      <c r="AO30" s="261"/>
      <c r="AP30" s="261">
        <v>74</v>
      </c>
      <c r="AQ30" s="261"/>
      <c r="AR30" s="261"/>
      <c r="AS30" s="261"/>
      <c r="AT30" s="261"/>
      <c r="AU30" s="112">
        <f>SUM(BA30:BJ30)</f>
        <v>32</v>
      </c>
      <c r="AV30" s="112"/>
      <c r="AW30" s="112"/>
      <c r="AX30" s="112"/>
      <c r="AY30" s="112"/>
      <c r="AZ30" s="112"/>
      <c r="BA30" s="261">
        <v>26</v>
      </c>
      <c r="BB30" s="261"/>
      <c r="BC30" s="261"/>
      <c r="BD30" s="261"/>
      <c r="BE30" s="261"/>
      <c r="BF30" s="261">
        <v>6</v>
      </c>
      <c r="BG30" s="261"/>
      <c r="BH30" s="261"/>
      <c r="BI30" s="261"/>
      <c r="BJ30" s="261"/>
      <c r="BK30" s="13"/>
    </row>
    <row r="31" spans="2:63" ht="9" customHeight="1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44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13"/>
    </row>
    <row r="32" spans="3:12" ht="12" customHeight="1">
      <c r="C32" s="110" t="s">
        <v>5</v>
      </c>
      <c r="D32" s="110"/>
      <c r="E32" s="3" t="s">
        <v>6</v>
      </c>
      <c r="F32" s="171" t="s">
        <v>7</v>
      </c>
      <c r="G32" s="171"/>
      <c r="H32" s="4" t="s">
        <v>128</v>
      </c>
      <c r="K32" s="3"/>
      <c r="L32" s="3"/>
    </row>
    <row r="33" spans="5:12" ht="12" customHeight="1">
      <c r="E33" s="3"/>
      <c r="F33" s="172" t="s">
        <v>39</v>
      </c>
      <c r="G33" s="172"/>
      <c r="H33" s="4" t="s">
        <v>129</v>
      </c>
      <c r="K33" s="3"/>
      <c r="L33" s="3"/>
    </row>
    <row r="34" spans="6:61" ht="12" customHeight="1">
      <c r="F34" s="172" t="s">
        <v>313</v>
      </c>
      <c r="G34" s="172"/>
      <c r="H34" s="4" t="s">
        <v>314</v>
      </c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</row>
    <row r="35" spans="7:61" ht="12.75" customHeight="1">
      <c r="G35" s="4" t="s">
        <v>315</v>
      </c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</row>
    <row r="36" spans="2:6" ht="12.75" customHeight="1">
      <c r="B36" s="124" t="s">
        <v>130</v>
      </c>
      <c r="C36" s="124"/>
      <c r="D36" s="124"/>
      <c r="E36" s="3" t="s">
        <v>131</v>
      </c>
      <c r="F36" s="4" t="s">
        <v>132</v>
      </c>
    </row>
    <row r="37" spans="2:5" ht="11.25" customHeight="1">
      <c r="B37" s="2"/>
      <c r="C37" s="2"/>
      <c r="D37" s="2"/>
      <c r="E37" s="3"/>
    </row>
    <row r="38" spans="2:63" ht="12" customHeight="1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66"/>
      <c r="BK38" s="66"/>
    </row>
    <row r="39" spans="2:63" ht="12.75" customHeight="1">
      <c r="B39" s="120" t="s">
        <v>133</v>
      </c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0"/>
      <c r="BK39" s="3"/>
    </row>
    <row r="40" spans="2:63" ht="12.75" customHeight="1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262" t="s">
        <v>394</v>
      </c>
      <c r="BB40" s="263"/>
      <c r="BC40" s="263"/>
      <c r="BD40" s="263"/>
      <c r="BE40" s="263"/>
      <c r="BF40" s="263"/>
      <c r="BG40" s="263"/>
      <c r="BH40" s="263"/>
      <c r="BI40" s="263"/>
      <c r="BJ40" s="263"/>
      <c r="BK40" s="66"/>
    </row>
    <row r="41" spans="1:63" s="20" customFormat="1" ht="12" customHeight="1">
      <c r="A41" s="4"/>
      <c r="B41" s="141" t="s">
        <v>190</v>
      </c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36"/>
      <c r="O41" s="126" t="s">
        <v>191</v>
      </c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27"/>
      <c r="AE41" s="126" t="s">
        <v>194</v>
      </c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27"/>
      <c r="AU41" s="126" t="s">
        <v>195</v>
      </c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7"/>
    </row>
    <row r="42" spans="1:63" s="20" customFormat="1" ht="12" customHeight="1">
      <c r="A42" s="4"/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54"/>
      <c r="O42" s="119" t="s">
        <v>222</v>
      </c>
      <c r="P42" s="140"/>
      <c r="Q42" s="140"/>
      <c r="R42" s="140"/>
      <c r="S42" s="140"/>
      <c r="T42" s="128"/>
      <c r="U42" s="119" t="s">
        <v>192</v>
      </c>
      <c r="V42" s="140"/>
      <c r="W42" s="140"/>
      <c r="X42" s="140"/>
      <c r="Y42" s="128"/>
      <c r="Z42" s="119" t="s">
        <v>193</v>
      </c>
      <c r="AA42" s="140"/>
      <c r="AB42" s="140"/>
      <c r="AC42" s="140"/>
      <c r="AD42" s="128"/>
      <c r="AE42" s="119" t="s">
        <v>222</v>
      </c>
      <c r="AF42" s="140"/>
      <c r="AG42" s="140"/>
      <c r="AH42" s="140"/>
      <c r="AI42" s="140"/>
      <c r="AJ42" s="128"/>
      <c r="AK42" s="119" t="s">
        <v>192</v>
      </c>
      <c r="AL42" s="140"/>
      <c r="AM42" s="140"/>
      <c r="AN42" s="140"/>
      <c r="AO42" s="128"/>
      <c r="AP42" s="119" t="s">
        <v>193</v>
      </c>
      <c r="AQ42" s="140"/>
      <c r="AR42" s="140"/>
      <c r="AS42" s="140"/>
      <c r="AT42" s="128"/>
      <c r="AU42" s="119" t="s">
        <v>222</v>
      </c>
      <c r="AV42" s="140"/>
      <c r="AW42" s="140"/>
      <c r="AX42" s="140"/>
      <c r="AY42" s="140"/>
      <c r="AZ42" s="128"/>
      <c r="BA42" s="119" t="s">
        <v>76</v>
      </c>
      <c r="BB42" s="140"/>
      <c r="BC42" s="140"/>
      <c r="BD42" s="140"/>
      <c r="BE42" s="128"/>
      <c r="BF42" s="119" t="s">
        <v>77</v>
      </c>
      <c r="BG42" s="140"/>
      <c r="BH42" s="140"/>
      <c r="BI42" s="140"/>
      <c r="BJ42" s="140"/>
      <c r="BK42" s="17"/>
    </row>
    <row r="43" spans="2:63" ht="9" customHeight="1">
      <c r="B43" s="13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02"/>
      <c r="P43" s="53"/>
      <c r="Q43" s="53"/>
      <c r="R43" s="53"/>
      <c r="S43" s="53"/>
      <c r="T43" s="53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</row>
    <row r="44" spans="1:63" ht="12" customHeight="1">
      <c r="A44" s="20"/>
      <c r="B44" s="20"/>
      <c r="C44" s="243" t="s">
        <v>44</v>
      </c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87"/>
      <c r="O44" s="114">
        <f>SUM(O47:T71)</f>
        <v>1677</v>
      </c>
      <c r="P44" s="115"/>
      <c r="Q44" s="115"/>
      <c r="R44" s="115"/>
      <c r="S44" s="115"/>
      <c r="T44" s="115"/>
      <c r="U44" s="115">
        <f>SUM(U47:Y71)</f>
        <v>673</v>
      </c>
      <c r="V44" s="115"/>
      <c r="W44" s="115"/>
      <c r="X44" s="115"/>
      <c r="Y44" s="115"/>
      <c r="Z44" s="115">
        <f>SUM(Z47:AD71)</f>
        <v>1004</v>
      </c>
      <c r="AA44" s="115"/>
      <c r="AB44" s="115"/>
      <c r="AC44" s="115"/>
      <c r="AD44" s="115"/>
      <c r="AE44" s="115">
        <f>SUM(AE47:AJ71)</f>
        <v>1633</v>
      </c>
      <c r="AF44" s="115"/>
      <c r="AG44" s="115"/>
      <c r="AH44" s="115"/>
      <c r="AI44" s="115"/>
      <c r="AJ44" s="115"/>
      <c r="AK44" s="115">
        <f>SUM(AK47:AO71)</f>
        <v>644</v>
      </c>
      <c r="AL44" s="115"/>
      <c r="AM44" s="115"/>
      <c r="AN44" s="115"/>
      <c r="AO44" s="115"/>
      <c r="AP44" s="115">
        <f>SUM(AP47:AT71)</f>
        <v>989</v>
      </c>
      <c r="AQ44" s="115"/>
      <c r="AR44" s="115"/>
      <c r="AS44" s="115"/>
      <c r="AT44" s="115"/>
      <c r="AU44" s="115">
        <f>SUM(AU47:AZ71)</f>
        <v>369</v>
      </c>
      <c r="AV44" s="115"/>
      <c r="AW44" s="115"/>
      <c r="AX44" s="115"/>
      <c r="AY44" s="115"/>
      <c r="AZ44" s="115"/>
      <c r="BA44" s="115">
        <f>SUM(BA47:BE71)</f>
        <v>279</v>
      </c>
      <c r="BB44" s="115"/>
      <c r="BC44" s="115"/>
      <c r="BD44" s="115"/>
      <c r="BE44" s="115"/>
      <c r="BF44" s="115">
        <f>SUM(BF47:BJ71)</f>
        <v>90</v>
      </c>
      <c r="BG44" s="115"/>
      <c r="BH44" s="115"/>
      <c r="BI44" s="115"/>
      <c r="BJ44" s="115"/>
      <c r="BK44" s="22"/>
    </row>
    <row r="45" spans="1:63" ht="9" customHeight="1">
      <c r="A45" s="20"/>
      <c r="B45" s="20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23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2"/>
    </row>
    <row r="46" spans="3:63" ht="9" customHeight="1"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8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8"/>
    </row>
    <row r="47" spans="3:74" ht="12" customHeight="1">
      <c r="C47" s="111" t="s">
        <v>134</v>
      </c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7"/>
      <c r="O47" s="116">
        <f>SUM(U47:AD47)</f>
        <v>108</v>
      </c>
      <c r="P47" s="112"/>
      <c r="Q47" s="112"/>
      <c r="R47" s="112"/>
      <c r="S47" s="112"/>
      <c r="T47" s="112"/>
      <c r="U47" s="261">
        <v>48</v>
      </c>
      <c r="V47" s="261"/>
      <c r="W47" s="261"/>
      <c r="X47" s="261"/>
      <c r="Y47" s="261"/>
      <c r="Z47" s="261">
        <v>60</v>
      </c>
      <c r="AA47" s="261"/>
      <c r="AB47" s="261"/>
      <c r="AC47" s="261"/>
      <c r="AD47" s="261"/>
      <c r="AE47" s="112">
        <f>SUM(AK47:AT47)</f>
        <v>106</v>
      </c>
      <c r="AF47" s="112"/>
      <c r="AG47" s="112"/>
      <c r="AH47" s="112"/>
      <c r="AI47" s="112"/>
      <c r="AJ47" s="112"/>
      <c r="AK47" s="261">
        <v>46</v>
      </c>
      <c r="AL47" s="261"/>
      <c r="AM47" s="261"/>
      <c r="AN47" s="261"/>
      <c r="AO47" s="261"/>
      <c r="AP47" s="261">
        <v>60</v>
      </c>
      <c r="AQ47" s="261"/>
      <c r="AR47" s="261"/>
      <c r="AS47" s="261"/>
      <c r="AT47" s="261"/>
      <c r="AU47" s="112">
        <f>SUM(BA47:BJ47)</f>
        <v>27</v>
      </c>
      <c r="AV47" s="112"/>
      <c r="AW47" s="112"/>
      <c r="AX47" s="112"/>
      <c r="AY47" s="112"/>
      <c r="AZ47" s="112"/>
      <c r="BA47" s="261">
        <v>21</v>
      </c>
      <c r="BB47" s="261"/>
      <c r="BC47" s="261"/>
      <c r="BD47" s="261"/>
      <c r="BE47" s="261"/>
      <c r="BF47" s="261">
        <v>6</v>
      </c>
      <c r="BG47" s="261"/>
      <c r="BH47" s="261"/>
      <c r="BI47" s="261"/>
      <c r="BJ47" s="261"/>
      <c r="BK47" s="8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</row>
    <row r="48" spans="3:74" ht="12" customHeight="1">
      <c r="C48" s="111" t="s">
        <v>135</v>
      </c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7"/>
      <c r="O48" s="116">
        <f aca="true" t="shared" si="0" ref="O48:O67">SUM(U48:AD48)</f>
        <v>120</v>
      </c>
      <c r="P48" s="112"/>
      <c r="Q48" s="112"/>
      <c r="R48" s="112"/>
      <c r="S48" s="112"/>
      <c r="T48" s="112"/>
      <c r="U48" s="261">
        <v>28</v>
      </c>
      <c r="V48" s="261"/>
      <c r="W48" s="261"/>
      <c r="X48" s="261"/>
      <c r="Y48" s="261"/>
      <c r="Z48" s="261">
        <v>92</v>
      </c>
      <c r="AA48" s="261"/>
      <c r="AB48" s="261"/>
      <c r="AC48" s="261"/>
      <c r="AD48" s="261"/>
      <c r="AE48" s="112">
        <f>SUM(AK48:AT48)</f>
        <v>121</v>
      </c>
      <c r="AF48" s="112"/>
      <c r="AG48" s="112"/>
      <c r="AH48" s="112"/>
      <c r="AI48" s="112"/>
      <c r="AJ48" s="112"/>
      <c r="AK48" s="261">
        <v>28</v>
      </c>
      <c r="AL48" s="261"/>
      <c r="AM48" s="261"/>
      <c r="AN48" s="261"/>
      <c r="AO48" s="261"/>
      <c r="AP48" s="261">
        <v>93</v>
      </c>
      <c r="AQ48" s="261"/>
      <c r="AR48" s="261"/>
      <c r="AS48" s="261"/>
      <c r="AT48" s="261"/>
      <c r="AU48" s="112">
        <f>SUM(BA48:BJ48)</f>
        <v>17</v>
      </c>
      <c r="AV48" s="112"/>
      <c r="AW48" s="112"/>
      <c r="AX48" s="112"/>
      <c r="AY48" s="112"/>
      <c r="AZ48" s="112"/>
      <c r="BA48" s="261">
        <v>13</v>
      </c>
      <c r="BB48" s="261"/>
      <c r="BC48" s="261"/>
      <c r="BD48" s="261"/>
      <c r="BE48" s="261"/>
      <c r="BF48" s="261">
        <v>4</v>
      </c>
      <c r="BG48" s="261"/>
      <c r="BH48" s="261"/>
      <c r="BI48" s="261"/>
      <c r="BJ48" s="261"/>
      <c r="BK48" s="8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</row>
    <row r="49" spans="3:74" ht="12" customHeight="1">
      <c r="C49" s="111" t="s">
        <v>136</v>
      </c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7"/>
      <c r="O49" s="116">
        <f t="shared" si="0"/>
        <v>80</v>
      </c>
      <c r="P49" s="112"/>
      <c r="Q49" s="112"/>
      <c r="R49" s="112"/>
      <c r="S49" s="112"/>
      <c r="T49" s="112"/>
      <c r="U49" s="261">
        <v>21</v>
      </c>
      <c r="V49" s="261"/>
      <c r="W49" s="261"/>
      <c r="X49" s="261"/>
      <c r="Y49" s="261"/>
      <c r="Z49" s="261">
        <v>59</v>
      </c>
      <c r="AA49" s="261"/>
      <c r="AB49" s="261"/>
      <c r="AC49" s="261"/>
      <c r="AD49" s="261"/>
      <c r="AE49" s="112">
        <f>SUM(AK49:AT49)</f>
        <v>76</v>
      </c>
      <c r="AF49" s="112"/>
      <c r="AG49" s="112"/>
      <c r="AH49" s="112"/>
      <c r="AI49" s="112"/>
      <c r="AJ49" s="112"/>
      <c r="AK49" s="261">
        <v>21</v>
      </c>
      <c r="AL49" s="261"/>
      <c r="AM49" s="261"/>
      <c r="AN49" s="261"/>
      <c r="AO49" s="261"/>
      <c r="AP49" s="261">
        <v>55</v>
      </c>
      <c r="AQ49" s="261"/>
      <c r="AR49" s="261"/>
      <c r="AS49" s="261"/>
      <c r="AT49" s="261"/>
      <c r="AU49" s="112">
        <f>SUM(BA49:BJ49)</f>
        <v>17</v>
      </c>
      <c r="AV49" s="112"/>
      <c r="AW49" s="112"/>
      <c r="AX49" s="112"/>
      <c r="AY49" s="112"/>
      <c r="AZ49" s="112"/>
      <c r="BA49" s="261">
        <v>13</v>
      </c>
      <c r="BB49" s="261"/>
      <c r="BC49" s="261"/>
      <c r="BD49" s="261"/>
      <c r="BE49" s="261"/>
      <c r="BF49" s="261">
        <v>4</v>
      </c>
      <c r="BG49" s="261"/>
      <c r="BH49" s="261"/>
      <c r="BI49" s="261"/>
      <c r="BJ49" s="261"/>
      <c r="BK49" s="8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</row>
    <row r="50" spans="3:74" ht="12" customHeight="1">
      <c r="C50" s="111" t="s">
        <v>137</v>
      </c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7"/>
      <c r="O50" s="116">
        <f t="shared" si="0"/>
        <v>29</v>
      </c>
      <c r="P50" s="112"/>
      <c r="Q50" s="112"/>
      <c r="R50" s="112"/>
      <c r="S50" s="112"/>
      <c r="T50" s="112"/>
      <c r="U50" s="261">
        <v>29</v>
      </c>
      <c r="V50" s="261"/>
      <c r="W50" s="261"/>
      <c r="X50" s="261"/>
      <c r="Y50" s="261"/>
      <c r="Z50" s="112">
        <v>0</v>
      </c>
      <c r="AA50" s="112"/>
      <c r="AB50" s="112"/>
      <c r="AC50" s="112"/>
      <c r="AD50" s="112"/>
      <c r="AE50" s="112">
        <f>SUM(AK50:AT50)</f>
        <v>29</v>
      </c>
      <c r="AF50" s="112"/>
      <c r="AG50" s="112"/>
      <c r="AH50" s="112"/>
      <c r="AI50" s="112"/>
      <c r="AJ50" s="112"/>
      <c r="AK50" s="261">
        <v>29</v>
      </c>
      <c r="AL50" s="261"/>
      <c r="AM50" s="261"/>
      <c r="AN50" s="261"/>
      <c r="AO50" s="261"/>
      <c r="AP50" s="112">
        <v>0</v>
      </c>
      <c r="AQ50" s="112"/>
      <c r="AR50" s="112"/>
      <c r="AS50" s="112"/>
      <c r="AT50" s="112"/>
      <c r="AU50" s="112">
        <f>SUM(BA50:BJ50)</f>
        <v>13</v>
      </c>
      <c r="AV50" s="112"/>
      <c r="AW50" s="112"/>
      <c r="AX50" s="112"/>
      <c r="AY50" s="112"/>
      <c r="AZ50" s="112"/>
      <c r="BA50" s="261">
        <v>10</v>
      </c>
      <c r="BB50" s="261"/>
      <c r="BC50" s="261"/>
      <c r="BD50" s="261"/>
      <c r="BE50" s="261"/>
      <c r="BF50" s="261">
        <v>3</v>
      </c>
      <c r="BG50" s="261"/>
      <c r="BH50" s="261"/>
      <c r="BI50" s="261"/>
      <c r="BJ50" s="261"/>
      <c r="BK50" s="8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</row>
    <row r="51" spans="3:74" ht="12" customHeight="1">
      <c r="C51" s="111" t="s">
        <v>138</v>
      </c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7"/>
      <c r="O51" s="116">
        <f t="shared" si="0"/>
        <v>75</v>
      </c>
      <c r="P51" s="112"/>
      <c r="Q51" s="112"/>
      <c r="R51" s="112"/>
      <c r="S51" s="112"/>
      <c r="T51" s="112"/>
      <c r="U51" s="261">
        <v>31</v>
      </c>
      <c r="V51" s="261"/>
      <c r="W51" s="261"/>
      <c r="X51" s="261"/>
      <c r="Y51" s="261"/>
      <c r="Z51" s="261">
        <v>44</v>
      </c>
      <c r="AA51" s="261"/>
      <c r="AB51" s="261"/>
      <c r="AC51" s="261"/>
      <c r="AD51" s="261"/>
      <c r="AE51" s="112">
        <f>SUM(AK51:AT51)</f>
        <v>67</v>
      </c>
      <c r="AF51" s="112"/>
      <c r="AG51" s="112"/>
      <c r="AH51" s="112"/>
      <c r="AI51" s="112"/>
      <c r="AJ51" s="112"/>
      <c r="AK51" s="261">
        <v>25</v>
      </c>
      <c r="AL51" s="261"/>
      <c r="AM51" s="261"/>
      <c r="AN51" s="261"/>
      <c r="AO51" s="261"/>
      <c r="AP51" s="261">
        <v>42</v>
      </c>
      <c r="AQ51" s="261"/>
      <c r="AR51" s="261"/>
      <c r="AS51" s="261"/>
      <c r="AT51" s="261"/>
      <c r="AU51" s="112">
        <f>SUM(BA51:BJ51)</f>
        <v>18</v>
      </c>
      <c r="AV51" s="112"/>
      <c r="AW51" s="112"/>
      <c r="AX51" s="112"/>
      <c r="AY51" s="112"/>
      <c r="AZ51" s="112"/>
      <c r="BA51" s="261">
        <v>12</v>
      </c>
      <c r="BB51" s="261"/>
      <c r="BC51" s="261"/>
      <c r="BD51" s="261"/>
      <c r="BE51" s="261"/>
      <c r="BF51" s="261">
        <v>6</v>
      </c>
      <c r="BG51" s="261"/>
      <c r="BH51" s="261"/>
      <c r="BI51" s="261"/>
      <c r="BJ51" s="261"/>
      <c r="BK51" s="8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</row>
    <row r="52" spans="3:74" ht="9" customHeight="1"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37"/>
      <c r="P52" s="38"/>
      <c r="Q52" s="38"/>
      <c r="R52" s="38"/>
      <c r="S52" s="38"/>
      <c r="T52" s="38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8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</row>
    <row r="53" spans="3:74" ht="12" customHeight="1">
      <c r="C53" s="111" t="s">
        <v>139</v>
      </c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7"/>
      <c r="O53" s="116">
        <f t="shared" si="0"/>
        <v>47</v>
      </c>
      <c r="P53" s="112"/>
      <c r="Q53" s="112"/>
      <c r="R53" s="112"/>
      <c r="S53" s="112"/>
      <c r="T53" s="112"/>
      <c r="U53" s="261">
        <v>15</v>
      </c>
      <c r="V53" s="261"/>
      <c r="W53" s="261"/>
      <c r="X53" s="261"/>
      <c r="Y53" s="261"/>
      <c r="Z53" s="261">
        <v>32</v>
      </c>
      <c r="AA53" s="261"/>
      <c r="AB53" s="261"/>
      <c r="AC53" s="261"/>
      <c r="AD53" s="261"/>
      <c r="AE53" s="112">
        <f>SUM(AK53:AT53)</f>
        <v>47</v>
      </c>
      <c r="AF53" s="112"/>
      <c r="AG53" s="112"/>
      <c r="AH53" s="112"/>
      <c r="AI53" s="112"/>
      <c r="AJ53" s="112"/>
      <c r="AK53" s="261">
        <v>15</v>
      </c>
      <c r="AL53" s="261"/>
      <c r="AM53" s="261"/>
      <c r="AN53" s="261"/>
      <c r="AO53" s="261"/>
      <c r="AP53" s="261">
        <v>32</v>
      </c>
      <c r="AQ53" s="261"/>
      <c r="AR53" s="261"/>
      <c r="AS53" s="261"/>
      <c r="AT53" s="261"/>
      <c r="AU53" s="112">
        <f>SUM(BA53:BJ53)</f>
        <v>11</v>
      </c>
      <c r="AV53" s="112"/>
      <c r="AW53" s="112"/>
      <c r="AX53" s="112"/>
      <c r="AY53" s="112"/>
      <c r="AZ53" s="112"/>
      <c r="BA53" s="261">
        <v>9</v>
      </c>
      <c r="BB53" s="261"/>
      <c r="BC53" s="261"/>
      <c r="BD53" s="261"/>
      <c r="BE53" s="261"/>
      <c r="BF53" s="261">
        <v>2</v>
      </c>
      <c r="BG53" s="261"/>
      <c r="BH53" s="261"/>
      <c r="BI53" s="261"/>
      <c r="BJ53" s="261"/>
      <c r="BK53" s="8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</row>
    <row r="54" spans="3:74" ht="12" customHeight="1">
      <c r="C54" s="111" t="s">
        <v>140</v>
      </c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7"/>
      <c r="O54" s="116">
        <f t="shared" si="0"/>
        <v>100</v>
      </c>
      <c r="P54" s="112"/>
      <c r="Q54" s="112"/>
      <c r="R54" s="112"/>
      <c r="S54" s="112"/>
      <c r="T54" s="112"/>
      <c r="U54" s="261">
        <v>42</v>
      </c>
      <c r="V54" s="261"/>
      <c r="W54" s="261"/>
      <c r="X54" s="261"/>
      <c r="Y54" s="261"/>
      <c r="Z54" s="261">
        <v>58</v>
      </c>
      <c r="AA54" s="261"/>
      <c r="AB54" s="261"/>
      <c r="AC54" s="261"/>
      <c r="AD54" s="261"/>
      <c r="AE54" s="112">
        <f>SUM(AK54:AT54)</f>
        <v>100</v>
      </c>
      <c r="AF54" s="112"/>
      <c r="AG54" s="112"/>
      <c r="AH54" s="112"/>
      <c r="AI54" s="112"/>
      <c r="AJ54" s="112"/>
      <c r="AK54" s="261">
        <v>42</v>
      </c>
      <c r="AL54" s="261"/>
      <c r="AM54" s="261"/>
      <c r="AN54" s="261"/>
      <c r="AO54" s="261"/>
      <c r="AP54" s="261">
        <v>58</v>
      </c>
      <c r="AQ54" s="261"/>
      <c r="AR54" s="261"/>
      <c r="AS54" s="261"/>
      <c r="AT54" s="261"/>
      <c r="AU54" s="112">
        <f>SUM(BA54:BJ54)</f>
        <v>24</v>
      </c>
      <c r="AV54" s="112"/>
      <c r="AW54" s="112"/>
      <c r="AX54" s="112"/>
      <c r="AY54" s="112"/>
      <c r="AZ54" s="112"/>
      <c r="BA54" s="261">
        <v>17</v>
      </c>
      <c r="BB54" s="261"/>
      <c r="BC54" s="261"/>
      <c r="BD54" s="261"/>
      <c r="BE54" s="261"/>
      <c r="BF54" s="261">
        <v>7</v>
      </c>
      <c r="BG54" s="261"/>
      <c r="BH54" s="261"/>
      <c r="BI54" s="261"/>
      <c r="BJ54" s="261"/>
      <c r="BK54" s="8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</row>
    <row r="55" spans="3:74" ht="12" customHeight="1">
      <c r="C55" s="111" t="s">
        <v>361</v>
      </c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7"/>
      <c r="O55" s="116">
        <f t="shared" si="0"/>
        <v>100</v>
      </c>
      <c r="P55" s="112"/>
      <c r="Q55" s="112"/>
      <c r="R55" s="112"/>
      <c r="S55" s="112"/>
      <c r="T55" s="112"/>
      <c r="U55" s="261">
        <v>35</v>
      </c>
      <c r="V55" s="261"/>
      <c r="W55" s="261"/>
      <c r="X55" s="261"/>
      <c r="Y55" s="261"/>
      <c r="Z55" s="261">
        <v>65</v>
      </c>
      <c r="AA55" s="261"/>
      <c r="AB55" s="261"/>
      <c r="AC55" s="261"/>
      <c r="AD55" s="261"/>
      <c r="AE55" s="112">
        <f>SUM(AK55:AT55)</f>
        <v>100</v>
      </c>
      <c r="AF55" s="112"/>
      <c r="AG55" s="112"/>
      <c r="AH55" s="112"/>
      <c r="AI55" s="112"/>
      <c r="AJ55" s="112"/>
      <c r="AK55" s="261">
        <v>36</v>
      </c>
      <c r="AL55" s="261"/>
      <c r="AM55" s="261"/>
      <c r="AN55" s="261"/>
      <c r="AO55" s="261"/>
      <c r="AP55" s="261">
        <v>64</v>
      </c>
      <c r="AQ55" s="261"/>
      <c r="AR55" s="261"/>
      <c r="AS55" s="261"/>
      <c r="AT55" s="261"/>
      <c r="AU55" s="112">
        <f>SUM(BA55:BJ55)</f>
        <v>19</v>
      </c>
      <c r="AV55" s="112"/>
      <c r="AW55" s="112"/>
      <c r="AX55" s="112"/>
      <c r="AY55" s="112"/>
      <c r="AZ55" s="112"/>
      <c r="BA55" s="261">
        <v>16</v>
      </c>
      <c r="BB55" s="261"/>
      <c r="BC55" s="261"/>
      <c r="BD55" s="261"/>
      <c r="BE55" s="261"/>
      <c r="BF55" s="261">
        <v>3</v>
      </c>
      <c r="BG55" s="261"/>
      <c r="BH55" s="261"/>
      <c r="BI55" s="261"/>
      <c r="BJ55" s="261"/>
      <c r="BK55" s="8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</row>
    <row r="56" spans="3:74" ht="12" customHeight="1">
      <c r="C56" s="111" t="s">
        <v>141</v>
      </c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7"/>
      <c r="O56" s="116">
        <f t="shared" si="0"/>
        <v>73</v>
      </c>
      <c r="P56" s="112"/>
      <c r="Q56" s="112"/>
      <c r="R56" s="112"/>
      <c r="S56" s="112"/>
      <c r="T56" s="112"/>
      <c r="U56" s="261">
        <v>21</v>
      </c>
      <c r="V56" s="261"/>
      <c r="W56" s="261"/>
      <c r="X56" s="261"/>
      <c r="Y56" s="261"/>
      <c r="Z56" s="261">
        <v>52</v>
      </c>
      <c r="AA56" s="261"/>
      <c r="AB56" s="261"/>
      <c r="AC56" s="261"/>
      <c r="AD56" s="261"/>
      <c r="AE56" s="112">
        <f>SUM(AK56:AT56)</f>
        <v>72</v>
      </c>
      <c r="AF56" s="112"/>
      <c r="AG56" s="112"/>
      <c r="AH56" s="112"/>
      <c r="AI56" s="112"/>
      <c r="AJ56" s="112"/>
      <c r="AK56" s="261">
        <v>21</v>
      </c>
      <c r="AL56" s="261"/>
      <c r="AM56" s="261"/>
      <c r="AN56" s="261"/>
      <c r="AO56" s="261"/>
      <c r="AP56" s="261">
        <v>51</v>
      </c>
      <c r="AQ56" s="261"/>
      <c r="AR56" s="261"/>
      <c r="AS56" s="261"/>
      <c r="AT56" s="261"/>
      <c r="AU56" s="112">
        <f>SUM(BA56:BJ56)</f>
        <v>16</v>
      </c>
      <c r="AV56" s="112"/>
      <c r="AW56" s="112"/>
      <c r="AX56" s="112"/>
      <c r="AY56" s="112"/>
      <c r="AZ56" s="112"/>
      <c r="BA56" s="261">
        <v>12</v>
      </c>
      <c r="BB56" s="261"/>
      <c r="BC56" s="261"/>
      <c r="BD56" s="261"/>
      <c r="BE56" s="261"/>
      <c r="BF56" s="261">
        <v>4</v>
      </c>
      <c r="BG56" s="261"/>
      <c r="BH56" s="261"/>
      <c r="BI56" s="261"/>
      <c r="BJ56" s="261"/>
      <c r="BK56" s="8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</row>
    <row r="57" spans="3:74" ht="12" customHeight="1">
      <c r="C57" s="111" t="s">
        <v>142</v>
      </c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7"/>
      <c r="O57" s="116">
        <f t="shared" si="0"/>
        <v>70</v>
      </c>
      <c r="P57" s="112"/>
      <c r="Q57" s="112"/>
      <c r="R57" s="112"/>
      <c r="S57" s="112"/>
      <c r="T57" s="112"/>
      <c r="U57" s="261">
        <v>31</v>
      </c>
      <c r="V57" s="261"/>
      <c r="W57" s="261"/>
      <c r="X57" s="261"/>
      <c r="Y57" s="261"/>
      <c r="Z57" s="261">
        <v>39</v>
      </c>
      <c r="AA57" s="261"/>
      <c r="AB57" s="261"/>
      <c r="AC57" s="261"/>
      <c r="AD57" s="261"/>
      <c r="AE57" s="112">
        <f>SUM(AK57:AT57)</f>
        <v>67</v>
      </c>
      <c r="AF57" s="112"/>
      <c r="AG57" s="112"/>
      <c r="AH57" s="112"/>
      <c r="AI57" s="112"/>
      <c r="AJ57" s="112"/>
      <c r="AK57" s="261">
        <v>29</v>
      </c>
      <c r="AL57" s="261"/>
      <c r="AM57" s="261"/>
      <c r="AN57" s="261"/>
      <c r="AO57" s="261"/>
      <c r="AP57" s="261">
        <v>38</v>
      </c>
      <c r="AQ57" s="261"/>
      <c r="AR57" s="261"/>
      <c r="AS57" s="261"/>
      <c r="AT57" s="261"/>
      <c r="AU57" s="112">
        <f>SUM(BA57:BJ57)</f>
        <v>15</v>
      </c>
      <c r="AV57" s="112"/>
      <c r="AW57" s="112"/>
      <c r="AX57" s="112"/>
      <c r="AY57" s="112"/>
      <c r="AZ57" s="112"/>
      <c r="BA57" s="261">
        <v>10</v>
      </c>
      <c r="BB57" s="261"/>
      <c r="BC57" s="261"/>
      <c r="BD57" s="261"/>
      <c r="BE57" s="261"/>
      <c r="BF57" s="261">
        <v>5</v>
      </c>
      <c r="BG57" s="261"/>
      <c r="BH57" s="261"/>
      <c r="BI57" s="261"/>
      <c r="BJ57" s="261"/>
      <c r="BK57" s="8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</row>
    <row r="58" spans="3:74" ht="9" customHeight="1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37"/>
      <c r="P58" s="38"/>
      <c r="Q58" s="38"/>
      <c r="R58" s="38"/>
      <c r="S58" s="38"/>
      <c r="T58" s="38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8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</row>
    <row r="59" spans="3:74" ht="12" customHeight="1">
      <c r="C59" s="111" t="s">
        <v>362</v>
      </c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7"/>
      <c r="O59" s="116">
        <f t="shared" si="0"/>
        <v>60</v>
      </c>
      <c r="P59" s="112"/>
      <c r="Q59" s="112"/>
      <c r="R59" s="112"/>
      <c r="S59" s="112"/>
      <c r="T59" s="112"/>
      <c r="U59" s="261">
        <v>17</v>
      </c>
      <c r="V59" s="261"/>
      <c r="W59" s="261"/>
      <c r="X59" s="261"/>
      <c r="Y59" s="261"/>
      <c r="Z59" s="261">
        <v>43</v>
      </c>
      <c r="AA59" s="261"/>
      <c r="AB59" s="261"/>
      <c r="AC59" s="261"/>
      <c r="AD59" s="261"/>
      <c r="AE59" s="112">
        <f>SUM(AK59:AT59)</f>
        <v>59</v>
      </c>
      <c r="AF59" s="112"/>
      <c r="AG59" s="112"/>
      <c r="AH59" s="112"/>
      <c r="AI59" s="112"/>
      <c r="AJ59" s="112"/>
      <c r="AK59" s="261">
        <v>17</v>
      </c>
      <c r="AL59" s="261"/>
      <c r="AM59" s="261"/>
      <c r="AN59" s="261"/>
      <c r="AO59" s="261"/>
      <c r="AP59" s="261">
        <v>42</v>
      </c>
      <c r="AQ59" s="261"/>
      <c r="AR59" s="261"/>
      <c r="AS59" s="261"/>
      <c r="AT59" s="261"/>
      <c r="AU59" s="112">
        <f>SUM(BA59:BJ59)</f>
        <v>13</v>
      </c>
      <c r="AV59" s="112"/>
      <c r="AW59" s="112"/>
      <c r="AX59" s="112"/>
      <c r="AY59" s="112"/>
      <c r="AZ59" s="112"/>
      <c r="BA59" s="261">
        <v>9</v>
      </c>
      <c r="BB59" s="261"/>
      <c r="BC59" s="261"/>
      <c r="BD59" s="261"/>
      <c r="BE59" s="261"/>
      <c r="BF59" s="261">
        <v>4</v>
      </c>
      <c r="BG59" s="261"/>
      <c r="BH59" s="261"/>
      <c r="BI59" s="261"/>
      <c r="BJ59" s="261"/>
      <c r="BK59" s="8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</row>
    <row r="60" spans="3:74" ht="12" customHeight="1">
      <c r="C60" s="111" t="s">
        <v>59</v>
      </c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7"/>
      <c r="O60" s="116">
        <f t="shared" si="0"/>
        <v>90</v>
      </c>
      <c r="P60" s="112"/>
      <c r="Q60" s="112"/>
      <c r="R60" s="112"/>
      <c r="S60" s="112"/>
      <c r="T60" s="112"/>
      <c r="U60" s="261">
        <v>34</v>
      </c>
      <c r="V60" s="261"/>
      <c r="W60" s="261"/>
      <c r="X60" s="261"/>
      <c r="Y60" s="261"/>
      <c r="Z60" s="261">
        <v>56</v>
      </c>
      <c r="AA60" s="261"/>
      <c r="AB60" s="261"/>
      <c r="AC60" s="261"/>
      <c r="AD60" s="261"/>
      <c r="AE60" s="112">
        <f>SUM(AK60:AT60)</f>
        <v>90</v>
      </c>
      <c r="AF60" s="112"/>
      <c r="AG60" s="112"/>
      <c r="AH60" s="112"/>
      <c r="AI60" s="112"/>
      <c r="AJ60" s="112"/>
      <c r="AK60" s="261">
        <v>34</v>
      </c>
      <c r="AL60" s="261"/>
      <c r="AM60" s="261"/>
      <c r="AN60" s="261"/>
      <c r="AO60" s="261"/>
      <c r="AP60" s="261">
        <v>56</v>
      </c>
      <c r="AQ60" s="261"/>
      <c r="AR60" s="261"/>
      <c r="AS60" s="261"/>
      <c r="AT60" s="261"/>
      <c r="AU60" s="112">
        <f>SUM(BA60:BJ60)</f>
        <v>21</v>
      </c>
      <c r="AV60" s="112"/>
      <c r="AW60" s="112"/>
      <c r="AX60" s="112"/>
      <c r="AY60" s="112"/>
      <c r="AZ60" s="112"/>
      <c r="BA60" s="261">
        <v>14</v>
      </c>
      <c r="BB60" s="261"/>
      <c r="BC60" s="261"/>
      <c r="BD60" s="261"/>
      <c r="BE60" s="261"/>
      <c r="BF60" s="261">
        <v>7</v>
      </c>
      <c r="BG60" s="261"/>
      <c r="BH60" s="261"/>
      <c r="BI60" s="261"/>
      <c r="BJ60" s="261"/>
      <c r="BK60" s="8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</row>
    <row r="61" spans="3:74" ht="12" customHeight="1">
      <c r="C61" s="111" t="s">
        <v>143</v>
      </c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7"/>
      <c r="O61" s="116">
        <f t="shared" si="0"/>
        <v>134</v>
      </c>
      <c r="P61" s="112"/>
      <c r="Q61" s="112"/>
      <c r="R61" s="112"/>
      <c r="S61" s="112"/>
      <c r="T61" s="112"/>
      <c r="U61" s="261">
        <v>44</v>
      </c>
      <c r="V61" s="261"/>
      <c r="W61" s="261"/>
      <c r="X61" s="261"/>
      <c r="Y61" s="261"/>
      <c r="Z61" s="261">
        <v>90</v>
      </c>
      <c r="AA61" s="261"/>
      <c r="AB61" s="261"/>
      <c r="AC61" s="261"/>
      <c r="AD61" s="261"/>
      <c r="AE61" s="112">
        <f>SUM(AK61:AT61)</f>
        <v>134</v>
      </c>
      <c r="AF61" s="112"/>
      <c r="AG61" s="112"/>
      <c r="AH61" s="112"/>
      <c r="AI61" s="112"/>
      <c r="AJ61" s="112"/>
      <c r="AK61" s="261">
        <v>44</v>
      </c>
      <c r="AL61" s="261"/>
      <c r="AM61" s="261"/>
      <c r="AN61" s="261"/>
      <c r="AO61" s="261"/>
      <c r="AP61" s="261">
        <v>90</v>
      </c>
      <c r="AQ61" s="261"/>
      <c r="AR61" s="261"/>
      <c r="AS61" s="261"/>
      <c r="AT61" s="261"/>
      <c r="AU61" s="112">
        <f>SUM(BA61:BJ61)</f>
        <v>23</v>
      </c>
      <c r="AV61" s="112"/>
      <c r="AW61" s="112"/>
      <c r="AX61" s="112"/>
      <c r="AY61" s="112"/>
      <c r="AZ61" s="112"/>
      <c r="BA61" s="261">
        <v>19</v>
      </c>
      <c r="BB61" s="261"/>
      <c r="BC61" s="261"/>
      <c r="BD61" s="261"/>
      <c r="BE61" s="261"/>
      <c r="BF61" s="261">
        <v>4</v>
      </c>
      <c r="BG61" s="261"/>
      <c r="BH61" s="261"/>
      <c r="BI61" s="261"/>
      <c r="BJ61" s="261"/>
      <c r="BK61" s="8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</row>
    <row r="62" spans="3:74" ht="12" customHeight="1">
      <c r="C62" s="111" t="s">
        <v>363</v>
      </c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7"/>
      <c r="O62" s="116">
        <f t="shared" si="0"/>
        <v>100</v>
      </c>
      <c r="P62" s="112"/>
      <c r="Q62" s="112"/>
      <c r="R62" s="112"/>
      <c r="S62" s="112"/>
      <c r="T62" s="112"/>
      <c r="U62" s="261">
        <v>39</v>
      </c>
      <c r="V62" s="261"/>
      <c r="W62" s="261"/>
      <c r="X62" s="261"/>
      <c r="Y62" s="261"/>
      <c r="Z62" s="261">
        <v>61</v>
      </c>
      <c r="AA62" s="261"/>
      <c r="AB62" s="261"/>
      <c r="AC62" s="261"/>
      <c r="AD62" s="261"/>
      <c r="AE62" s="112">
        <f>SUM(AK62:AT62)</f>
        <v>111</v>
      </c>
      <c r="AF62" s="112"/>
      <c r="AG62" s="112"/>
      <c r="AH62" s="112"/>
      <c r="AI62" s="112"/>
      <c r="AJ62" s="112"/>
      <c r="AK62" s="261">
        <v>37</v>
      </c>
      <c r="AL62" s="261"/>
      <c r="AM62" s="261"/>
      <c r="AN62" s="261"/>
      <c r="AO62" s="261"/>
      <c r="AP62" s="261">
        <v>74</v>
      </c>
      <c r="AQ62" s="261"/>
      <c r="AR62" s="261"/>
      <c r="AS62" s="261"/>
      <c r="AT62" s="261"/>
      <c r="AU62" s="112">
        <f>SUM(BA62:BJ62)</f>
        <v>18</v>
      </c>
      <c r="AV62" s="112"/>
      <c r="AW62" s="112"/>
      <c r="AX62" s="112"/>
      <c r="AY62" s="112"/>
      <c r="AZ62" s="112"/>
      <c r="BA62" s="261">
        <v>14</v>
      </c>
      <c r="BB62" s="261"/>
      <c r="BC62" s="261"/>
      <c r="BD62" s="261"/>
      <c r="BE62" s="261"/>
      <c r="BF62" s="261">
        <v>4</v>
      </c>
      <c r="BG62" s="261"/>
      <c r="BH62" s="261"/>
      <c r="BI62" s="261"/>
      <c r="BJ62" s="261"/>
      <c r="BK62" s="8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</row>
    <row r="63" spans="3:74" ht="12" customHeight="1">
      <c r="C63" s="111" t="s">
        <v>144</v>
      </c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7"/>
      <c r="O63" s="116">
        <f t="shared" si="0"/>
        <v>29</v>
      </c>
      <c r="P63" s="112"/>
      <c r="Q63" s="112"/>
      <c r="R63" s="112"/>
      <c r="S63" s="112"/>
      <c r="T63" s="112"/>
      <c r="U63" s="261">
        <v>29</v>
      </c>
      <c r="V63" s="261"/>
      <c r="W63" s="261"/>
      <c r="X63" s="261"/>
      <c r="Y63" s="261"/>
      <c r="Z63" s="112">
        <v>0</v>
      </c>
      <c r="AA63" s="112"/>
      <c r="AB63" s="112"/>
      <c r="AC63" s="112"/>
      <c r="AD63" s="112"/>
      <c r="AE63" s="112">
        <f>SUM(AK63:AT63)</f>
        <v>25</v>
      </c>
      <c r="AF63" s="112"/>
      <c r="AG63" s="112"/>
      <c r="AH63" s="112"/>
      <c r="AI63" s="112"/>
      <c r="AJ63" s="112"/>
      <c r="AK63" s="261">
        <v>25</v>
      </c>
      <c r="AL63" s="261"/>
      <c r="AM63" s="261"/>
      <c r="AN63" s="261"/>
      <c r="AO63" s="261"/>
      <c r="AP63" s="112">
        <v>0</v>
      </c>
      <c r="AQ63" s="112"/>
      <c r="AR63" s="112"/>
      <c r="AS63" s="112"/>
      <c r="AT63" s="112"/>
      <c r="AU63" s="112">
        <f>SUM(BA63:BJ63)</f>
        <v>13</v>
      </c>
      <c r="AV63" s="112"/>
      <c r="AW63" s="112"/>
      <c r="AX63" s="112"/>
      <c r="AY63" s="112"/>
      <c r="AZ63" s="112"/>
      <c r="BA63" s="261">
        <v>10</v>
      </c>
      <c r="BB63" s="261"/>
      <c r="BC63" s="261"/>
      <c r="BD63" s="261"/>
      <c r="BE63" s="261"/>
      <c r="BF63" s="261">
        <v>3</v>
      </c>
      <c r="BG63" s="261"/>
      <c r="BH63" s="261"/>
      <c r="BI63" s="261"/>
      <c r="BJ63" s="261"/>
      <c r="BK63" s="8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</row>
    <row r="64" spans="3:74" ht="9" customHeight="1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37"/>
      <c r="P64" s="38"/>
      <c r="Q64" s="38"/>
      <c r="R64" s="38"/>
      <c r="S64" s="38"/>
      <c r="T64" s="38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8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</row>
    <row r="65" spans="3:74" ht="12" customHeight="1">
      <c r="C65" s="111" t="s">
        <v>145</v>
      </c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7"/>
      <c r="O65" s="116">
        <f t="shared" si="0"/>
        <v>89</v>
      </c>
      <c r="P65" s="112"/>
      <c r="Q65" s="112"/>
      <c r="R65" s="112"/>
      <c r="S65" s="112"/>
      <c r="T65" s="112"/>
      <c r="U65" s="261">
        <v>38</v>
      </c>
      <c r="V65" s="261"/>
      <c r="W65" s="261"/>
      <c r="X65" s="261"/>
      <c r="Y65" s="261"/>
      <c r="Z65" s="261">
        <v>51</v>
      </c>
      <c r="AA65" s="261"/>
      <c r="AB65" s="261"/>
      <c r="AC65" s="261"/>
      <c r="AD65" s="261"/>
      <c r="AE65" s="112">
        <f>SUM(AK65:AT65)</f>
        <v>89</v>
      </c>
      <c r="AF65" s="112"/>
      <c r="AG65" s="112"/>
      <c r="AH65" s="112"/>
      <c r="AI65" s="112"/>
      <c r="AJ65" s="112"/>
      <c r="AK65" s="261">
        <v>38</v>
      </c>
      <c r="AL65" s="261"/>
      <c r="AM65" s="261"/>
      <c r="AN65" s="261"/>
      <c r="AO65" s="261"/>
      <c r="AP65" s="261">
        <v>51</v>
      </c>
      <c r="AQ65" s="261"/>
      <c r="AR65" s="261"/>
      <c r="AS65" s="261"/>
      <c r="AT65" s="261"/>
      <c r="AU65" s="112">
        <f>SUM(BA65:BJ65)</f>
        <v>20</v>
      </c>
      <c r="AV65" s="112"/>
      <c r="AW65" s="112"/>
      <c r="AX65" s="112"/>
      <c r="AY65" s="112"/>
      <c r="AZ65" s="112"/>
      <c r="BA65" s="261">
        <v>15</v>
      </c>
      <c r="BB65" s="261"/>
      <c r="BC65" s="261"/>
      <c r="BD65" s="261"/>
      <c r="BE65" s="261"/>
      <c r="BF65" s="261">
        <v>5</v>
      </c>
      <c r="BG65" s="261"/>
      <c r="BH65" s="261"/>
      <c r="BI65" s="261"/>
      <c r="BJ65" s="261"/>
      <c r="BK65" s="8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</row>
    <row r="66" spans="3:74" ht="12" customHeight="1">
      <c r="C66" s="111" t="s">
        <v>221</v>
      </c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7"/>
      <c r="O66" s="116">
        <f t="shared" si="0"/>
        <v>125</v>
      </c>
      <c r="P66" s="112"/>
      <c r="Q66" s="112"/>
      <c r="R66" s="112"/>
      <c r="S66" s="112"/>
      <c r="T66" s="112"/>
      <c r="U66" s="261">
        <v>47</v>
      </c>
      <c r="V66" s="261"/>
      <c r="W66" s="261"/>
      <c r="X66" s="261"/>
      <c r="Y66" s="261"/>
      <c r="Z66" s="261">
        <v>78</v>
      </c>
      <c r="AA66" s="261"/>
      <c r="AB66" s="261"/>
      <c r="AC66" s="261"/>
      <c r="AD66" s="261"/>
      <c r="AE66" s="112">
        <f>SUM(AK66:AT66)</f>
        <v>112</v>
      </c>
      <c r="AF66" s="112"/>
      <c r="AG66" s="112"/>
      <c r="AH66" s="112"/>
      <c r="AI66" s="112"/>
      <c r="AJ66" s="112"/>
      <c r="AK66" s="261">
        <v>36</v>
      </c>
      <c r="AL66" s="261"/>
      <c r="AM66" s="261"/>
      <c r="AN66" s="261"/>
      <c r="AO66" s="261"/>
      <c r="AP66" s="261">
        <v>76</v>
      </c>
      <c r="AQ66" s="261"/>
      <c r="AR66" s="261"/>
      <c r="AS66" s="261"/>
      <c r="AT66" s="261"/>
      <c r="AU66" s="112">
        <f>SUM(BA66:BJ66)</f>
        <v>25</v>
      </c>
      <c r="AV66" s="112"/>
      <c r="AW66" s="112"/>
      <c r="AX66" s="112"/>
      <c r="AY66" s="112"/>
      <c r="AZ66" s="112"/>
      <c r="BA66" s="261">
        <v>20</v>
      </c>
      <c r="BB66" s="261"/>
      <c r="BC66" s="261"/>
      <c r="BD66" s="261"/>
      <c r="BE66" s="261"/>
      <c r="BF66" s="261">
        <v>5</v>
      </c>
      <c r="BG66" s="261"/>
      <c r="BH66" s="261"/>
      <c r="BI66" s="261"/>
      <c r="BJ66" s="261"/>
      <c r="BK66" s="8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</row>
    <row r="67" spans="3:74" ht="12" customHeight="1">
      <c r="C67" s="111" t="s">
        <v>253</v>
      </c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7"/>
      <c r="O67" s="116">
        <f t="shared" si="0"/>
        <v>29</v>
      </c>
      <c r="P67" s="112"/>
      <c r="Q67" s="112"/>
      <c r="R67" s="112"/>
      <c r="S67" s="112"/>
      <c r="T67" s="112"/>
      <c r="U67" s="261">
        <v>29</v>
      </c>
      <c r="V67" s="261"/>
      <c r="W67" s="261"/>
      <c r="X67" s="261"/>
      <c r="Y67" s="261"/>
      <c r="Z67" s="112">
        <v>0</v>
      </c>
      <c r="AA67" s="112"/>
      <c r="AB67" s="112"/>
      <c r="AC67" s="112"/>
      <c r="AD67" s="112"/>
      <c r="AE67" s="112">
        <f>SUM(AK67:AT67)</f>
        <v>25</v>
      </c>
      <c r="AF67" s="112"/>
      <c r="AG67" s="112"/>
      <c r="AH67" s="112"/>
      <c r="AI67" s="112"/>
      <c r="AJ67" s="112"/>
      <c r="AK67" s="261">
        <v>25</v>
      </c>
      <c r="AL67" s="261"/>
      <c r="AM67" s="261"/>
      <c r="AN67" s="261"/>
      <c r="AO67" s="261"/>
      <c r="AP67" s="112">
        <v>0</v>
      </c>
      <c r="AQ67" s="112"/>
      <c r="AR67" s="112"/>
      <c r="AS67" s="112"/>
      <c r="AT67" s="112"/>
      <c r="AU67" s="112">
        <f>SUM(BA67:BJ67)</f>
        <v>13</v>
      </c>
      <c r="AV67" s="112"/>
      <c r="AW67" s="112"/>
      <c r="AX67" s="112"/>
      <c r="AY67" s="112"/>
      <c r="AZ67" s="112"/>
      <c r="BA67" s="261">
        <v>10</v>
      </c>
      <c r="BB67" s="261"/>
      <c r="BC67" s="261"/>
      <c r="BD67" s="261"/>
      <c r="BE67" s="261"/>
      <c r="BF67" s="261">
        <v>3</v>
      </c>
      <c r="BG67" s="261"/>
      <c r="BH67" s="261"/>
      <c r="BI67" s="261"/>
      <c r="BJ67" s="261"/>
      <c r="BK67" s="8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</row>
    <row r="68" spans="3:74" ht="12" customHeight="1">
      <c r="C68" s="111" t="s">
        <v>366</v>
      </c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7"/>
      <c r="O68" s="116">
        <f>SUM(U68:AD68)</f>
        <v>39</v>
      </c>
      <c r="P68" s="112"/>
      <c r="Q68" s="112"/>
      <c r="R68" s="112"/>
      <c r="S68" s="112"/>
      <c r="T68" s="112"/>
      <c r="U68" s="261">
        <v>18</v>
      </c>
      <c r="V68" s="261"/>
      <c r="W68" s="261"/>
      <c r="X68" s="261"/>
      <c r="Y68" s="261"/>
      <c r="Z68" s="112">
        <v>21</v>
      </c>
      <c r="AA68" s="112"/>
      <c r="AB68" s="112"/>
      <c r="AC68" s="112"/>
      <c r="AD68" s="112"/>
      <c r="AE68" s="112">
        <f>SUM(AK68:AT68)</f>
        <v>38</v>
      </c>
      <c r="AF68" s="112"/>
      <c r="AG68" s="112"/>
      <c r="AH68" s="112"/>
      <c r="AI68" s="112"/>
      <c r="AJ68" s="112"/>
      <c r="AK68" s="261">
        <v>19</v>
      </c>
      <c r="AL68" s="261"/>
      <c r="AM68" s="261"/>
      <c r="AN68" s="261"/>
      <c r="AO68" s="261"/>
      <c r="AP68" s="112">
        <v>19</v>
      </c>
      <c r="AQ68" s="112"/>
      <c r="AR68" s="112"/>
      <c r="AS68" s="112"/>
      <c r="AT68" s="112"/>
      <c r="AU68" s="112">
        <f>SUM(BA68:BJ68)</f>
        <v>15</v>
      </c>
      <c r="AV68" s="112"/>
      <c r="AW68" s="112"/>
      <c r="AX68" s="112"/>
      <c r="AY68" s="112"/>
      <c r="AZ68" s="112"/>
      <c r="BA68" s="261">
        <v>11</v>
      </c>
      <c r="BB68" s="261"/>
      <c r="BC68" s="261"/>
      <c r="BD68" s="261"/>
      <c r="BE68" s="261"/>
      <c r="BF68" s="261">
        <v>4</v>
      </c>
      <c r="BG68" s="261"/>
      <c r="BH68" s="261"/>
      <c r="BI68" s="261"/>
      <c r="BJ68" s="261"/>
      <c r="BK68" s="8"/>
      <c r="BL68" s="13"/>
      <c r="BM68" s="17"/>
      <c r="BN68" s="17"/>
      <c r="BO68" s="17"/>
      <c r="BP68" s="17"/>
      <c r="BQ68" s="17"/>
      <c r="BR68" s="17"/>
      <c r="BS68" s="17"/>
      <c r="BT68" s="17"/>
      <c r="BU68" s="17"/>
      <c r="BV68" s="17"/>
    </row>
    <row r="69" spans="3:74" ht="12" customHeight="1">
      <c r="C69" s="264" t="s">
        <v>397</v>
      </c>
      <c r="D69" s="264"/>
      <c r="E69" s="264"/>
      <c r="F69" s="264"/>
      <c r="G69" s="264"/>
      <c r="H69" s="264"/>
      <c r="I69" s="264"/>
      <c r="J69" s="264"/>
      <c r="K69" s="264"/>
      <c r="L69" s="264"/>
      <c r="M69" s="264"/>
      <c r="N69" s="17"/>
      <c r="O69" s="116">
        <f>SUM(U69:AD69)</f>
        <v>120</v>
      </c>
      <c r="P69" s="112"/>
      <c r="Q69" s="112"/>
      <c r="R69" s="112"/>
      <c r="S69" s="112"/>
      <c r="T69" s="112"/>
      <c r="U69" s="261">
        <v>52</v>
      </c>
      <c r="V69" s="261"/>
      <c r="W69" s="261"/>
      <c r="X69" s="261"/>
      <c r="Y69" s="261"/>
      <c r="Z69" s="261">
        <v>68</v>
      </c>
      <c r="AA69" s="261"/>
      <c r="AB69" s="261"/>
      <c r="AC69" s="261"/>
      <c r="AD69" s="261"/>
      <c r="AE69" s="112">
        <f>SUM(AK69:AT69)</f>
        <v>113</v>
      </c>
      <c r="AF69" s="112"/>
      <c r="AG69" s="112"/>
      <c r="AH69" s="112"/>
      <c r="AI69" s="112"/>
      <c r="AJ69" s="112"/>
      <c r="AK69" s="261">
        <v>52</v>
      </c>
      <c r="AL69" s="261"/>
      <c r="AM69" s="261"/>
      <c r="AN69" s="261"/>
      <c r="AO69" s="261"/>
      <c r="AP69" s="261">
        <v>61</v>
      </c>
      <c r="AQ69" s="261"/>
      <c r="AR69" s="261"/>
      <c r="AS69" s="261"/>
      <c r="AT69" s="261"/>
      <c r="AU69" s="112">
        <f>SUM(BA69:BJ69)</f>
        <v>16</v>
      </c>
      <c r="AV69" s="112"/>
      <c r="AW69" s="112"/>
      <c r="AX69" s="112"/>
      <c r="AY69" s="112"/>
      <c r="AZ69" s="112"/>
      <c r="BA69" s="261">
        <v>14</v>
      </c>
      <c r="BB69" s="261"/>
      <c r="BC69" s="261"/>
      <c r="BD69" s="261"/>
      <c r="BE69" s="261"/>
      <c r="BF69" s="261">
        <v>2</v>
      </c>
      <c r="BG69" s="261"/>
      <c r="BH69" s="261"/>
      <c r="BI69" s="261"/>
      <c r="BJ69" s="261"/>
      <c r="BK69" s="8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</row>
    <row r="70" spans="15:74" ht="9" customHeight="1">
      <c r="O70" s="15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8"/>
      <c r="BM70" s="13"/>
      <c r="BN70" s="13"/>
      <c r="BO70" s="13"/>
      <c r="BP70" s="13"/>
      <c r="BQ70" s="13"/>
      <c r="BR70" s="13"/>
      <c r="BS70" s="13"/>
      <c r="BT70" s="13"/>
      <c r="BU70" s="13"/>
      <c r="BV70" s="13"/>
    </row>
    <row r="71" spans="3:74" ht="12" customHeight="1">
      <c r="C71" s="264" t="s">
        <v>395</v>
      </c>
      <c r="D71" s="264"/>
      <c r="E71" s="264"/>
      <c r="F71" s="264"/>
      <c r="G71" s="264"/>
      <c r="H71" s="264"/>
      <c r="I71" s="264"/>
      <c r="J71" s="264"/>
      <c r="K71" s="264"/>
      <c r="L71" s="264"/>
      <c r="M71" s="264"/>
      <c r="O71" s="116">
        <f>SUM(U71:AD71)</f>
        <v>60</v>
      </c>
      <c r="P71" s="112"/>
      <c r="Q71" s="112"/>
      <c r="R71" s="112"/>
      <c r="S71" s="112"/>
      <c r="T71" s="112"/>
      <c r="U71" s="261">
        <v>25</v>
      </c>
      <c r="V71" s="261"/>
      <c r="W71" s="261"/>
      <c r="X71" s="261"/>
      <c r="Y71" s="261"/>
      <c r="Z71" s="112">
        <v>35</v>
      </c>
      <c r="AA71" s="112"/>
      <c r="AB71" s="112"/>
      <c r="AC71" s="112"/>
      <c r="AD71" s="112"/>
      <c r="AE71" s="112">
        <f>SUM(AK71:AT71)</f>
        <v>52</v>
      </c>
      <c r="AF71" s="112"/>
      <c r="AG71" s="112"/>
      <c r="AH71" s="112"/>
      <c r="AI71" s="112"/>
      <c r="AJ71" s="112"/>
      <c r="AK71" s="261">
        <v>25</v>
      </c>
      <c r="AL71" s="261"/>
      <c r="AM71" s="261"/>
      <c r="AN71" s="261"/>
      <c r="AO71" s="261"/>
      <c r="AP71" s="112">
        <v>27</v>
      </c>
      <c r="AQ71" s="112"/>
      <c r="AR71" s="112"/>
      <c r="AS71" s="112"/>
      <c r="AT71" s="112"/>
      <c r="AU71" s="112">
        <f>SUM(BA71:BJ71)</f>
        <v>15</v>
      </c>
      <c r="AV71" s="112"/>
      <c r="AW71" s="112"/>
      <c r="AX71" s="112"/>
      <c r="AY71" s="112"/>
      <c r="AZ71" s="112"/>
      <c r="BA71" s="261">
        <v>10</v>
      </c>
      <c r="BB71" s="261"/>
      <c r="BC71" s="261"/>
      <c r="BD71" s="261"/>
      <c r="BE71" s="261"/>
      <c r="BF71" s="261">
        <v>5</v>
      </c>
      <c r="BG71" s="261"/>
      <c r="BH71" s="261"/>
      <c r="BI71" s="261"/>
      <c r="BJ71" s="261"/>
      <c r="BL71" s="103"/>
      <c r="BM71" s="103"/>
      <c r="BN71" s="103"/>
      <c r="BO71" s="103"/>
      <c r="BP71" s="103"/>
      <c r="BQ71" s="103"/>
      <c r="BR71" s="103"/>
      <c r="BS71" s="103"/>
      <c r="BT71" s="103"/>
      <c r="BU71" s="103"/>
      <c r="BV71" s="103"/>
    </row>
    <row r="72" spans="3:74" ht="12" customHeight="1">
      <c r="C72" s="264" t="s">
        <v>396</v>
      </c>
      <c r="D72" s="264"/>
      <c r="E72" s="264"/>
      <c r="F72" s="264"/>
      <c r="G72" s="264"/>
      <c r="H72" s="264"/>
      <c r="I72" s="264"/>
      <c r="J72" s="264"/>
      <c r="K72" s="264"/>
      <c r="L72" s="264"/>
      <c r="M72" s="264"/>
      <c r="O72" s="15"/>
      <c r="P72" s="13"/>
      <c r="Q72" s="13"/>
      <c r="R72" s="13"/>
      <c r="S72" s="13"/>
      <c r="T72" s="13"/>
      <c r="BL72" s="103"/>
      <c r="BM72" s="103"/>
      <c r="BN72" s="103"/>
      <c r="BO72" s="103"/>
      <c r="BP72" s="103"/>
      <c r="BQ72" s="103"/>
      <c r="BR72" s="103"/>
      <c r="BS72" s="103"/>
      <c r="BT72" s="103"/>
      <c r="BU72" s="103"/>
      <c r="BV72" s="103"/>
    </row>
    <row r="73" spans="2:62" ht="9" customHeight="1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104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</row>
    <row r="74" spans="3:8" ht="12" customHeight="1">
      <c r="C74" s="110" t="s">
        <v>5</v>
      </c>
      <c r="D74" s="110"/>
      <c r="E74" s="3" t="s">
        <v>6</v>
      </c>
      <c r="F74" s="171" t="s">
        <v>7</v>
      </c>
      <c r="G74" s="171"/>
      <c r="H74" s="4" t="s">
        <v>128</v>
      </c>
    </row>
    <row r="75" spans="5:8" ht="10.5" customHeight="1">
      <c r="E75" s="3"/>
      <c r="F75" s="50" t="s">
        <v>8</v>
      </c>
      <c r="G75" s="50"/>
      <c r="H75" s="4" t="s">
        <v>129</v>
      </c>
    </row>
    <row r="76" spans="2:6" ht="10.5" customHeight="1">
      <c r="B76" s="124" t="s">
        <v>130</v>
      </c>
      <c r="C76" s="124"/>
      <c r="D76" s="124"/>
      <c r="E76" s="3" t="s">
        <v>131</v>
      </c>
      <c r="F76" s="4" t="s">
        <v>132</v>
      </c>
    </row>
  </sheetData>
  <sheetProtection/>
  <mergeCells count="459">
    <mergeCell ref="B76:D76"/>
    <mergeCell ref="U69:Y69"/>
    <mergeCell ref="U71:Y71"/>
    <mergeCell ref="O71:T71"/>
    <mergeCell ref="Z71:AD71"/>
    <mergeCell ref="C74:D74"/>
    <mergeCell ref="F74:G74"/>
    <mergeCell ref="C71:M71"/>
    <mergeCell ref="C72:M72"/>
    <mergeCell ref="BA69:BE69"/>
    <mergeCell ref="BF69:BJ69"/>
    <mergeCell ref="AU68:AZ68"/>
    <mergeCell ref="BA68:BE68"/>
    <mergeCell ref="BF68:BJ68"/>
    <mergeCell ref="AE69:AJ69"/>
    <mergeCell ref="AK69:AO69"/>
    <mergeCell ref="AP69:AT69"/>
    <mergeCell ref="AU69:AZ69"/>
    <mergeCell ref="AU71:AZ71"/>
    <mergeCell ref="BA71:BE71"/>
    <mergeCell ref="BF71:BJ71"/>
    <mergeCell ref="AE71:AJ71"/>
    <mergeCell ref="AK71:AO71"/>
    <mergeCell ref="AP71:AT71"/>
    <mergeCell ref="BA40:BJ40"/>
    <mergeCell ref="BA4:BJ4"/>
    <mergeCell ref="BF66:BJ66"/>
    <mergeCell ref="BF65:BJ65"/>
    <mergeCell ref="BA66:BE66"/>
    <mergeCell ref="BF61:BJ61"/>
    <mergeCell ref="BA65:BE65"/>
    <mergeCell ref="BF49:BJ49"/>
    <mergeCell ref="BA55:BE55"/>
    <mergeCell ref="BA42:BE42"/>
    <mergeCell ref="BF67:BJ67"/>
    <mergeCell ref="AP67:AT67"/>
    <mergeCell ref="AU67:AZ67"/>
    <mergeCell ref="BA67:BE67"/>
    <mergeCell ref="AE67:AJ67"/>
    <mergeCell ref="AK67:AO67"/>
    <mergeCell ref="C69:M69"/>
    <mergeCell ref="O68:T68"/>
    <mergeCell ref="O69:T69"/>
    <mergeCell ref="AE68:AJ68"/>
    <mergeCell ref="AK68:AO68"/>
    <mergeCell ref="AP68:AT68"/>
    <mergeCell ref="Z69:AD69"/>
    <mergeCell ref="C67:M67"/>
    <mergeCell ref="O67:T67"/>
    <mergeCell ref="U67:Y67"/>
    <mergeCell ref="Z67:AD67"/>
    <mergeCell ref="U68:Y68"/>
    <mergeCell ref="Z68:AD68"/>
    <mergeCell ref="C68:M68"/>
    <mergeCell ref="AP66:AT66"/>
    <mergeCell ref="AU66:AZ66"/>
    <mergeCell ref="C66:M66"/>
    <mergeCell ref="O66:T66"/>
    <mergeCell ref="U66:Y66"/>
    <mergeCell ref="Z66:AD66"/>
    <mergeCell ref="C65:M65"/>
    <mergeCell ref="O65:T65"/>
    <mergeCell ref="U65:Y65"/>
    <mergeCell ref="Z65:AD65"/>
    <mergeCell ref="AE66:AJ66"/>
    <mergeCell ref="AK66:AO66"/>
    <mergeCell ref="AE61:AJ61"/>
    <mergeCell ref="AK61:AO61"/>
    <mergeCell ref="AP61:AT61"/>
    <mergeCell ref="AU61:AZ61"/>
    <mergeCell ref="AE65:AJ65"/>
    <mergeCell ref="AK65:AO65"/>
    <mergeCell ref="AP65:AT65"/>
    <mergeCell ref="AU65:AZ65"/>
    <mergeCell ref="AE55:AJ55"/>
    <mergeCell ref="AK55:AO55"/>
    <mergeCell ref="AP55:AT55"/>
    <mergeCell ref="AU55:AZ55"/>
    <mergeCell ref="C55:M55"/>
    <mergeCell ref="O55:T55"/>
    <mergeCell ref="U55:Y55"/>
    <mergeCell ref="Z55:AD55"/>
    <mergeCell ref="BF42:BJ42"/>
    <mergeCell ref="C49:M49"/>
    <mergeCell ref="O49:T49"/>
    <mergeCell ref="U49:Y49"/>
    <mergeCell ref="Z49:AD49"/>
    <mergeCell ref="AE49:AJ49"/>
    <mergeCell ref="AK49:AO49"/>
    <mergeCell ref="AP49:AT49"/>
    <mergeCell ref="AU49:AZ49"/>
    <mergeCell ref="AE42:AJ42"/>
    <mergeCell ref="U42:Y42"/>
    <mergeCell ref="Z42:AD42"/>
    <mergeCell ref="AK42:AO42"/>
    <mergeCell ref="AP42:AT42"/>
    <mergeCell ref="AU42:AZ42"/>
    <mergeCell ref="AE47:AJ47"/>
    <mergeCell ref="AK47:AO47"/>
    <mergeCell ref="AP47:AT47"/>
    <mergeCell ref="AU44:AZ44"/>
    <mergeCell ref="AU47:AZ47"/>
    <mergeCell ref="C30:M30"/>
    <mergeCell ref="O30:T30"/>
    <mergeCell ref="F34:G34"/>
    <mergeCell ref="B36:D36"/>
    <mergeCell ref="B39:BJ39"/>
    <mergeCell ref="B41:N42"/>
    <mergeCell ref="O41:AD41"/>
    <mergeCell ref="AE41:AT41"/>
    <mergeCell ref="AU41:BJ41"/>
    <mergeCell ref="O42:T42"/>
    <mergeCell ref="BA60:BE60"/>
    <mergeCell ref="BA63:BE63"/>
    <mergeCell ref="BA30:BE30"/>
    <mergeCell ref="BF30:BJ30"/>
    <mergeCell ref="C32:D32"/>
    <mergeCell ref="F33:G33"/>
    <mergeCell ref="AE30:AJ30"/>
    <mergeCell ref="AK30:AO30"/>
    <mergeCell ref="AP30:AT30"/>
    <mergeCell ref="AU30:AZ30"/>
    <mergeCell ref="U61:Y61"/>
    <mergeCell ref="Z61:AD61"/>
    <mergeCell ref="U30:Y30"/>
    <mergeCell ref="Z30:AD30"/>
    <mergeCell ref="BF63:BJ63"/>
    <mergeCell ref="AE63:AJ63"/>
    <mergeCell ref="AK63:AO63"/>
    <mergeCell ref="AP63:AT63"/>
    <mergeCell ref="AU63:AZ63"/>
    <mergeCell ref="BA62:BE62"/>
    <mergeCell ref="AP62:AT62"/>
    <mergeCell ref="BF62:BJ62"/>
    <mergeCell ref="C63:M63"/>
    <mergeCell ref="O63:T63"/>
    <mergeCell ref="U63:Y63"/>
    <mergeCell ref="AU60:AZ60"/>
    <mergeCell ref="AU62:AZ62"/>
    <mergeCell ref="Z63:AD63"/>
    <mergeCell ref="C61:M61"/>
    <mergeCell ref="O61:T61"/>
    <mergeCell ref="AP60:AT60"/>
    <mergeCell ref="C59:M59"/>
    <mergeCell ref="BA61:BE61"/>
    <mergeCell ref="BF60:BJ60"/>
    <mergeCell ref="C62:M62"/>
    <mergeCell ref="O62:T62"/>
    <mergeCell ref="U62:Y62"/>
    <mergeCell ref="Z62:AD62"/>
    <mergeCell ref="AE62:AJ62"/>
    <mergeCell ref="AK62:AO62"/>
    <mergeCell ref="C60:M60"/>
    <mergeCell ref="O60:T60"/>
    <mergeCell ref="U60:Y60"/>
    <mergeCell ref="Z60:AD60"/>
    <mergeCell ref="AE60:AJ60"/>
    <mergeCell ref="AK60:AO60"/>
    <mergeCell ref="AU59:AZ59"/>
    <mergeCell ref="BA57:BE57"/>
    <mergeCell ref="AK59:AO59"/>
    <mergeCell ref="AP59:AT59"/>
    <mergeCell ref="BA59:BE59"/>
    <mergeCell ref="BF59:BJ59"/>
    <mergeCell ref="O59:T59"/>
    <mergeCell ref="U59:Y59"/>
    <mergeCell ref="Z59:AD59"/>
    <mergeCell ref="AE59:AJ59"/>
    <mergeCell ref="AK57:AO57"/>
    <mergeCell ref="AP57:AT57"/>
    <mergeCell ref="C57:M57"/>
    <mergeCell ref="O57:T57"/>
    <mergeCell ref="U57:Y57"/>
    <mergeCell ref="Z57:AD57"/>
    <mergeCell ref="BF57:BJ57"/>
    <mergeCell ref="AU56:AZ56"/>
    <mergeCell ref="BA56:BE56"/>
    <mergeCell ref="BF56:BJ56"/>
    <mergeCell ref="AU57:AZ57"/>
    <mergeCell ref="AE57:AJ57"/>
    <mergeCell ref="BA54:BE54"/>
    <mergeCell ref="BF54:BJ54"/>
    <mergeCell ref="C56:M56"/>
    <mergeCell ref="O56:T56"/>
    <mergeCell ref="U56:Y56"/>
    <mergeCell ref="Z56:AD56"/>
    <mergeCell ref="AE56:AJ56"/>
    <mergeCell ref="AK56:AO56"/>
    <mergeCell ref="AP56:AT56"/>
    <mergeCell ref="BF55:BJ55"/>
    <mergeCell ref="BA53:BE53"/>
    <mergeCell ref="BF53:BJ53"/>
    <mergeCell ref="C54:M54"/>
    <mergeCell ref="O54:T54"/>
    <mergeCell ref="U54:Y54"/>
    <mergeCell ref="Z54:AD54"/>
    <mergeCell ref="AE54:AJ54"/>
    <mergeCell ref="AK54:AO54"/>
    <mergeCell ref="AP54:AT54"/>
    <mergeCell ref="AU54:AZ54"/>
    <mergeCell ref="C53:M53"/>
    <mergeCell ref="O53:T53"/>
    <mergeCell ref="U53:Y53"/>
    <mergeCell ref="Z53:AD53"/>
    <mergeCell ref="AE53:AJ53"/>
    <mergeCell ref="AK53:AO53"/>
    <mergeCell ref="AP53:AT53"/>
    <mergeCell ref="AU53:AZ53"/>
    <mergeCell ref="BF51:BJ51"/>
    <mergeCell ref="AU50:AZ50"/>
    <mergeCell ref="BA50:BE50"/>
    <mergeCell ref="BF50:BJ50"/>
    <mergeCell ref="AU51:AZ51"/>
    <mergeCell ref="AE51:AJ51"/>
    <mergeCell ref="AK51:AO51"/>
    <mergeCell ref="AP51:AT51"/>
    <mergeCell ref="AP50:AT50"/>
    <mergeCell ref="BA49:BE49"/>
    <mergeCell ref="C51:M51"/>
    <mergeCell ref="O51:T51"/>
    <mergeCell ref="U51:Y51"/>
    <mergeCell ref="Z51:AD51"/>
    <mergeCell ref="BA51:BE51"/>
    <mergeCell ref="AP48:AT48"/>
    <mergeCell ref="AU48:AZ48"/>
    <mergeCell ref="BA48:BE48"/>
    <mergeCell ref="BF48:BJ48"/>
    <mergeCell ref="C50:M50"/>
    <mergeCell ref="O50:T50"/>
    <mergeCell ref="U50:Y50"/>
    <mergeCell ref="Z50:AD50"/>
    <mergeCell ref="AE50:AJ50"/>
    <mergeCell ref="AK50:AO50"/>
    <mergeCell ref="C48:M48"/>
    <mergeCell ref="O48:T48"/>
    <mergeCell ref="U48:Y48"/>
    <mergeCell ref="Z48:AD48"/>
    <mergeCell ref="AE48:AJ48"/>
    <mergeCell ref="AK48:AO48"/>
    <mergeCell ref="C47:M47"/>
    <mergeCell ref="O47:T47"/>
    <mergeCell ref="U47:Y47"/>
    <mergeCell ref="Z47:AD47"/>
    <mergeCell ref="BA47:BE47"/>
    <mergeCell ref="BF47:BJ47"/>
    <mergeCell ref="BA44:BE44"/>
    <mergeCell ref="BF44:BJ44"/>
    <mergeCell ref="C44:M44"/>
    <mergeCell ref="O44:T44"/>
    <mergeCell ref="U44:Y44"/>
    <mergeCell ref="Z44:AD44"/>
    <mergeCell ref="AE44:AJ44"/>
    <mergeCell ref="AK44:AO44"/>
    <mergeCell ref="AP44:AT44"/>
    <mergeCell ref="B3:BJ3"/>
    <mergeCell ref="C8:M8"/>
    <mergeCell ref="O8:T8"/>
    <mergeCell ref="U8:Y8"/>
    <mergeCell ref="Z8:AD8"/>
    <mergeCell ref="AE8:AJ8"/>
    <mergeCell ref="AK8:AO8"/>
    <mergeCell ref="AP8:AT8"/>
    <mergeCell ref="AU8:AZ8"/>
    <mergeCell ref="BA8:BE8"/>
    <mergeCell ref="BF8:BJ8"/>
    <mergeCell ref="C9:M9"/>
    <mergeCell ref="O9:T9"/>
    <mergeCell ref="U9:Y9"/>
    <mergeCell ref="Z9:AD9"/>
    <mergeCell ref="AE9:AJ9"/>
    <mergeCell ref="AK9:AO9"/>
    <mergeCell ref="AP9:AT9"/>
    <mergeCell ref="AU9:AZ9"/>
    <mergeCell ref="BA9:BE9"/>
    <mergeCell ref="BF9:BJ9"/>
    <mergeCell ref="C10:M10"/>
    <mergeCell ref="O10:T10"/>
    <mergeCell ref="U10:Y10"/>
    <mergeCell ref="Z10:AD10"/>
    <mergeCell ref="AE10:AJ10"/>
    <mergeCell ref="AK10:AO10"/>
    <mergeCell ref="AP10:AT10"/>
    <mergeCell ref="AU10:AZ10"/>
    <mergeCell ref="BA10:BE10"/>
    <mergeCell ref="BF10:BJ10"/>
    <mergeCell ref="C11:M11"/>
    <mergeCell ref="O11:T11"/>
    <mergeCell ref="U11:Y11"/>
    <mergeCell ref="Z11:AD11"/>
    <mergeCell ref="AE11:AJ11"/>
    <mergeCell ref="AK11:AO11"/>
    <mergeCell ref="AP11:AT11"/>
    <mergeCell ref="AU11:AZ11"/>
    <mergeCell ref="BA11:BE11"/>
    <mergeCell ref="BF11:BJ11"/>
    <mergeCell ref="C12:M12"/>
    <mergeCell ref="O12:T12"/>
    <mergeCell ref="U12:Y12"/>
    <mergeCell ref="Z12:AD12"/>
    <mergeCell ref="AE12:AJ12"/>
    <mergeCell ref="AK12:AO12"/>
    <mergeCell ref="AP12:AT12"/>
    <mergeCell ref="AU12:AZ12"/>
    <mergeCell ref="BA12:BE12"/>
    <mergeCell ref="BF12:BJ12"/>
    <mergeCell ref="C14:M14"/>
    <mergeCell ref="O14:T14"/>
    <mergeCell ref="U14:Y14"/>
    <mergeCell ref="Z14:AD14"/>
    <mergeCell ref="AE14:AJ14"/>
    <mergeCell ref="AK14:AO14"/>
    <mergeCell ref="AP14:AT14"/>
    <mergeCell ref="AU14:AZ14"/>
    <mergeCell ref="BA14:BE14"/>
    <mergeCell ref="BF14:BJ14"/>
    <mergeCell ref="C15:M15"/>
    <mergeCell ref="O15:T15"/>
    <mergeCell ref="U15:Y15"/>
    <mergeCell ref="Z15:AD15"/>
    <mergeCell ref="AE15:AJ15"/>
    <mergeCell ref="AK15:AO15"/>
    <mergeCell ref="AP15:AT15"/>
    <mergeCell ref="AU15:AZ15"/>
    <mergeCell ref="BA15:BE15"/>
    <mergeCell ref="BF15:BJ15"/>
    <mergeCell ref="C16:M16"/>
    <mergeCell ref="O16:T16"/>
    <mergeCell ref="U16:Y16"/>
    <mergeCell ref="Z16:AD16"/>
    <mergeCell ref="AE16:AJ16"/>
    <mergeCell ref="AK16:AO16"/>
    <mergeCell ref="AP16:AT16"/>
    <mergeCell ref="AU16:AZ16"/>
    <mergeCell ref="BA16:BE16"/>
    <mergeCell ref="BF16:BJ16"/>
    <mergeCell ref="C17:M17"/>
    <mergeCell ref="O17:T17"/>
    <mergeCell ref="U17:Y17"/>
    <mergeCell ref="Z17:AD17"/>
    <mergeCell ref="AE17:AJ17"/>
    <mergeCell ref="AK17:AO17"/>
    <mergeCell ref="AP17:AT17"/>
    <mergeCell ref="AU17:AZ17"/>
    <mergeCell ref="BA17:BE17"/>
    <mergeCell ref="BF17:BJ17"/>
    <mergeCell ref="C18:M18"/>
    <mergeCell ref="O18:T18"/>
    <mergeCell ref="U18:Y18"/>
    <mergeCell ref="Z18:AD18"/>
    <mergeCell ref="AE18:AJ18"/>
    <mergeCell ref="AK18:AO18"/>
    <mergeCell ref="AP18:AT18"/>
    <mergeCell ref="AU18:AZ18"/>
    <mergeCell ref="BA18:BE18"/>
    <mergeCell ref="BF18:BJ18"/>
    <mergeCell ref="C20:M20"/>
    <mergeCell ref="O20:T20"/>
    <mergeCell ref="U20:Y20"/>
    <mergeCell ref="Z20:AD20"/>
    <mergeCell ref="AE20:AJ20"/>
    <mergeCell ref="AK20:AO20"/>
    <mergeCell ref="AP20:AT20"/>
    <mergeCell ref="AU20:AZ20"/>
    <mergeCell ref="BA20:BE20"/>
    <mergeCell ref="BF20:BJ20"/>
    <mergeCell ref="C21:M21"/>
    <mergeCell ref="O21:T21"/>
    <mergeCell ref="U21:Y21"/>
    <mergeCell ref="Z21:AD21"/>
    <mergeCell ref="AE21:AJ21"/>
    <mergeCell ref="AK21:AO21"/>
    <mergeCell ref="AP21:AT21"/>
    <mergeCell ref="AU21:AZ21"/>
    <mergeCell ref="BA21:BE21"/>
    <mergeCell ref="BF21:BJ21"/>
    <mergeCell ref="C22:M22"/>
    <mergeCell ref="O22:T22"/>
    <mergeCell ref="U22:Y22"/>
    <mergeCell ref="Z22:AD22"/>
    <mergeCell ref="AE22:AJ22"/>
    <mergeCell ref="AK22:AO22"/>
    <mergeCell ref="AP22:AT22"/>
    <mergeCell ref="AU22:AZ22"/>
    <mergeCell ref="BA22:BE22"/>
    <mergeCell ref="BF22:BJ22"/>
    <mergeCell ref="C23:M23"/>
    <mergeCell ref="O23:T23"/>
    <mergeCell ref="U23:Y23"/>
    <mergeCell ref="Z23:AD23"/>
    <mergeCell ref="AE23:AJ23"/>
    <mergeCell ref="AK23:AO23"/>
    <mergeCell ref="AP23:AT23"/>
    <mergeCell ref="AU23:AZ23"/>
    <mergeCell ref="BA23:BE23"/>
    <mergeCell ref="BF23:BJ23"/>
    <mergeCell ref="C24:M24"/>
    <mergeCell ref="O24:T24"/>
    <mergeCell ref="U24:Y24"/>
    <mergeCell ref="Z24:AD24"/>
    <mergeCell ref="AE24:AJ24"/>
    <mergeCell ref="AK24:AO24"/>
    <mergeCell ref="AP24:AT24"/>
    <mergeCell ref="AU24:AZ24"/>
    <mergeCell ref="BA24:BE24"/>
    <mergeCell ref="C26:M26"/>
    <mergeCell ref="O26:T26"/>
    <mergeCell ref="U26:Y26"/>
    <mergeCell ref="Z26:AD26"/>
    <mergeCell ref="AE26:AJ26"/>
    <mergeCell ref="AK26:AO26"/>
    <mergeCell ref="AE27:AJ27"/>
    <mergeCell ref="AK27:AO27"/>
    <mergeCell ref="AP27:AT27"/>
    <mergeCell ref="AU27:AZ27"/>
    <mergeCell ref="BF27:BJ27"/>
    <mergeCell ref="BF24:BJ24"/>
    <mergeCell ref="AP26:AT26"/>
    <mergeCell ref="AU26:AZ26"/>
    <mergeCell ref="BA26:BE26"/>
    <mergeCell ref="AU28:AZ28"/>
    <mergeCell ref="C28:M28"/>
    <mergeCell ref="O28:T28"/>
    <mergeCell ref="U28:Y28"/>
    <mergeCell ref="Z28:AD28"/>
    <mergeCell ref="BF26:BJ26"/>
    <mergeCell ref="C27:M27"/>
    <mergeCell ref="O27:T27"/>
    <mergeCell ref="U27:Y27"/>
    <mergeCell ref="Z27:AD27"/>
    <mergeCell ref="BF29:BJ29"/>
    <mergeCell ref="BA28:BE28"/>
    <mergeCell ref="BF28:BJ28"/>
    <mergeCell ref="C29:M29"/>
    <mergeCell ref="O29:T29"/>
    <mergeCell ref="U29:Y29"/>
    <mergeCell ref="Z29:AD29"/>
    <mergeCell ref="AE29:AJ29"/>
    <mergeCell ref="AE28:AJ28"/>
    <mergeCell ref="AK28:AO28"/>
    <mergeCell ref="BA6:BE6"/>
    <mergeCell ref="F32:G32"/>
    <mergeCell ref="B5:N6"/>
    <mergeCell ref="O5:AD5"/>
    <mergeCell ref="BA29:BE29"/>
    <mergeCell ref="AK29:AO29"/>
    <mergeCell ref="AP29:AT29"/>
    <mergeCell ref="AU29:AZ29"/>
    <mergeCell ref="BA27:BE27"/>
    <mergeCell ref="AP28:AT28"/>
    <mergeCell ref="BF6:BJ6"/>
    <mergeCell ref="AE5:AT5"/>
    <mergeCell ref="AU5:BJ5"/>
    <mergeCell ref="O6:T6"/>
    <mergeCell ref="U6:Y6"/>
    <mergeCell ref="Z6:AD6"/>
    <mergeCell ref="AE6:AJ6"/>
    <mergeCell ref="AK6:AO6"/>
    <mergeCell ref="AP6:AT6"/>
    <mergeCell ref="AU6:AZ6"/>
  </mergeCells>
  <printOptions horizontalCentered="1"/>
  <pageMargins left="0.4724409448818898" right="0.4724409448818898" top="0.7086614173228347" bottom="0.3937007874015748" header="0" footer="0"/>
  <pageSetup horizontalDpi="600" verticalDpi="600" orientation="portrait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T67"/>
  <sheetViews>
    <sheetView zoomScalePageLayoutView="0" workbookViewId="0" topLeftCell="A1">
      <selection activeCell="A1" sqref="A1"/>
    </sheetView>
  </sheetViews>
  <sheetFormatPr defaultColWidth="9.00390625" defaultRowHeight="10.5" customHeight="1"/>
  <cols>
    <col min="1" max="1" width="1.00390625" style="4" customWidth="1"/>
    <col min="2" max="63" width="1.625" style="4" customWidth="1"/>
    <col min="64" max="16384" width="9.00390625" style="4" customWidth="1"/>
  </cols>
  <sheetData>
    <row r="1" ht="10.5" customHeight="1">
      <c r="BK1" s="5" t="s">
        <v>354</v>
      </c>
    </row>
    <row r="3" spans="2:63" s="6" customFormat="1" ht="18" customHeight="1">
      <c r="B3" s="174" t="s">
        <v>385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  <c r="BK3" s="69"/>
    </row>
    <row r="4" spans="2:63" ht="12.75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262" t="s">
        <v>394</v>
      </c>
      <c r="BB4" s="263"/>
      <c r="BC4" s="263"/>
      <c r="BD4" s="263"/>
      <c r="BE4" s="263"/>
      <c r="BF4" s="263"/>
      <c r="BG4" s="263"/>
      <c r="BH4" s="263"/>
      <c r="BI4" s="263"/>
      <c r="BJ4" s="263"/>
      <c r="BK4" s="66"/>
    </row>
    <row r="5" spans="2:62" ht="15.75" customHeight="1">
      <c r="B5" s="127" t="s">
        <v>234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 t="s">
        <v>205</v>
      </c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 t="s">
        <v>206</v>
      </c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 t="s">
        <v>204</v>
      </c>
      <c r="BE5" s="125"/>
      <c r="BF5" s="125"/>
      <c r="BG5" s="125"/>
      <c r="BH5" s="125"/>
      <c r="BI5" s="125"/>
      <c r="BJ5" s="126"/>
    </row>
    <row r="6" spans="2:62" ht="15.75" customHeight="1">
      <c r="B6" s="12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 t="s">
        <v>222</v>
      </c>
      <c r="O6" s="118"/>
      <c r="P6" s="118"/>
      <c r="Q6" s="118"/>
      <c r="R6" s="118"/>
      <c r="S6" s="118"/>
      <c r="T6" s="118"/>
      <c r="U6" s="118" t="s">
        <v>235</v>
      </c>
      <c r="V6" s="118"/>
      <c r="W6" s="118"/>
      <c r="X6" s="118"/>
      <c r="Y6" s="118"/>
      <c r="Z6" s="118"/>
      <c r="AA6" s="118"/>
      <c r="AB6" s="118" t="s">
        <v>236</v>
      </c>
      <c r="AC6" s="118"/>
      <c r="AD6" s="118"/>
      <c r="AE6" s="118"/>
      <c r="AF6" s="118"/>
      <c r="AG6" s="118"/>
      <c r="AH6" s="118"/>
      <c r="AI6" s="118" t="s">
        <v>222</v>
      </c>
      <c r="AJ6" s="118"/>
      <c r="AK6" s="118"/>
      <c r="AL6" s="118"/>
      <c r="AM6" s="118"/>
      <c r="AN6" s="118"/>
      <c r="AO6" s="118"/>
      <c r="AP6" s="118" t="s">
        <v>235</v>
      </c>
      <c r="AQ6" s="118"/>
      <c r="AR6" s="118"/>
      <c r="AS6" s="118"/>
      <c r="AT6" s="118"/>
      <c r="AU6" s="118"/>
      <c r="AV6" s="118"/>
      <c r="AW6" s="118" t="s">
        <v>236</v>
      </c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9"/>
    </row>
    <row r="7" spans="14:20" ht="12.75" customHeight="1">
      <c r="N7" s="31"/>
      <c r="O7" s="32"/>
      <c r="P7" s="32"/>
      <c r="Q7" s="32"/>
      <c r="R7" s="32"/>
      <c r="S7" s="32"/>
      <c r="T7" s="32"/>
    </row>
    <row r="8" spans="3:62" s="20" customFormat="1" ht="12.75" customHeight="1">
      <c r="C8" s="243" t="s">
        <v>44</v>
      </c>
      <c r="D8" s="243"/>
      <c r="E8" s="243"/>
      <c r="F8" s="243"/>
      <c r="G8" s="243"/>
      <c r="H8" s="243"/>
      <c r="I8" s="243"/>
      <c r="J8" s="243"/>
      <c r="K8" s="243"/>
      <c r="L8" s="243"/>
      <c r="M8" s="21"/>
      <c r="N8" s="135">
        <f>SUM(N10:T15)</f>
        <v>8092</v>
      </c>
      <c r="O8" s="130"/>
      <c r="P8" s="130"/>
      <c r="Q8" s="130"/>
      <c r="R8" s="130"/>
      <c r="S8" s="130"/>
      <c r="T8" s="130"/>
      <c r="U8" s="130">
        <f>SUM(U10:AA15)</f>
        <v>6415</v>
      </c>
      <c r="V8" s="130"/>
      <c r="W8" s="130"/>
      <c r="X8" s="130"/>
      <c r="Y8" s="130"/>
      <c r="Z8" s="130"/>
      <c r="AA8" s="130"/>
      <c r="AB8" s="130">
        <f>SUM(AB10:AH15)</f>
        <v>1677</v>
      </c>
      <c r="AC8" s="130"/>
      <c r="AD8" s="130"/>
      <c r="AE8" s="130"/>
      <c r="AF8" s="130"/>
      <c r="AG8" s="130"/>
      <c r="AH8" s="130"/>
      <c r="AI8" s="130">
        <f>SUM(AI10:AO15)</f>
        <v>7873</v>
      </c>
      <c r="AJ8" s="130"/>
      <c r="AK8" s="130"/>
      <c r="AL8" s="130"/>
      <c r="AM8" s="130"/>
      <c r="AN8" s="130"/>
      <c r="AO8" s="130"/>
      <c r="AP8" s="130">
        <f>SUM(AP10:AV15)</f>
        <v>6230</v>
      </c>
      <c r="AQ8" s="130"/>
      <c r="AR8" s="130"/>
      <c r="AS8" s="130"/>
      <c r="AT8" s="130"/>
      <c r="AU8" s="130"/>
      <c r="AV8" s="130"/>
      <c r="AW8" s="130">
        <f>SUM(AW10:BC15)</f>
        <v>1643</v>
      </c>
      <c r="AX8" s="130"/>
      <c r="AY8" s="130"/>
      <c r="AZ8" s="130"/>
      <c r="BA8" s="130"/>
      <c r="BB8" s="130"/>
      <c r="BC8" s="130"/>
      <c r="BD8" s="130">
        <f>SUM(BD10:BJ15)</f>
        <v>254</v>
      </c>
      <c r="BE8" s="130"/>
      <c r="BF8" s="130"/>
      <c r="BG8" s="130"/>
      <c r="BH8" s="130"/>
      <c r="BI8" s="130"/>
      <c r="BJ8" s="130"/>
    </row>
    <row r="9" spans="14:62" ht="12.75" customHeight="1">
      <c r="N9" s="37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</row>
    <row r="10" spans="3:62" ht="12.75" customHeight="1">
      <c r="C10" s="269" t="s">
        <v>398</v>
      </c>
      <c r="D10" s="269"/>
      <c r="E10" s="269"/>
      <c r="F10" s="269"/>
      <c r="G10" s="269"/>
      <c r="H10" s="269"/>
      <c r="I10" s="269"/>
      <c r="J10" s="120" t="s">
        <v>146</v>
      </c>
      <c r="K10" s="120"/>
      <c r="L10" s="120"/>
      <c r="N10" s="132">
        <f aca="true" t="shared" si="0" ref="N10:N15">SUM(U10:AH10)</f>
        <v>665</v>
      </c>
      <c r="O10" s="133"/>
      <c r="P10" s="133"/>
      <c r="Q10" s="133"/>
      <c r="R10" s="133"/>
      <c r="S10" s="133"/>
      <c r="T10" s="133"/>
      <c r="U10" s="133">
        <v>536</v>
      </c>
      <c r="V10" s="133"/>
      <c r="W10" s="133"/>
      <c r="X10" s="133"/>
      <c r="Y10" s="133"/>
      <c r="Z10" s="133"/>
      <c r="AA10" s="133"/>
      <c r="AB10" s="133">
        <v>129</v>
      </c>
      <c r="AC10" s="133"/>
      <c r="AD10" s="133"/>
      <c r="AE10" s="133"/>
      <c r="AF10" s="133"/>
      <c r="AG10" s="133"/>
      <c r="AH10" s="133"/>
      <c r="AI10" s="133">
        <f aca="true" t="shared" si="1" ref="AI10:AI15">SUM(AP10:BC10)</f>
        <v>556</v>
      </c>
      <c r="AJ10" s="133"/>
      <c r="AK10" s="133"/>
      <c r="AL10" s="133"/>
      <c r="AM10" s="133"/>
      <c r="AN10" s="133"/>
      <c r="AO10" s="133"/>
      <c r="AP10" s="133">
        <v>442</v>
      </c>
      <c r="AQ10" s="133"/>
      <c r="AR10" s="133"/>
      <c r="AS10" s="133"/>
      <c r="AT10" s="133"/>
      <c r="AU10" s="133"/>
      <c r="AV10" s="133"/>
      <c r="AW10" s="133">
        <v>114</v>
      </c>
      <c r="AX10" s="133"/>
      <c r="AY10" s="133"/>
      <c r="AZ10" s="133"/>
      <c r="BA10" s="133"/>
      <c r="BB10" s="133"/>
      <c r="BC10" s="133"/>
      <c r="BD10" s="133">
        <v>8</v>
      </c>
      <c r="BE10" s="133"/>
      <c r="BF10" s="133"/>
      <c r="BG10" s="133"/>
      <c r="BH10" s="133"/>
      <c r="BI10" s="133"/>
      <c r="BJ10" s="133"/>
    </row>
    <row r="11" spans="3:62" ht="12.75" customHeight="1">
      <c r="C11" s="269" t="s">
        <v>147</v>
      </c>
      <c r="D11" s="269"/>
      <c r="E11" s="269"/>
      <c r="F11" s="269"/>
      <c r="G11" s="269"/>
      <c r="H11" s="269"/>
      <c r="I11" s="269"/>
      <c r="N11" s="132">
        <f t="shared" si="0"/>
        <v>1204</v>
      </c>
      <c r="O11" s="133"/>
      <c r="P11" s="133"/>
      <c r="Q11" s="133"/>
      <c r="R11" s="133"/>
      <c r="S11" s="133"/>
      <c r="T11" s="133"/>
      <c r="U11" s="133">
        <v>963</v>
      </c>
      <c r="V11" s="133"/>
      <c r="W11" s="133"/>
      <c r="X11" s="133"/>
      <c r="Y11" s="133"/>
      <c r="Z11" s="133"/>
      <c r="AA11" s="133"/>
      <c r="AB11" s="133">
        <v>241</v>
      </c>
      <c r="AC11" s="133"/>
      <c r="AD11" s="133"/>
      <c r="AE11" s="133"/>
      <c r="AF11" s="133"/>
      <c r="AG11" s="133"/>
      <c r="AH11" s="133"/>
      <c r="AI11" s="133">
        <f t="shared" si="1"/>
        <v>1199</v>
      </c>
      <c r="AJ11" s="133"/>
      <c r="AK11" s="133"/>
      <c r="AL11" s="133"/>
      <c r="AM11" s="133"/>
      <c r="AN11" s="133"/>
      <c r="AO11" s="133"/>
      <c r="AP11" s="133">
        <v>961</v>
      </c>
      <c r="AQ11" s="133"/>
      <c r="AR11" s="133"/>
      <c r="AS11" s="133"/>
      <c r="AT11" s="133"/>
      <c r="AU11" s="133"/>
      <c r="AV11" s="133"/>
      <c r="AW11" s="133">
        <v>238</v>
      </c>
      <c r="AX11" s="133"/>
      <c r="AY11" s="133"/>
      <c r="AZ11" s="133"/>
      <c r="BA11" s="133"/>
      <c r="BB11" s="133"/>
      <c r="BC11" s="133"/>
      <c r="BD11" s="133">
        <v>118</v>
      </c>
      <c r="BE11" s="133"/>
      <c r="BF11" s="133"/>
      <c r="BG11" s="133"/>
      <c r="BH11" s="133"/>
      <c r="BI11" s="133"/>
      <c r="BJ11" s="133"/>
    </row>
    <row r="12" spans="2:62" ht="12.75" customHeight="1">
      <c r="B12" s="13"/>
      <c r="C12" s="172" t="s">
        <v>148</v>
      </c>
      <c r="D12" s="172"/>
      <c r="E12" s="172"/>
      <c r="F12" s="172"/>
      <c r="G12" s="172"/>
      <c r="H12" s="172"/>
      <c r="I12" s="172"/>
      <c r="J12" s="13"/>
      <c r="K12" s="13"/>
      <c r="L12" s="13"/>
      <c r="M12" s="13"/>
      <c r="N12" s="132">
        <f t="shared" si="0"/>
        <v>1416</v>
      </c>
      <c r="O12" s="133"/>
      <c r="P12" s="133"/>
      <c r="Q12" s="133"/>
      <c r="R12" s="133"/>
      <c r="S12" s="133"/>
      <c r="T12" s="133"/>
      <c r="U12" s="133">
        <v>1113</v>
      </c>
      <c r="V12" s="133"/>
      <c r="W12" s="133"/>
      <c r="X12" s="133"/>
      <c r="Y12" s="133"/>
      <c r="Z12" s="133"/>
      <c r="AA12" s="133"/>
      <c r="AB12" s="133">
        <v>303</v>
      </c>
      <c r="AC12" s="133"/>
      <c r="AD12" s="133"/>
      <c r="AE12" s="133"/>
      <c r="AF12" s="133"/>
      <c r="AG12" s="133"/>
      <c r="AH12" s="133"/>
      <c r="AI12" s="133">
        <f t="shared" si="1"/>
        <v>1411</v>
      </c>
      <c r="AJ12" s="133"/>
      <c r="AK12" s="133"/>
      <c r="AL12" s="133"/>
      <c r="AM12" s="133"/>
      <c r="AN12" s="133"/>
      <c r="AO12" s="133"/>
      <c r="AP12" s="133">
        <v>1109</v>
      </c>
      <c r="AQ12" s="133"/>
      <c r="AR12" s="133"/>
      <c r="AS12" s="133"/>
      <c r="AT12" s="133"/>
      <c r="AU12" s="133"/>
      <c r="AV12" s="133"/>
      <c r="AW12" s="133">
        <v>302</v>
      </c>
      <c r="AX12" s="133"/>
      <c r="AY12" s="133"/>
      <c r="AZ12" s="133"/>
      <c r="BA12" s="133"/>
      <c r="BB12" s="133"/>
      <c r="BC12" s="133"/>
      <c r="BD12" s="133">
        <v>82</v>
      </c>
      <c r="BE12" s="133"/>
      <c r="BF12" s="133"/>
      <c r="BG12" s="133"/>
      <c r="BH12" s="133"/>
      <c r="BI12" s="133"/>
      <c r="BJ12" s="133"/>
    </row>
    <row r="13" spans="2:62" ht="12.75" customHeight="1">
      <c r="B13" s="13"/>
      <c r="C13" s="172" t="s">
        <v>149</v>
      </c>
      <c r="D13" s="172"/>
      <c r="E13" s="172"/>
      <c r="F13" s="172"/>
      <c r="G13" s="172"/>
      <c r="H13" s="172"/>
      <c r="I13" s="172"/>
      <c r="J13" s="13"/>
      <c r="K13" s="13"/>
      <c r="L13" s="13"/>
      <c r="M13" s="13"/>
      <c r="N13" s="132">
        <f t="shared" si="0"/>
        <v>1514</v>
      </c>
      <c r="O13" s="133"/>
      <c r="P13" s="133"/>
      <c r="Q13" s="133"/>
      <c r="R13" s="133"/>
      <c r="S13" s="133"/>
      <c r="T13" s="133"/>
      <c r="U13" s="133">
        <v>1212</v>
      </c>
      <c r="V13" s="133"/>
      <c r="W13" s="133"/>
      <c r="X13" s="133"/>
      <c r="Y13" s="133"/>
      <c r="Z13" s="133"/>
      <c r="AA13" s="133"/>
      <c r="AB13" s="133">
        <v>302</v>
      </c>
      <c r="AC13" s="133"/>
      <c r="AD13" s="133"/>
      <c r="AE13" s="133"/>
      <c r="AF13" s="133"/>
      <c r="AG13" s="133"/>
      <c r="AH13" s="133"/>
      <c r="AI13" s="133">
        <f t="shared" si="1"/>
        <v>1528</v>
      </c>
      <c r="AJ13" s="133"/>
      <c r="AK13" s="133"/>
      <c r="AL13" s="133"/>
      <c r="AM13" s="133"/>
      <c r="AN13" s="133"/>
      <c r="AO13" s="133"/>
      <c r="AP13" s="133">
        <v>1198</v>
      </c>
      <c r="AQ13" s="133"/>
      <c r="AR13" s="133"/>
      <c r="AS13" s="133"/>
      <c r="AT13" s="133"/>
      <c r="AU13" s="133"/>
      <c r="AV13" s="133"/>
      <c r="AW13" s="133">
        <v>330</v>
      </c>
      <c r="AX13" s="133"/>
      <c r="AY13" s="133"/>
      <c r="AZ13" s="133"/>
      <c r="BA13" s="133"/>
      <c r="BB13" s="133"/>
      <c r="BC13" s="133"/>
      <c r="BD13" s="133">
        <v>43</v>
      </c>
      <c r="BE13" s="133"/>
      <c r="BF13" s="133"/>
      <c r="BG13" s="133"/>
      <c r="BH13" s="133"/>
      <c r="BI13" s="133"/>
      <c r="BJ13" s="133"/>
    </row>
    <row r="14" spans="2:62" ht="12.75" customHeight="1">
      <c r="B14" s="13"/>
      <c r="C14" s="172" t="s">
        <v>150</v>
      </c>
      <c r="D14" s="172"/>
      <c r="E14" s="172"/>
      <c r="F14" s="172"/>
      <c r="G14" s="172"/>
      <c r="H14" s="172"/>
      <c r="I14" s="172"/>
      <c r="J14" s="13"/>
      <c r="K14" s="13"/>
      <c r="L14" s="13"/>
      <c r="M14" s="13"/>
      <c r="N14" s="132">
        <f t="shared" si="0"/>
        <v>1486</v>
      </c>
      <c r="O14" s="133"/>
      <c r="P14" s="133"/>
      <c r="Q14" s="133"/>
      <c r="R14" s="133"/>
      <c r="S14" s="133"/>
      <c r="T14" s="133"/>
      <c r="U14" s="133">
        <v>1280</v>
      </c>
      <c r="V14" s="133"/>
      <c r="W14" s="133"/>
      <c r="X14" s="133"/>
      <c r="Y14" s="133"/>
      <c r="Z14" s="133"/>
      <c r="AA14" s="133"/>
      <c r="AB14" s="133">
        <v>206</v>
      </c>
      <c r="AC14" s="133"/>
      <c r="AD14" s="133"/>
      <c r="AE14" s="133"/>
      <c r="AF14" s="133"/>
      <c r="AG14" s="133"/>
      <c r="AH14" s="133"/>
      <c r="AI14" s="133">
        <f t="shared" si="1"/>
        <v>1601</v>
      </c>
      <c r="AJ14" s="133"/>
      <c r="AK14" s="133"/>
      <c r="AL14" s="133"/>
      <c r="AM14" s="133"/>
      <c r="AN14" s="133"/>
      <c r="AO14" s="133"/>
      <c r="AP14" s="133">
        <v>1255</v>
      </c>
      <c r="AQ14" s="133"/>
      <c r="AR14" s="133"/>
      <c r="AS14" s="133"/>
      <c r="AT14" s="133"/>
      <c r="AU14" s="133"/>
      <c r="AV14" s="133"/>
      <c r="AW14" s="133">
        <v>346</v>
      </c>
      <c r="AX14" s="133"/>
      <c r="AY14" s="133"/>
      <c r="AZ14" s="133"/>
      <c r="BA14" s="133"/>
      <c r="BB14" s="133"/>
      <c r="BC14" s="133"/>
      <c r="BD14" s="133">
        <v>3</v>
      </c>
      <c r="BE14" s="133"/>
      <c r="BF14" s="133"/>
      <c r="BG14" s="133"/>
      <c r="BH14" s="133"/>
      <c r="BI14" s="133"/>
      <c r="BJ14" s="133"/>
    </row>
    <row r="15" spans="2:62" ht="12.75" customHeight="1">
      <c r="B15" s="13"/>
      <c r="C15" s="172" t="s">
        <v>151</v>
      </c>
      <c r="D15" s="172"/>
      <c r="E15" s="172"/>
      <c r="F15" s="172"/>
      <c r="G15" s="172"/>
      <c r="H15" s="172"/>
      <c r="I15" s="172"/>
      <c r="J15" s="13"/>
      <c r="K15" s="13"/>
      <c r="L15" s="13"/>
      <c r="M15" s="13"/>
      <c r="N15" s="132">
        <f t="shared" si="0"/>
        <v>1807</v>
      </c>
      <c r="O15" s="133"/>
      <c r="P15" s="133"/>
      <c r="Q15" s="133"/>
      <c r="R15" s="133"/>
      <c r="S15" s="133"/>
      <c r="T15" s="133"/>
      <c r="U15" s="133">
        <v>1311</v>
      </c>
      <c r="V15" s="133"/>
      <c r="W15" s="133"/>
      <c r="X15" s="133"/>
      <c r="Y15" s="133"/>
      <c r="Z15" s="133"/>
      <c r="AA15" s="133"/>
      <c r="AB15" s="133">
        <v>496</v>
      </c>
      <c r="AC15" s="133"/>
      <c r="AD15" s="133"/>
      <c r="AE15" s="133"/>
      <c r="AF15" s="133"/>
      <c r="AG15" s="133"/>
      <c r="AH15" s="133"/>
      <c r="AI15" s="133">
        <f t="shared" si="1"/>
        <v>1578</v>
      </c>
      <c r="AJ15" s="133"/>
      <c r="AK15" s="133"/>
      <c r="AL15" s="133"/>
      <c r="AM15" s="133"/>
      <c r="AN15" s="133"/>
      <c r="AO15" s="133"/>
      <c r="AP15" s="133">
        <v>1265</v>
      </c>
      <c r="AQ15" s="133"/>
      <c r="AR15" s="133"/>
      <c r="AS15" s="133"/>
      <c r="AT15" s="133"/>
      <c r="AU15" s="133"/>
      <c r="AV15" s="133"/>
      <c r="AW15" s="133">
        <v>313</v>
      </c>
      <c r="AX15" s="133"/>
      <c r="AY15" s="133"/>
      <c r="AZ15" s="133"/>
      <c r="BA15" s="133"/>
      <c r="BB15" s="133"/>
      <c r="BC15" s="133"/>
      <c r="BD15" s="133">
        <v>0</v>
      </c>
      <c r="BE15" s="133"/>
      <c r="BF15" s="133"/>
      <c r="BG15" s="133"/>
      <c r="BH15" s="133"/>
      <c r="BI15" s="133"/>
      <c r="BJ15" s="133"/>
    </row>
    <row r="16" spans="2:62" ht="12.75" customHeight="1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25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</row>
    <row r="17" spans="2:6" ht="12" customHeight="1">
      <c r="B17" s="150" t="s">
        <v>130</v>
      </c>
      <c r="C17" s="150"/>
      <c r="D17" s="150"/>
      <c r="E17" s="3" t="s">
        <v>131</v>
      </c>
      <c r="F17" s="4" t="s">
        <v>132</v>
      </c>
    </row>
    <row r="18" spans="2:5" ht="12" customHeight="1">
      <c r="B18" s="17"/>
      <c r="C18" s="17"/>
      <c r="D18" s="17"/>
      <c r="E18" s="3"/>
    </row>
    <row r="19" ht="12" customHeight="1"/>
    <row r="20" spans="2:62" s="6" customFormat="1" ht="18" customHeight="1">
      <c r="B20" s="174" t="s">
        <v>386</v>
      </c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</row>
    <row r="21" spans="2:62" ht="12.75" customHeight="1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</row>
    <row r="22" spans="2:62" ht="15.75" customHeight="1">
      <c r="B22" s="127" t="s">
        <v>158</v>
      </c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 t="s">
        <v>237</v>
      </c>
      <c r="P22" s="125"/>
      <c r="Q22" s="125"/>
      <c r="R22" s="125"/>
      <c r="S22" s="125"/>
      <c r="T22" s="125"/>
      <c r="U22" s="125" t="s">
        <v>238</v>
      </c>
      <c r="V22" s="125"/>
      <c r="W22" s="125"/>
      <c r="X22" s="125"/>
      <c r="Y22" s="125"/>
      <c r="Z22" s="125"/>
      <c r="AA22" s="205" t="s">
        <v>239</v>
      </c>
      <c r="AB22" s="205"/>
      <c r="AC22" s="205"/>
      <c r="AD22" s="205"/>
      <c r="AE22" s="205"/>
      <c r="AF22" s="20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6"/>
    </row>
    <row r="23" spans="2:62" ht="15.75" customHeight="1">
      <c r="B23" s="12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 t="s">
        <v>222</v>
      </c>
      <c r="AB23" s="118"/>
      <c r="AC23" s="118"/>
      <c r="AD23" s="118"/>
      <c r="AE23" s="118"/>
      <c r="AF23" s="118"/>
      <c r="AG23" s="118" t="s">
        <v>196</v>
      </c>
      <c r="AH23" s="118"/>
      <c r="AI23" s="118"/>
      <c r="AJ23" s="118"/>
      <c r="AK23" s="118"/>
      <c r="AL23" s="118"/>
      <c r="AM23" s="118" t="s">
        <v>197</v>
      </c>
      <c r="AN23" s="118"/>
      <c r="AO23" s="118"/>
      <c r="AP23" s="118"/>
      <c r="AQ23" s="118"/>
      <c r="AR23" s="118"/>
      <c r="AS23" s="118" t="s">
        <v>198</v>
      </c>
      <c r="AT23" s="118"/>
      <c r="AU23" s="118"/>
      <c r="AV23" s="118"/>
      <c r="AW23" s="118"/>
      <c r="AX23" s="118"/>
      <c r="AY23" s="118" t="s">
        <v>199</v>
      </c>
      <c r="AZ23" s="118"/>
      <c r="BA23" s="118"/>
      <c r="BB23" s="118"/>
      <c r="BC23" s="118"/>
      <c r="BD23" s="118"/>
      <c r="BE23" s="118" t="s">
        <v>200</v>
      </c>
      <c r="BF23" s="118"/>
      <c r="BG23" s="118"/>
      <c r="BH23" s="118"/>
      <c r="BI23" s="118"/>
      <c r="BJ23" s="119"/>
    </row>
    <row r="24" spans="14:76" ht="12.75" customHeight="1">
      <c r="N24" s="13"/>
      <c r="O24" s="31"/>
      <c r="P24" s="32"/>
      <c r="Q24" s="32"/>
      <c r="R24" s="32"/>
      <c r="S24" s="32"/>
      <c r="T24" s="32"/>
      <c r="BX24" s="13"/>
    </row>
    <row r="25" spans="2:62" ht="12.75" customHeight="1">
      <c r="B25" s="13"/>
      <c r="C25" s="122" t="s">
        <v>24</v>
      </c>
      <c r="D25" s="122"/>
      <c r="E25" s="122"/>
      <c r="F25" s="122"/>
      <c r="G25" s="120">
        <v>16</v>
      </c>
      <c r="H25" s="120"/>
      <c r="I25" s="120"/>
      <c r="J25" s="122" t="s">
        <v>3</v>
      </c>
      <c r="K25" s="122"/>
      <c r="L25" s="122"/>
      <c r="M25" s="122"/>
      <c r="N25" s="13"/>
      <c r="O25" s="116">
        <v>14</v>
      </c>
      <c r="P25" s="112"/>
      <c r="Q25" s="112"/>
      <c r="R25" s="112"/>
      <c r="S25" s="112"/>
      <c r="T25" s="112"/>
      <c r="U25" s="113">
        <v>289</v>
      </c>
      <c r="V25" s="113"/>
      <c r="W25" s="113"/>
      <c r="X25" s="113"/>
      <c r="Y25" s="113"/>
      <c r="Z25" s="113"/>
      <c r="AA25" s="113">
        <f>SUM(AG25:BJ25)</f>
        <v>3077</v>
      </c>
      <c r="AB25" s="113"/>
      <c r="AC25" s="113"/>
      <c r="AD25" s="113"/>
      <c r="AE25" s="113"/>
      <c r="AF25" s="113"/>
      <c r="AG25" s="113">
        <v>1219</v>
      </c>
      <c r="AH25" s="113"/>
      <c r="AI25" s="113"/>
      <c r="AJ25" s="113"/>
      <c r="AK25" s="113"/>
      <c r="AL25" s="113"/>
      <c r="AM25" s="113">
        <v>897</v>
      </c>
      <c r="AN25" s="113"/>
      <c r="AO25" s="113"/>
      <c r="AP25" s="113"/>
      <c r="AQ25" s="113"/>
      <c r="AR25" s="113"/>
      <c r="AS25" s="113">
        <v>702</v>
      </c>
      <c r="AT25" s="113"/>
      <c r="AU25" s="113"/>
      <c r="AV25" s="113"/>
      <c r="AW25" s="113"/>
      <c r="AX25" s="113"/>
      <c r="AY25" s="113">
        <v>146</v>
      </c>
      <c r="AZ25" s="113"/>
      <c r="BA25" s="113"/>
      <c r="BB25" s="113"/>
      <c r="BC25" s="113"/>
      <c r="BD25" s="113"/>
      <c r="BE25" s="113">
        <v>113</v>
      </c>
      <c r="BF25" s="113"/>
      <c r="BG25" s="113"/>
      <c r="BH25" s="113"/>
      <c r="BI25" s="113"/>
      <c r="BJ25" s="113"/>
    </row>
    <row r="26" spans="2:62" ht="12.75" customHeight="1">
      <c r="B26" s="13"/>
      <c r="C26" s="13"/>
      <c r="D26" s="13"/>
      <c r="E26" s="8"/>
      <c r="G26" s="120">
        <v>17</v>
      </c>
      <c r="H26" s="120"/>
      <c r="I26" s="120"/>
      <c r="K26" s="13"/>
      <c r="L26" s="13"/>
      <c r="M26" s="13"/>
      <c r="N26" s="13"/>
      <c r="O26" s="268">
        <v>14</v>
      </c>
      <c r="P26" s="261"/>
      <c r="Q26" s="261"/>
      <c r="R26" s="261"/>
      <c r="S26" s="261"/>
      <c r="T26" s="261"/>
      <c r="U26" s="261">
        <v>289</v>
      </c>
      <c r="V26" s="261"/>
      <c r="W26" s="261"/>
      <c r="X26" s="261"/>
      <c r="Y26" s="261"/>
      <c r="Z26" s="261"/>
      <c r="AA26" s="113">
        <f>SUM(AG26:BJ26)</f>
        <v>3142</v>
      </c>
      <c r="AB26" s="113"/>
      <c r="AC26" s="113"/>
      <c r="AD26" s="113"/>
      <c r="AE26" s="113"/>
      <c r="AF26" s="113"/>
      <c r="AG26" s="113">
        <v>1192</v>
      </c>
      <c r="AH26" s="113"/>
      <c r="AI26" s="113"/>
      <c r="AJ26" s="113"/>
      <c r="AK26" s="113"/>
      <c r="AL26" s="113"/>
      <c r="AM26" s="113">
        <v>972</v>
      </c>
      <c r="AN26" s="113"/>
      <c r="AO26" s="113"/>
      <c r="AP26" s="113"/>
      <c r="AQ26" s="113"/>
      <c r="AR26" s="113"/>
      <c r="AS26" s="113">
        <v>578</v>
      </c>
      <c r="AT26" s="113"/>
      <c r="AU26" s="113"/>
      <c r="AV26" s="113"/>
      <c r="AW26" s="113"/>
      <c r="AX26" s="113"/>
      <c r="AY26" s="113">
        <v>235</v>
      </c>
      <c r="AZ26" s="113"/>
      <c r="BA26" s="113"/>
      <c r="BB26" s="113"/>
      <c r="BC26" s="113"/>
      <c r="BD26" s="113"/>
      <c r="BE26" s="113">
        <v>165</v>
      </c>
      <c r="BF26" s="113"/>
      <c r="BG26" s="113"/>
      <c r="BH26" s="113"/>
      <c r="BI26" s="113"/>
      <c r="BJ26" s="113"/>
    </row>
    <row r="27" spans="2:62" ht="12.75" customHeight="1">
      <c r="B27" s="13"/>
      <c r="C27" s="13"/>
      <c r="D27" s="13"/>
      <c r="E27" s="8"/>
      <c r="G27" s="120">
        <v>18</v>
      </c>
      <c r="H27" s="120"/>
      <c r="I27" s="120"/>
      <c r="K27" s="13"/>
      <c r="L27" s="13"/>
      <c r="M27" s="13"/>
      <c r="N27" s="13"/>
      <c r="O27" s="268">
        <v>13</v>
      </c>
      <c r="P27" s="261"/>
      <c r="Q27" s="261"/>
      <c r="R27" s="261"/>
      <c r="S27" s="261"/>
      <c r="T27" s="261"/>
      <c r="U27" s="261">
        <v>265</v>
      </c>
      <c r="V27" s="261"/>
      <c r="W27" s="261"/>
      <c r="X27" s="261"/>
      <c r="Y27" s="261"/>
      <c r="Z27" s="261"/>
      <c r="AA27" s="113">
        <f>SUM(AG27:BJ27)</f>
        <v>2584</v>
      </c>
      <c r="AB27" s="113"/>
      <c r="AC27" s="113"/>
      <c r="AD27" s="113"/>
      <c r="AE27" s="113"/>
      <c r="AF27" s="113"/>
      <c r="AG27" s="112">
        <v>828</v>
      </c>
      <c r="AH27" s="112"/>
      <c r="AI27" s="112"/>
      <c r="AJ27" s="112"/>
      <c r="AK27" s="112"/>
      <c r="AL27" s="112"/>
      <c r="AM27" s="112">
        <v>792</v>
      </c>
      <c r="AN27" s="112"/>
      <c r="AO27" s="112"/>
      <c r="AP27" s="112"/>
      <c r="AQ27" s="112"/>
      <c r="AR27" s="112"/>
      <c r="AS27" s="112">
        <v>633</v>
      </c>
      <c r="AT27" s="112"/>
      <c r="AU27" s="112"/>
      <c r="AV27" s="112"/>
      <c r="AW27" s="112"/>
      <c r="AX27" s="112"/>
      <c r="AY27" s="112">
        <v>183</v>
      </c>
      <c r="AZ27" s="112"/>
      <c r="BA27" s="112"/>
      <c r="BB27" s="112"/>
      <c r="BC27" s="112"/>
      <c r="BD27" s="112"/>
      <c r="BE27" s="112">
        <v>148</v>
      </c>
      <c r="BF27" s="112"/>
      <c r="BG27" s="112"/>
      <c r="BH27" s="112"/>
      <c r="BI27" s="112"/>
      <c r="BJ27" s="112"/>
    </row>
    <row r="28" spans="2:62" ht="12.75" customHeight="1">
      <c r="B28" s="13"/>
      <c r="C28" s="13"/>
      <c r="D28" s="13"/>
      <c r="E28" s="8"/>
      <c r="G28" s="120">
        <v>19</v>
      </c>
      <c r="H28" s="120"/>
      <c r="I28" s="120"/>
      <c r="K28" s="13"/>
      <c r="L28" s="13"/>
      <c r="M28" s="13"/>
      <c r="N28" s="13"/>
      <c r="O28" s="268">
        <v>10</v>
      </c>
      <c r="P28" s="261"/>
      <c r="Q28" s="261"/>
      <c r="R28" s="261"/>
      <c r="S28" s="261"/>
      <c r="T28" s="261"/>
      <c r="U28" s="261">
        <v>187</v>
      </c>
      <c r="V28" s="261"/>
      <c r="W28" s="261"/>
      <c r="X28" s="261"/>
      <c r="Y28" s="261"/>
      <c r="Z28" s="261"/>
      <c r="AA28" s="112">
        <f>SUM(AG28:BJ28)</f>
        <v>1832</v>
      </c>
      <c r="AB28" s="112"/>
      <c r="AC28" s="112"/>
      <c r="AD28" s="112"/>
      <c r="AE28" s="112"/>
      <c r="AF28" s="112"/>
      <c r="AG28" s="112">
        <v>721</v>
      </c>
      <c r="AH28" s="112"/>
      <c r="AI28" s="112"/>
      <c r="AJ28" s="112"/>
      <c r="AK28" s="112"/>
      <c r="AL28" s="112"/>
      <c r="AM28" s="112">
        <v>456</v>
      </c>
      <c r="AN28" s="112"/>
      <c r="AO28" s="112"/>
      <c r="AP28" s="112"/>
      <c r="AQ28" s="112"/>
      <c r="AR28" s="112"/>
      <c r="AS28" s="112">
        <v>395</v>
      </c>
      <c r="AT28" s="112"/>
      <c r="AU28" s="112"/>
      <c r="AV28" s="112"/>
      <c r="AW28" s="112"/>
      <c r="AX28" s="112"/>
      <c r="AY28" s="112">
        <v>133</v>
      </c>
      <c r="AZ28" s="112"/>
      <c r="BA28" s="112"/>
      <c r="BB28" s="112"/>
      <c r="BC28" s="112"/>
      <c r="BD28" s="112"/>
      <c r="BE28" s="112">
        <v>127</v>
      </c>
      <c r="BF28" s="112"/>
      <c r="BG28" s="112"/>
      <c r="BH28" s="112"/>
      <c r="BI28" s="112"/>
      <c r="BJ28" s="112"/>
    </row>
    <row r="29" spans="2:62" s="20" customFormat="1" ht="12.75" customHeight="1">
      <c r="B29" s="21"/>
      <c r="C29" s="21"/>
      <c r="D29" s="21"/>
      <c r="E29" s="22"/>
      <c r="F29" s="21"/>
      <c r="G29" s="123">
        <v>20</v>
      </c>
      <c r="H29" s="123"/>
      <c r="I29" s="123"/>
      <c r="J29" s="21"/>
      <c r="K29" s="21"/>
      <c r="L29" s="21"/>
      <c r="M29" s="21"/>
      <c r="N29" s="21"/>
      <c r="O29" s="179">
        <v>9</v>
      </c>
      <c r="P29" s="153"/>
      <c r="Q29" s="153"/>
      <c r="R29" s="153"/>
      <c r="S29" s="153"/>
      <c r="T29" s="153"/>
      <c r="U29" s="153">
        <v>169</v>
      </c>
      <c r="V29" s="153"/>
      <c r="W29" s="153"/>
      <c r="X29" s="153"/>
      <c r="Y29" s="153"/>
      <c r="Z29" s="153"/>
      <c r="AA29" s="115" t="s">
        <v>262</v>
      </c>
      <c r="AB29" s="115"/>
      <c r="AC29" s="115"/>
      <c r="AD29" s="115"/>
      <c r="AE29" s="115"/>
      <c r="AF29" s="115"/>
      <c r="AG29" s="115" t="s">
        <v>262</v>
      </c>
      <c r="AH29" s="115"/>
      <c r="AI29" s="115"/>
      <c r="AJ29" s="115"/>
      <c r="AK29" s="115"/>
      <c r="AL29" s="115"/>
      <c r="AM29" s="115" t="s">
        <v>262</v>
      </c>
      <c r="AN29" s="115"/>
      <c r="AO29" s="115"/>
      <c r="AP29" s="115"/>
      <c r="AQ29" s="115"/>
      <c r="AR29" s="115"/>
      <c r="AS29" s="115" t="s">
        <v>262</v>
      </c>
      <c r="AT29" s="115"/>
      <c r="AU29" s="115"/>
      <c r="AV29" s="115"/>
      <c r="AW29" s="115"/>
      <c r="AX29" s="115"/>
      <c r="AY29" s="115" t="s">
        <v>262</v>
      </c>
      <c r="AZ29" s="115"/>
      <c r="BA29" s="115"/>
      <c r="BB29" s="115"/>
      <c r="BC29" s="115"/>
      <c r="BD29" s="115"/>
      <c r="BE29" s="115" t="s">
        <v>262</v>
      </c>
      <c r="BF29" s="115"/>
      <c r="BG29" s="115"/>
      <c r="BH29" s="115"/>
      <c r="BI29" s="115"/>
      <c r="BJ29" s="115"/>
    </row>
    <row r="30" spans="2:62" ht="12.75" customHeight="1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25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</row>
    <row r="31" spans="2:8" ht="12" customHeight="1">
      <c r="B31" s="13"/>
      <c r="C31" s="110" t="s">
        <v>5</v>
      </c>
      <c r="D31" s="110"/>
      <c r="E31" s="8" t="s">
        <v>6</v>
      </c>
      <c r="F31" s="171" t="s">
        <v>469</v>
      </c>
      <c r="G31" s="171"/>
      <c r="H31" s="4" t="s">
        <v>470</v>
      </c>
    </row>
    <row r="32" spans="2:9" ht="12" customHeight="1">
      <c r="B32" s="124"/>
      <c r="C32" s="124"/>
      <c r="D32" s="124"/>
      <c r="E32" s="3"/>
      <c r="F32" s="172" t="s">
        <v>471</v>
      </c>
      <c r="G32" s="172"/>
      <c r="H32" s="13" t="s">
        <v>359</v>
      </c>
      <c r="I32" s="13"/>
    </row>
    <row r="33" spans="2:6" ht="12" customHeight="1">
      <c r="B33" s="124" t="s">
        <v>9</v>
      </c>
      <c r="C33" s="124"/>
      <c r="D33" s="124"/>
      <c r="E33" s="3" t="s">
        <v>399</v>
      </c>
      <c r="F33" s="4" t="s">
        <v>132</v>
      </c>
    </row>
    <row r="34" spans="2:5" ht="12" customHeight="1">
      <c r="B34" s="2"/>
      <c r="C34" s="2"/>
      <c r="D34" s="2"/>
      <c r="E34" s="3"/>
    </row>
    <row r="35" spans="3:7" ht="12" customHeight="1">
      <c r="C35" s="2"/>
      <c r="D35" s="2"/>
      <c r="E35" s="2"/>
      <c r="F35" s="172"/>
      <c r="G35" s="172"/>
    </row>
    <row r="36" spans="1:124" ht="18" customHeight="1">
      <c r="A36" s="48"/>
      <c r="B36" s="174" t="s">
        <v>387</v>
      </c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174"/>
      <c r="BA36" s="174"/>
      <c r="BB36" s="174"/>
      <c r="BC36" s="174"/>
      <c r="BD36" s="174"/>
      <c r="BE36" s="174"/>
      <c r="BF36" s="174"/>
      <c r="BG36" s="174"/>
      <c r="BH36" s="174"/>
      <c r="BI36" s="174"/>
      <c r="BJ36" s="174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</row>
    <row r="37" spans="1:124" ht="12" customHeight="1">
      <c r="A37" s="48"/>
      <c r="B37" s="9"/>
      <c r="C37" s="10"/>
      <c r="D37" s="10"/>
      <c r="E37" s="10"/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</row>
    <row r="38" spans="1:124" ht="15.75" customHeight="1">
      <c r="A38" s="48"/>
      <c r="B38" s="272" t="s">
        <v>251</v>
      </c>
      <c r="C38" s="272"/>
      <c r="D38" s="272"/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6"/>
      <c r="P38" s="275" t="s">
        <v>252</v>
      </c>
      <c r="Q38" s="272"/>
      <c r="R38" s="272"/>
      <c r="S38" s="272"/>
      <c r="T38" s="272"/>
      <c r="U38" s="276"/>
      <c r="V38" s="275" t="s">
        <v>316</v>
      </c>
      <c r="W38" s="272"/>
      <c r="X38" s="272"/>
      <c r="Y38" s="272"/>
      <c r="Z38" s="272"/>
      <c r="AA38" s="276"/>
      <c r="AB38" s="270" t="s">
        <v>317</v>
      </c>
      <c r="AC38" s="271"/>
      <c r="AD38" s="271"/>
      <c r="AE38" s="271"/>
      <c r="AF38" s="271"/>
      <c r="AG38" s="271"/>
      <c r="AH38" s="271"/>
      <c r="AI38" s="271"/>
      <c r="AJ38" s="271"/>
      <c r="AK38" s="271"/>
      <c r="AL38" s="271"/>
      <c r="AM38" s="271"/>
      <c r="AN38" s="271"/>
      <c r="AO38" s="271"/>
      <c r="AP38" s="271"/>
      <c r="AQ38" s="271"/>
      <c r="AR38" s="271"/>
      <c r="AS38" s="272"/>
      <c r="AT38" s="272"/>
      <c r="AU38" s="272"/>
      <c r="AV38" s="272"/>
      <c r="AW38" s="272"/>
      <c r="AX38" s="272"/>
      <c r="AY38" s="272"/>
      <c r="AZ38" s="272"/>
      <c r="BA38" s="272"/>
      <c r="BB38" s="272"/>
      <c r="BC38" s="272"/>
      <c r="BD38" s="272"/>
      <c r="BE38" s="272"/>
      <c r="BF38" s="272"/>
      <c r="BG38" s="272"/>
      <c r="BH38" s="272"/>
      <c r="BI38" s="272"/>
      <c r="BJ38" s="272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</row>
    <row r="39" spans="1:124" ht="15.75" customHeight="1">
      <c r="A39" s="48"/>
      <c r="B39" s="277"/>
      <c r="C39" s="277"/>
      <c r="D39" s="277"/>
      <c r="E39" s="277"/>
      <c r="F39" s="277"/>
      <c r="G39" s="277"/>
      <c r="H39" s="277"/>
      <c r="I39" s="277"/>
      <c r="J39" s="277"/>
      <c r="K39" s="277"/>
      <c r="L39" s="277"/>
      <c r="M39" s="277"/>
      <c r="N39" s="277"/>
      <c r="O39" s="278"/>
      <c r="P39" s="187"/>
      <c r="Q39" s="277"/>
      <c r="R39" s="277"/>
      <c r="S39" s="277"/>
      <c r="T39" s="277"/>
      <c r="U39" s="278"/>
      <c r="V39" s="187"/>
      <c r="W39" s="277"/>
      <c r="X39" s="277"/>
      <c r="Y39" s="277"/>
      <c r="Z39" s="277"/>
      <c r="AA39" s="278"/>
      <c r="AB39" s="189" t="s">
        <v>222</v>
      </c>
      <c r="AC39" s="266"/>
      <c r="AD39" s="266"/>
      <c r="AE39" s="266"/>
      <c r="AF39" s="267"/>
      <c r="AG39" s="189" t="s">
        <v>298</v>
      </c>
      <c r="AH39" s="266"/>
      <c r="AI39" s="266"/>
      <c r="AJ39" s="266"/>
      <c r="AK39" s="266"/>
      <c r="AL39" s="267"/>
      <c r="AM39" s="266" t="s">
        <v>297</v>
      </c>
      <c r="AN39" s="266"/>
      <c r="AO39" s="266"/>
      <c r="AP39" s="266"/>
      <c r="AQ39" s="266"/>
      <c r="AR39" s="267"/>
      <c r="AS39" s="273" t="s">
        <v>295</v>
      </c>
      <c r="AT39" s="194"/>
      <c r="AU39" s="194"/>
      <c r="AV39" s="194"/>
      <c r="AW39" s="194"/>
      <c r="AX39" s="274"/>
      <c r="AY39" s="273" t="s">
        <v>296</v>
      </c>
      <c r="AZ39" s="266"/>
      <c r="BA39" s="266"/>
      <c r="BB39" s="266"/>
      <c r="BC39" s="266"/>
      <c r="BD39" s="267"/>
      <c r="BE39" s="118" t="s">
        <v>200</v>
      </c>
      <c r="BF39" s="118"/>
      <c r="BG39" s="118"/>
      <c r="BH39" s="118"/>
      <c r="BI39" s="118"/>
      <c r="BJ39" s="119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</row>
    <row r="40" spans="1:124" ht="12" customHeight="1">
      <c r="A40" s="48"/>
      <c r="P40" s="31"/>
      <c r="Q40" s="32"/>
      <c r="R40" s="32"/>
      <c r="S40" s="32"/>
      <c r="T40" s="32"/>
      <c r="U40" s="32"/>
      <c r="AR40" s="32"/>
      <c r="AS40" s="32"/>
      <c r="AT40" s="32"/>
      <c r="AU40" s="32"/>
      <c r="AV40" s="32"/>
      <c r="AW40" s="32"/>
      <c r="AX40" s="32"/>
      <c r="AY40" s="32"/>
      <c r="BF40" s="13"/>
      <c r="BG40" s="13"/>
      <c r="BH40" s="13"/>
      <c r="BI40" s="13"/>
      <c r="BJ40" s="13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</row>
    <row r="41" spans="1:124" ht="12.75" customHeight="1">
      <c r="A41" s="48"/>
      <c r="B41" s="265" t="s">
        <v>24</v>
      </c>
      <c r="C41" s="265"/>
      <c r="D41" s="265"/>
      <c r="E41" s="265"/>
      <c r="F41" s="265"/>
      <c r="G41" s="120">
        <v>18</v>
      </c>
      <c r="H41" s="120"/>
      <c r="I41" s="120"/>
      <c r="J41" s="120"/>
      <c r="K41" s="265" t="s">
        <v>3</v>
      </c>
      <c r="L41" s="265"/>
      <c r="M41" s="265"/>
      <c r="N41" s="265"/>
      <c r="O41" s="279"/>
      <c r="P41" s="116">
        <v>18</v>
      </c>
      <c r="Q41" s="112"/>
      <c r="R41" s="112"/>
      <c r="S41" s="112"/>
      <c r="T41" s="112"/>
      <c r="U41" s="112"/>
      <c r="V41" s="112">
        <v>515</v>
      </c>
      <c r="W41" s="112"/>
      <c r="X41" s="112"/>
      <c r="Y41" s="112"/>
      <c r="Z41" s="112"/>
      <c r="AA41" s="112"/>
      <c r="AB41" s="113">
        <f>SUM(AG41:BJ41)</f>
        <v>6054</v>
      </c>
      <c r="AC41" s="113"/>
      <c r="AD41" s="113"/>
      <c r="AE41" s="113"/>
      <c r="AF41" s="113"/>
      <c r="AG41" s="112">
        <v>1392</v>
      </c>
      <c r="AH41" s="112"/>
      <c r="AI41" s="112"/>
      <c r="AJ41" s="112"/>
      <c r="AK41" s="112"/>
      <c r="AL41" s="112"/>
      <c r="AM41" s="112">
        <v>1860</v>
      </c>
      <c r="AN41" s="112"/>
      <c r="AO41" s="112"/>
      <c r="AP41" s="112"/>
      <c r="AQ41" s="112"/>
      <c r="AR41" s="112"/>
      <c r="AS41" s="112">
        <v>1816</v>
      </c>
      <c r="AT41" s="112"/>
      <c r="AU41" s="112"/>
      <c r="AV41" s="112"/>
      <c r="AW41" s="112"/>
      <c r="AX41" s="112"/>
      <c r="AY41" s="112">
        <v>604</v>
      </c>
      <c r="AZ41" s="112"/>
      <c r="BA41" s="112"/>
      <c r="BB41" s="112"/>
      <c r="BC41" s="112"/>
      <c r="BD41" s="112"/>
      <c r="BE41" s="112">
        <v>382</v>
      </c>
      <c r="BF41" s="112"/>
      <c r="BG41" s="112"/>
      <c r="BH41" s="112"/>
      <c r="BI41" s="112"/>
      <c r="BJ41" s="112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</row>
    <row r="42" spans="1:124" ht="12.75" customHeight="1">
      <c r="A42" s="48"/>
      <c r="B42" s="13"/>
      <c r="C42" s="8"/>
      <c r="D42" s="8"/>
      <c r="E42" s="13"/>
      <c r="F42" s="13"/>
      <c r="G42" s="120">
        <v>19</v>
      </c>
      <c r="H42" s="120"/>
      <c r="I42" s="120"/>
      <c r="J42" s="120"/>
      <c r="L42" s="13"/>
      <c r="M42" s="13"/>
      <c r="N42" s="13"/>
      <c r="O42" s="13"/>
      <c r="P42" s="116">
        <v>20</v>
      </c>
      <c r="Q42" s="112"/>
      <c r="R42" s="112"/>
      <c r="S42" s="112"/>
      <c r="T42" s="112"/>
      <c r="U42" s="112"/>
      <c r="V42" s="112">
        <v>573</v>
      </c>
      <c r="W42" s="112"/>
      <c r="X42" s="112"/>
      <c r="Y42" s="112"/>
      <c r="Z42" s="112"/>
      <c r="AA42" s="112"/>
      <c r="AB42" s="112">
        <f>SUM(AG42:BJ42)</f>
        <v>7229</v>
      </c>
      <c r="AC42" s="112"/>
      <c r="AD42" s="112"/>
      <c r="AE42" s="112"/>
      <c r="AF42" s="112"/>
      <c r="AG42" s="112">
        <v>1656</v>
      </c>
      <c r="AH42" s="112"/>
      <c r="AI42" s="112"/>
      <c r="AJ42" s="112"/>
      <c r="AK42" s="112"/>
      <c r="AL42" s="112"/>
      <c r="AM42" s="112">
        <v>2301</v>
      </c>
      <c r="AN42" s="112"/>
      <c r="AO42" s="112"/>
      <c r="AP42" s="112"/>
      <c r="AQ42" s="112"/>
      <c r="AR42" s="112"/>
      <c r="AS42" s="112">
        <v>1852</v>
      </c>
      <c r="AT42" s="112"/>
      <c r="AU42" s="112"/>
      <c r="AV42" s="112"/>
      <c r="AW42" s="112"/>
      <c r="AX42" s="112"/>
      <c r="AY42" s="112">
        <v>944</v>
      </c>
      <c r="AZ42" s="112"/>
      <c r="BA42" s="112"/>
      <c r="BB42" s="112"/>
      <c r="BC42" s="112"/>
      <c r="BD42" s="112"/>
      <c r="BE42" s="112">
        <v>476</v>
      </c>
      <c r="BF42" s="112"/>
      <c r="BG42" s="112"/>
      <c r="BH42" s="112"/>
      <c r="BI42" s="112"/>
      <c r="BJ42" s="112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</row>
    <row r="43" spans="1:124" ht="12.75" customHeight="1">
      <c r="A43" s="48"/>
      <c r="B43" s="21"/>
      <c r="C43" s="21"/>
      <c r="D43" s="21"/>
      <c r="E43" s="21"/>
      <c r="F43" s="21"/>
      <c r="G43" s="123">
        <v>20</v>
      </c>
      <c r="H43" s="123"/>
      <c r="I43" s="123"/>
      <c r="J43" s="123"/>
      <c r="K43" s="21"/>
      <c r="L43" s="21"/>
      <c r="M43" s="21"/>
      <c r="N43" s="21"/>
      <c r="O43" s="21"/>
      <c r="P43" s="114">
        <v>22</v>
      </c>
      <c r="Q43" s="115"/>
      <c r="R43" s="115"/>
      <c r="S43" s="115"/>
      <c r="T43" s="115"/>
      <c r="U43" s="115"/>
      <c r="V43" s="115">
        <v>623</v>
      </c>
      <c r="W43" s="115"/>
      <c r="X43" s="115"/>
      <c r="Y43" s="115"/>
      <c r="Z43" s="115"/>
      <c r="AA43" s="115"/>
      <c r="AB43" s="115" t="s">
        <v>262</v>
      </c>
      <c r="AC43" s="115"/>
      <c r="AD43" s="115"/>
      <c r="AE43" s="115"/>
      <c r="AF43" s="115"/>
      <c r="AG43" s="115" t="s">
        <v>262</v>
      </c>
      <c r="AH43" s="115"/>
      <c r="AI43" s="115"/>
      <c r="AJ43" s="115"/>
      <c r="AK43" s="115"/>
      <c r="AL43" s="115"/>
      <c r="AM43" s="115" t="s">
        <v>262</v>
      </c>
      <c r="AN43" s="115"/>
      <c r="AO43" s="115"/>
      <c r="AP43" s="115"/>
      <c r="AQ43" s="115"/>
      <c r="AR43" s="115"/>
      <c r="AS43" s="115" t="s">
        <v>262</v>
      </c>
      <c r="AT43" s="115"/>
      <c r="AU43" s="115"/>
      <c r="AV43" s="115"/>
      <c r="AW43" s="115"/>
      <c r="AX43" s="115"/>
      <c r="AY43" s="115" t="s">
        <v>262</v>
      </c>
      <c r="AZ43" s="115"/>
      <c r="BA43" s="115"/>
      <c r="BB43" s="115"/>
      <c r="BC43" s="115"/>
      <c r="BD43" s="115"/>
      <c r="BE43" s="115" t="s">
        <v>262</v>
      </c>
      <c r="BF43" s="115"/>
      <c r="BG43" s="115"/>
      <c r="BH43" s="115"/>
      <c r="BI43" s="115"/>
      <c r="BJ43" s="115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</row>
    <row r="44" spans="1:124" ht="12" customHeight="1">
      <c r="A44" s="48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25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</row>
    <row r="45" spans="1:124" ht="12" customHeight="1">
      <c r="A45" s="48"/>
      <c r="C45" s="110" t="s">
        <v>5</v>
      </c>
      <c r="D45" s="110"/>
      <c r="E45" s="3" t="s">
        <v>472</v>
      </c>
      <c r="F45" s="171" t="s">
        <v>473</v>
      </c>
      <c r="G45" s="171"/>
      <c r="H45" s="4" t="s">
        <v>474</v>
      </c>
      <c r="K45" s="3"/>
      <c r="L45" s="3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</row>
    <row r="46" spans="1:124" ht="12" customHeight="1">
      <c r="A46" s="48"/>
      <c r="B46" s="13"/>
      <c r="C46" s="13"/>
      <c r="D46" s="8"/>
      <c r="E46" s="8"/>
      <c r="F46" s="172" t="s">
        <v>475</v>
      </c>
      <c r="G46" s="172"/>
      <c r="H46" s="13" t="s">
        <v>358</v>
      </c>
      <c r="I46" s="13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</row>
    <row r="47" spans="2:6" ht="12" customHeight="1">
      <c r="B47" s="124" t="s">
        <v>9</v>
      </c>
      <c r="C47" s="124"/>
      <c r="D47" s="124"/>
      <c r="E47" s="3" t="s">
        <v>413</v>
      </c>
      <c r="F47" s="4" t="s">
        <v>132</v>
      </c>
    </row>
    <row r="48" spans="2:5" ht="12" customHeight="1">
      <c r="B48" s="2"/>
      <c r="C48" s="2"/>
      <c r="D48" s="2"/>
      <c r="E48" s="3"/>
    </row>
    <row r="49" spans="3:6" ht="12" customHeight="1">
      <c r="C49" s="2"/>
      <c r="D49" s="2"/>
      <c r="E49" s="2"/>
      <c r="F49" s="3"/>
    </row>
    <row r="50" spans="2:62" s="6" customFormat="1" ht="18" customHeight="1">
      <c r="B50" s="174" t="s">
        <v>388</v>
      </c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4"/>
      <c r="AK50" s="174"/>
      <c r="AL50" s="174"/>
      <c r="AM50" s="174"/>
      <c r="AN50" s="174"/>
      <c r="AO50" s="174"/>
      <c r="AP50" s="174"/>
      <c r="AQ50" s="174"/>
      <c r="AR50" s="174"/>
      <c r="AS50" s="174"/>
      <c r="AT50" s="174"/>
      <c r="AU50" s="174"/>
      <c r="AV50" s="174"/>
      <c r="AW50" s="174"/>
      <c r="AX50" s="174"/>
      <c r="AY50" s="174"/>
      <c r="AZ50" s="174"/>
      <c r="BA50" s="174"/>
      <c r="BB50" s="174"/>
      <c r="BC50" s="174"/>
      <c r="BD50" s="174"/>
      <c r="BE50" s="174"/>
      <c r="BF50" s="174"/>
      <c r="BG50" s="174"/>
      <c r="BH50" s="174"/>
      <c r="BI50" s="174"/>
      <c r="BJ50" s="174"/>
    </row>
    <row r="51" spans="2:62" ht="12.75" customHeight="1">
      <c r="B51" s="9"/>
      <c r="C51" s="10"/>
      <c r="D51" s="10"/>
      <c r="E51" s="10"/>
      <c r="F51" s="11"/>
      <c r="G51" s="11"/>
      <c r="H51" s="11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</row>
    <row r="52" spans="2:62" ht="15.75" customHeight="1">
      <c r="B52" s="127" t="s">
        <v>158</v>
      </c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 t="s">
        <v>240</v>
      </c>
      <c r="O52" s="125"/>
      <c r="P52" s="125"/>
      <c r="Q52" s="125"/>
      <c r="R52" s="125"/>
      <c r="S52" s="125"/>
      <c r="T52" s="125"/>
      <c r="U52" s="125" t="s">
        <v>238</v>
      </c>
      <c r="V52" s="125"/>
      <c r="W52" s="125"/>
      <c r="X52" s="125"/>
      <c r="Y52" s="125"/>
      <c r="Z52" s="125"/>
      <c r="AA52" s="125"/>
      <c r="AB52" s="205" t="s">
        <v>241</v>
      </c>
      <c r="AC52" s="205"/>
      <c r="AD52" s="205"/>
      <c r="AE52" s="205"/>
      <c r="AF52" s="205"/>
      <c r="AG52" s="205"/>
      <c r="AH52" s="20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6"/>
    </row>
    <row r="53" spans="2:62" ht="15.75" customHeight="1">
      <c r="B53" s="12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 t="s">
        <v>222</v>
      </c>
      <c r="AC53" s="118"/>
      <c r="AD53" s="118"/>
      <c r="AE53" s="118"/>
      <c r="AF53" s="118"/>
      <c r="AG53" s="118"/>
      <c r="AH53" s="118"/>
      <c r="AI53" s="118" t="s">
        <v>196</v>
      </c>
      <c r="AJ53" s="118"/>
      <c r="AK53" s="118"/>
      <c r="AL53" s="118"/>
      <c r="AM53" s="118"/>
      <c r="AN53" s="118"/>
      <c r="AO53" s="118"/>
      <c r="AP53" s="118" t="s">
        <v>197</v>
      </c>
      <c r="AQ53" s="118"/>
      <c r="AR53" s="118"/>
      <c r="AS53" s="118"/>
      <c r="AT53" s="118"/>
      <c r="AU53" s="118"/>
      <c r="AV53" s="118"/>
      <c r="AW53" s="118" t="s">
        <v>198</v>
      </c>
      <c r="AX53" s="118"/>
      <c r="AY53" s="118"/>
      <c r="AZ53" s="118"/>
      <c r="BA53" s="118"/>
      <c r="BB53" s="118"/>
      <c r="BC53" s="118"/>
      <c r="BD53" s="118" t="s">
        <v>201</v>
      </c>
      <c r="BE53" s="118"/>
      <c r="BF53" s="118"/>
      <c r="BG53" s="118"/>
      <c r="BH53" s="118"/>
      <c r="BI53" s="118"/>
      <c r="BJ53" s="119"/>
    </row>
    <row r="54" spans="13:20" ht="12.75" customHeight="1">
      <c r="M54" s="13"/>
      <c r="N54" s="31"/>
      <c r="O54" s="32"/>
      <c r="P54" s="32"/>
      <c r="Q54" s="32"/>
      <c r="R54" s="32"/>
      <c r="S54" s="32"/>
      <c r="T54" s="32"/>
    </row>
    <row r="55" spans="2:62" ht="12.75" customHeight="1">
      <c r="B55" s="122" t="s">
        <v>24</v>
      </c>
      <c r="C55" s="122"/>
      <c r="D55" s="122"/>
      <c r="E55" s="122"/>
      <c r="F55" s="120">
        <v>16</v>
      </c>
      <c r="G55" s="120"/>
      <c r="H55" s="120"/>
      <c r="I55" s="120"/>
      <c r="J55" s="122" t="s">
        <v>3</v>
      </c>
      <c r="K55" s="122"/>
      <c r="L55" s="122"/>
      <c r="M55" s="183"/>
      <c r="N55" s="116">
        <v>49</v>
      </c>
      <c r="O55" s="112"/>
      <c r="P55" s="112"/>
      <c r="Q55" s="112"/>
      <c r="R55" s="112"/>
      <c r="S55" s="112"/>
      <c r="T55" s="112"/>
      <c r="U55" s="113">
        <v>137</v>
      </c>
      <c r="V55" s="113"/>
      <c r="W55" s="113"/>
      <c r="X55" s="113"/>
      <c r="Y55" s="113"/>
      <c r="Z55" s="113"/>
      <c r="AA55" s="113"/>
      <c r="AB55" s="113">
        <f>SUM(AI55:BJ55)</f>
        <v>1428</v>
      </c>
      <c r="AC55" s="113"/>
      <c r="AD55" s="113"/>
      <c r="AE55" s="113"/>
      <c r="AF55" s="113"/>
      <c r="AG55" s="113"/>
      <c r="AH55" s="113"/>
      <c r="AI55" s="113">
        <v>616</v>
      </c>
      <c r="AJ55" s="113"/>
      <c r="AK55" s="113"/>
      <c r="AL55" s="113"/>
      <c r="AM55" s="113"/>
      <c r="AN55" s="113"/>
      <c r="AO55" s="113"/>
      <c r="AP55" s="113">
        <v>439</v>
      </c>
      <c r="AQ55" s="113"/>
      <c r="AR55" s="113"/>
      <c r="AS55" s="113"/>
      <c r="AT55" s="113"/>
      <c r="AU55" s="113"/>
      <c r="AV55" s="113"/>
      <c r="AW55" s="113">
        <v>373</v>
      </c>
      <c r="AX55" s="113"/>
      <c r="AY55" s="113"/>
      <c r="AZ55" s="113"/>
      <c r="BA55" s="113"/>
      <c r="BB55" s="113"/>
      <c r="BC55" s="113"/>
      <c r="BD55" s="112">
        <v>0</v>
      </c>
      <c r="BE55" s="112"/>
      <c r="BF55" s="112"/>
      <c r="BG55" s="112"/>
      <c r="BH55" s="112"/>
      <c r="BI55" s="112"/>
      <c r="BJ55" s="112"/>
    </row>
    <row r="56" spans="2:62" ht="12.75" customHeight="1">
      <c r="B56" s="13"/>
      <c r="C56" s="13"/>
      <c r="D56" s="13"/>
      <c r="E56" s="8"/>
      <c r="F56" s="120">
        <v>17</v>
      </c>
      <c r="G56" s="120"/>
      <c r="H56" s="120"/>
      <c r="I56" s="120"/>
      <c r="K56" s="13"/>
      <c r="L56" s="13"/>
      <c r="M56" s="13"/>
      <c r="N56" s="268">
        <v>47</v>
      </c>
      <c r="O56" s="261"/>
      <c r="P56" s="261"/>
      <c r="Q56" s="261"/>
      <c r="R56" s="261"/>
      <c r="S56" s="261"/>
      <c r="T56" s="261"/>
      <c r="U56" s="261">
        <v>133</v>
      </c>
      <c r="V56" s="261"/>
      <c r="W56" s="261"/>
      <c r="X56" s="261"/>
      <c r="Y56" s="261"/>
      <c r="Z56" s="261"/>
      <c r="AA56" s="261"/>
      <c r="AB56" s="113">
        <f>SUM(AI56:BJ56)</f>
        <v>1400</v>
      </c>
      <c r="AC56" s="113"/>
      <c r="AD56" s="113"/>
      <c r="AE56" s="113"/>
      <c r="AF56" s="113"/>
      <c r="AG56" s="113"/>
      <c r="AH56" s="113"/>
      <c r="AI56" s="113">
        <v>565</v>
      </c>
      <c r="AJ56" s="113"/>
      <c r="AK56" s="113"/>
      <c r="AL56" s="113"/>
      <c r="AM56" s="113"/>
      <c r="AN56" s="113"/>
      <c r="AO56" s="113"/>
      <c r="AP56" s="113">
        <v>633</v>
      </c>
      <c r="AQ56" s="113"/>
      <c r="AR56" s="113"/>
      <c r="AS56" s="113"/>
      <c r="AT56" s="113"/>
      <c r="AU56" s="113"/>
      <c r="AV56" s="113"/>
      <c r="AW56" s="113">
        <v>202</v>
      </c>
      <c r="AX56" s="113"/>
      <c r="AY56" s="113"/>
      <c r="AZ56" s="113"/>
      <c r="BA56" s="113"/>
      <c r="BB56" s="113"/>
      <c r="BC56" s="113"/>
      <c r="BD56" s="112">
        <v>0</v>
      </c>
      <c r="BE56" s="112"/>
      <c r="BF56" s="112"/>
      <c r="BG56" s="112"/>
      <c r="BH56" s="112"/>
      <c r="BI56" s="112"/>
      <c r="BJ56" s="112"/>
    </row>
    <row r="57" spans="2:62" ht="12.75" customHeight="1">
      <c r="B57" s="13"/>
      <c r="C57" s="13"/>
      <c r="D57" s="13"/>
      <c r="E57" s="8"/>
      <c r="F57" s="120">
        <v>18</v>
      </c>
      <c r="G57" s="120"/>
      <c r="H57" s="120"/>
      <c r="I57" s="120"/>
      <c r="K57" s="13"/>
      <c r="L57" s="13"/>
      <c r="M57" s="13"/>
      <c r="N57" s="268">
        <v>47</v>
      </c>
      <c r="O57" s="261"/>
      <c r="P57" s="261"/>
      <c r="Q57" s="261"/>
      <c r="R57" s="261"/>
      <c r="S57" s="261"/>
      <c r="T57" s="261"/>
      <c r="U57" s="261">
        <v>133</v>
      </c>
      <c r="V57" s="261"/>
      <c r="W57" s="261"/>
      <c r="X57" s="261"/>
      <c r="Y57" s="261"/>
      <c r="Z57" s="261"/>
      <c r="AA57" s="261"/>
      <c r="AB57" s="113">
        <f>SUM(AI57:BJ57)</f>
        <v>1459</v>
      </c>
      <c r="AC57" s="113"/>
      <c r="AD57" s="113"/>
      <c r="AE57" s="113"/>
      <c r="AF57" s="113"/>
      <c r="AG57" s="113"/>
      <c r="AH57" s="113"/>
      <c r="AI57" s="112">
        <v>413</v>
      </c>
      <c r="AJ57" s="112"/>
      <c r="AK57" s="112"/>
      <c r="AL57" s="112"/>
      <c r="AM57" s="112"/>
      <c r="AN57" s="112"/>
      <c r="AO57" s="112"/>
      <c r="AP57" s="112">
        <v>547</v>
      </c>
      <c r="AQ57" s="112"/>
      <c r="AR57" s="112"/>
      <c r="AS57" s="112"/>
      <c r="AT57" s="112"/>
      <c r="AU57" s="112"/>
      <c r="AV57" s="112"/>
      <c r="AW57" s="112">
        <v>499</v>
      </c>
      <c r="AX57" s="112"/>
      <c r="AY57" s="112"/>
      <c r="AZ57" s="112"/>
      <c r="BA57" s="112"/>
      <c r="BB57" s="112"/>
      <c r="BC57" s="112"/>
      <c r="BD57" s="112">
        <v>0</v>
      </c>
      <c r="BE57" s="112"/>
      <c r="BF57" s="112"/>
      <c r="BG57" s="112"/>
      <c r="BH57" s="112"/>
      <c r="BI57" s="112"/>
      <c r="BJ57" s="112"/>
    </row>
    <row r="58" spans="2:62" ht="12.75" customHeight="1">
      <c r="B58" s="13"/>
      <c r="C58" s="13"/>
      <c r="D58" s="13"/>
      <c r="E58" s="8"/>
      <c r="F58" s="120">
        <v>19</v>
      </c>
      <c r="G58" s="120"/>
      <c r="H58" s="120"/>
      <c r="I58" s="120"/>
      <c r="K58" s="13"/>
      <c r="L58" s="13"/>
      <c r="M58" s="13"/>
      <c r="N58" s="268">
        <v>46</v>
      </c>
      <c r="O58" s="261"/>
      <c r="P58" s="261"/>
      <c r="Q58" s="261"/>
      <c r="R58" s="261"/>
      <c r="S58" s="261"/>
      <c r="T58" s="261"/>
      <c r="U58" s="261">
        <v>131</v>
      </c>
      <c r="V58" s="261"/>
      <c r="W58" s="261"/>
      <c r="X58" s="261"/>
      <c r="Y58" s="261"/>
      <c r="Z58" s="261"/>
      <c r="AA58" s="261"/>
      <c r="AB58" s="112">
        <f>SUM(AI58:BJ58)</f>
        <v>1423</v>
      </c>
      <c r="AC58" s="112"/>
      <c r="AD58" s="112"/>
      <c r="AE58" s="112"/>
      <c r="AF58" s="112"/>
      <c r="AG58" s="112"/>
      <c r="AH58" s="112"/>
      <c r="AI58" s="112">
        <v>556</v>
      </c>
      <c r="AJ58" s="112"/>
      <c r="AK58" s="112"/>
      <c r="AL58" s="112"/>
      <c r="AM58" s="112"/>
      <c r="AN58" s="112"/>
      <c r="AO58" s="112"/>
      <c r="AP58" s="112">
        <v>492</v>
      </c>
      <c r="AQ58" s="112"/>
      <c r="AR58" s="112"/>
      <c r="AS58" s="112"/>
      <c r="AT58" s="112"/>
      <c r="AU58" s="112"/>
      <c r="AV58" s="112"/>
      <c r="AW58" s="112">
        <v>375</v>
      </c>
      <c r="AX58" s="112"/>
      <c r="AY58" s="112"/>
      <c r="AZ58" s="112"/>
      <c r="BA58" s="112"/>
      <c r="BB58" s="112"/>
      <c r="BC58" s="112"/>
      <c r="BD58" s="112">
        <v>0</v>
      </c>
      <c r="BE58" s="112"/>
      <c r="BF58" s="112"/>
      <c r="BG58" s="112"/>
      <c r="BH58" s="112"/>
      <c r="BI58" s="112"/>
      <c r="BJ58" s="112"/>
    </row>
    <row r="59" spans="2:62" s="20" customFormat="1" ht="12.75" customHeight="1">
      <c r="B59" s="21"/>
      <c r="C59" s="21"/>
      <c r="D59" s="21"/>
      <c r="E59" s="22"/>
      <c r="F59" s="123">
        <v>20</v>
      </c>
      <c r="G59" s="123"/>
      <c r="H59" s="123"/>
      <c r="I59" s="123"/>
      <c r="J59" s="21"/>
      <c r="K59" s="21"/>
      <c r="L59" s="21"/>
      <c r="M59" s="21"/>
      <c r="N59" s="179">
        <v>42</v>
      </c>
      <c r="O59" s="153"/>
      <c r="P59" s="153"/>
      <c r="Q59" s="153"/>
      <c r="R59" s="153"/>
      <c r="S59" s="153"/>
      <c r="T59" s="153"/>
      <c r="U59" s="153">
        <v>121</v>
      </c>
      <c r="V59" s="153"/>
      <c r="W59" s="153"/>
      <c r="X59" s="153"/>
      <c r="Y59" s="153"/>
      <c r="Z59" s="153"/>
      <c r="AA59" s="153"/>
      <c r="AB59" s="115" t="s">
        <v>262</v>
      </c>
      <c r="AC59" s="115"/>
      <c r="AD59" s="115"/>
      <c r="AE59" s="115"/>
      <c r="AF59" s="115"/>
      <c r="AG59" s="115"/>
      <c r="AH59" s="115"/>
      <c r="AI59" s="115" t="s">
        <v>400</v>
      </c>
      <c r="AJ59" s="115"/>
      <c r="AK59" s="115"/>
      <c r="AL59" s="115"/>
      <c r="AM59" s="115"/>
      <c r="AN59" s="115"/>
      <c r="AO59" s="115"/>
      <c r="AP59" s="115" t="s">
        <v>400</v>
      </c>
      <c r="AQ59" s="115"/>
      <c r="AR59" s="115"/>
      <c r="AS59" s="115"/>
      <c r="AT59" s="115"/>
      <c r="AU59" s="115"/>
      <c r="AV59" s="115"/>
      <c r="AW59" s="115" t="s">
        <v>400</v>
      </c>
      <c r="AX59" s="115"/>
      <c r="AY59" s="115"/>
      <c r="AZ59" s="115"/>
      <c r="BA59" s="115"/>
      <c r="BB59" s="115"/>
      <c r="BC59" s="115"/>
      <c r="BD59" s="115">
        <v>0</v>
      </c>
      <c r="BE59" s="115"/>
      <c r="BF59" s="115"/>
      <c r="BG59" s="115"/>
      <c r="BH59" s="115"/>
      <c r="BI59" s="115"/>
      <c r="BJ59" s="115"/>
    </row>
    <row r="60" spans="2:62" ht="12.75" customHeight="1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25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</row>
    <row r="61" spans="2:9" ht="12" customHeight="1">
      <c r="B61" s="13"/>
      <c r="C61" s="13"/>
      <c r="D61" s="106" t="s">
        <v>5</v>
      </c>
      <c r="E61" s="8" t="s">
        <v>6</v>
      </c>
      <c r="F61" s="13" t="s">
        <v>357</v>
      </c>
      <c r="I61" s="13"/>
    </row>
    <row r="62" spans="2:6" ht="12" customHeight="1">
      <c r="B62" s="124" t="s">
        <v>9</v>
      </c>
      <c r="C62" s="124"/>
      <c r="D62" s="124"/>
      <c r="E62" s="3" t="s">
        <v>401</v>
      </c>
      <c r="F62" s="4" t="s">
        <v>132</v>
      </c>
    </row>
    <row r="63" spans="2:6" ht="12" customHeight="1">
      <c r="B63" s="2"/>
      <c r="C63" s="2"/>
      <c r="D63" s="2"/>
      <c r="E63" s="3"/>
      <c r="F63" s="3"/>
    </row>
    <row r="64" ht="12" customHeight="1"/>
    <row r="65" spans="2:13" ht="12" customHeight="1">
      <c r="B65" s="17"/>
      <c r="C65" s="17"/>
      <c r="D65" s="17"/>
      <c r="E65" s="8"/>
      <c r="F65" s="13"/>
      <c r="G65" s="13"/>
      <c r="H65" s="13"/>
      <c r="I65" s="13"/>
      <c r="J65" s="13"/>
      <c r="K65" s="13"/>
      <c r="L65" s="13"/>
      <c r="M65" s="13"/>
    </row>
    <row r="66" spans="2:13" ht="12" customHeight="1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</row>
    <row r="67" spans="3:7" ht="12" customHeight="1">
      <c r="C67" s="2"/>
      <c r="D67" s="2"/>
      <c r="E67" s="2"/>
      <c r="F67" s="3"/>
      <c r="G67" s="3"/>
    </row>
    <row r="68" ht="12" customHeight="1"/>
  </sheetData>
  <sheetProtection/>
  <mergeCells count="231">
    <mergeCell ref="AY43:BD43"/>
    <mergeCell ref="AS41:AX41"/>
    <mergeCell ref="AY26:BD26"/>
    <mergeCell ref="BD5:BJ6"/>
    <mergeCell ref="BD13:BJ13"/>
    <mergeCell ref="BD12:BJ12"/>
    <mergeCell ref="AY41:BD41"/>
    <mergeCell ref="AY42:BD42"/>
    <mergeCell ref="U58:AA58"/>
    <mergeCell ref="AB58:AH58"/>
    <mergeCell ref="AI58:AO58"/>
    <mergeCell ref="AP58:AV58"/>
    <mergeCell ref="BA4:BJ4"/>
    <mergeCell ref="AY39:BD39"/>
    <mergeCell ref="BE41:BJ41"/>
    <mergeCell ref="BE42:BJ42"/>
    <mergeCell ref="AY28:BD28"/>
    <mergeCell ref="BE28:BJ28"/>
    <mergeCell ref="B55:E55"/>
    <mergeCell ref="J55:M55"/>
    <mergeCell ref="F58:I58"/>
    <mergeCell ref="N58:T58"/>
    <mergeCell ref="F55:I55"/>
    <mergeCell ref="F57:I57"/>
    <mergeCell ref="N57:T57"/>
    <mergeCell ref="N55:T55"/>
    <mergeCell ref="G42:J42"/>
    <mergeCell ref="P42:U42"/>
    <mergeCell ref="G28:I28"/>
    <mergeCell ref="K41:O41"/>
    <mergeCell ref="U29:Z29"/>
    <mergeCell ref="B38:O39"/>
    <mergeCell ref="P38:U39"/>
    <mergeCell ref="O29:T29"/>
    <mergeCell ref="AM39:AR39"/>
    <mergeCell ref="AG39:AL39"/>
    <mergeCell ref="AG41:AL41"/>
    <mergeCell ref="V38:AA39"/>
    <mergeCell ref="C25:F25"/>
    <mergeCell ref="J25:M25"/>
    <mergeCell ref="AS42:AX42"/>
    <mergeCell ref="AM41:AR41"/>
    <mergeCell ref="AM42:AR42"/>
    <mergeCell ref="AB43:AF43"/>
    <mergeCell ref="V43:AA43"/>
    <mergeCell ref="AG42:AL42"/>
    <mergeCell ref="AG43:AL43"/>
    <mergeCell ref="V42:AA42"/>
    <mergeCell ref="AB42:AF42"/>
    <mergeCell ref="AS43:AX43"/>
    <mergeCell ref="AG28:AL28"/>
    <mergeCell ref="O28:T28"/>
    <mergeCell ref="U28:Z28"/>
    <mergeCell ref="AA28:AF28"/>
    <mergeCell ref="G43:J43"/>
    <mergeCell ref="P43:U43"/>
    <mergeCell ref="G41:J41"/>
    <mergeCell ref="AB38:BJ38"/>
    <mergeCell ref="BE43:BJ43"/>
    <mergeCell ref="AS39:AX39"/>
    <mergeCell ref="P41:U41"/>
    <mergeCell ref="V41:AA41"/>
    <mergeCell ref="BE26:BJ26"/>
    <mergeCell ref="O26:T26"/>
    <mergeCell ref="U26:Z26"/>
    <mergeCell ref="AA26:AF26"/>
    <mergeCell ref="AG26:AL26"/>
    <mergeCell ref="AM26:AR26"/>
    <mergeCell ref="AS26:AX26"/>
    <mergeCell ref="AM28:AR28"/>
    <mergeCell ref="B3:BJ3"/>
    <mergeCell ref="C10:I10"/>
    <mergeCell ref="B17:D17"/>
    <mergeCell ref="B20:BJ20"/>
    <mergeCell ref="B5:M6"/>
    <mergeCell ref="C8:L8"/>
    <mergeCell ref="N5:AH5"/>
    <mergeCell ref="AI5:BC5"/>
    <mergeCell ref="AW6:BC6"/>
    <mergeCell ref="N8:T8"/>
    <mergeCell ref="B22:N23"/>
    <mergeCell ref="G25:I25"/>
    <mergeCell ref="AP8:AV8"/>
    <mergeCell ref="J10:L10"/>
    <mergeCell ref="N10:T10"/>
    <mergeCell ref="N11:T11"/>
    <mergeCell ref="U11:AA11"/>
    <mergeCell ref="AB11:AH11"/>
    <mergeCell ref="C12:I12"/>
    <mergeCell ref="U10:AA10"/>
    <mergeCell ref="AP6:AV6"/>
    <mergeCell ref="U8:AA8"/>
    <mergeCell ref="AB8:AH8"/>
    <mergeCell ref="AI8:AO8"/>
    <mergeCell ref="N6:T6"/>
    <mergeCell ref="U6:AA6"/>
    <mergeCell ref="AB6:AH6"/>
    <mergeCell ref="AI6:AO6"/>
    <mergeCell ref="AB10:AH10"/>
    <mergeCell ref="AW8:BC8"/>
    <mergeCell ref="BD8:BJ8"/>
    <mergeCell ref="AI10:AO10"/>
    <mergeCell ref="AP10:AV10"/>
    <mergeCell ref="AW10:BC10"/>
    <mergeCell ref="BD10:BJ10"/>
    <mergeCell ref="AP12:AV12"/>
    <mergeCell ref="AW12:BC12"/>
    <mergeCell ref="C11:I11"/>
    <mergeCell ref="AI11:AO11"/>
    <mergeCell ref="AP11:AV11"/>
    <mergeCell ref="N12:T12"/>
    <mergeCell ref="U12:AA12"/>
    <mergeCell ref="AB12:AH12"/>
    <mergeCell ref="BD11:BJ11"/>
    <mergeCell ref="AW11:BC11"/>
    <mergeCell ref="C13:I13"/>
    <mergeCell ref="AI13:AO13"/>
    <mergeCell ref="AP13:AV13"/>
    <mergeCell ref="AW13:BC13"/>
    <mergeCell ref="N13:T13"/>
    <mergeCell ref="U13:AA13"/>
    <mergeCell ref="AB13:AH13"/>
    <mergeCell ref="AI12:AO12"/>
    <mergeCell ref="C15:I15"/>
    <mergeCell ref="AI14:AO14"/>
    <mergeCell ref="AP14:AV14"/>
    <mergeCell ref="AW14:BC14"/>
    <mergeCell ref="BD14:BJ14"/>
    <mergeCell ref="N14:T14"/>
    <mergeCell ref="U14:AA14"/>
    <mergeCell ref="AB14:AH14"/>
    <mergeCell ref="C14:I14"/>
    <mergeCell ref="AI15:AO15"/>
    <mergeCell ref="AP15:AV15"/>
    <mergeCell ref="AW15:BC15"/>
    <mergeCell ref="BD15:BJ15"/>
    <mergeCell ref="N15:T15"/>
    <mergeCell ref="U15:AA15"/>
    <mergeCell ref="AB15:AH15"/>
    <mergeCell ref="O22:T23"/>
    <mergeCell ref="U22:Z23"/>
    <mergeCell ref="AA22:BJ22"/>
    <mergeCell ref="AA23:AF23"/>
    <mergeCell ref="AG23:AL23"/>
    <mergeCell ref="AM23:AR23"/>
    <mergeCell ref="AS23:AX23"/>
    <mergeCell ref="AY23:BD23"/>
    <mergeCell ref="BE23:BJ23"/>
    <mergeCell ref="AM25:AR25"/>
    <mergeCell ref="AS25:AX25"/>
    <mergeCell ref="AY25:BD25"/>
    <mergeCell ref="BE25:BJ25"/>
    <mergeCell ref="O25:T25"/>
    <mergeCell ref="U25:Z25"/>
    <mergeCell ref="AA25:AF25"/>
    <mergeCell ref="AG25:AL25"/>
    <mergeCell ref="BE27:BJ27"/>
    <mergeCell ref="AG27:AL27"/>
    <mergeCell ref="AS27:AX27"/>
    <mergeCell ref="AY27:BD27"/>
    <mergeCell ref="O27:T27"/>
    <mergeCell ref="U27:Z27"/>
    <mergeCell ref="AA27:AF27"/>
    <mergeCell ref="AM27:AR27"/>
    <mergeCell ref="BD53:BJ53"/>
    <mergeCell ref="AS29:AX29"/>
    <mergeCell ref="AY29:BD29"/>
    <mergeCell ref="BE29:BJ29"/>
    <mergeCell ref="AA29:AF29"/>
    <mergeCell ref="AG29:AL29"/>
    <mergeCell ref="AM29:AR29"/>
    <mergeCell ref="AW53:BC53"/>
    <mergeCell ref="AB41:AF41"/>
    <mergeCell ref="AM43:AR43"/>
    <mergeCell ref="AS28:AX28"/>
    <mergeCell ref="B62:D62"/>
    <mergeCell ref="G26:I26"/>
    <mergeCell ref="G27:I27"/>
    <mergeCell ref="G29:I29"/>
    <mergeCell ref="C31:D31"/>
    <mergeCell ref="B32:D32"/>
    <mergeCell ref="B50:BJ50"/>
    <mergeCell ref="B52:M53"/>
    <mergeCell ref="AB52:BJ52"/>
    <mergeCell ref="AI55:AO55"/>
    <mergeCell ref="AP55:AV55"/>
    <mergeCell ref="U55:AA55"/>
    <mergeCell ref="AB55:AH55"/>
    <mergeCell ref="AI53:AO53"/>
    <mergeCell ref="AP53:AV53"/>
    <mergeCell ref="AB53:AH53"/>
    <mergeCell ref="BD58:BJ58"/>
    <mergeCell ref="AW58:BC58"/>
    <mergeCell ref="AW56:BC56"/>
    <mergeCell ref="BD56:BJ56"/>
    <mergeCell ref="AI57:AO57"/>
    <mergeCell ref="AP57:AV57"/>
    <mergeCell ref="AW57:BC57"/>
    <mergeCell ref="BD57:BJ57"/>
    <mergeCell ref="AI56:AO56"/>
    <mergeCell ref="AP56:AV56"/>
    <mergeCell ref="F59:I59"/>
    <mergeCell ref="N59:T59"/>
    <mergeCell ref="U59:AA59"/>
    <mergeCell ref="AB59:AH59"/>
    <mergeCell ref="AW55:BC55"/>
    <mergeCell ref="BD55:BJ55"/>
    <mergeCell ref="AI59:AO59"/>
    <mergeCell ref="AP59:AV59"/>
    <mergeCell ref="AW59:BC59"/>
    <mergeCell ref="BD59:BJ59"/>
    <mergeCell ref="U57:AA57"/>
    <mergeCell ref="AB57:AH57"/>
    <mergeCell ref="F56:I56"/>
    <mergeCell ref="N56:T56"/>
    <mergeCell ref="F46:G46"/>
    <mergeCell ref="B47:D47"/>
    <mergeCell ref="U56:AA56"/>
    <mergeCell ref="AB56:AH56"/>
    <mergeCell ref="N52:T53"/>
    <mergeCell ref="U52:AA53"/>
    <mergeCell ref="F31:G31"/>
    <mergeCell ref="F32:G32"/>
    <mergeCell ref="C45:D45"/>
    <mergeCell ref="F45:G45"/>
    <mergeCell ref="B41:F41"/>
    <mergeCell ref="B36:BJ36"/>
    <mergeCell ref="BE39:BJ39"/>
    <mergeCell ref="AB39:AF39"/>
    <mergeCell ref="B33:D33"/>
    <mergeCell ref="F35:G35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T20"/>
  <sheetViews>
    <sheetView zoomScalePageLayoutView="0" workbookViewId="0" topLeftCell="A1">
      <selection activeCell="A1" sqref="A1"/>
    </sheetView>
  </sheetViews>
  <sheetFormatPr defaultColWidth="9.00390625" defaultRowHeight="10.5" customHeight="1"/>
  <cols>
    <col min="1" max="1" width="1.00390625" style="4" customWidth="1"/>
    <col min="2" max="63" width="1.625" style="4" customWidth="1"/>
    <col min="64" max="16384" width="9.00390625" style="4" customWidth="1"/>
  </cols>
  <sheetData>
    <row r="1" spans="1:63" ht="10.5" customHeight="1">
      <c r="A1" s="35" t="s">
        <v>355</v>
      </c>
      <c r="BK1" s="5"/>
    </row>
    <row r="3" spans="2:62" s="6" customFormat="1" ht="18" customHeight="1">
      <c r="B3" s="174" t="s">
        <v>389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</row>
    <row r="4" spans="2:85" ht="12.75" customHeight="1">
      <c r="B4" s="9"/>
      <c r="C4" s="10"/>
      <c r="D4" s="10"/>
      <c r="E4" s="10"/>
      <c r="F4" s="11"/>
      <c r="G4" s="11"/>
      <c r="H4" s="11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</row>
    <row r="5" spans="2:124" ht="15.75" customHeight="1">
      <c r="B5" s="127" t="s">
        <v>158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9" t="s">
        <v>242</v>
      </c>
      <c r="O5" s="125"/>
      <c r="P5" s="125"/>
      <c r="Q5" s="125"/>
      <c r="R5" s="125"/>
      <c r="S5" s="125"/>
      <c r="T5" s="125" t="s">
        <v>240</v>
      </c>
      <c r="U5" s="125"/>
      <c r="V5" s="125"/>
      <c r="W5" s="125"/>
      <c r="X5" s="125"/>
      <c r="Y5" s="125"/>
      <c r="Z5" s="125" t="s">
        <v>238</v>
      </c>
      <c r="AA5" s="125"/>
      <c r="AB5" s="125"/>
      <c r="AC5" s="125"/>
      <c r="AD5" s="125"/>
      <c r="AE5" s="125"/>
      <c r="AF5" s="280" t="s">
        <v>241</v>
      </c>
      <c r="AG5" s="280"/>
      <c r="AH5" s="280"/>
      <c r="AI5" s="280"/>
      <c r="AJ5" s="280"/>
      <c r="AK5" s="280"/>
      <c r="AL5" s="280"/>
      <c r="AM5" s="281"/>
      <c r="AN5" s="281"/>
      <c r="AO5" s="281"/>
      <c r="AP5" s="281"/>
      <c r="AQ5" s="281"/>
      <c r="AR5" s="281"/>
      <c r="AS5" s="281"/>
      <c r="AT5" s="281"/>
      <c r="AU5" s="281"/>
      <c r="AV5" s="281"/>
      <c r="AW5" s="281"/>
      <c r="AX5" s="281"/>
      <c r="AY5" s="281"/>
      <c r="AZ5" s="281"/>
      <c r="BA5" s="281"/>
      <c r="BB5" s="281"/>
      <c r="BC5" s="281"/>
      <c r="BD5" s="281"/>
      <c r="BE5" s="281"/>
      <c r="BF5" s="281"/>
      <c r="BG5" s="281"/>
      <c r="BH5" s="281"/>
      <c r="BI5" s="281"/>
      <c r="BJ5" s="282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</row>
    <row r="6" spans="2:124" ht="15.75" customHeight="1">
      <c r="B6" s="12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 t="s">
        <v>222</v>
      </c>
      <c r="AG6" s="118"/>
      <c r="AH6" s="118"/>
      <c r="AI6" s="118"/>
      <c r="AJ6" s="118"/>
      <c r="AK6" s="118"/>
      <c r="AL6" s="118"/>
      <c r="AM6" s="118" t="s">
        <v>196</v>
      </c>
      <c r="AN6" s="118"/>
      <c r="AO6" s="118"/>
      <c r="AP6" s="118"/>
      <c r="AQ6" s="118"/>
      <c r="AR6" s="118"/>
      <c r="AS6" s="118" t="s">
        <v>197</v>
      </c>
      <c r="AT6" s="118"/>
      <c r="AU6" s="118"/>
      <c r="AV6" s="118"/>
      <c r="AW6" s="118"/>
      <c r="AX6" s="118"/>
      <c r="AY6" s="118" t="s">
        <v>198</v>
      </c>
      <c r="AZ6" s="118"/>
      <c r="BA6" s="118"/>
      <c r="BB6" s="118"/>
      <c r="BC6" s="118"/>
      <c r="BD6" s="118"/>
      <c r="BE6" s="118" t="s">
        <v>201</v>
      </c>
      <c r="BF6" s="118"/>
      <c r="BG6" s="118"/>
      <c r="BH6" s="118"/>
      <c r="BI6" s="118"/>
      <c r="BJ6" s="11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</row>
    <row r="7" spans="13:85" ht="12.75" customHeight="1">
      <c r="M7" s="13"/>
      <c r="N7" s="31"/>
      <c r="O7" s="32"/>
      <c r="P7" s="32"/>
      <c r="Q7" s="32"/>
      <c r="R7" s="32"/>
      <c r="S7" s="32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</row>
    <row r="8" spans="2:62" ht="12.75" customHeight="1">
      <c r="B8" s="122" t="s">
        <v>24</v>
      </c>
      <c r="C8" s="122"/>
      <c r="D8" s="122"/>
      <c r="E8" s="122"/>
      <c r="F8" s="120">
        <v>16</v>
      </c>
      <c r="G8" s="120"/>
      <c r="H8" s="120"/>
      <c r="I8" s="120"/>
      <c r="J8" s="122" t="s">
        <v>3</v>
      </c>
      <c r="K8" s="122"/>
      <c r="L8" s="122"/>
      <c r="M8" s="183"/>
      <c r="N8" s="116">
        <v>8</v>
      </c>
      <c r="O8" s="112"/>
      <c r="P8" s="112"/>
      <c r="Q8" s="112"/>
      <c r="R8" s="112"/>
      <c r="S8" s="112"/>
      <c r="T8" s="113">
        <v>25</v>
      </c>
      <c r="U8" s="113"/>
      <c r="V8" s="113"/>
      <c r="W8" s="113"/>
      <c r="X8" s="113"/>
      <c r="Y8" s="113"/>
      <c r="Z8" s="113">
        <v>75</v>
      </c>
      <c r="AA8" s="113"/>
      <c r="AB8" s="113"/>
      <c r="AC8" s="113"/>
      <c r="AD8" s="113"/>
      <c r="AE8" s="113"/>
      <c r="AF8" s="113">
        <f>SUM(AM8:BJ8)</f>
        <v>853</v>
      </c>
      <c r="AG8" s="113"/>
      <c r="AH8" s="113"/>
      <c r="AI8" s="113"/>
      <c r="AJ8" s="113"/>
      <c r="AK8" s="113"/>
      <c r="AL8" s="113"/>
      <c r="AM8" s="113">
        <v>220</v>
      </c>
      <c r="AN8" s="113"/>
      <c r="AO8" s="113"/>
      <c r="AP8" s="113"/>
      <c r="AQ8" s="113"/>
      <c r="AR8" s="113"/>
      <c r="AS8" s="113">
        <v>341</v>
      </c>
      <c r="AT8" s="113"/>
      <c r="AU8" s="113"/>
      <c r="AV8" s="113"/>
      <c r="AW8" s="113"/>
      <c r="AX8" s="113"/>
      <c r="AY8" s="113">
        <v>292</v>
      </c>
      <c r="AZ8" s="113"/>
      <c r="BA8" s="113"/>
      <c r="BB8" s="113"/>
      <c r="BC8" s="113"/>
      <c r="BD8" s="113"/>
      <c r="BE8" s="113">
        <v>0</v>
      </c>
      <c r="BF8" s="113"/>
      <c r="BG8" s="113"/>
      <c r="BH8" s="113"/>
      <c r="BI8" s="113"/>
      <c r="BJ8" s="113"/>
    </row>
    <row r="9" spans="2:62" ht="12.75" customHeight="1">
      <c r="B9" s="13"/>
      <c r="C9" s="13"/>
      <c r="D9" s="13"/>
      <c r="E9" s="8"/>
      <c r="F9" s="120">
        <v>17</v>
      </c>
      <c r="G9" s="120"/>
      <c r="H9" s="120"/>
      <c r="I9" s="120"/>
      <c r="K9" s="13"/>
      <c r="L9" s="13"/>
      <c r="M9" s="13"/>
      <c r="N9" s="268">
        <v>8</v>
      </c>
      <c r="O9" s="261"/>
      <c r="P9" s="261"/>
      <c r="Q9" s="261"/>
      <c r="R9" s="261"/>
      <c r="S9" s="261"/>
      <c r="T9" s="261">
        <v>25</v>
      </c>
      <c r="U9" s="261"/>
      <c r="V9" s="261"/>
      <c r="W9" s="261"/>
      <c r="X9" s="261"/>
      <c r="Y9" s="261"/>
      <c r="Z9" s="261">
        <v>75</v>
      </c>
      <c r="AA9" s="261"/>
      <c r="AB9" s="261"/>
      <c r="AC9" s="261"/>
      <c r="AD9" s="261"/>
      <c r="AE9" s="261"/>
      <c r="AF9" s="113">
        <f>SUM(AM9:BJ9)</f>
        <v>854</v>
      </c>
      <c r="AG9" s="113"/>
      <c r="AH9" s="113"/>
      <c r="AI9" s="113"/>
      <c r="AJ9" s="113"/>
      <c r="AK9" s="113"/>
      <c r="AL9" s="113"/>
      <c r="AM9" s="113">
        <v>218</v>
      </c>
      <c r="AN9" s="113"/>
      <c r="AO9" s="113"/>
      <c r="AP9" s="113"/>
      <c r="AQ9" s="113"/>
      <c r="AR9" s="113"/>
      <c r="AS9" s="113">
        <v>367</v>
      </c>
      <c r="AT9" s="113"/>
      <c r="AU9" s="113"/>
      <c r="AV9" s="113"/>
      <c r="AW9" s="113"/>
      <c r="AX9" s="113"/>
      <c r="AY9" s="113">
        <v>269</v>
      </c>
      <c r="AZ9" s="113"/>
      <c r="BA9" s="113"/>
      <c r="BB9" s="113"/>
      <c r="BC9" s="113"/>
      <c r="BD9" s="113"/>
      <c r="BE9" s="113">
        <v>0</v>
      </c>
      <c r="BF9" s="113"/>
      <c r="BG9" s="113"/>
      <c r="BH9" s="113"/>
      <c r="BI9" s="113"/>
      <c r="BJ9" s="113"/>
    </row>
    <row r="10" spans="2:62" ht="12.75" customHeight="1">
      <c r="B10" s="13"/>
      <c r="C10" s="13"/>
      <c r="D10" s="13"/>
      <c r="E10" s="8"/>
      <c r="F10" s="120">
        <v>18</v>
      </c>
      <c r="G10" s="120"/>
      <c r="H10" s="120"/>
      <c r="I10" s="120"/>
      <c r="K10" s="13"/>
      <c r="L10" s="13"/>
      <c r="M10" s="13"/>
      <c r="N10" s="268">
        <v>8</v>
      </c>
      <c r="O10" s="261"/>
      <c r="P10" s="261"/>
      <c r="Q10" s="261"/>
      <c r="R10" s="261"/>
      <c r="S10" s="261"/>
      <c r="T10" s="261">
        <v>22</v>
      </c>
      <c r="U10" s="261"/>
      <c r="V10" s="261"/>
      <c r="W10" s="261"/>
      <c r="X10" s="261"/>
      <c r="Y10" s="261"/>
      <c r="Z10" s="261">
        <v>66</v>
      </c>
      <c r="AA10" s="261"/>
      <c r="AB10" s="261"/>
      <c r="AC10" s="261"/>
      <c r="AD10" s="261"/>
      <c r="AE10" s="261"/>
      <c r="AF10" s="113">
        <f>SUM(AM10:BJ10)</f>
        <v>793</v>
      </c>
      <c r="AG10" s="113"/>
      <c r="AH10" s="113"/>
      <c r="AI10" s="113"/>
      <c r="AJ10" s="113"/>
      <c r="AK10" s="113"/>
      <c r="AL10" s="113"/>
      <c r="AM10" s="112">
        <v>108</v>
      </c>
      <c r="AN10" s="112"/>
      <c r="AO10" s="112"/>
      <c r="AP10" s="112"/>
      <c r="AQ10" s="112"/>
      <c r="AR10" s="112"/>
      <c r="AS10" s="112">
        <v>350</v>
      </c>
      <c r="AT10" s="112"/>
      <c r="AU10" s="112"/>
      <c r="AV10" s="112"/>
      <c r="AW10" s="112"/>
      <c r="AX10" s="112"/>
      <c r="AY10" s="112">
        <v>335</v>
      </c>
      <c r="AZ10" s="112"/>
      <c r="BA10" s="112"/>
      <c r="BB10" s="112"/>
      <c r="BC10" s="112"/>
      <c r="BD10" s="112"/>
      <c r="BE10" s="112">
        <v>0</v>
      </c>
      <c r="BF10" s="112"/>
      <c r="BG10" s="112"/>
      <c r="BH10" s="112"/>
      <c r="BI10" s="112"/>
      <c r="BJ10" s="112"/>
    </row>
    <row r="11" spans="2:62" ht="12.75" customHeight="1">
      <c r="B11" s="13"/>
      <c r="C11" s="13"/>
      <c r="D11" s="13"/>
      <c r="E11" s="8"/>
      <c r="F11" s="120">
        <v>19</v>
      </c>
      <c r="G11" s="120"/>
      <c r="H11" s="120"/>
      <c r="I11" s="120"/>
      <c r="K11" s="13"/>
      <c r="L11" s="13"/>
      <c r="M11" s="13"/>
      <c r="N11" s="268">
        <v>8</v>
      </c>
      <c r="O11" s="261"/>
      <c r="P11" s="261"/>
      <c r="Q11" s="261"/>
      <c r="R11" s="261"/>
      <c r="S11" s="261"/>
      <c r="T11" s="261">
        <v>22</v>
      </c>
      <c r="U11" s="261"/>
      <c r="V11" s="261"/>
      <c r="W11" s="261"/>
      <c r="X11" s="261"/>
      <c r="Y11" s="261"/>
      <c r="Z11" s="261">
        <v>66</v>
      </c>
      <c r="AA11" s="261"/>
      <c r="AB11" s="261"/>
      <c r="AC11" s="261"/>
      <c r="AD11" s="261"/>
      <c r="AE11" s="261"/>
      <c r="AF11" s="112">
        <f>SUM(AM11:BJ11)</f>
        <v>772</v>
      </c>
      <c r="AG11" s="112"/>
      <c r="AH11" s="112"/>
      <c r="AI11" s="112"/>
      <c r="AJ11" s="112"/>
      <c r="AK11" s="112"/>
      <c r="AL11" s="112"/>
      <c r="AM11" s="112">
        <v>177</v>
      </c>
      <c r="AN11" s="112"/>
      <c r="AO11" s="112"/>
      <c r="AP11" s="112"/>
      <c r="AQ11" s="112"/>
      <c r="AR11" s="112"/>
      <c r="AS11" s="112">
        <v>300</v>
      </c>
      <c r="AT11" s="112"/>
      <c r="AU11" s="112"/>
      <c r="AV11" s="112"/>
      <c r="AW11" s="112"/>
      <c r="AX11" s="112"/>
      <c r="AY11" s="112">
        <v>295</v>
      </c>
      <c r="AZ11" s="112"/>
      <c r="BA11" s="112"/>
      <c r="BB11" s="112"/>
      <c r="BC11" s="112"/>
      <c r="BD11" s="112"/>
      <c r="BE11" s="112">
        <v>0</v>
      </c>
      <c r="BF11" s="112"/>
      <c r="BG11" s="112"/>
      <c r="BH11" s="112"/>
      <c r="BI11" s="112"/>
      <c r="BJ11" s="112"/>
    </row>
    <row r="12" spans="2:62" s="20" customFormat="1" ht="12.75" customHeight="1">
      <c r="B12" s="21"/>
      <c r="C12" s="21"/>
      <c r="D12" s="21"/>
      <c r="E12" s="22"/>
      <c r="F12" s="123">
        <v>20</v>
      </c>
      <c r="G12" s="123"/>
      <c r="H12" s="123"/>
      <c r="I12" s="123"/>
      <c r="J12" s="21"/>
      <c r="K12" s="21"/>
      <c r="L12" s="21"/>
      <c r="M12" s="21"/>
      <c r="N12" s="179">
        <v>8</v>
      </c>
      <c r="O12" s="153"/>
      <c r="P12" s="153"/>
      <c r="Q12" s="153"/>
      <c r="R12" s="153"/>
      <c r="S12" s="153"/>
      <c r="T12" s="153">
        <v>21</v>
      </c>
      <c r="U12" s="153"/>
      <c r="V12" s="153"/>
      <c r="W12" s="153"/>
      <c r="X12" s="153"/>
      <c r="Y12" s="153"/>
      <c r="Z12" s="153">
        <v>63</v>
      </c>
      <c r="AA12" s="153"/>
      <c r="AB12" s="153"/>
      <c r="AC12" s="153"/>
      <c r="AD12" s="153"/>
      <c r="AE12" s="153"/>
      <c r="AF12" s="115" t="s">
        <v>262</v>
      </c>
      <c r="AG12" s="115"/>
      <c r="AH12" s="115"/>
      <c r="AI12" s="115"/>
      <c r="AJ12" s="115"/>
      <c r="AK12" s="115"/>
      <c r="AL12" s="115"/>
      <c r="AM12" s="115" t="s">
        <v>400</v>
      </c>
      <c r="AN12" s="115"/>
      <c r="AO12" s="115"/>
      <c r="AP12" s="115"/>
      <c r="AQ12" s="115"/>
      <c r="AR12" s="115"/>
      <c r="AS12" s="115" t="s">
        <v>400</v>
      </c>
      <c r="AT12" s="115"/>
      <c r="AU12" s="115"/>
      <c r="AV12" s="115"/>
      <c r="AW12" s="115"/>
      <c r="AX12" s="115"/>
      <c r="AY12" s="115" t="s">
        <v>400</v>
      </c>
      <c r="AZ12" s="115"/>
      <c r="BA12" s="115"/>
      <c r="BB12" s="115"/>
      <c r="BC12" s="115"/>
      <c r="BD12" s="115"/>
      <c r="BE12" s="115">
        <v>0</v>
      </c>
      <c r="BF12" s="115"/>
      <c r="BG12" s="115"/>
      <c r="BH12" s="115"/>
      <c r="BI12" s="115"/>
      <c r="BJ12" s="115"/>
    </row>
    <row r="13" spans="2:62" ht="12.75" customHeight="1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25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</row>
    <row r="14" spans="2:62" ht="12" customHeight="1">
      <c r="B14" s="13"/>
      <c r="C14" s="13"/>
      <c r="D14" s="8" t="s">
        <v>5</v>
      </c>
      <c r="E14" s="8" t="s">
        <v>6</v>
      </c>
      <c r="F14" s="172" t="s">
        <v>7</v>
      </c>
      <c r="G14" s="172"/>
      <c r="H14" s="79" t="s">
        <v>367</v>
      </c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</row>
    <row r="15" spans="2:13" ht="12" customHeight="1">
      <c r="B15" s="13"/>
      <c r="C15" s="13"/>
      <c r="D15" s="8"/>
      <c r="E15" s="8"/>
      <c r="F15" s="172" t="s">
        <v>318</v>
      </c>
      <c r="G15" s="172"/>
      <c r="H15" s="13" t="s">
        <v>319</v>
      </c>
      <c r="I15" s="79"/>
      <c r="J15" s="79"/>
      <c r="K15" s="79"/>
      <c r="L15" s="79"/>
      <c r="M15" s="79"/>
    </row>
    <row r="16" spans="2:13" ht="12" customHeight="1">
      <c r="B16" s="111" t="s">
        <v>9</v>
      </c>
      <c r="C16" s="111"/>
      <c r="D16" s="111"/>
      <c r="E16" s="8" t="s">
        <v>402</v>
      </c>
      <c r="F16" s="13" t="s">
        <v>132</v>
      </c>
      <c r="G16" s="13"/>
      <c r="H16" s="13"/>
      <c r="I16" s="13"/>
      <c r="J16" s="13"/>
      <c r="K16" s="13"/>
      <c r="L16" s="13"/>
      <c r="M16" s="13"/>
    </row>
    <row r="17" spans="10:14" ht="12" customHeight="1">
      <c r="J17" s="13"/>
      <c r="K17" s="13"/>
      <c r="L17" s="13"/>
      <c r="M17" s="13"/>
      <c r="N17" s="13"/>
    </row>
    <row r="18" spans="2:13" ht="12" customHeight="1">
      <c r="B18" s="17"/>
      <c r="C18" s="17"/>
      <c r="D18" s="17"/>
      <c r="E18" s="8"/>
      <c r="F18" s="13"/>
      <c r="G18" s="13"/>
      <c r="H18" s="13"/>
      <c r="I18" s="13"/>
      <c r="J18" s="13"/>
      <c r="K18" s="13"/>
      <c r="L18" s="13"/>
      <c r="M18" s="13"/>
    </row>
    <row r="19" spans="2:13" ht="12" customHeight="1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3:7" ht="12" customHeight="1">
      <c r="C20" s="2"/>
      <c r="D20" s="2"/>
      <c r="E20" s="2"/>
      <c r="F20" s="3"/>
      <c r="G20" s="3"/>
    </row>
    <row r="21" ht="12" customHeight="1"/>
  </sheetData>
  <sheetProtection/>
  <mergeCells count="61">
    <mergeCell ref="AF11:AL11"/>
    <mergeCell ref="F12:I12"/>
    <mergeCell ref="F15:G15"/>
    <mergeCell ref="AF12:AL12"/>
    <mergeCell ref="F14:G14"/>
    <mergeCell ref="Z12:AE12"/>
    <mergeCell ref="F8:I8"/>
    <mergeCell ref="F9:I9"/>
    <mergeCell ref="F10:I10"/>
    <mergeCell ref="B16:D16"/>
    <mergeCell ref="T11:Y11"/>
    <mergeCell ref="Z11:AE11"/>
    <mergeCell ref="T8:Y8"/>
    <mergeCell ref="N9:S9"/>
    <mergeCell ref="T9:Y9"/>
    <mergeCell ref="N12:S12"/>
    <mergeCell ref="T12:Y12"/>
    <mergeCell ref="B8:E8"/>
    <mergeCell ref="J8:M8"/>
    <mergeCell ref="F11:I11"/>
    <mergeCell ref="N11:S11"/>
    <mergeCell ref="N8:S8"/>
    <mergeCell ref="AS9:AX9"/>
    <mergeCell ref="AY9:BD9"/>
    <mergeCell ref="AM9:AR9"/>
    <mergeCell ref="AM12:AR12"/>
    <mergeCell ref="AM11:AR11"/>
    <mergeCell ref="AS11:AX11"/>
    <mergeCell ref="AS12:AX12"/>
    <mergeCell ref="BE12:BJ12"/>
    <mergeCell ref="AY10:BD10"/>
    <mergeCell ref="BE10:BJ10"/>
    <mergeCell ref="AY11:BD11"/>
    <mergeCell ref="BE11:BJ11"/>
    <mergeCell ref="AY12:BD12"/>
    <mergeCell ref="AY8:BD8"/>
    <mergeCell ref="BE8:BJ8"/>
    <mergeCell ref="AF10:AL10"/>
    <mergeCell ref="AM10:AR10"/>
    <mergeCell ref="AS10:AX10"/>
    <mergeCell ref="AF9:AL9"/>
    <mergeCell ref="AF8:AL8"/>
    <mergeCell ref="AM8:AR8"/>
    <mergeCell ref="AS8:AX8"/>
    <mergeCell ref="BE9:BJ9"/>
    <mergeCell ref="AF5:BJ5"/>
    <mergeCell ref="AF6:AL6"/>
    <mergeCell ref="AM6:AR6"/>
    <mergeCell ref="AS6:AX6"/>
    <mergeCell ref="AY6:BD6"/>
    <mergeCell ref="BE6:BJ6"/>
    <mergeCell ref="Z8:AE8"/>
    <mergeCell ref="Z9:AE9"/>
    <mergeCell ref="N10:S10"/>
    <mergeCell ref="T10:Y10"/>
    <mergeCell ref="Z10:AE10"/>
    <mergeCell ref="B3:BJ3"/>
    <mergeCell ref="B5:M6"/>
    <mergeCell ref="N5:S6"/>
    <mergeCell ref="T5:Y6"/>
    <mergeCell ref="Z5:AE6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S22:S22"/>
  <sheetViews>
    <sheetView workbookViewId="0" topLeftCell="A1">
      <selection activeCell="A1" sqref="A1"/>
    </sheetView>
  </sheetViews>
  <sheetFormatPr defaultColWidth="9.00390625" defaultRowHeight="13.5"/>
  <cols>
    <col min="1" max="63" width="1.625" style="0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30.75">
      <c r="S22" s="108" t="s">
        <v>493</v>
      </c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</sheetData>
  <sheetProtection/>
  <printOptions/>
  <pageMargins left="0.4724409448818898" right="0.4724409448818898" top="0.7086614173228347" bottom="0.3937007874015748" header="0.5118110236220472" footer="0.5118110236220472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65"/>
  <sheetViews>
    <sheetView zoomScalePageLayoutView="0" workbookViewId="0" topLeftCell="A1">
      <selection activeCell="A1" sqref="A1"/>
    </sheetView>
  </sheetViews>
  <sheetFormatPr defaultColWidth="9.00390625" defaultRowHeight="10.5" customHeight="1"/>
  <cols>
    <col min="1" max="1" width="1.00390625" style="4" customWidth="1"/>
    <col min="2" max="63" width="1.625" style="4" customWidth="1"/>
    <col min="64" max="16384" width="9.00390625" style="4" customWidth="1"/>
  </cols>
  <sheetData>
    <row r="1" ht="10.5" customHeight="1">
      <c r="BK1" s="5" t="s">
        <v>345</v>
      </c>
    </row>
    <row r="3" spans="2:64" s="6" customFormat="1" ht="18" customHeight="1">
      <c r="B3" s="121" t="s">
        <v>375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L3" s="7"/>
    </row>
    <row r="4" spans="2:62" ht="12.75" customHeight="1">
      <c r="B4" s="120" t="s">
        <v>1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</row>
    <row r="5" spans="2:63" ht="12.75" customHeight="1">
      <c r="B5" s="9"/>
      <c r="C5" s="10"/>
      <c r="D5" s="10"/>
      <c r="E5" s="10"/>
      <c r="F5" s="10"/>
      <c r="G5" s="11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12" t="s">
        <v>466</v>
      </c>
      <c r="BK5" s="13"/>
    </row>
    <row r="6" spans="2:63" ht="19.5" customHeight="1">
      <c r="B6" s="127" t="s">
        <v>157</v>
      </c>
      <c r="C6" s="125"/>
      <c r="D6" s="125"/>
      <c r="E6" s="125"/>
      <c r="F6" s="125"/>
      <c r="G6" s="125"/>
      <c r="H6" s="125"/>
      <c r="I6" s="125"/>
      <c r="J6" s="125"/>
      <c r="K6" s="125"/>
      <c r="L6" s="126"/>
      <c r="M6" s="125" t="s">
        <v>263</v>
      </c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 t="s">
        <v>264</v>
      </c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 t="s">
        <v>265</v>
      </c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 t="s">
        <v>266</v>
      </c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6"/>
      <c r="BK6" s="13"/>
    </row>
    <row r="7" spans="2:65" ht="19.5" customHeight="1">
      <c r="B7" s="128"/>
      <c r="C7" s="118"/>
      <c r="D7" s="118"/>
      <c r="E7" s="118"/>
      <c r="F7" s="118"/>
      <c r="G7" s="118"/>
      <c r="H7" s="118"/>
      <c r="I7" s="118"/>
      <c r="J7" s="118"/>
      <c r="K7" s="118"/>
      <c r="L7" s="119"/>
      <c r="M7" s="118" t="s">
        <v>155</v>
      </c>
      <c r="N7" s="118"/>
      <c r="O7" s="118"/>
      <c r="P7" s="118"/>
      <c r="Q7" s="118"/>
      <c r="R7" s="118"/>
      <c r="S7" s="118"/>
      <c r="T7" s="118" t="s">
        <v>156</v>
      </c>
      <c r="U7" s="118"/>
      <c r="V7" s="118"/>
      <c r="W7" s="118"/>
      <c r="X7" s="118"/>
      <c r="Y7" s="118"/>
      <c r="Z7" s="118"/>
      <c r="AA7" s="118" t="s">
        <v>155</v>
      </c>
      <c r="AB7" s="118"/>
      <c r="AC7" s="118"/>
      <c r="AD7" s="118"/>
      <c r="AE7" s="118"/>
      <c r="AF7" s="118"/>
      <c r="AG7" s="118" t="s">
        <v>156</v>
      </c>
      <c r="AH7" s="118"/>
      <c r="AI7" s="118"/>
      <c r="AJ7" s="118"/>
      <c r="AK7" s="118"/>
      <c r="AL7" s="118"/>
      <c r="AM7" s="118" t="s">
        <v>155</v>
      </c>
      <c r="AN7" s="118"/>
      <c r="AO7" s="118"/>
      <c r="AP7" s="118"/>
      <c r="AQ7" s="118"/>
      <c r="AR7" s="118"/>
      <c r="AS7" s="118" t="s">
        <v>156</v>
      </c>
      <c r="AT7" s="118"/>
      <c r="AU7" s="118"/>
      <c r="AV7" s="118"/>
      <c r="AW7" s="118"/>
      <c r="AX7" s="118"/>
      <c r="AY7" s="118" t="s">
        <v>155</v>
      </c>
      <c r="AZ7" s="118"/>
      <c r="BA7" s="118"/>
      <c r="BB7" s="118"/>
      <c r="BC7" s="118"/>
      <c r="BD7" s="118"/>
      <c r="BE7" s="118" t="s">
        <v>156</v>
      </c>
      <c r="BF7" s="118"/>
      <c r="BG7" s="118"/>
      <c r="BH7" s="118"/>
      <c r="BI7" s="118"/>
      <c r="BJ7" s="119"/>
      <c r="BK7" s="13"/>
      <c r="BM7" s="14"/>
    </row>
    <row r="8" spans="2:63" ht="13.5" customHeight="1">
      <c r="B8" s="13"/>
      <c r="C8" s="8"/>
      <c r="D8" s="8"/>
      <c r="E8" s="8"/>
      <c r="F8" s="8"/>
      <c r="G8" s="13"/>
      <c r="H8" s="13"/>
      <c r="I8" s="13"/>
      <c r="J8" s="13"/>
      <c r="K8" s="13"/>
      <c r="L8" s="13"/>
      <c r="M8" s="15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ht="13.5" customHeight="1">
      <c r="B9" s="13"/>
      <c r="C9" s="122" t="s">
        <v>24</v>
      </c>
      <c r="D9" s="122"/>
      <c r="E9" s="122"/>
      <c r="F9" s="122"/>
      <c r="G9" s="120">
        <v>16</v>
      </c>
      <c r="H9" s="120"/>
      <c r="I9" s="111" t="s">
        <v>154</v>
      </c>
      <c r="J9" s="111"/>
      <c r="K9" s="111"/>
      <c r="L9" s="13"/>
      <c r="M9" s="116">
        <v>7335</v>
      </c>
      <c r="N9" s="112"/>
      <c r="O9" s="112"/>
      <c r="P9" s="112"/>
      <c r="Q9" s="112"/>
      <c r="R9" s="112"/>
      <c r="S9" s="112"/>
      <c r="T9" s="112">
        <v>10828</v>
      </c>
      <c r="U9" s="112"/>
      <c r="V9" s="112"/>
      <c r="W9" s="112"/>
      <c r="X9" s="112"/>
      <c r="Y9" s="112"/>
      <c r="Z9" s="112"/>
      <c r="AA9" s="112">
        <v>6996</v>
      </c>
      <c r="AB9" s="112"/>
      <c r="AC9" s="112"/>
      <c r="AD9" s="112"/>
      <c r="AE9" s="112"/>
      <c r="AF9" s="112"/>
      <c r="AG9" s="112">
        <v>10387</v>
      </c>
      <c r="AH9" s="112"/>
      <c r="AI9" s="112"/>
      <c r="AJ9" s="112"/>
      <c r="AK9" s="112"/>
      <c r="AL9" s="112"/>
      <c r="AM9" s="112">
        <v>6451</v>
      </c>
      <c r="AN9" s="112"/>
      <c r="AO9" s="112"/>
      <c r="AP9" s="112"/>
      <c r="AQ9" s="112"/>
      <c r="AR9" s="112"/>
      <c r="AS9" s="112">
        <v>9695</v>
      </c>
      <c r="AT9" s="112"/>
      <c r="AU9" s="112"/>
      <c r="AV9" s="112"/>
      <c r="AW9" s="112"/>
      <c r="AX9" s="112"/>
      <c r="AY9" s="112">
        <v>721</v>
      </c>
      <c r="AZ9" s="112"/>
      <c r="BA9" s="112"/>
      <c r="BB9" s="112"/>
      <c r="BC9" s="112"/>
      <c r="BD9" s="112"/>
      <c r="BE9" s="112">
        <v>1040</v>
      </c>
      <c r="BF9" s="112"/>
      <c r="BG9" s="112"/>
      <c r="BH9" s="112"/>
      <c r="BI9" s="112"/>
      <c r="BJ9" s="112"/>
      <c r="BK9" s="13"/>
    </row>
    <row r="10" spans="2:63" ht="13.5" customHeight="1">
      <c r="B10" s="13"/>
      <c r="C10" s="13"/>
      <c r="D10" s="13"/>
      <c r="E10" s="8"/>
      <c r="F10" s="8"/>
      <c r="G10" s="120">
        <v>17</v>
      </c>
      <c r="H10" s="120"/>
      <c r="I10" s="13"/>
      <c r="J10" s="13"/>
      <c r="K10" s="13"/>
      <c r="L10" s="13"/>
      <c r="M10" s="116">
        <v>7872</v>
      </c>
      <c r="N10" s="112"/>
      <c r="O10" s="112"/>
      <c r="P10" s="112"/>
      <c r="Q10" s="112"/>
      <c r="R10" s="112"/>
      <c r="S10" s="112"/>
      <c r="T10" s="112">
        <v>11636</v>
      </c>
      <c r="U10" s="112"/>
      <c r="V10" s="112"/>
      <c r="W10" s="112"/>
      <c r="X10" s="112"/>
      <c r="Y10" s="112"/>
      <c r="Z10" s="112"/>
      <c r="AA10" s="112">
        <v>7553</v>
      </c>
      <c r="AB10" s="112"/>
      <c r="AC10" s="112"/>
      <c r="AD10" s="112"/>
      <c r="AE10" s="112"/>
      <c r="AF10" s="112"/>
      <c r="AG10" s="112">
        <v>11067</v>
      </c>
      <c r="AH10" s="112"/>
      <c r="AI10" s="112"/>
      <c r="AJ10" s="112"/>
      <c r="AK10" s="112"/>
      <c r="AL10" s="112"/>
      <c r="AM10" s="112">
        <v>6951</v>
      </c>
      <c r="AN10" s="112"/>
      <c r="AO10" s="112"/>
      <c r="AP10" s="112"/>
      <c r="AQ10" s="112"/>
      <c r="AR10" s="112"/>
      <c r="AS10" s="112">
        <v>10415</v>
      </c>
      <c r="AT10" s="112"/>
      <c r="AU10" s="112"/>
      <c r="AV10" s="112"/>
      <c r="AW10" s="112"/>
      <c r="AX10" s="112"/>
      <c r="AY10" s="112">
        <v>771</v>
      </c>
      <c r="AZ10" s="112"/>
      <c r="BA10" s="112"/>
      <c r="BB10" s="112"/>
      <c r="BC10" s="112"/>
      <c r="BD10" s="112"/>
      <c r="BE10" s="112">
        <v>1114</v>
      </c>
      <c r="BF10" s="112"/>
      <c r="BG10" s="112"/>
      <c r="BH10" s="112"/>
      <c r="BI10" s="112"/>
      <c r="BJ10" s="112"/>
      <c r="BK10" s="13"/>
    </row>
    <row r="11" spans="2:63" ht="13.5" customHeight="1">
      <c r="B11" s="13"/>
      <c r="C11" s="13"/>
      <c r="D11" s="13"/>
      <c r="E11" s="8"/>
      <c r="F11" s="8"/>
      <c r="G11" s="120">
        <v>18</v>
      </c>
      <c r="H11" s="120"/>
      <c r="I11" s="13"/>
      <c r="J11" s="13"/>
      <c r="K11" s="13"/>
      <c r="L11" s="13"/>
      <c r="M11" s="116">
        <v>8254</v>
      </c>
      <c r="N11" s="112"/>
      <c r="O11" s="112"/>
      <c r="P11" s="112"/>
      <c r="Q11" s="112"/>
      <c r="R11" s="112"/>
      <c r="S11" s="112"/>
      <c r="T11" s="112">
        <v>12112</v>
      </c>
      <c r="U11" s="112"/>
      <c r="V11" s="112"/>
      <c r="W11" s="112"/>
      <c r="X11" s="112"/>
      <c r="Y11" s="112"/>
      <c r="Z11" s="112"/>
      <c r="AA11" s="112">
        <v>7345</v>
      </c>
      <c r="AB11" s="112"/>
      <c r="AC11" s="112"/>
      <c r="AD11" s="112"/>
      <c r="AE11" s="112"/>
      <c r="AF11" s="112"/>
      <c r="AG11" s="112">
        <v>10864</v>
      </c>
      <c r="AH11" s="112"/>
      <c r="AI11" s="112"/>
      <c r="AJ11" s="112"/>
      <c r="AK11" s="112"/>
      <c r="AL11" s="112"/>
      <c r="AM11" s="112">
        <v>7262</v>
      </c>
      <c r="AN11" s="112"/>
      <c r="AO11" s="112"/>
      <c r="AP11" s="112"/>
      <c r="AQ11" s="112"/>
      <c r="AR11" s="112"/>
      <c r="AS11" s="112">
        <v>10850</v>
      </c>
      <c r="AT11" s="112"/>
      <c r="AU11" s="112"/>
      <c r="AV11" s="112"/>
      <c r="AW11" s="112"/>
      <c r="AX11" s="112"/>
      <c r="AY11" s="112">
        <v>802</v>
      </c>
      <c r="AZ11" s="112"/>
      <c r="BA11" s="112"/>
      <c r="BB11" s="112"/>
      <c r="BC11" s="112"/>
      <c r="BD11" s="112"/>
      <c r="BE11" s="112">
        <v>1151</v>
      </c>
      <c r="BF11" s="112"/>
      <c r="BG11" s="112"/>
      <c r="BH11" s="112"/>
      <c r="BI11" s="112"/>
      <c r="BJ11" s="112"/>
      <c r="BK11" s="13"/>
    </row>
    <row r="12" spans="1:63" ht="13.5" customHeight="1">
      <c r="A12" s="20"/>
      <c r="B12" s="21"/>
      <c r="C12" s="21"/>
      <c r="D12" s="21"/>
      <c r="E12" s="22"/>
      <c r="F12" s="22"/>
      <c r="G12" s="120">
        <v>19</v>
      </c>
      <c r="H12" s="120"/>
      <c r="I12" s="13"/>
      <c r="J12" s="13"/>
      <c r="K12" s="13"/>
      <c r="L12" s="13"/>
      <c r="M12" s="116">
        <v>8491</v>
      </c>
      <c r="N12" s="112"/>
      <c r="O12" s="112"/>
      <c r="P12" s="112"/>
      <c r="Q12" s="112"/>
      <c r="R12" s="112"/>
      <c r="S12" s="112"/>
      <c r="T12" s="112">
        <v>12326</v>
      </c>
      <c r="U12" s="112"/>
      <c r="V12" s="112"/>
      <c r="W12" s="112"/>
      <c r="X12" s="112"/>
      <c r="Y12" s="112"/>
      <c r="Z12" s="112"/>
      <c r="AA12" s="112">
        <v>7496</v>
      </c>
      <c r="AB12" s="112"/>
      <c r="AC12" s="112"/>
      <c r="AD12" s="112"/>
      <c r="AE12" s="112"/>
      <c r="AF12" s="112"/>
      <c r="AG12" s="112">
        <v>10942</v>
      </c>
      <c r="AH12" s="112"/>
      <c r="AI12" s="112"/>
      <c r="AJ12" s="112"/>
      <c r="AK12" s="112"/>
      <c r="AL12" s="112"/>
      <c r="AM12" s="112">
        <v>7492</v>
      </c>
      <c r="AN12" s="112"/>
      <c r="AO12" s="112"/>
      <c r="AP12" s="112"/>
      <c r="AQ12" s="112"/>
      <c r="AR12" s="112"/>
      <c r="AS12" s="112">
        <v>11051</v>
      </c>
      <c r="AT12" s="112"/>
      <c r="AU12" s="112"/>
      <c r="AV12" s="112"/>
      <c r="AW12" s="112"/>
      <c r="AX12" s="112"/>
      <c r="AY12" s="112">
        <v>820</v>
      </c>
      <c r="AZ12" s="112"/>
      <c r="BA12" s="112"/>
      <c r="BB12" s="112"/>
      <c r="BC12" s="112"/>
      <c r="BD12" s="112"/>
      <c r="BE12" s="112">
        <v>1178</v>
      </c>
      <c r="BF12" s="112"/>
      <c r="BG12" s="112"/>
      <c r="BH12" s="112"/>
      <c r="BI12" s="112"/>
      <c r="BJ12" s="112"/>
      <c r="BK12" s="21"/>
    </row>
    <row r="13" spans="2:63" s="20" customFormat="1" ht="13.5" customHeight="1">
      <c r="B13" s="21"/>
      <c r="C13" s="21"/>
      <c r="D13" s="21"/>
      <c r="E13" s="22"/>
      <c r="F13" s="22"/>
      <c r="G13" s="123">
        <v>20</v>
      </c>
      <c r="H13" s="123"/>
      <c r="I13" s="21"/>
      <c r="J13" s="21"/>
      <c r="K13" s="21"/>
      <c r="L13" s="21"/>
      <c r="M13" s="114">
        <v>8638</v>
      </c>
      <c r="N13" s="115"/>
      <c r="O13" s="115"/>
      <c r="P13" s="115"/>
      <c r="Q13" s="115"/>
      <c r="R13" s="115"/>
      <c r="S13" s="115"/>
      <c r="T13" s="115">
        <v>12363</v>
      </c>
      <c r="U13" s="115"/>
      <c r="V13" s="115"/>
      <c r="W13" s="115"/>
      <c r="X13" s="115"/>
      <c r="Y13" s="115"/>
      <c r="Z13" s="115"/>
      <c r="AA13" s="115">
        <v>7570</v>
      </c>
      <c r="AB13" s="115"/>
      <c r="AC13" s="115"/>
      <c r="AD13" s="115"/>
      <c r="AE13" s="115"/>
      <c r="AF13" s="115"/>
      <c r="AG13" s="115">
        <v>10856</v>
      </c>
      <c r="AH13" s="115"/>
      <c r="AI13" s="115"/>
      <c r="AJ13" s="115"/>
      <c r="AK13" s="115"/>
      <c r="AL13" s="115"/>
      <c r="AM13" s="115">
        <v>7628</v>
      </c>
      <c r="AN13" s="115"/>
      <c r="AO13" s="115"/>
      <c r="AP13" s="115"/>
      <c r="AQ13" s="115"/>
      <c r="AR13" s="115"/>
      <c r="AS13" s="115">
        <v>11056</v>
      </c>
      <c r="AT13" s="115"/>
      <c r="AU13" s="115"/>
      <c r="AV13" s="115"/>
      <c r="AW13" s="115"/>
      <c r="AX13" s="115"/>
      <c r="AY13" s="115">
        <v>796</v>
      </c>
      <c r="AZ13" s="115"/>
      <c r="BA13" s="115"/>
      <c r="BB13" s="115"/>
      <c r="BC13" s="115"/>
      <c r="BD13" s="115"/>
      <c r="BE13" s="115">
        <v>1127</v>
      </c>
      <c r="BF13" s="115"/>
      <c r="BG13" s="115"/>
      <c r="BH13" s="115"/>
      <c r="BI13" s="115"/>
      <c r="BJ13" s="115"/>
      <c r="BK13" s="21"/>
    </row>
    <row r="14" spans="2:63" ht="13.5" customHeight="1">
      <c r="B14" s="9"/>
      <c r="C14" s="9"/>
      <c r="D14" s="9"/>
      <c r="E14" s="11"/>
      <c r="F14" s="11"/>
      <c r="G14" s="11"/>
      <c r="H14" s="9"/>
      <c r="I14" s="9"/>
      <c r="J14" s="9"/>
      <c r="K14" s="9"/>
      <c r="L14" s="9"/>
      <c r="M14" s="25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13"/>
    </row>
    <row r="15" spans="2:63" ht="19.5" customHeight="1">
      <c r="B15" s="127" t="s">
        <v>157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6"/>
      <c r="M15" s="125" t="s">
        <v>267</v>
      </c>
      <c r="N15" s="125"/>
      <c r="O15" s="125"/>
      <c r="P15" s="125"/>
      <c r="Q15" s="125"/>
      <c r="R15" s="125"/>
      <c r="S15" s="125"/>
      <c r="T15" s="125"/>
      <c r="U15" s="125"/>
      <c r="V15" s="125"/>
      <c r="W15" s="125" t="s">
        <v>268</v>
      </c>
      <c r="X15" s="125"/>
      <c r="Y15" s="125"/>
      <c r="Z15" s="125"/>
      <c r="AA15" s="125"/>
      <c r="AB15" s="125"/>
      <c r="AC15" s="125"/>
      <c r="AD15" s="125"/>
      <c r="AE15" s="125"/>
      <c r="AF15" s="125"/>
      <c r="AG15" s="125" t="s">
        <v>269</v>
      </c>
      <c r="AH15" s="125"/>
      <c r="AI15" s="125"/>
      <c r="AJ15" s="125"/>
      <c r="AK15" s="125"/>
      <c r="AL15" s="125"/>
      <c r="AM15" s="125"/>
      <c r="AN15" s="125"/>
      <c r="AO15" s="125"/>
      <c r="AP15" s="125"/>
      <c r="AQ15" s="125" t="s">
        <v>270</v>
      </c>
      <c r="AR15" s="125"/>
      <c r="AS15" s="125"/>
      <c r="AT15" s="125"/>
      <c r="AU15" s="125"/>
      <c r="AV15" s="125"/>
      <c r="AW15" s="125"/>
      <c r="AX15" s="125"/>
      <c r="AY15" s="125"/>
      <c r="AZ15" s="125"/>
      <c r="BA15" s="125" t="s">
        <v>271</v>
      </c>
      <c r="BB15" s="125"/>
      <c r="BC15" s="125"/>
      <c r="BD15" s="125"/>
      <c r="BE15" s="125"/>
      <c r="BF15" s="125"/>
      <c r="BG15" s="125"/>
      <c r="BH15" s="125"/>
      <c r="BI15" s="125"/>
      <c r="BJ15" s="126"/>
      <c r="BK15" s="13"/>
    </row>
    <row r="16" spans="2:63" ht="19.5" customHeight="1">
      <c r="B16" s="128"/>
      <c r="C16" s="118"/>
      <c r="D16" s="118"/>
      <c r="E16" s="118"/>
      <c r="F16" s="118"/>
      <c r="G16" s="118"/>
      <c r="H16" s="118"/>
      <c r="I16" s="118"/>
      <c r="J16" s="118"/>
      <c r="K16" s="118"/>
      <c r="L16" s="119"/>
      <c r="M16" s="118" t="s">
        <v>4</v>
      </c>
      <c r="N16" s="118"/>
      <c r="O16" s="118"/>
      <c r="P16" s="118"/>
      <c r="Q16" s="118"/>
      <c r="R16" s="118" t="s">
        <v>2</v>
      </c>
      <c r="S16" s="118"/>
      <c r="T16" s="118"/>
      <c r="U16" s="118"/>
      <c r="V16" s="118"/>
      <c r="W16" s="118" t="s">
        <v>4</v>
      </c>
      <c r="X16" s="118"/>
      <c r="Y16" s="118"/>
      <c r="Z16" s="118"/>
      <c r="AA16" s="118"/>
      <c r="AB16" s="118" t="s">
        <v>2</v>
      </c>
      <c r="AC16" s="118"/>
      <c r="AD16" s="118"/>
      <c r="AE16" s="118"/>
      <c r="AF16" s="118"/>
      <c r="AG16" s="118" t="s">
        <v>4</v>
      </c>
      <c r="AH16" s="118"/>
      <c r="AI16" s="118"/>
      <c r="AJ16" s="118"/>
      <c r="AK16" s="118"/>
      <c r="AL16" s="118" t="s">
        <v>2</v>
      </c>
      <c r="AM16" s="118"/>
      <c r="AN16" s="118"/>
      <c r="AO16" s="118"/>
      <c r="AP16" s="118"/>
      <c r="AQ16" s="118" t="s">
        <v>4</v>
      </c>
      <c r="AR16" s="118"/>
      <c r="AS16" s="118"/>
      <c r="AT16" s="118"/>
      <c r="AU16" s="118"/>
      <c r="AV16" s="118" t="s">
        <v>2</v>
      </c>
      <c r="AW16" s="118"/>
      <c r="AX16" s="118"/>
      <c r="AY16" s="118"/>
      <c r="AZ16" s="118"/>
      <c r="BA16" s="118" t="s">
        <v>4</v>
      </c>
      <c r="BB16" s="118"/>
      <c r="BC16" s="118"/>
      <c r="BD16" s="118"/>
      <c r="BE16" s="118"/>
      <c r="BF16" s="118" t="s">
        <v>2</v>
      </c>
      <c r="BG16" s="118"/>
      <c r="BH16" s="118"/>
      <c r="BI16" s="118"/>
      <c r="BJ16" s="119"/>
      <c r="BK16" s="13"/>
    </row>
    <row r="17" spans="2:63" ht="13.5" customHeight="1">
      <c r="B17" s="13"/>
      <c r="C17" s="8"/>
      <c r="D17" s="8"/>
      <c r="E17" s="8"/>
      <c r="F17" s="8"/>
      <c r="G17" s="13"/>
      <c r="H17" s="13"/>
      <c r="I17" s="13"/>
      <c r="J17" s="13"/>
      <c r="K17" s="13"/>
      <c r="L17" s="13"/>
      <c r="M17" s="15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</row>
    <row r="18" spans="2:62" ht="13.5" customHeight="1">
      <c r="B18" s="13"/>
      <c r="C18" s="122" t="s">
        <v>24</v>
      </c>
      <c r="D18" s="122"/>
      <c r="E18" s="122"/>
      <c r="F18" s="122"/>
      <c r="G18" s="120">
        <v>16</v>
      </c>
      <c r="H18" s="120"/>
      <c r="I18" s="111" t="s">
        <v>154</v>
      </c>
      <c r="J18" s="111"/>
      <c r="K18" s="111"/>
      <c r="L18" s="13"/>
      <c r="M18" s="116">
        <v>884</v>
      </c>
      <c r="N18" s="112"/>
      <c r="O18" s="112"/>
      <c r="P18" s="112"/>
      <c r="Q18" s="112"/>
      <c r="R18" s="112">
        <v>932</v>
      </c>
      <c r="S18" s="112"/>
      <c r="T18" s="112"/>
      <c r="U18" s="112"/>
      <c r="V18" s="112"/>
      <c r="W18" s="112">
        <v>6299</v>
      </c>
      <c r="X18" s="112"/>
      <c r="Y18" s="112"/>
      <c r="Z18" s="112"/>
      <c r="AA18" s="112"/>
      <c r="AB18" s="112">
        <v>7943</v>
      </c>
      <c r="AC18" s="112"/>
      <c r="AD18" s="112"/>
      <c r="AE18" s="112"/>
      <c r="AF18" s="112"/>
      <c r="AG18" s="112" t="s">
        <v>250</v>
      </c>
      <c r="AH18" s="112"/>
      <c r="AI18" s="112"/>
      <c r="AJ18" s="112"/>
      <c r="AK18" s="112"/>
      <c r="AL18" s="112" t="s">
        <v>431</v>
      </c>
      <c r="AM18" s="112"/>
      <c r="AN18" s="112"/>
      <c r="AO18" s="112"/>
      <c r="AP18" s="112"/>
      <c r="AQ18" s="112">
        <v>5</v>
      </c>
      <c r="AR18" s="112"/>
      <c r="AS18" s="112"/>
      <c r="AT18" s="112"/>
      <c r="AU18" s="112"/>
      <c r="AV18" s="112">
        <v>6</v>
      </c>
      <c r="AW18" s="112"/>
      <c r="AX18" s="112"/>
      <c r="AY18" s="112"/>
      <c r="AZ18" s="112"/>
      <c r="BA18" s="112">
        <v>12</v>
      </c>
      <c r="BB18" s="112"/>
      <c r="BC18" s="112"/>
      <c r="BD18" s="112"/>
      <c r="BE18" s="112"/>
      <c r="BF18" s="112">
        <v>12</v>
      </c>
      <c r="BG18" s="112"/>
      <c r="BH18" s="112"/>
      <c r="BI18" s="112"/>
      <c r="BJ18" s="112"/>
    </row>
    <row r="19" spans="2:62" ht="13.5" customHeight="1">
      <c r="B19" s="13"/>
      <c r="C19" s="13"/>
      <c r="D19" s="13"/>
      <c r="E19" s="8"/>
      <c r="F19" s="8"/>
      <c r="G19" s="120">
        <v>17</v>
      </c>
      <c r="H19" s="120"/>
      <c r="I19" s="13"/>
      <c r="J19" s="13"/>
      <c r="K19" s="13"/>
      <c r="L19" s="13"/>
      <c r="M19" s="116">
        <v>998</v>
      </c>
      <c r="N19" s="112"/>
      <c r="O19" s="112"/>
      <c r="P19" s="112"/>
      <c r="Q19" s="112"/>
      <c r="R19" s="112">
        <v>1050</v>
      </c>
      <c r="S19" s="112"/>
      <c r="T19" s="112"/>
      <c r="U19" s="112"/>
      <c r="V19" s="112"/>
      <c r="W19" s="112">
        <v>6834</v>
      </c>
      <c r="X19" s="112"/>
      <c r="Y19" s="112"/>
      <c r="Z19" s="112"/>
      <c r="AA19" s="112"/>
      <c r="AB19" s="112">
        <v>8790</v>
      </c>
      <c r="AC19" s="112"/>
      <c r="AD19" s="112"/>
      <c r="AE19" s="112"/>
      <c r="AF19" s="112"/>
      <c r="AG19" s="112" t="s">
        <v>432</v>
      </c>
      <c r="AH19" s="112"/>
      <c r="AI19" s="112"/>
      <c r="AJ19" s="112"/>
      <c r="AK19" s="112"/>
      <c r="AL19" s="112" t="s">
        <v>432</v>
      </c>
      <c r="AM19" s="112"/>
      <c r="AN19" s="112"/>
      <c r="AO19" s="112"/>
      <c r="AP19" s="112"/>
      <c r="AQ19" s="112">
        <v>67</v>
      </c>
      <c r="AR19" s="112"/>
      <c r="AS19" s="112"/>
      <c r="AT19" s="112"/>
      <c r="AU19" s="112"/>
      <c r="AV19" s="112">
        <v>73</v>
      </c>
      <c r="AW19" s="112"/>
      <c r="AX19" s="112"/>
      <c r="AY19" s="112"/>
      <c r="AZ19" s="112"/>
      <c r="BA19" s="112">
        <v>19</v>
      </c>
      <c r="BB19" s="112"/>
      <c r="BC19" s="112"/>
      <c r="BD19" s="112"/>
      <c r="BE19" s="112"/>
      <c r="BF19" s="112">
        <v>19</v>
      </c>
      <c r="BG19" s="112"/>
      <c r="BH19" s="112"/>
      <c r="BI19" s="112"/>
      <c r="BJ19" s="112"/>
    </row>
    <row r="20" spans="2:62" ht="13.5" customHeight="1">
      <c r="B20" s="13"/>
      <c r="C20" s="13"/>
      <c r="D20" s="13"/>
      <c r="E20" s="8"/>
      <c r="F20" s="8"/>
      <c r="G20" s="120">
        <v>18</v>
      </c>
      <c r="H20" s="120"/>
      <c r="I20" s="13"/>
      <c r="J20" s="13"/>
      <c r="K20" s="13"/>
      <c r="L20" s="13"/>
      <c r="M20" s="116">
        <v>1083</v>
      </c>
      <c r="N20" s="112"/>
      <c r="O20" s="112"/>
      <c r="P20" s="112"/>
      <c r="Q20" s="112"/>
      <c r="R20" s="112">
        <v>1129</v>
      </c>
      <c r="S20" s="112"/>
      <c r="T20" s="112"/>
      <c r="U20" s="112"/>
      <c r="V20" s="112"/>
      <c r="W20" s="112">
        <v>6893</v>
      </c>
      <c r="X20" s="112"/>
      <c r="Y20" s="112"/>
      <c r="Z20" s="112"/>
      <c r="AA20" s="112"/>
      <c r="AB20" s="112">
        <v>8703</v>
      </c>
      <c r="AC20" s="112"/>
      <c r="AD20" s="112"/>
      <c r="AE20" s="112"/>
      <c r="AF20" s="112"/>
      <c r="AG20" s="112" t="s">
        <v>433</v>
      </c>
      <c r="AH20" s="112"/>
      <c r="AI20" s="112"/>
      <c r="AJ20" s="112"/>
      <c r="AK20" s="112"/>
      <c r="AL20" s="112" t="s">
        <v>433</v>
      </c>
      <c r="AM20" s="112"/>
      <c r="AN20" s="112"/>
      <c r="AO20" s="112"/>
      <c r="AP20" s="112"/>
      <c r="AQ20" s="112">
        <v>314</v>
      </c>
      <c r="AR20" s="112"/>
      <c r="AS20" s="112"/>
      <c r="AT20" s="112"/>
      <c r="AU20" s="112"/>
      <c r="AV20" s="112">
        <v>368</v>
      </c>
      <c r="AW20" s="112"/>
      <c r="AX20" s="112"/>
      <c r="AY20" s="112"/>
      <c r="AZ20" s="112"/>
      <c r="BA20" s="112">
        <v>34</v>
      </c>
      <c r="BB20" s="112"/>
      <c r="BC20" s="112"/>
      <c r="BD20" s="112"/>
      <c r="BE20" s="112"/>
      <c r="BF20" s="112">
        <v>34</v>
      </c>
      <c r="BG20" s="112"/>
      <c r="BH20" s="112"/>
      <c r="BI20" s="112"/>
      <c r="BJ20" s="112"/>
    </row>
    <row r="21" spans="1:63" ht="13.5" customHeight="1">
      <c r="A21" s="20"/>
      <c r="B21" s="21"/>
      <c r="C21" s="21"/>
      <c r="D21" s="21"/>
      <c r="E21" s="22"/>
      <c r="F21" s="22"/>
      <c r="G21" s="120">
        <v>19</v>
      </c>
      <c r="H21" s="120"/>
      <c r="I21" s="13"/>
      <c r="J21" s="13"/>
      <c r="K21" s="13"/>
      <c r="L21" s="13"/>
      <c r="M21" s="116">
        <v>1166</v>
      </c>
      <c r="N21" s="112"/>
      <c r="O21" s="112"/>
      <c r="P21" s="112"/>
      <c r="Q21" s="112"/>
      <c r="R21" s="112">
        <v>1199</v>
      </c>
      <c r="S21" s="112"/>
      <c r="T21" s="112"/>
      <c r="U21" s="112"/>
      <c r="V21" s="112"/>
      <c r="W21" s="112">
        <v>6677</v>
      </c>
      <c r="X21" s="112"/>
      <c r="Y21" s="112"/>
      <c r="Z21" s="112"/>
      <c r="AA21" s="112"/>
      <c r="AB21" s="112">
        <v>8458</v>
      </c>
      <c r="AC21" s="112"/>
      <c r="AD21" s="112"/>
      <c r="AE21" s="112"/>
      <c r="AF21" s="112"/>
      <c r="AG21" s="112" t="s">
        <v>434</v>
      </c>
      <c r="AH21" s="112"/>
      <c r="AI21" s="112"/>
      <c r="AJ21" s="112"/>
      <c r="AK21" s="112"/>
      <c r="AL21" s="112" t="s">
        <v>434</v>
      </c>
      <c r="AM21" s="112"/>
      <c r="AN21" s="112"/>
      <c r="AO21" s="112"/>
      <c r="AP21" s="112"/>
      <c r="AQ21" s="112">
        <v>366</v>
      </c>
      <c r="AR21" s="112"/>
      <c r="AS21" s="112"/>
      <c r="AT21" s="112"/>
      <c r="AU21" s="112"/>
      <c r="AV21" s="112">
        <v>420</v>
      </c>
      <c r="AW21" s="112"/>
      <c r="AX21" s="112"/>
      <c r="AY21" s="112"/>
      <c r="AZ21" s="112"/>
      <c r="BA21" s="112">
        <v>16</v>
      </c>
      <c r="BB21" s="112"/>
      <c r="BC21" s="112"/>
      <c r="BD21" s="112"/>
      <c r="BE21" s="112"/>
      <c r="BF21" s="112">
        <v>16</v>
      </c>
      <c r="BG21" s="112"/>
      <c r="BH21" s="112"/>
      <c r="BI21" s="112"/>
      <c r="BJ21" s="112"/>
      <c r="BK21" s="20"/>
    </row>
    <row r="22" spans="2:62" s="20" customFormat="1" ht="13.5" customHeight="1">
      <c r="B22" s="21"/>
      <c r="C22" s="21"/>
      <c r="D22" s="21"/>
      <c r="E22" s="22"/>
      <c r="F22" s="22"/>
      <c r="G22" s="123">
        <v>20</v>
      </c>
      <c r="H22" s="123"/>
      <c r="I22" s="21"/>
      <c r="J22" s="21"/>
      <c r="K22" s="21"/>
      <c r="L22" s="21"/>
      <c r="M22" s="114">
        <v>1240</v>
      </c>
      <c r="N22" s="115"/>
      <c r="O22" s="115"/>
      <c r="P22" s="115"/>
      <c r="Q22" s="115"/>
      <c r="R22" s="115">
        <v>1291</v>
      </c>
      <c r="S22" s="115"/>
      <c r="T22" s="115"/>
      <c r="U22" s="115"/>
      <c r="V22" s="115"/>
      <c r="W22" s="115">
        <v>6847</v>
      </c>
      <c r="X22" s="115"/>
      <c r="Y22" s="115"/>
      <c r="Z22" s="115"/>
      <c r="AA22" s="115"/>
      <c r="AB22" s="115">
        <v>8619</v>
      </c>
      <c r="AC22" s="115"/>
      <c r="AD22" s="115"/>
      <c r="AE22" s="115"/>
      <c r="AF22" s="115"/>
      <c r="AG22" s="115" t="s">
        <v>433</v>
      </c>
      <c r="AH22" s="115"/>
      <c r="AI22" s="115"/>
      <c r="AJ22" s="115"/>
      <c r="AK22" s="115"/>
      <c r="AL22" s="115" t="s">
        <v>433</v>
      </c>
      <c r="AM22" s="115"/>
      <c r="AN22" s="115"/>
      <c r="AO22" s="115"/>
      <c r="AP22" s="115"/>
      <c r="AQ22" s="115">
        <v>383</v>
      </c>
      <c r="AR22" s="115"/>
      <c r="AS22" s="115"/>
      <c r="AT22" s="115"/>
      <c r="AU22" s="115"/>
      <c r="AV22" s="115">
        <v>443</v>
      </c>
      <c r="AW22" s="115"/>
      <c r="AX22" s="115"/>
      <c r="AY22" s="115"/>
      <c r="AZ22" s="115"/>
      <c r="BA22" s="115">
        <v>14</v>
      </c>
      <c r="BB22" s="115"/>
      <c r="BC22" s="115"/>
      <c r="BD22" s="115"/>
      <c r="BE22" s="115"/>
      <c r="BF22" s="115">
        <v>14</v>
      </c>
      <c r="BG22" s="115"/>
      <c r="BH22" s="115"/>
      <c r="BI22" s="115"/>
      <c r="BJ22" s="115"/>
    </row>
    <row r="23" spans="2:62" ht="13.5" customHeight="1">
      <c r="B23" s="9"/>
      <c r="C23" s="9"/>
      <c r="D23" s="9"/>
      <c r="E23" s="11"/>
      <c r="F23" s="11"/>
      <c r="G23" s="11"/>
      <c r="H23" s="9"/>
      <c r="I23" s="9"/>
      <c r="J23" s="9"/>
      <c r="K23" s="9"/>
      <c r="L23" s="9"/>
      <c r="M23" s="25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</row>
    <row r="24" spans="2:9" ht="12" customHeight="1">
      <c r="B24" s="13"/>
      <c r="C24" s="110" t="s">
        <v>5</v>
      </c>
      <c r="D24" s="110"/>
      <c r="E24" s="8" t="s">
        <v>6</v>
      </c>
      <c r="F24" s="13" t="s">
        <v>344</v>
      </c>
      <c r="G24" s="26"/>
      <c r="I24" s="13"/>
    </row>
    <row r="25" spans="2:6" ht="12" customHeight="1">
      <c r="B25" s="124" t="s">
        <v>9</v>
      </c>
      <c r="C25" s="124"/>
      <c r="D25" s="124"/>
      <c r="E25" s="3" t="s">
        <v>435</v>
      </c>
      <c r="F25" s="4" t="s">
        <v>327</v>
      </c>
    </row>
    <row r="26" spans="2:5" ht="12" customHeight="1">
      <c r="B26" s="2"/>
      <c r="C26" s="2"/>
      <c r="D26" s="2"/>
      <c r="E26" s="3"/>
    </row>
    <row r="27" ht="12" customHeight="1"/>
    <row r="28" spans="2:62" ht="12.75" customHeight="1">
      <c r="B28" s="120" t="s">
        <v>10</v>
      </c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</row>
    <row r="29" spans="2:62" ht="12.75" customHeight="1">
      <c r="B29" s="9"/>
      <c r="C29" s="10"/>
      <c r="D29" s="10"/>
      <c r="E29" s="10"/>
      <c r="F29" s="10"/>
      <c r="G29" s="11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12" t="s">
        <v>11</v>
      </c>
    </row>
    <row r="30" spans="2:62" ht="19.5" customHeight="1">
      <c r="B30" s="127" t="s">
        <v>158</v>
      </c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 t="s">
        <v>272</v>
      </c>
      <c r="N30" s="125"/>
      <c r="O30" s="125"/>
      <c r="P30" s="125"/>
      <c r="Q30" s="125"/>
      <c r="R30" s="125"/>
      <c r="S30" s="125"/>
      <c r="T30" s="125"/>
      <c r="U30" s="125"/>
      <c r="V30" s="125"/>
      <c r="W30" s="125" t="s">
        <v>264</v>
      </c>
      <c r="X30" s="125"/>
      <c r="Y30" s="125"/>
      <c r="Z30" s="125"/>
      <c r="AA30" s="125"/>
      <c r="AB30" s="125"/>
      <c r="AC30" s="125"/>
      <c r="AD30" s="125"/>
      <c r="AE30" s="125"/>
      <c r="AF30" s="125"/>
      <c r="AG30" s="125" t="s">
        <v>265</v>
      </c>
      <c r="AH30" s="125"/>
      <c r="AI30" s="125"/>
      <c r="AJ30" s="125"/>
      <c r="AK30" s="125"/>
      <c r="AL30" s="125"/>
      <c r="AM30" s="125"/>
      <c r="AN30" s="125"/>
      <c r="AO30" s="125"/>
      <c r="AP30" s="125"/>
      <c r="AQ30" s="125" t="s">
        <v>266</v>
      </c>
      <c r="AR30" s="125"/>
      <c r="AS30" s="125"/>
      <c r="AT30" s="125"/>
      <c r="AU30" s="125"/>
      <c r="AV30" s="125"/>
      <c r="AW30" s="125"/>
      <c r="AX30" s="125"/>
      <c r="AY30" s="125"/>
      <c r="AZ30" s="125"/>
      <c r="BA30" s="125" t="s">
        <v>273</v>
      </c>
      <c r="BB30" s="125"/>
      <c r="BC30" s="125"/>
      <c r="BD30" s="125"/>
      <c r="BE30" s="125"/>
      <c r="BF30" s="125"/>
      <c r="BG30" s="125"/>
      <c r="BH30" s="125"/>
      <c r="BI30" s="125"/>
      <c r="BJ30" s="126"/>
    </row>
    <row r="31" spans="2:22" ht="13.5" customHeight="1">
      <c r="B31" s="13"/>
      <c r="C31" s="8"/>
      <c r="D31" s="8"/>
      <c r="E31" s="8"/>
      <c r="F31" s="8"/>
      <c r="G31" s="13"/>
      <c r="H31" s="13"/>
      <c r="I31" s="13"/>
      <c r="J31" s="13"/>
      <c r="K31" s="13"/>
      <c r="L31" s="13"/>
      <c r="M31" s="15"/>
      <c r="N31" s="13"/>
      <c r="O31" s="13"/>
      <c r="P31" s="13"/>
      <c r="Q31" s="13"/>
      <c r="R31" s="13"/>
      <c r="S31" s="13"/>
      <c r="T31" s="13"/>
      <c r="U31" s="13"/>
      <c r="V31" s="13"/>
    </row>
    <row r="32" spans="2:63" ht="13.5" customHeight="1">
      <c r="B32" s="13"/>
      <c r="C32" s="122" t="s">
        <v>24</v>
      </c>
      <c r="D32" s="122"/>
      <c r="E32" s="122"/>
      <c r="F32" s="122"/>
      <c r="G32" s="120">
        <v>15</v>
      </c>
      <c r="H32" s="120"/>
      <c r="I32" s="122" t="s">
        <v>3</v>
      </c>
      <c r="J32" s="122"/>
      <c r="K32" s="122"/>
      <c r="L32" s="13"/>
      <c r="M32" s="116">
        <f>SUM(W32:BJ32,M40:BJ40)</f>
        <v>19226363</v>
      </c>
      <c r="N32" s="112"/>
      <c r="O32" s="112"/>
      <c r="P32" s="112"/>
      <c r="Q32" s="112"/>
      <c r="R32" s="112"/>
      <c r="S32" s="112"/>
      <c r="T32" s="112"/>
      <c r="U32" s="112"/>
      <c r="V32" s="112"/>
      <c r="W32" s="112">
        <v>6961820</v>
      </c>
      <c r="X32" s="112"/>
      <c r="Y32" s="112"/>
      <c r="Z32" s="112"/>
      <c r="AA32" s="112"/>
      <c r="AB32" s="112"/>
      <c r="AC32" s="112"/>
      <c r="AD32" s="112"/>
      <c r="AE32" s="112"/>
      <c r="AF32" s="112"/>
      <c r="AG32" s="112">
        <v>3647875</v>
      </c>
      <c r="AH32" s="112"/>
      <c r="AI32" s="112"/>
      <c r="AJ32" s="112"/>
      <c r="AK32" s="112"/>
      <c r="AL32" s="112"/>
      <c r="AM32" s="112"/>
      <c r="AN32" s="112"/>
      <c r="AO32" s="112"/>
      <c r="AP32" s="112"/>
      <c r="AQ32" s="112">
        <v>101170</v>
      </c>
      <c r="AR32" s="112"/>
      <c r="AS32" s="112"/>
      <c r="AT32" s="112"/>
      <c r="AU32" s="112"/>
      <c r="AV32" s="112"/>
      <c r="AW32" s="112"/>
      <c r="AX32" s="112"/>
      <c r="AY32" s="112"/>
      <c r="AZ32" s="112"/>
      <c r="BA32" s="112">
        <v>208200</v>
      </c>
      <c r="BB32" s="112"/>
      <c r="BC32" s="112"/>
      <c r="BD32" s="112"/>
      <c r="BE32" s="112"/>
      <c r="BF32" s="112"/>
      <c r="BG32" s="112"/>
      <c r="BH32" s="112"/>
      <c r="BI32" s="112"/>
      <c r="BJ32" s="112"/>
      <c r="BK32" s="27">
        <f>SUM(M40:BJ40)</f>
        <v>8307298</v>
      </c>
    </row>
    <row r="33" spans="2:63" ht="13.5" customHeight="1">
      <c r="B33" s="13"/>
      <c r="C33" s="13"/>
      <c r="D33" s="13"/>
      <c r="E33" s="8"/>
      <c r="F33" s="8"/>
      <c r="G33" s="120">
        <v>16</v>
      </c>
      <c r="H33" s="120"/>
      <c r="I33" s="13"/>
      <c r="J33" s="13"/>
      <c r="K33" s="13"/>
      <c r="L33" s="13"/>
      <c r="M33" s="116">
        <f>SUM(W33:BJ33,M41:BJ41)</f>
        <v>20270341</v>
      </c>
      <c r="N33" s="112"/>
      <c r="O33" s="112"/>
      <c r="P33" s="112"/>
      <c r="Q33" s="112"/>
      <c r="R33" s="112"/>
      <c r="S33" s="112"/>
      <c r="T33" s="112"/>
      <c r="U33" s="112"/>
      <c r="V33" s="112"/>
      <c r="W33" s="113">
        <v>7307154</v>
      </c>
      <c r="X33" s="113"/>
      <c r="Y33" s="113"/>
      <c r="Z33" s="113"/>
      <c r="AA33" s="113"/>
      <c r="AB33" s="113"/>
      <c r="AC33" s="113"/>
      <c r="AD33" s="113"/>
      <c r="AE33" s="113"/>
      <c r="AF33" s="113"/>
      <c r="AG33" s="113">
        <v>3948059</v>
      </c>
      <c r="AH33" s="113"/>
      <c r="AI33" s="113"/>
      <c r="AJ33" s="113"/>
      <c r="AK33" s="113"/>
      <c r="AL33" s="113"/>
      <c r="AM33" s="113"/>
      <c r="AN33" s="113"/>
      <c r="AO33" s="113"/>
      <c r="AP33" s="113"/>
      <c r="AQ33" s="113">
        <v>105967</v>
      </c>
      <c r="AR33" s="113"/>
      <c r="AS33" s="113"/>
      <c r="AT33" s="113"/>
      <c r="AU33" s="113"/>
      <c r="AV33" s="113"/>
      <c r="AW33" s="113"/>
      <c r="AX33" s="113"/>
      <c r="AY33" s="113"/>
      <c r="AZ33" s="113"/>
      <c r="BA33" s="113">
        <v>269876</v>
      </c>
      <c r="BB33" s="113"/>
      <c r="BC33" s="113"/>
      <c r="BD33" s="113"/>
      <c r="BE33" s="113"/>
      <c r="BF33" s="113"/>
      <c r="BG33" s="113"/>
      <c r="BH33" s="113"/>
      <c r="BI33" s="113"/>
      <c r="BJ33" s="113"/>
      <c r="BK33" s="27">
        <f>SUM(M41:BJ41)</f>
        <v>8639285</v>
      </c>
    </row>
    <row r="34" spans="2:63" ht="13.5" customHeight="1">
      <c r="B34" s="13"/>
      <c r="C34" s="13"/>
      <c r="D34" s="13"/>
      <c r="E34" s="8"/>
      <c r="F34" s="8"/>
      <c r="G34" s="120">
        <v>17</v>
      </c>
      <c r="H34" s="120"/>
      <c r="I34" s="13"/>
      <c r="J34" s="13"/>
      <c r="K34" s="13"/>
      <c r="L34" s="13"/>
      <c r="M34" s="116">
        <v>21579606</v>
      </c>
      <c r="N34" s="112"/>
      <c r="O34" s="112"/>
      <c r="P34" s="112"/>
      <c r="Q34" s="112"/>
      <c r="R34" s="112"/>
      <c r="S34" s="112"/>
      <c r="T34" s="112"/>
      <c r="U34" s="112"/>
      <c r="V34" s="112"/>
      <c r="W34" s="112">
        <v>7556619</v>
      </c>
      <c r="X34" s="112"/>
      <c r="Y34" s="112"/>
      <c r="Z34" s="112"/>
      <c r="AA34" s="112"/>
      <c r="AB34" s="112"/>
      <c r="AC34" s="112"/>
      <c r="AD34" s="112"/>
      <c r="AE34" s="112"/>
      <c r="AF34" s="112"/>
      <c r="AG34" s="112">
        <v>4217769</v>
      </c>
      <c r="AH34" s="112"/>
      <c r="AI34" s="112"/>
      <c r="AJ34" s="112"/>
      <c r="AK34" s="112"/>
      <c r="AL34" s="112"/>
      <c r="AM34" s="112"/>
      <c r="AN34" s="112"/>
      <c r="AO34" s="112"/>
      <c r="AP34" s="112"/>
      <c r="AQ34" s="112">
        <v>114992</v>
      </c>
      <c r="AR34" s="112"/>
      <c r="AS34" s="112"/>
      <c r="AT34" s="112"/>
      <c r="AU34" s="112"/>
      <c r="AV34" s="112"/>
      <c r="AW34" s="112"/>
      <c r="AX34" s="112"/>
      <c r="AY34" s="112"/>
      <c r="AZ34" s="112"/>
      <c r="BA34" s="112">
        <v>298245</v>
      </c>
      <c r="BB34" s="112"/>
      <c r="BC34" s="112"/>
      <c r="BD34" s="112"/>
      <c r="BE34" s="112"/>
      <c r="BF34" s="112"/>
      <c r="BG34" s="112"/>
      <c r="BH34" s="112"/>
      <c r="BI34" s="112"/>
      <c r="BJ34" s="112"/>
      <c r="BK34" s="27">
        <f>SUM(M42:BJ42)</f>
        <v>9324929</v>
      </c>
    </row>
    <row r="35" spans="1:63" ht="13.5" customHeight="1">
      <c r="A35" s="20"/>
      <c r="B35" s="21"/>
      <c r="C35" s="21"/>
      <c r="D35" s="21"/>
      <c r="E35" s="22"/>
      <c r="F35" s="22"/>
      <c r="G35" s="120">
        <v>18</v>
      </c>
      <c r="H35" s="120"/>
      <c r="I35" s="13"/>
      <c r="J35" s="13"/>
      <c r="K35" s="13"/>
      <c r="L35" s="13"/>
      <c r="M35" s="116">
        <v>21972815</v>
      </c>
      <c r="N35" s="112"/>
      <c r="O35" s="112"/>
      <c r="P35" s="112"/>
      <c r="Q35" s="112"/>
      <c r="R35" s="112"/>
      <c r="S35" s="112"/>
      <c r="T35" s="112"/>
      <c r="U35" s="112"/>
      <c r="V35" s="112"/>
      <c r="W35" s="112">
        <v>7618552</v>
      </c>
      <c r="X35" s="112"/>
      <c r="Y35" s="112"/>
      <c r="Z35" s="112"/>
      <c r="AA35" s="112"/>
      <c r="AB35" s="112"/>
      <c r="AC35" s="112"/>
      <c r="AD35" s="112"/>
      <c r="AE35" s="112"/>
      <c r="AF35" s="112"/>
      <c r="AG35" s="112">
        <v>4410221</v>
      </c>
      <c r="AH35" s="112"/>
      <c r="AI35" s="112"/>
      <c r="AJ35" s="112"/>
      <c r="AK35" s="112"/>
      <c r="AL35" s="112"/>
      <c r="AM35" s="112"/>
      <c r="AN35" s="112"/>
      <c r="AO35" s="112"/>
      <c r="AP35" s="112"/>
      <c r="AQ35" s="112">
        <v>116953</v>
      </c>
      <c r="AR35" s="112"/>
      <c r="AS35" s="112"/>
      <c r="AT35" s="112"/>
      <c r="AU35" s="112"/>
      <c r="AV35" s="112"/>
      <c r="AW35" s="112"/>
      <c r="AX35" s="112"/>
      <c r="AY35" s="112"/>
      <c r="AZ35" s="112"/>
      <c r="BA35" s="112">
        <v>330098</v>
      </c>
      <c r="BB35" s="112"/>
      <c r="BC35" s="112"/>
      <c r="BD35" s="112"/>
      <c r="BE35" s="112"/>
      <c r="BF35" s="112"/>
      <c r="BG35" s="112"/>
      <c r="BH35" s="112"/>
      <c r="BI35" s="112"/>
      <c r="BJ35" s="112"/>
      <c r="BK35" s="27">
        <f>SUM(M43:BJ43)</f>
        <v>9496991</v>
      </c>
    </row>
    <row r="36" spans="2:63" s="20" customFormat="1" ht="13.5" customHeight="1">
      <c r="B36" s="21"/>
      <c r="C36" s="21"/>
      <c r="D36" s="21"/>
      <c r="E36" s="22"/>
      <c r="F36" s="22"/>
      <c r="G36" s="123">
        <v>19</v>
      </c>
      <c r="H36" s="123"/>
      <c r="I36" s="21"/>
      <c r="J36" s="21"/>
      <c r="K36" s="21"/>
      <c r="L36" s="21"/>
      <c r="M36" s="114">
        <v>21614061</v>
      </c>
      <c r="N36" s="115"/>
      <c r="O36" s="115"/>
      <c r="P36" s="115"/>
      <c r="Q36" s="115"/>
      <c r="R36" s="115"/>
      <c r="S36" s="115"/>
      <c r="T36" s="115"/>
      <c r="U36" s="115"/>
      <c r="V36" s="115"/>
      <c r="W36" s="115">
        <v>7538763</v>
      </c>
      <c r="X36" s="115"/>
      <c r="Y36" s="115"/>
      <c r="Z36" s="115"/>
      <c r="AA36" s="115"/>
      <c r="AB36" s="115"/>
      <c r="AC36" s="115"/>
      <c r="AD36" s="115"/>
      <c r="AE36" s="115"/>
      <c r="AF36" s="115"/>
      <c r="AG36" s="115">
        <v>4524890</v>
      </c>
      <c r="AH36" s="115"/>
      <c r="AI36" s="115"/>
      <c r="AJ36" s="115"/>
      <c r="AK36" s="115"/>
      <c r="AL36" s="115"/>
      <c r="AM36" s="115"/>
      <c r="AN36" s="115"/>
      <c r="AO36" s="115"/>
      <c r="AP36" s="115"/>
      <c r="AQ36" s="115">
        <v>116369</v>
      </c>
      <c r="AR36" s="115"/>
      <c r="AS36" s="115"/>
      <c r="AT36" s="115"/>
      <c r="AU36" s="115"/>
      <c r="AV36" s="115"/>
      <c r="AW36" s="115"/>
      <c r="AX36" s="115"/>
      <c r="AY36" s="115"/>
      <c r="AZ36" s="115"/>
      <c r="BA36" s="115">
        <v>363284</v>
      </c>
      <c r="BB36" s="115"/>
      <c r="BC36" s="115"/>
      <c r="BD36" s="115"/>
      <c r="BE36" s="115"/>
      <c r="BF36" s="115"/>
      <c r="BG36" s="115"/>
      <c r="BH36" s="115"/>
      <c r="BI36" s="115"/>
      <c r="BJ36" s="115"/>
      <c r="BK36" s="27">
        <f>SUM(M44:BJ44)</f>
        <v>9070755</v>
      </c>
    </row>
    <row r="37" spans="2:62" ht="13.5" customHeight="1">
      <c r="B37" s="9"/>
      <c r="C37" s="9"/>
      <c r="D37" s="9"/>
      <c r="E37" s="11"/>
      <c r="F37" s="11"/>
      <c r="G37" s="11"/>
      <c r="H37" s="9"/>
      <c r="I37" s="9"/>
      <c r="J37" s="9"/>
      <c r="K37" s="9"/>
      <c r="L37" s="9"/>
      <c r="M37" s="25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</row>
    <row r="38" spans="2:62" ht="19.5" customHeight="1">
      <c r="B38" s="127" t="s">
        <v>158</v>
      </c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 t="s">
        <v>268</v>
      </c>
      <c r="N38" s="125"/>
      <c r="O38" s="125"/>
      <c r="P38" s="125"/>
      <c r="Q38" s="125"/>
      <c r="R38" s="125"/>
      <c r="S38" s="125"/>
      <c r="T38" s="125"/>
      <c r="U38" s="125"/>
      <c r="V38" s="125"/>
      <c r="W38" s="125" t="s">
        <v>269</v>
      </c>
      <c r="X38" s="125"/>
      <c r="Y38" s="125"/>
      <c r="Z38" s="125"/>
      <c r="AA38" s="125"/>
      <c r="AB38" s="125"/>
      <c r="AC38" s="125"/>
      <c r="AD38" s="125"/>
      <c r="AE38" s="125"/>
      <c r="AF38" s="125"/>
      <c r="AG38" s="125" t="s">
        <v>270</v>
      </c>
      <c r="AH38" s="125"/>
      <c r="AI38" s="125"/>
      <c r="AJ38" s="125"/>
      <c r="AK38" s="125"/>
      <c r="AL38" s="125"/>
      <c r="AM38" s="125"/>
      <c r="AN38" s="125"/>
      <c r="AO38" s="125"/>
      <c r="AP38" s="125"/>
      <c r="AQ38" s="125" t="s">
        <v>271</v>
      </c>
      <c r="AR38" s="125"/>
      <c r="AS38" s="125"/>
      <c r="AT38" s="125"/>
      <c r="AU38" s="125"/>
      <c r="AV38" s="125"/>
      <c r="AW38" s="125"/>
      <c r="AX38" s="125"/>
      <c r="AY38" s="125"/>
      <c r="AZ38" s="125"/>
      <c r="BA38" s="125" t="s">
        <v>274</v>
      </c>
      <c r="BB38" s="125"/>
      <c r="BC38" s="125"/>
      <c r="BD38" s="125"/>
      <c r="BE38" s="125"/>
      <c r="BF38" s="125"/>
      <c r="BG38" s="125"/>
      <c r="BH38" s="125"/>
      <c r="BI38" s="125"/>
      <c r="BJ38" s="126"/>
    </row>
    <row r="39" spans="2:22" ht="13.5" customHeight="1">
      <c r="B39" s="13"/>
      <c r="C39" s="8"/>
      <c r="D39" s="8"/>
      <c r="E39" s="8"/>
      <c r="F39" s="8"/>
      <c r="G39" s="13"/>
      <c r="H39" s="13"/>
      <c r="I39" s="13"/>
      <c r="J39" s="13"/>
      <c r="K39" s="13"/>
      <c r="L39" s="13"/>
      <c r="M39" s="15"/>
      <c r="N39" s="13"/>
      <c r="O39" s="13"/>
      <c r="P39" s="13"/>
      <c r="Q39" s="13"/>
      <c r="R39" s="13"/>
      <c r="S39" s="13"/>
      <c r="T39" s="13"/>
      <c r="U39" s="13"/>
      <c r="V39" s="13"/>
    </row>
    <row r="40" spans="2:62" ht="13.5" customHeight="1">
      <c r="B40" s="13"/>
      <c r="C40" s="122" t="s">
        <v>24</v>
      </c>
      <c r="D40" s="122"/>
      <c r="E40" s="122"/>
      <c r="F40" s="122"/>
      <c r="G40" s="120">
        <v>15</v>
      </c>
      <c r="H40" s="120"/>
      <c r="I40" s="122" t="s">
        <v>3</v>
      </c>
      <c r="J40" s="122"/>
      <c r="K40" s="122"/>
      <c r="L40" s="13"/>
      <c r="M40" s="116">
        <v>8082598</v>
      </c>
      <c r="N40" s="112"/>
      <c r="O40" s="112"/>
      <c r="P40" s="112"/>
      <c r="Q40" s="112"/>
      <c r="R40" s="112"/>
      <c r="S40" s="112"/>
      <c r="T40" s="112"/>
      <c r="U40" s="112"/>
      <c r="V40" s="112"/>
      <c r="W40" s="112">
        <v>512</v>
      </c>
      <c r="X40" s="112"/>
      <c r="Y40" s="112"/>
      <c r="Z40" s="112"/>
      <c r="AA40" s="112"/>
      <c r="AB40" s="112"/>
      <c r="AC40" s="112"/>
      <c r="AD40" s="112"/>
      <c r="AE40" s="112"/>
      <c r="AF40" s="112"/>
      <c r="AG40" s="112">
        <v>4814</v>
      </c>
      <c r="AH40" s="112"/>
      <c r="AI40" s="112"/>
      <c r="AJ40" s="112"/>
      <c r="AK40" s="112"/>
      <c r="AL40" s="112"/>
      <c r="AM40" s="112"/>
      <c r="AN40" s="112"/>
      <c r="AO40" s="112"/>
      <c r="AP40" s="112"/>
      <c r="AQ40" s="112">
        <v>40941</v>
      </c>
      <c r="AR40" s="112"/>
      <c r="AS40" s="112"/>
      <c r="AT40" s="112"/>
      <c r="AU40" s="112"/>
      <c r="AV40" s="112"/>
      <c r="AW40" s="112"/>
      <c r="AX40" s="112"/>
      <c r="AY40" s="112"/>
      <c r="AZ40" s="112"/>
      <c r="BA40" s="112">
        <v>178433</v>
      </c>
      <c r="BB40" s="112"/>
      <c r="BC40" s="112"/>
      <c r="BD40" s="112"/>
      <c r="BE40" s="112"/>
      <c r="BF40" s="112"/>
      <c r="BG40" s="112"/>
      <c r="BH40" s="112"/>
      <c r="BI40" s="112"/>
      <c r="BJ40" s="112"/>
    </row>
    <row r="41" spans="2:62" ht="13.5" customHeight="1">
      <c r="B41" s="13"/>
      <c r="C41" s="13"/>
      <c r="D41" s="13"/>
      <c r="E41" s="8"/>
      <c r="F41" s="8"/>
      <c r="G41" s="120">
        <v>16</v>
      </c>
      <c r="H41" s="120"/>
      <c r="I41" s="13"/>
      <c r="J41" s="13"/>
      <c r="K41" s="13"/>
      <c r="L41" s="13"/>
      <c r="M41" s="116">
        <v>8419282</v>
      </c>
      <c r="N41" s="112"/>
      <c r="O41" s="112"/>
      <c r="P41" s="112"/>
      <c r="Q41" s="112"/>
      <c r="R41" s="112"/>
      <c r="S41" s="112"/>
      <c r="T41" s="112"/>
      <c r="U41" s="112"/>
      <c r="V41" s="112"/>
      <c r="W41" s="113">
        <v>404</v>
      </c>
      <c r="X41" s="113"/>
      <c r="Y41" s="113"/>
      <c r="Z41" s="113"/>
      <c r="AA41" s="113"/>
      <c r="AB41" s="113"/>
      <c r="AC41" s="113"/>
      <c r="AD41" s="113"/>
      <c r="AE41" s="113"/>
      <c r="AF41" s="113"/>
      <c r="AG41" s="113">
        <v>4747</v>
      </c>
      <c r="AH41" s="113"/>
      <c r="AI41" s="113"/>
      <c r="AJ41" s="113"/>
      <c r="AK41" s="113"/>
      <c r="AL41" s="113"/>
      <c r="AM41" s="113"/>
      <c r="AN41" s="113"/>
      <c r="AO41" s="113"/>
      <c r="AP41" s="113"/>
      <c r="AQ41" s="113">
        <v>40468</v>
      </c>
      <c r="AR41" s="113"/>
      <c r="AS41" s="113"/>
      <c r="AT41" s="113"/>
      <c r="AU41" s="113"/>
      <c r="AV41" s="113"/>
      <c r="AW41" s="113"/>
      <c r="AX41" s="113"/>
      <c r="AY41" s="113"/>
      <c r="AZ41" s="113"/>
      <c r="BA41" s="113">
        <v>174384</v>
      </c>
      <c r="BB41" s="113"/>
      <c r="BC41" s="113"/>
      <c r="BD41" s="113"/>
      <c r="BE41" s="113"/>
      <c r="BF41" s="113"/>
      <c r="BG41" s="113"/>
      <c r="BH41" s="113"/>
      <c r="BI41" s="113"/>
      <c r="BJ41" s="113"/>
    </row>
    <row r="42" spans="2:62" ht="13.5" customHeight="1">
      <c r="B42" s="13"/>
      <c r="C42" s="13"/>
      <c r="D42" s="13"/>
      <c r="E42" s="8"/>
      <c r="F42" s="8"/>
      <c r="G42" s="120">
        <v>17</v>
      </c>
      <c r="H42" s="120"/>
      <c r="I42" s="13"/>
      <c r="J42" s="13"/>
      <c r="K42" s="13"/>
      <c r="L42" s="13"/>
      <c r="M42" s="116">
        <v>9148331</v>
      </c>
      <c r="N42" s="112"/>
      <c r="O42" s="112"/>
      <c r="P42" s="112"/>
      <c r="Q42" s="112"/>
      <c r="R42" s="112"/>
      <c r="S42" s="112"/>
      <c r="T42" s="112"/>
      <c r="U42" s="112"/>
      <c r="V42" s="112"/>
      <c r="W42" s="112">
        <v>327</v>
      </c>
      <c r="X42" s="112"/>
      <c r="Y42" s="112"/>
      <c r="Z42" s="112"/>
      <c r="AA42" s="112"/>
      <c r="AB42" s="112"/>
      <c r="AC42" s="112"/>
      <c r="AD42" s="112"/>
      <c r="AE42" s="112"/>
      <c r="AF42" s="112"/>
      <c r="AG42" s="112" t="s">
        <v>436</v>
      </c>
      <c r="AH42" s="112"/>
      <c r="AI42" s="112"/>
      <c r="AJ42" s="112"/>
      <c r="AK42" s="112"/>
      <c r="AL42" s="112"/>
      <c r="AM42" s="112"/>
      <c r="AN42" s="112"/>
      <c r="AO42" s="112"/>
      <c r="AP42" s="112"/>
      <c r="AQ42" s="112">
        <v>45688</v>
      </c>
      <c r="AR42" s="112"/>
      <c r="AS42" s="112"/>
      <c r="AT42" s="112"/>
      <c r="AU42" s="112"/>
      <c r="AV42" s="112"/>
      <c r="AW42" s="112"/>
      <c r="AX42" s="112"/>
      <c r="AY42" s="112"/>
      <c r="AZ42" s="112"/>
      <c r="BA42" s="112">
        <v>130583</v>
      </c>
      <c r="BB42" s="112"/>
      <c r="BC42" s="112"/>
      <c r="BD42" s="112"/>
      <c r="BE42" s="112"/>
      <c r="BF42" s="112"/>
      <c r="BG42" s="112"/>
      <c r="BH42" s="112"/>
      <c r="BI42" s="112"/>
      <c r="BJ42" s="112"/>
    </row>
    <row r="43" spans="1:63" ht="13.5" customHeight="1">
      <c r="A43" s="20"/>
      <c r="B43" s="21"/>
      <c r="C43" s="21"/>
      <c r="D43" s="21"/>
      <c r="E43" s="22"/>
      <c r="F43" s="22"/>
      <c r="G43" s="120">
        <v>18</v>
      </c>
      <c r="H43" s="120"/>
      <c r="I43" s="13"/>
      <c r="J43" s="13"/>
      <c r="K43" s="13"/>
      <c r="L43" s="13"/>
      <c r="M43" s="116">
        <v>9250665</v>
      </c>
      <c r="N43" s="112"/>
      <c r="O43" s="112"/>
      <c r="P43" s="112"/>
      <c r="Q43" s="112"/>
      <c r="R43" s="112"/>
      <c r="S43" s="112"/>
      <c r="T43" s="112"/>
      <c r="U43" s="112"/>
      <c r="V43" s="112"/>
      <c r="W43" s="112">
        <v>216</v>
      </c>
      <c r="X43" s="112"/>
      <c r="Y43" s="112"/>
      <c r="Z43" s="112"/>
      <c r="AA43" s="112"/>
      <c r="AB43" s="112"/>
      <c r="AC43" s="112"/>
      <c r="AD43" s="112"/>
      <c r="AE43" s="112"/>
      <c r="AF43" s="112"/>
      <c r="AG43" s="112">
        <v>64827</v>
      </c>
      <c r="AH43" s="112"/>
      <c r="AI43" s="112"/>
      <c r="AJ43" s="112"/>
      <c r="AK43" s="112"/>
      <c r="AL43" s="112"/>
      <c r="AM43" s="112"/>
      <c r="AN43" s="112"/>
      <c r="AO43" s="112"/>
      <c r="AP43" s="112"/>
      <c r="AQ43" s="112">
        <v>56109</v>
      </c>
      <c r="AR43" s="112"/>
      <c r="AS43" s="112"/>
      <c r="AT43" s="112"/>
      <c r="AU43" s="112"/>
      <c r="AV43" s="112"/>
      <c r="AW43" s="112"/>
      <c r="AX43" s="112"/>
      <c r="AY43" s="112"/>
      <c r="AZ43" s="112"/>
      <c r="BA43" s="112">
        <v>125174</v>
      </c>
      <c r="BB43" s="112"/>
      <c r="BC43" s="112"/>
      <c r="BD43" s="112"/>
      <c r="BE43" s="112"/>
      <c r="BF43" s="112"/>
      <c r="BG43" s="112"/>
      <c r="BH43" s="112"/>
      <c r="BI43" s="112"/>
      <c r="BJ43" s="112"/>
      <c r="BK43" s="20"/>
    </row>
    <row r="44" spans="2:62" s="20" customFormat="1" ht="13.5" customHeight="1">
      <c r="B44" s="21"/>
      <c r="C44" s="21"/>
      <c r="D44" s="21"/>
      <c r="E44" s="22"/>
      <c r="F44" s="22"/>
      <c r="G44" s="123">
        <v>19</v>
      </c>
      <c r="H44" s="123"/>
      <c r="I44" s="21"/>
      <c r="J44" s="21"/>
      <c r="K44" s="21"/>
      <c r="L44" s="21"/>
      <c r="M44" s="114">
        <v>8809831</v>
      </c>
      <c r="N44" s="115"/>
      <c r="O44" s="115"/>
      <c r="P44" s="115"/>
      <c r="Q44" s="115"/>
      <c r="R44" s="115"/>
      <c r="S44" s="115"/>
      <c r="T44" s="115"/>
      <c r="U44" s="115"/>
      <c r="V44" s="115"/>
      <c r="W44" s="115">
        <v>65</v>
      </c>
      <c r="X44" s="115"/>
      <c r="Y44" s="115"/>
      <c r="Z44" s="115"/>
      <c r="AA44" s="115"/>
      <c r="AB44" s="115"/>
      <c r="AC44" s="115"/>
      <c r="AD44" s="115"/>
      <c r="AE44" s="115"/>
      <c r="AF44" s="115"/>
      <c r="AG44" s="115">
        <v>64123</v>
      </c>
      <c r="AH44" s="115"/>
      <c r="AI44" s="115"/>
      <c r="AJ44" s="115"/>
      <c r="AK44" s="115"/>
      <c r="AL44" s="115"/>
      <c r="AM44" s="115"/>
      <c r="AN44" s="115"/>
      <c r="AO44" s="115"/>
      <c r="AP44" s="115"/>
      <c r="AQ44" s="115">
        <v>52891</v>
      </c>
      <c r="AR44" s="115"/>
      <c r="AS44" s="115"/>
      <c r="AT44" s="115"/>
      <c r="AU44" s="115"/>
      <c r="AV44" s="115"/>
      <c r="AW44" s="115"/>
      <c r="AX44" s="115"/>
      <c r="AY44" s="115"/>
      <c r="AZ44" s="115"/>
      <c r="BA44" s="115">
        <v>143845</v>
      </c>
      <c r="BB44" s="115"/>
      <c r="BC44" s="115"/>
      <c r="BD44" s="115"/>
      <c r="BE44" s="115"/>
      <c r="BF44" s="115"/>
      <c r="BG44" s="115"/>
      <c r="BH44" s="115"/>
      <c r="BI44" s="115"/>
      <c r="BJ44" s="115"/>
    </row>
    <row r="45" spans="2:62" ht="13.5" customHeight="1">
      <c r="B45" s="9"/>
      <c r="C45" s="10"/>
      <c r="D45" s="10"/>
      <c r="E45" s="10"/>
      <c r="F45" s="10"/>
      <c r="G45" s="11"/>
      <c r="H45" s="9"/>
      <c r="I45" s="9"/>
      <c r="J45" s="9"/>
      <c r="K45" s="9"/>
      <c r="L45" s="9"/>
      <c r="M45" s="25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</row>
    <row r="46" spans="2:20" ht="12" customHeight="1">
      <c r="B46" s="13"/>
      <c r="C46" s="110" t="s">
        <v>5</v>
      </c>
      <c r="D46" s="110"/>
      <c r="E46" s="8" t="s">
        <v>6</v>
      </c>
      <c r="F46" s="13" t="s">
        <v>328</v>
      </c>
      <c r="G46" s="28"/>
      <c r="H46" s="29"/>
      <c r="I46" s="30"/>
      <c r="J46" s="29"/>
      <c r="K46" s="29"/>
      <c r="L46" s="29"/>
      <c r="M46" s="29"/>
      <c r="N46" s="29"/>
      <c r="O46" s="29"/>
      <c r="P46" s="29"/>
      <c r="R46" s="29"/>
      <c r="S46" s="29"/>
      <c r="T46" s="29"/>
    </row>
    <row r="47" spans="2:20" ht="12" customHeight="1">
      <c r="B47" s="111" t="s">
        <v>9</v>
      </c>
      <c r="C47" s="111"/>
      <c r="D47" s="111"/>
      <c r="E47" s="8" t="s">
        <v>437</v>
      </c>
      <c r="F47" s="13" t="s">
        <v>327</v>
      </c>
      <c r="G47" s="3"/>
      <c r="R47" s="29"/>
      <c r="S47" s="29"/>
      <c r="T47" s="29"/>
    </row>
    <row r="48" ht="12" customHeight="1"/>
    <row r="49" spans="2:62" ht="12.75" customHeight="1">
      <c r="B49" s="120" t="s">
        <v>12</v>
      </c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</row>
    <row r="50" spans="2:62" ht="12.75" customHeight="1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</row>
    <row r="51" spans="2:62" ht="19.5" customHeight="1">
      <c r="B51" s="127" t="s">
        <v>158</v>
      </c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9" t="s">
        <v>275</v>
      </c>
      <c r="O51" s="125"/>
      <c r="P51" s="125"/>
      <c r="Q51" s="125"/>
      <c r="R51" s="125"/>
      <c r="S51" s="125"/>
      <c r="T51" s="125"/>
      <c r="U51" s="129" t="s">
        <v>276</v>
      </c>
      <c r="V51" s="125"/>
      <c r="W51" s="125"/>
      <c r="X51" s="125"/>
      <c r="Y51" s="125"/>
      <c r="Z51" s="125"/>
      <c r="AA51" s="125"/>
      <c r="AB51" s="125" t="s">
        <v>277</v>
      </c>
      <c r="AC51" s="125"/>
      <c r="AD51" s="125"/>
      <c r="AE51" s="125"/>
      <c r="AF51" s="125"/>
      <c r="AG51" s="125"/>
      <c r="AH51" s="125"/>
      <c r="AI51" s="125" t="s">
        <v>278</v>
      </c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 t="s">
        <v>279</v>
      </c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6"/>
    </row>
    <row r="52" spans="2:62" ht="19.5" customHeight="1">
      <c r="B52" s="12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 t="s">
        <v>280</v>
      </c>
      <c r="AJ52" s="118"/>
      <c r="AK52" s="118"/>
      <c r="AL52" s="118"/>
      <c r="AM52" s="118"/>
      <c r="AN52" s="118"/>
      <c r="AO52" s="118"/>
      <c r="AP52" s="118" t="s">
        <v>281</v>
      </c>
      <c r="AQ52" s="118"/>
      <c r="AR52" s="118"/>
      <c r="AS52" s="118"/>
      <c r="AT52" s="118"/>
      <c r="AU52" s="118"/>
      <c r="AV52" s="118"/>
      <c r="AW52" s="118" t="s">
        <v>280</v>
      </c>
      <c r="AX52" s="118"/>
      <c r="AY52" s="118"/>
      <c r="AZ52" s="118"/>
      <c r="BA52" s="118"/>
      <c r="BB52" s="118"/>
      <c r="BC52" s="118"/>
      <c r="BD52" s="118" t="s">
        <v>281</v>
      </c>
      <c r="BE52" s="118"/>
      <c r="BF52" s="118"/>
      <c r="BG52" s="118"/>
      <c r="BH52" s="118"/>
      <c r="BI52" s="118"/>
      <c r="BJ52" s="119"/>
    </row>
    <row r="53" spans="2:20" ht="13.5" customHeight="1">
      <c r="B53" s="13"/>
      <c r="C53" s="8"/>
      <c r="D53" s="8"/>
      <c r="E53" s="8"/>
      <c r="F53" s="8"/>
      <c r="G53" s="13"/>
      <c r="H53" s="13"/>
      <c r="I53" s="13"/>
      <c r="J53" s="13"/>
      <c r="K53" s="13"/>
      <c r="L53" s="13"/>
      <c r="M53" s="13"/>
      <c r="N53" s="31"/>
      <c r="O53" s="32"/>
      <c r="P53" s="32"/>
      <c r="Q53" s="32"/>
      <c r="R53" s="32"/>
      <c r="S53" s="32"/>
      <c r="T53" s="32"/>
    </row>
    <row r="54" spans="2:62" ht="13.5" customHeight="1">
      <c r="B54" s="13"/>
      <c r="C54" s="122" t="s">
        <v>24</v>
      </c>
      <c r="D54" s="122"/>
      <c r="E54" s="122"/>
      <c r="F54" s="122"/>
      <c r="G54" s="120">
        <v>15</v>
      </c>
      <c r="H54" s="120"/>
      <c r="I54" s="122" t="s">
        <v>3</v>
      </c>
      <c r="J54" s="122"/>
      <c r="K54" s="122"/>
      <c r="L54" s="122"/>
      <c r="M54" s="13"/>
      <c r="N54" s="116">
        <v>1482</v>
      </c>
      <c r="O54" s="112"/>
      <c r="P54" s="112"/>
      <c r="Q54" s="112"/>
      <c r="R54" s="112"/>
      <c r="S54" s="112"/>
      <c r="T54" s="112"/>
      <c r="U54" s="117">
        <v>6</v>
      </c>
      <c r="V54" s="117"/>
      <c r="W54" s="117"/>
      <c r="X54" s="117"/>
      <c r="Y54" s="117"/>
      <c r="Z54" s="117"/>
      <c r="AA54" s="117"/>
      <c r="AB54" s="112">
        <v>0</v>
      </c>
      <c r="AC54" s="112"/>
      <c r="AD54" s="112"/>
      <c r="AE54" s="112"/>
      <c r="AF54" s="112"/>
      <c r="AG54" s="112"/>
      <c r="AH54" s="112"/>
      <c r="AI54" s="112">
        <v>1506</v>
      </c>
      <c r="AJ54" s="112"/>
      <c r="AK54" s="112"/>
      <c r="AL54" s="112"/>
      <c r="AM54" s="112"/>
      <c r="AN54" s="112"/>
      <c r="AO54" s="112"/>
      <c r="AP54" s="112">
        <v>2130</v>
      </c>
      <c r="AQ54" s="112"/>
      <c r="AR54" s="112"/>
      <c r="AS54" s="112"/>
      <c r="AT54" s="112"/>
      <c r="AU54" s="112"/>
      <c r="AV54" s="112"/>
      <c r="AW54" s="112">
        <v>981</v>
      </c>
      <c r="AX54" s="112"/>
      <c r="AY54" s="112"/>
      <c r="AZ54" s="112"/>
      <c r="BA54" s="112"/>
      <c r="BB54" s="112"/>
      <c r="BC54" s="112"/>
      <c r="BD54" s="112">
        <v>1346</v>
      </c>
      <c r="BE54" s="112"/>
      <c r="BF54" s="112"/>
      <c r="BG54" s="112"/>
      <c r="BH54" s="112"/>
      <c r="BI54" s="112"/>
      <c r="BJ54" s="112"/>
    </row>
    <row r="55" spans="2:62" ht="13.5" customHeight="1">
      <c r="B55" s="13"/>
      <c r="C55" s="13"/>
      <c r="D55" s="13"/>
      <c r="E55" s="8"/>
      <c r="F55" s="8"/>
      <c r="G55" s="120">
        <v>16</v>
      </c>
      <c r="H55" s="120"/>
      <c r="I55" s="13"/>
      <c r="J55" s="13"/>
      <c r="K55" s="13"/>
      <c r="L55" s="13"/>
      <c r="M55" s="13"/>
      <c r="N55" s="116">
        <v>1538</v>
      </c>
      <c r="O55" s="112"/>
      <c r="P55" s="112"/>
      <c r="Q55" s="112"/>
      <c r="R55" s="112"/>
      <c r="S55" s="112"/>
      <c r="T55" s="112"/>
      <c r="U55" s="113">
        <v>3</v>
      </c>
      <c r="V55" s="113"/>
      <c r="W55" s="113"/>
      <c r="X55" s="113"/>
      <c r="Y55" s="113"/>
      <c r="Z55" s="113"/>
      <c r="AA55" s="113"/>
      <c r="AB55" s="113">
        <v>0</v>
      </c>
      <c r="AC55" s="113"/>
      <c r="AD55" s="113"/>
      <c r="AE55" s="113"/>
      <c r="AF55" s="113"/>
      <c r="AG55" s="113"/>
      <c r="AH55" s="113"/>
      <c r="AI55" s="113">
        <v>1537</v>
      </c>
      <c r="AJ55" s="113"/>
      <c r="AK55" s="113"/>
      <c r="AL55" s="113"/>
      <c r="AM55" s="113"/>
      <c r="AN55" s="113"/>
      <c r="AO55" s="113"/>
      <c r="AP55" s="113">
        <v>2118</v>
      </c>
      <c r="AQ55" s="113"/>
      <c r="AR55" s="113"/>
      <c r="AS55" s="113"/>
      <c r="AT55" s="113"/>
      <c r="AU55" s="113"/>
      <c r="AV55" s="113"/>
      <c r="AW55" s="113">
        <v>982</v>
      </c>
      <c r="AX55" s="113"/>
      <c r="AY55" s="113"/>
      <c r="AZ55" s="113"/>
      <c r="BA55" s="113"/>
      <c r="BB55" s="113"/>
      <c r="BC55" s="113"/>
      <c r="BD55" s="113">
        <v>1336</v>
      </c>
      <c r="BE55" s="113"/>
      <c r="BF55" s="113"/>
      <c r="BG55" s="113"/>
      <c r="BH55" s="113"/>
      <c r="BI55" s="113"/>
      <c r="BJ55" s="113"/>
    </row>
    <row r="56" spans="2:62" ht="13.5" customHeight="1">
      <c r="B56" s="13"/>
      <c r="C56" s="13"/>
      <c r="D56" s="13"/>
      <c r="E56" s="8"/>
      <c r="F56" s="8"/>
      <c r="G56" s="120">
        <v>17</v>
      </c>
      <c r="H56" s="120"/>
      <c r="I56" s="13"/>
      <c r="J56" s="13"/>
      <c r="K56" s="13"/>
      <c r="L56" s="13"/>
      <c r="M56" s="13"/>
      <c r="N56" s="116">
        <v>1491</v>
      </c>
      <c r="O56" s="112"/>
      <c r="P56" s="112"/>
      <c r="Q56" s="112"/>
      <c r="R56" s="112"/>
      <c r="S56" s="112"/>
      <c r="T56" s="112"/>
      <c r="U56" s="112">
        <v>29</v>
      </c>
      <c r="V56" s="112"/>
      <c r="W56" s="112"/>
      <c r="X56" s="112"/>
      <c r="Y56" s="112"/>
      <c r="Z56" s="112"/>
      <c r="AA56" s="112"/>
      <c r="AB56" s="112">
        <v>9</v>
      </c>
      <c r="AC56" s="112"/>
      <c r="AD56" s="112"/>
      <c r="AE56" s="112"/>
      <c r="AF56" s="112"/>
      <c r="AG56" s="112"/>
      <c r="AH56" s="112"/>
      <c r="AI56" s="112">
        <v>1527</v>
      </c>
      <c r="AJ56" s="112"/>
      <c r="AK56" s="112"/>
      <c r="AL56" s="112"/>
      <c r="AM56" s="112"/>
      <c r="AN56" s="112"/>
      <c r="AO56" s="112"/>
      <c r="AP56" s="112">
        <v>2253</v>
      </c>
      <c r="AQ56" s="112"/>
      <c r="AR56" s="112"/>
      <c r="AS56" s="112"/>
      <c r="AT56" s="112"/>
      <c r="AU56" s="112"/>
      <c r="AV56" s="112"/>
      <c r="AW56" s="112">
        <v>1160</v>
      </c>
      <c r="AX56" s="112"/>
      <c r="AY56" s="112"/>
      <c r="AZ56" s="112"/>
      <c r="BA56" s="112"/>
      <c r="BB56" s="112"/>
      <c r="BC56" s="112"/>
      <c r="BD56" s="112">
        <v>1595</v>
      </c>
      <c r="BE56" s="112"/>
      <c r="BF56" s="112"/>
      <c r="BG56" s="112"/>
      <c r="BH56" s="112"/>
      <c r="BI56" s="112"/>
      <c r="BJ56" s="112"/>
    </row>
    <row r="57" spans="1:63" ht="13.5" customHeight="1">
      <c r="A57" s="20"/>
      <c r="B57" s="21"/>
      <c r="C57" s="21"/>
      <c r="D57" s="21"/>
      <c r="E57" s="22"/>
      <c r="F57" s="22"/>
      <c r="G57" s="120">
        <v>18</v>
      </c>
      <c r="H57" s="120"/>
      <c r="I57" s="13"/>
      <c r="J57" s="13"/>
      <c r="K57" s="13"/>
      <c r="L57" s="13"/>
      <c r="M57" s="13"/>
      <c r="N57" s="116">
        <v>1366</v>
      </c>
      <c r="O57" s="112"/>
      <c r="P57" s="112"/>
      <c r="Q57" s="112"/>
      <c r="R57" s="112"/>
      <c r="S57" s="112"/>
      <c r="T57" s="112"/>
      <c r="U57" s="112">
        <v>32</v>
      </c>
      <c r="V57" s="112"/>
      <c r="W57" s="112"/>
      <c r="X57" s="112"/>
      <c r="Y57" s="112"/>
      <c r="Z57" s="112"/>
      <c r="AA57" s="112"/>
      <c r="AB57" s="112">
        <v>6</v>
      </c>
      <c r="AC57" s="112"/>
      <c r="AD57" s="112"/>
      <c r="AE57" s="112"/>
      <c r="AF57" s="112"/>
      <c r="AG57" s="112"/>
      <c r="AH57" s="112"/>
      <c r="AI57" s="112">
        <v>1361</v>
      </c>
      <c r="AJ57" s="112"/>
      <c r="AK57" s="112"/>
      <c r="AL57" s="112"/>
      <c r="AM57" s="112"/>
      <c r="AN57" s="112"/>
      <c r="AO57" s="112"/>
      <c r="AP57" s="112">
        <v>2023</v>
      </c>
      <c r="AQ57" s="112"/>
      <c r="AR57" s="112"/>
      <c r="AS57" s="112"/>
      <c r="AT57" s="112"/>
      <c r="AU57" s="112"/>
      <c r="AV57" s="112"/>
      <c r="AW57" s="112">
        <v>1140</v>
      </c>
      <c r="AX57" s="112"/>
      <c r="AY57" s="112"/>
      <c r="AZ57" s="112"/>
      <c r="BA57" s="112"/>
      <c r="BB57" s="112"/>
      <c r="BC57" s="112"/>
      <c r="BD57" s="112">
        <v>1577</v>
      </c>
      <c r="BE57" s="112"/>
      <c r="BF57" s="112"/>
      <c r="BG57" s="112"/>
      <c r="BH57" s="112"/>
      <c r="BI57" s="112"/>
      <c r="BJ57" s="112"/>
      <c r="BK57" s="20"/>
    </row>
    <row r="58" spans="2:62" s="20" customFormat="1" ht="13.5" customHeight="1">
      <c r="B58" s="21"/>
      <c r="C58" s="21"/>
      <c r="D58" s="21"/>
      <c r="E58" s="22"/>
      <c r="F58" s="22"/>
      <c r="G58" s="123">
        <v>19</v>
      </c>
      <c r="H58" s="123"/>
      <c r="I58" s="21"/>
      <c r="J58" s="21"/>
      <c r="K58" s="21"/>
      <c r="L58" s="21"/>
      <c r="M58" s="21"/>
      <c r="N58" s="114">
        <v>1316</v>
      </c>
      <c r="O58" s="115"/>
      <c r="P58" s="115"/>
      <c r="Q58" s="115"/>
      <c r="R58" s="115"/>
      <c r="S58" s="115"/>
      <c r="T58" s="115"/>
      <c r="U58" s="115">
        <v>39</v>
      </c>
      <c r="V58" s="115"/>
      <c r="W58" s="115"/>
      <c r="X58" s="115"/>
      <c r="Y58" s="115"/>
      <c r="Z58" s="115"/>
      <c r="AA58" s="115"/>
      <c r="AB58" s="115">
        <v>21</v>
      </c>
      <c r="AC58" s="115"/>
      <c r="AD58" s="115"/>
      <c r="AE58" s="115"/>
      <c r="AF58" s="115"/>
      <c r="AG58" s="115"/>
      <c r="AH58" s="115"/>
      <c r="AI58" s="115">
        <v>1220</v>
      </c>
      <c r="AJ58" s="115"/>
      <c r="AK58" s="115"/>
      <c r="AL58" s="115"/>
      <c r="AM58" s="115"/>
      <c r="AN58" s="115"/>
      <c r="AO58" s="115"/>
      <c r="AP58" s="115">
        <v>1746</v>
      </c>
      <c r="AQ58" s="115"/>
      <c r="AR58" s="115"/>
      <c r="AS58" s="115"/>
      <c r="AT58" s="115"/>
      <c r="AU58" s="115"/>
      <c r="AV58" s="115"/>
      <c r="AW58" s="115">
        <v>1079</v>
      </c>
      <c r="AX58" s="115"/>
      <c r="AY58" s="115"/>
      <c r="AZ58" s="115"/>
      <c r="BA58" s="115"/>
      <c r="BB58" s="115"/>
      <c r="BC58" s="115"/>
      <c r="BD58" s="115">
        <v>1440</v>
      </c>
      <c r="BE58" s="115"/>
      <c r="BF58" s="115"/>
      <c r="BG58" s="115"/>
      <c r="BH58" s="115"/>
      <c r="BI58" s="115"/>
      <c r="BJ58" s="115"/>
    </row>
    <row r="59" spans="2:62" ht="13.5" customHeight="1">
      <c r="B59" s="9"/>
      <c r="C59" s="9"/>
      <c r="D59" s="9"/>
      <c r="E59" s="11"/>
      <c r="F59" s="11"/>
      <c r="G59" s="11"/>
      <c r="H59" s="9"/>
      <c r="I59" s="9"/>
      <c r="J59" s="9"/>
      <c r="K59" s="9"/>
      <c r="L59" s="9"/>
      <c r="M59" s="9"/>
      <c r="N59" s="25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</row>
    <row r="60" spans="2:7" ht="12" customHeight="1">
      <c r="B60" s="111" t="s">
        <v>9</v>
      </c>
      <c r="C60" s="111"/>
      <c r="D60" s="111"/>
      <c r="E60" s="8" t="s">
        <v>438</v>
      </c>
      <c r="F60" s="13" t="s">
        <v>327</v>
      </c>
      <c r="G60" s="3"/>
    </row>
    <row r="65" spans="2:57" ht="10.5" customHeight="1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</row>
  </sheetData>
  <sheetProtection/>
  <mergeCells count="270">
    <mergeCell ref="BA15:BJ15"/>
    <mergeCell ref="AQ15:AZ15"/>
    <mergeCell ref="AG15:AP15"/>
    <mergeCell ref="W15:AF15"/>
    <mergeCell ref="AY6:BJ6"/>
    <mergeCell ref="AM6:AX6"/>
    <mergeCell ref="AA6:AL6"/>
    <mergeCell ref="M6:Z6"/>
    <mergeCell ref="AG7:AL7"/>
    <mergeCell ref="M7:S7"/>
    <mergeCell ref="T7:Z7"/>
    <mergeCell ref="M11:S11"/>
    <mergeCell ref="T11:Z11"/>
    <mergeCell ref="I54:L54"/>
    <mergeCell ref="M12:S12"/>
    <mergeCell ref="B15:L16"/>
    <mergeCell ref="M15:V15"/>
    <mergeCell ref="G41:H41"/>
    <mergeCell ref="G42:H42"/>
    <mergeCell ref="G43:H43"/>
    <mergeCell ref="G44:H44"/>
    <mergeCell ref="AW51:BJ51"/>
    <mergeCell ref="AI51:AV51"/>
    <mergeCell ref="AG44:AP44"/>
    <mergeCell ref="AQ44:AZ44"/>
    <mergeCell ref="BA42:BJ42"/>
    <mergeCell ref="BA38:BJ38"/>
    <mergeCell ref="AG40:AP40"/>
    <mergeCell ref="B60:D60"/>
    <mergeCell ref="G55:H55"/>
    <mergeCell ref="G56:H56"/>
    <mergeCell ref="G57:H57"/>
    <mergeCell ref="G58:H58"/>
    <mergeCell ref="T12:Z12"/>
    <mergeCell ref="M35:V35"/>
    <mergeCell ref="C54:F54"/>
    <mergeCell ref="G54:H54"/>
    <mergeCell ref="B51:M52"/>
    <mergeCell ref="B49:BJ49"/>
    <mergeCell ref="N51:T52"/>
    <mergeCell ref="U51:AA52"/>
    <mergeCell ref="AB51:AH52"/>
    <mergeCell ref="AI52:AO52"/>
    <mergeCell ref="AP52:AV52"/>
    <mergeCell ref="AP54:AV54"/>
    <mergeCell ref="AG38:AP38"/>
    <mergeCell ref="AQ38:AZ38"/>
    <mergeCell ref="B38:L38"/>
    <mergeCell ref="C40:F40"/>
    <mergeCell ref="G40:H40"/>
    <mergeCell ref="I40:K40"/>
    <mergeCell ref="M38:V38"/>
    <mergeCell ref="M36:V36"/>
    <mergeCell ref="W38:AF38"/>
    <mergeCell ref="G33:H33"/>
    <mergeCell ref="G34:H34"/>
    <mergeCell ref="G35:H35"/>
    <mergeCell ref="G36:H36"/>
    <mergeCell ref="BA30:BJ30"/>
    <mergeCell ref="C32:F32"/>
    <mergeCell ref="G32:H32"/>
    <mergeCell ref="I32:K32"/>
    <mergeCell ref="B30:L30"/>
    <mergeCell ref="M30:V30"/>
    <mergeCell ref="W30:AF30"/>
    <mergeCell ref="C18:F18"/>
    <mergeCell ref="G18:H18"/>
    <mergeCell ref="I18:K18"/>
    <mergeCell ref="M18:Q18"/>
    <mergeCell ref="C24:D24"/>
    <mergeCell ref="B25:D25"/>
    <mergeCell ref="G19:H19"/>
    <mergeCell ref="G20:H20"/>
    <mergeCell ref="G21:H21"/>
    <mergeCell ref="G22:H22"/>
    <mergeCell ref="M16:Q16"/>
    <mergeCell ref="R16:V16"/>
    <mergeCell ref="W16:AA16"/>
    <mergeCell ref="AB16:AF16"/>
    <mergeCell ref="AL18:AP18"/>
    <mergeCell ref="R18:V18"/>
    <mergeCell ref="W18:AA18"/>
    <mergeCell ref="AB18:AF18"/>
    <mergeCell ref="AG18:AK18"/>
    <mergeCell ref="AG16:AK16"/>
    <mergeCell ref="AL16:AP16"/>
    <mergeCell ref="G10:H10"/>
    <mergeCell ref="G11:H11"/>
    <mergeCell ref="G12:H12"/>
    <mergeCell ref="G13:H13"/>
    <mergeCell ref="AG10:AL10"/>
    <mergeCell ref="AM10:AR10"/>
    <mergeCell ref="AA11:AF11"/>
    <mergeCell ref="AG11:AL11"/>
    <mergeCell ref="B3:BJ3"/>
    <mergeCell ref="B4:BJ4"/>
    <mergeCell ref="C9:F9"/>
    <mergeCell ref="G9:H9"/>
    <mergeCell ref="I9:K9"/>
    <mergeCell ref="AA9:AF9"/>
    <mergeCell ref="AA7:AF7"/>
    <mergeCell ref="M9:S9"/>
    <mergeCell ref="T9:Z9"/>
    <mergeCell ref="B6:L7"/>
    <mergeCell ref="AY10:BD10"/>
    <mergeCell ref="BE10:BJ10"/>
    <mergeCell ref="AG9:AL9"/>
    <mergeCell ref="AA10:AF10"/>
    <mergeCell ref="M10:S10"/>
    <mergeCell ref="T10:Z10"/>
    <mergeCell ref="BE9:BJ9"/>
    <mergeCell ref="AY11:BD11"/>
    <mergeCell ref="BE11:BJ11"/>
    <mergeCell ref="AS10:AX10"/>
    <mergeCell ref="BE7:BJ7"/>
    <mergeCell ref="AM9:AR9"/>
    <mergeCell ref="AS9:AX9"/>
    <mergeCell ref="AY9:BD9"/>
    <mergeCell ref="AM7:AR7"/>
    <mergeCell ref="AS7:AX7"/>
    <mergeCell ref="AY7:BD7"/>
    <mergeCell ref="AA12:AF12"/>
    <mergeCell ref="AG12:AL12"/>
    <mergeCell ref="AM12:AR12"/>
    <mergeCell ref="AS12:AX12"/>
    <mergeCell ref="AM11:AR11"/>
    <mergeCell ref="AS11:AX11"/>
    <mergeCell ref="AY12:BD12"/>
    <mergeCell ref="BE12:BJ12"/>
    <mergeCell ref="M13:S13"/>
    <mergeCell ref="T13:Z13"/>
    <mergeCell ref="AA13:AF13"/>
    <mergeCell ref="AG13:AL13"/>
    <mergeCell ref="AM13:AR13"/>
    <mergeCell ref="AS13:AX13"/>
    <mergeCell ref="AY13:BD13"/>
    <mergeCell ref="BE13:BJ13"/>
    <mergeCell ref="BF16:BJ16"/>
    <mergeCell ref="AQ16:AU16"/>
    <mergeCell ref="AV16:AZ16"/>
    <mergeCell ref="BA16:BE16"/>
    <mergeCell ref="AQ18:AU18"/>
    <mergeCell ref="AV18:AZ18"/>
    <mergeCell ref="BA18:BE18"/>
    <mergeCell ref="BF18:BJ18"/>
    <mergeCell ref="AG19:AK19"/>
    <mergeCell ref="AL19:AP19"/>
    <mergeCell ref="AQ19:AU19"/>
    <mergeCell ref="AV19:AZ19"/>
    <mergeCell ref="M19:Q19"/>
    <mergeCell ref="R19:V19"/>
    <mergeCell ref="W19:AA19"/>
    <mergeCell ref="AB19:AF19"/>
    <mergeCell ref="BA19:BE19"/>
    <mergeCell ref="BF19:BJ19"/>
    <mergeCell ref="M20:Q20"/>
    <mergeCell ref="R20:V20"/>
    <mergeCell ref="W20:AA20"/>
    <mergeCell ref="AB20:AF20"/>
    <mergeCell ref="AG20:AK20"/>
    <mergeCell ref="AL20:AP20"/>
    <mergeCell ref="AQ20:AU20"/>
    <mergeCell ref="AV20:AZ20"/>
    <mergeCell ref="BA20:BE20"/>
    <mergeCell ref="BF20:BJ20"/>
    <mergeCell ref="M21:Q21"/>
    <mergeCell ref="R21:V21"/>
    <mergeCell ref="W21:AA21"/>
    <mergeCell ref="AB21:AF21"/>
    <mergeCell ref="AG21:AK21"/>
    <mergeCell ref="AL21:AP21"/>
    <mergeCell ref="AQ21:AU21"/>
    <mergeCell ref="AV21:AZ21"/>
    <mergeCell ref="BA21:BE21"/>
    <mergeCell ref="BF21:BJ21"/>
    <mergeCell ref="M22:Q22"/>
    <mergeCell ref="R22:V22"/>
    <mergeCell ref="W22:AA22"/>
    <mergeCell ref="AB22:AF22"/>
    <mergeCell ref="AG22:AK22"/>
    <mergeCell ref="AL22:AP22"/>
    <mergeCell ref="AQ22:AU22"/>
    <mergeCell ref="AV22:AZ22"/>
    <mergeCell ref="BA22:BE22"/>
    <mergeCell ref="BF22:BJ22"/>
    <mergeCell ref="M32:V32"/>
    <mergeCell ref="W32:AF32"/>
    <mergeCell ref="AG32:AP32"/>
    <mergeCell ref="AQ32:AZ32"/>
    <mergeCell ref="BA32:BJ32"/>
    <mergeCell ref="B28:BJ28"/>
    <mergeCell ref="AG30:AP30"/>
    <mergeCell ref="AQ30:AZ30"/>
    <mergeCell ref="BA33:BJ33"/>
    <mergeCell ref="M34:V34"/>
    <mergeCell ref="W34:AF34"/>
    <mergeCell ref="AG34:AP34"/>
    <mergeCell ref="AQ34:AZ34"/>
    <mergeCell ref="BA34:BJ34"/>
    <mergeCell ref="M33:V33"/>
    <mergeCell ref="W33:AF33"/>
    <mergeCell ref="AG33:AP33"/>
    <mergeCell ref="AQ33:AZ33"/>
    <mergeCell ref="BA36:BJ36"/>
    <mergeCell ref="W35:AF35"/>
    <mergeCell ref="AG35:AP35"/>
    <mergeCell ref="AQ35:AZ35"/>
    <mergeCell ref="BA35:BJ35"/>
    <mergeCell ref="W36:AF36"/>
    <mergeCell ref="AG36:AP36"/>
    <mergeCell ref="AQ36:AZ36"/>
    <mergeCell ref="BA40:BJ40"/>
    <mergeCell ref="M41:V41"/>
    <mergeCell ref="W41:AF41"/>
    <mergeCell ref="AG41:AP41"/>
    <mergeCell ref="AQ41:AZ41"/>
    <mergeCell ref="BA41:BJ41"/>
    <mergeCell ref="M40:V40"/>
    <mergeCell ref="W40:AF40"/>
    <mergeCell ref="AQ40:AZ40"/>
    <mergeCell ref="BA43:BJ43"/>
    <mergeCell ref="M42:V42"/>
    <mergeCell ref="W42:AF42"/>
    <mergeCell ref="BA44:BJ44"/>
    <mergeCell ref="M43:V43"/>
    <mergeCell ref="W43:AF43"/>
    <mergeCell ref="AG43:AP43"/>
    <mergeCell ref="AQ43:AZ43"/>
    <mergeCell ref="AG42:AP42"/>
    <mergeCell ref="AQ42:AZ42"/>
    <mergeCell ref="AW54:BC54"/>
    <mergeCell ref="BD54:BJ54"/>
    <mergeCell ref="M44:V44"/>
    <mergeCell ref="W44:AF44"/>
    <mergeCell ref="N54:T54"/>
    <mergeCell ref="U54:AA54"/>
    <mergeCell ref="AB54:AH54"/>
    <mergeCell ref="AI54:AO54"/>
    <mergeCell ref="BD52:BJ52"/>
    <mergeCell ref="AW52:BC52"/>
    <mergeCell ref="BD55:BJ55"/>
    <mergeCell ref="N56:T56"/>
    <mergeCell ref="U56:AA56"/>
    <mergeCell ref="AB56:AH56"/>
    <mergeCell ref="AI56:AO56"/>
    <mergeCell ref="AP56:AV56"/>
    <mergeCell ref="AW56:BC56"/>
    <mergeCell ref="BD56:BJ56"/>
    <mergeCell ref="N55:T55"/>
    <mergeCell ref="U55:AA55"/>
    <mergeCell ref="BD57:BJ57"/>
    <mergeCell ref="N58:T58"/>
    <mergeCell ref="U58:AA58"/>
    <mergeCell ref="AB58:AH58"/>
    <mergeCell ref="AI58:AO58"/>
    <mergeCell ref="AP58:AV58"/>
    <mergeCell ref="AW58:BC58"/>
    <mergeCell ref="BD58:BJ58"/>
    <mergeCell ref="N57:T57"/>
    <mergeCell ref="U57:AA57"/>
    <mergeCell ref="C46:D46"/>
    <mergeCell ref="B47:D47"/>
    <mergeCell ref="AP57:AV57"/>
    <mergeCell ref="AW57:BC57"/>
    <mergeCell ref="AB57:AH57"/>
    <mergeCell ref="AI57:AO57"/>
    <mergeCell ref="AP55:AV55"/>
    <mergeCell ref="AW55:BC55"/>
    <mergeCell ref="AB55:AH55"/>
    <mergeCell ref="AI55:AO55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M72"/>
  <sheetViews>
    <sheetView zoomScalePageLayoutView="0" workbookViewId="0" topLeftCell="A1">
      <selection activeCell="A1" sqref="A1"/>
    </sheetView>
  </sheetViews>
  <sheetFormatPr defaultColWidth="9.00390625" defaultRowHeight="10.5" customHeight="1"/>
  <cols>
    <col min="1" max="64" width="1.625" style="4" customWidth="1"/>
    <col min="65" max="16384" width="9.00390625" style="4" customWidth="1"/>
  </cols>
  <sheetData>
    <row r="1" ht="10.5" customHeight="1">
      <c r="A1" s="35" t="s">
        <v>346</v>
      </c>
    </row>
    <row r="2" ht="13.5" customHeight="1"/>
    <row r="3" spans="2:62" s="6" customFormat="1" ht="15">
      <c r="B3" s="121" t="s">
        <v>376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</row>
    <row r="4" spans="2:64" ht="14.25" customHeight="1">
      <c r="B4" s="120" t="s">
        <v>13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3"/>
      <c r="BL4" s="13"/>
    </row>
    <row r="5" spans="2:62" ht="9" customHeight="1">
      <c r="B5" s="9"/>
      <c r="C5" s="9"/>
      <c r="D5" s="9"/>
      <c r="E5" s="11"/>
      <c r="F5" s="11"/>
      <c r="G5" s="11"/>
      <c r="H5" s="11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12.75" customHeight="1">
      <c r="B6" s="127" t="s">
        <v>158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6"/>
      <c r="O6" s="125" t="s">
        <v>159</v>
      </c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 t="s">
        <v>160</v>
      </c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 t="s">
        <v>161</v>
      </c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6"/>
    </row>
    <row r="7" spans="2:62" ht="12.75" customHeight="1">
      <c r="B7" s="12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9"/>
      <c r="O7" s="118" t="s">
        <v>162</v>
      </c>
      <c r="P7" s="118"/>
      <c r="Q7" s="118"/>
      <c r="R7" s="118"/>
      <c r="S7" s="118"/>
      <c r="T7" s="118"/>
      <c r="U7" s="118"/>
      <c r="V7" s="118"/>
      <c r="W7" s="118" t="s">
        <v>163</v>
      </c>
      <c r="X7" s="118"/>
      <c r="Y7" s="118"/>
      <c r="Z7" s="118"/>
      <c r="AA7" s="118"/>
      <c r="AB7" s="118"/>
      <c r="AC7" s="118"/>
      <c r="AD7" s="118"/>
      <c r="AE7" s="118" t="s">
        <v>162</v>
      </c>
      <c r="AF7" s="118"/>
      <c r="AG7" s="118"/>
      <c r="AH7" s="118"/>
      <c r="AI7" s="118"/>
      <c r="AJ7" s="118"/>
      <c r="AK7" s="118"/>
      <c r="AL7" s="118"/>
      <c r="AM7" s="118" t="s">
        <v>163</v>
      </c>
      <c r="AN7" s="118"/>
      <c r="AO7" s="118"/>
      <c r="AP7" s="118"/>
      <c r="AQ7" s="118"/>
      <c r="AR7" s="118"/>
      <c r="AS7" s="118"/>
      <c r="AT7" s="118"/>
      <c r="AU7" s="118" t="s">
        <v>162</v>
      </c>
      <c r="AV7" s="118"/>
      <c r="AW7" s="118"/>
      <c r="AX7" s="118"/>
      <c r="AY7" s="118"/>
      <c r="AZ7" s="118"/>
      <c r="BA7" s="118"/>
      <c r="BB7" s="118"/>
      <c r="BC7" s="118" t="s">
        <v>163</v>
      </c>
      <c r="BD7" s="118"/>
      <c r="BE7" s="118"/>
      <c r="BF7" s="118"/>
      <c r="BG7" s="118"/>
      <c r="BH7" s="118"/>
      <c r="BI7" s="118"/>
      <c r="BJ7" s="119"/>
    </row>
    <row r="8" spans="2:62" ht="11.25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36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120" t="s">
        <v>16</v>
      </c>
      <c r="AC8" s="120"/>
      <c r="AD8" s="120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120" t="s">
        <v>16</v>
      </c>
      <c r="AS8" s="120"/>
      <c r="AT8" s="120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120" t="s">
        <v>16</v>
      </c>
      <c r="BI8" s="120"/>
      <c r="BJ8" s="120"/>
    </row>
    <row r="9" spans="2:62" ht="12.75" customHeight="1">
      <c r="B9" s="13"/>
      <c r="C9" s="122" t="s">
        <v>24</v>
      </c>
      <c r="D9" s="122"/>
      <c r="E9" s="122"/>
      <c r="F9" s="122"/>
      <c r="G9" s="146">
        <v>15</v>
      </c>
      <c r="H9" s="146"/>
      <c r="I9" s="146"/>
      <c r="J9" s="122" t="s">
        <v>3</v>
      </c>
      <c r="K9" s="122"/>
      <c r="L9" s="122"/>
      <c r="M9" s="122"/>
      <c r="N9" s="13"/>
      <c r="O9" s="132">
        <v>1</v>
      </c>
      <c r="P9" s="133"/>
      <c r="Q9" s="133"/>
      <c r="R9" s="133"/>
      <c r="S9" s="133"/>
      <c r="T9" s="133"/>
      <c r="U9" s="133"/>
      <c r="V9" s="133"/>
      <c r="W9" s="133">
        <v>1000</v>
      </c>
      <c r="X9" s="133"/>
      <c r="Y9" s="133"/>
      <c r="Z9" s="133"/>
      <c r="AA9" s="133"/>
      <c r="AB9" s="133"/>
      <c r="AC9" s="133"/>
      <c r="AD9" s="133"/>
      <c r="AE9" s="133">
        <v>0</v>
      </c>
      <c r="AF9" s="133"/>
      <c r="AG9" s="133"/>
      <c r="AH9" s="133"/>
      <c r="AI9" s="133"/>
      <c r="AJ9" s="133"/>
      <c r="AK9" s="133"/>
      <c r="AL9" s="133"/>
      <c r="AM9" s="133">
        <v>0</v>
      </c>
      <c r="AN9" s="133"/>
      <c r="AO9" s="133"/>
      <c r="AP9" s="133"/>
      <c r="AQ9" s="133"/>
      <c r="AR9" s="133"/>
      <c r="AS9" s="133"/>
      <c r="AT9" s="133"/>
      <c r="AU9" s="133">
        <v>1</v>
      </c>
      <c r="AV9" s="133"/>
      <c r="AW9" s="133"/>
      <c r="AX9" s="133"/>
      <c r="AY9" s="133"/>
      <c r="AZ9" s="133"/>
      <c r="BA9" s="133"/>
      <c r="BB9" s="133"/>
      <c r="BC9" s="133">
        <v>1000</v>
      </c>
      <c r="BD9" s="133"/>
      <c r="BE9" s="133"/>
      <c r="BF9" s="133"/>
      <c r="BG9" s="133"/>
      <c r="BH9" s="133"/>
      <c r="BI9" s="133"/>
      <c r="BJ9" s="133"/>
    </row>
    <row r="10" spans="2:62" ht="12.75" customHeight="1">
      <c r="B10" s="13"/>
      <c r="C10" s="13"/>
      <c r="D10" s="13"/>
      <c r="E10" s="8"/>
      <c r="F10" s="8"/>
      <c r="G10" s="146">
        <v>16</v>
      </c>
      <c r="H10" s="146"/>
      <c r="I10" s="146"/>
      <c r="J10" s="13"/>
      <c r="K10" s="13"/>
      <c r="L10" s="13"/>
      <c r="M10" s="13"/>
      <c r="N10" s="13"/>
      <c r="O10" s="132">
        <v>3</v>
      </c>
      <c r="P10" s="133"/>
      <c r="Q10" s="133"/>
      <c r="R10" s="133"/>
      <c r="S10" s="133"/>
      <c r="T10" s="133"/>
      <c r="U10" s="133"/>
      <c r="V10" s="133"/>
      <c r="W10" s="133">
        <v>6510</v>
      </c>
      <c r="X10" s="133"/>
      <c r="Y10" s="133"/>
      <c r="Z10" s="133"/>
      <c r="AA10" s="133"/>
      <c r="AB10" s="133"/>
      <c r="AC10" s="133"/>
      <c r="AD10" s="133"/>
      <c r="AE10" s="133">
        <v>1</v>
      </c>
      <c r="AF10" s="133"/>
      <c r="AG10" s="133"/>
      <c r="AH10" s="133"/>
      <c r="AI10" s="133"/>
      <c r="AJ10" s="133"/>
      <c r="AK10" s="133"/>
      <c r="AL10" s="133"/>
      <c r="AM10" s="133">
        <v>2560</v>
      </c>
      <c r="AN10" s="133"/>
      <c r="AO10" s="133"/>
      <c r="AP10" s="133"/>
      <c r="AQ10" s="133"/>
      <c r="AR10" s="133"/>
      <c r="AS10" s="133"/>
      <c r="AT10" s="133"/>
      <c r="AU10" s="133">
        <v>2</v>
      </c>
      <c r="AV10" s="133"/>
      <c r="AW10" s="133"/>
      <c r="AX10" s="133"/>
      <c r="AY10" s="133"/>
      <c r="AZ10" s="133"/>
      <c r="BA10" s="133"/>
      <c r="BB10" s="133"/>
      <c r="BC10" s="133">
        <v>3950</v>
      </c>
      <c r="BD10" s="133"/>
      <c r="BE10" s="133"/>
      <c r="BF10" s="133"/>
      <c r="BG10" s="133"/>
      <c r="BH10" s="133"/>
      <c r="BI10" s="133"/>
      <c r="BJ10" s="133"/>
    </row>
    <row r="11" spans="2:62" ht="12.75" customHeight="1">
      <c r="B11" s="13"/>
      <c r="C11" s="13"/>
      <c r="D11" s="13"/>
      <c r="E11" s="8"/>
      <c r="F11" s="8"/>
      <c r="G11" s="146">
        <v>17</v>
      </c>
      <c r="H11" s="146"/>
      <c r="I11" s="146"/>
      <c r="J11" s="13"/>
      <c r="K11" s="13"/>
      <c r="L11" s="13"/>
      <c r="M11" s="13"/>
      <c r="N11" s="13"/>
      <c r="O11" s="132">
        <v>0</v>
      </c>
      <c r="P11" s="133"/>
      <c r="Q11" s="133"/>
      <c r="R11" s="133"/>
      <c r="S11" s="133"/>
      <c r="T11" s="133"/>
      <c r="U11" s="133"/>
      <c r="V11" s="133"/>
      <c r="W11" s="133">
        <v>0</v>
      </c>
      <c r="X11" s="133"/>
      <c r="Y11" s="133"/>
      <c r="Z11" s="133"/>
      <c r="AA11" s="133"/>
      <c r="AB11" s="133"/>
      <c r="AC11" s="133"/>
      <c r="AD11" s="133"/>
      <c r="AE11" s="133">
        <v>0</v>
      </c>
      <c r="AF11" s="133"/>
      <c r="AG11" s="133"/>
      <c r="AH11" s="133"/>
      <c r="AI11" s="133"/>
      <c r="AJ11" s="133"/>
      <c r="AK11" s="133"/>
      <c r="AL11" s="133"/>
      <c r="AM11" s="133">
        <v>0</v>
      </c>
      <c r="AN11" s="133"/>
      <c r="AO11" s="133"/>
      <c r="AP11" s="133"/>
      <c r="AQ11" s="133"/>
      <c r="AR11" s="133"/>
      <c r="AS11" s="133"/>
      <c r="AT11" s="133"/>
      <c r="AU11" s="133">
        <v>0</v>
      </c>
      <c r="AV11" s="133"/>
      <c r="AW11" s="133"/>
      <c r="AX11" s="133"/>
      <c r="AY11" s="133"/>
      <c r="AZ11" s="133"/>
      <c r="BA11" s="133"/>
      <c r="BB11" s="133"/>
      <c r="BC11" s="133">
        <v>0</v>
      </c>
      <c r="BD11" s="133"/>
      <c r="BE11" s="133"/>
      <c r="BF11" s="133"/>
      <c r="BG11" s="133"/>
      <c r="BH11" s="133"/>
      <c r="BI11" s="133"/>
      <c r="BJ11" s="133"/>
    </row>
    <row r="12" spans="1:64" ht="12.75" customHeight="1">
      <c r="A12" s="20"/>
      <c r="B12" s="21"/>
      <c r="C12" s="21"/>
      <c r="D12" s="21"/>
      <c r="E12" s="22"/>
      <c r="F12" s="22"/>
      <c r="G12" s="146">
        <v>18</v>
      </c>
      <c r="H12" s="146"/>
      <c r="I12" s="146"/>
      <c r="J12" s="21"/>
      <c r="K12" s="21"/>
      <c r="L12" s="21"/>
      <c r="M12" s="21"/>
      <c r="N12" s="39"/>
      <c r="O12" s="132">
        <v>0</v>
      </c>
      <c r="P12" s="133"/>
      <c r="Q12" s="133"/>
      <c r="R12" s="133"/>
      <c r="S12" s="133"/>
      <c r="T12" s="133"/>
      <c r="U12" s="133"/>
      <c r="V12" s="133"/>
      <c r="W12" s="133">
        <v>0</v>
      </c>
      <c r="X12" s="133"/>
      <c r="Y12" s="133"/>
      <c r="Z12" s="133"/>
      <c r="AA12" s="133"/>
      <c r="AB12" s="133"/>
      <c r="AC12" s="133"/>
      <c r="AD12" s="133"/>
      <c r="AE12" s="133">
        <v>0</v>
      </c>
      <c r="AF12" s="133"/>
      <c r="AG12" s="133"/>
      <c r="AH12" s="133"/>
      <c r="AI12" s="133"/>
      <c r="AJ12" s="133"/>
      <c r="AK12" s="133"/>
      <c r="AL12" s="133"/>
      <c r="AM12" s="133">
        <v>0</v>
      </c>
      <c r="AN12" s="133"/>
      <c r="AO12" s="133"/>
      <c r="AP12" s="133"/>
      <c r="AQ12" s="133"/>
      <c r="AR12" s="133"/>
      <c r="AS12" s="133"/>
      <c r="AT12" s="133"/>
      <c r="AU12" s="133">
        <v>0</v>
      </c>
      <c r="AV12" s="133"/>
      <c r="AW12" s="133"/>
      <c r="AX12" s="133"/>
      <c r="AY12" s="133"/>
      <c r="AZ12" s="133"/>
      <c r="BA12" s="133"/>
      <c r="BB12" s="133"/>
      <c r="BC12" s="133">
        <v>0</v>
      </c>
      <c r="BD12" s="133"/>
      <c r="BE12" s="133"/>
      <c r="BF12" s="133"/>
      <c r="BG12" s="133"/>
      <c r="BH12" s="133"/>
      <c r="BI12" s="133"/>
      <c r="BJ12" s="133"/>
      <c r="BK12" s="20"/>
      <c r="BL12" s="20"/>
    </row>
    <row r="13" spans="2:65" s="20" customFormat="1" ht="12.75" customHeight="1">
      <c r="B13" s="21"/>
      <c r="C13" s="21"/>
      <c r="D13" s="21"/>
      <c r="E13" s="22"/>
      <c r="F13" s="22"/>
      <c r="G13" s="147">
        <v>19</v>
      </c>
      <c r="H13" s="147"/>
      <c r="I13" s="147"/>
      <c r="J13" s="21"/>
      <c r="K13" s="21"/>
      <c r="L13" s="21"/>
      <c r="M13" s="21"/>
      <c r="N13" s="21"/>
      <c r="O13" s="135">
        <v>0</v>
      </c>
      <c r="P13" s="130"/>
      <c r="Q13" s="130"/>
      <c r="R13" s="130"/>
      <c r="S13" s="130"/>
      <c r="T13" s="130"/>
      <c r="U13" s="130"/>
      <c r="V13" s="130"/>
      <c r="W13" s="130">
        <v>0</v>
      </c>
      <c r="X13" s="130"/>
      <c r="Y13" s="130"/>
      <c r="Z13" s="130"/>
      <c r="AA13" s="130"/>
      <c r="AB13" s="130"/>
      <c r="AC13" s="130"/>
      <c r="AD13" s="130"/>
      <c r="AE13" s="130">
        <v>0</v>
      </c>
      <c r="AF13" s="130"/>
      <c r="AG13" s="130"/>
      <c r="AH13" s="130"/>
      <c r="AI13" s="130"/>
      <c r="AJ13" s="130"/>
      <c r="AK13" s="130"/>
      <c r="AL13" s="130"/>
      <c r="AM13" s="130">
        <v>0</v>
      </c>
      <c r="AN13" s="130"/>
      <c r="AO13" s="130"/>
      <c r="AP13" s="130"/>
      <c r="AQ13" s="130"/>
      <c r="AR13" s="130"/>
      <c r="AS13" s="130"/>
      <c r="AT13" s="130"/>
      <c r="AU13" s="130">
        <v>0</v>
      </c>
      <c r="AV13" s="130"/>
      <c r="AW13" s="130"/>
      <c r="AX13" s="130"/>
      <c r="AY13" s="130"/>
      <c r="AZ13" s="130"/>
      <c r="BA13" s="130"/>
      <c r="BB13" s="130"/>
      <c r="BC13" s="130">
        <v>0</v>
      </c>
      <c r="BD13" s="130"/>
      <c r="BE13" s="130"/>
      <c r="BF13" s="130"/>
      <c r="BG13" s="130"/>
      <c r="BH13" s="130"/>
      <c r="BI13" s="130"/>
      <c r="BJ13" s="130"/>
      <c r="BM13" s="21"/>
    </row>
    <row r="14" spans="2:62" ht="6.75" customHeight="1">
      <c r="B14" s="9"/>
      <c r="C14" s="9"/>
      <c r="D14" s="9"/>
      <c r="E14" s="11"/>
      <c r="F14" s="11"/>
      <c r="G14" s="11"/>
      <c r="H14" s="11"/>
      <c r="I14" s="9"/>
      <c r="J14" s="9"/>
      <c r="K14" s="9"/>
      <c r="L14" s="9"/>
      <c r="M14" s="9"/>
      <c r="N14" s="9"/>
      <c r="O14" s="25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</row>
    <row r="15" spans="2:16" ht="12" customHeight="1">
      <c r="B15" s="13"/>
      <c r="C15" s="110" t="s">
        <v>5</v>
      </c>
      <c r="D15" s="110"/>
      <c r="E15" s="8" t="s">
        <v>6</v>
      </c>
      <c r="F15" s="13" t="s">
        <v>439</v>
      </c>
      <c r="G15" s="28"/>
      <c r="H15" s="29"/>
      <c r="I15" s="30"/>
      <c r="J15" s="29"/>
      <c r="K15" s="29"/>
      <c r="L15" s="29"/>
      <c r="M15" s="29"/>
      <c r="N15" s="29"/>
      <c r="O15" s="29"/>
      <c r="P15" s="29"/>
    </row>
    <row r="16" spans="2:7" ht="12" customHeight="1">
      <c r="B16" s="111" t="s">
        <v>9</v>
      </c>
      <c r="C16" s="111"/>
      <c r="D16" s="111"/>
      <c r="E16" s="8" t="s">
        <v>440</v>
      </c>
      <c r="F16" s="13" t="s">
        <v>327</v>
      </c>
      <c r="G16" s="3"/>
    </row>
    <row r="17" spans="2:62" ht="14.25" customHeight="1">
      <c r="B17" s="120" t="s">
        <v>14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</row>
    <row r="18" spans="2:62" ht="9" customHeight="1">
      <c r="B18" s="9"/>
      <c r="C18" s="10"/>
      <c r="D18" s="10"/>
      <c r="E18" s="10"/>
      <c r="F18" s="10"/>
      <c r="G18" s="11"/>
      <c r="H18" s="11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</row>
    <row r="19" spans="2:62" ht="12.75" customHeight="1">
      <c r="B19" s="127" t="s">
        <v>158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6"/>
      <c r="O19" s="125" t="s">
        <v>159</v>
      </c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 t="s">
        <v>164</v>
      </c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 t="s">
        <v>165</v>
      </c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6"/>
    </row>
    <row r="20" spans="2:62" ht="12.75" customHeight="1">
      <c r="B20" s="12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9"/>
      <c r="O20" s="118" t="s">
        <v>162</v>
      </c>
      <c r="P20" s="118"/>
      <c r="Q20" s="118"/>
      <c r="R20" s="118"/>
      <c r="S20" s="118"/>
      <c r="T20" s="118"/>
      <c r="U20" s="118"/>
      <c r="V20" s="118"/>
      <c r="W20" s="118" t="s">
        <v>163</v>
      </c>
      <c r="X20" s="118"/>
      <c r="Y20" s="118"/>
      <c r="Z20" s="118"/>
      <c r="AA20" s="118"/>
      <c r="AB20" s="118"/>
      <c r="AC20" s="118"/>
      <c r="AD20" s="118"/>
      <c r="AE20" s="118" t="s">
        <v>162</v>
      </c>
      <c r="AF20" s="118"/>
      <c r="AG20" s="118"/>
      <c r="AH20" s="118"/>
      <c r="AI20" s="118"/>
      <c r="AJ20" s="118"/>
      <c r="AK20" s="118"/>
      <c r="AL20" s="118"/>
      <c r="AM20" s="118" t="s">
        <v>163</v>
      </c>
      <c r="AN20" s="118"/>
      <c r="AO20" s="118"/>
      <c r="AP20" s="118"/>
      <c r="AQ20" s="118"/>
      <c r="AR20" s="118"/>
      <c r="AS20" s="118"/>
      <c r="AT20" s="118"/>
      <c r="AU20" s="118" t="s">
        <v>162</v>
      </c>
      <c r="AV20" s="118"/>
      <c r="AW20" s="118"/>
      <c r="AX20" s="118"/>
      <c r="AY20" s="118"/>
      <c r="AZ20" s="118"/>
      <c r="BA20" s="118"/>
      <c r="BB20" s="118"/>
      <c r="BC20" s="118" t="s">
        <v>163</v>
      </c>
      <c r="BD20" s="118"/>
      <c r="BE20" s="118"/>
      <c r="BF20" s="118"/>
      <c r="BG20" s="118"/>
      <c r="BH20" s="118"/>
      <c r="BI20" s="118"/>
      <c r="BJ20" s="119"/>
    </row>
    <row r="21" spans="2:62" ht="11.25">
      <c r="B21" s="13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3"/>
      <c r="O21" s="36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120" t="s">
        <v>16</v>
      </c>
      <c r="AC21" s="120"/>
      <c r="AD21" s="120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120" t="s">
        <v>16</v>
      </c>
      <c r="AS21" s="120"/>
      <c r="AT21" s="120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120" t="s">
        <v>16</v>
      </c>
      <c r="BI21" s="120"/>
      <c r="BJ21" s="120"/>
    </row>
    <row r="22" spans="2:62" ht="12.75" customHeight="1">
      <c r="B22" s="13"/>
      <c r="C22" s="122" t="s">
        <v>24</v>
      </c>
      <c r="D22" s="122"/>
      <c r="E22" s="122"/>
      <c r="F22" s="122"/>
      <c r="G22" s="146">
        <v>15</v>
      </c>
      <c r="H22" s="146"/>
      <c r="I22" s="146"/>
      <c r="J22" s="122" t="s">
        <v>3</v>
      </c>
      <c r="K22" s="122"/>
      <c r="L22" s="122"/>
      <c r="M22" s="122"/>
      <c r="N22" s="41"/>
      <c r="O22" s="133">
        <v>361</v>
      </c>
      <c r="P22" s="133"/>
      <c r="Q22" s="133"/>
      <c r="R22" s="133"/>
      <c r="S22" s="133"/>
      <c r="T22" s="133"/>
      <c r="U22" s="133"/>
      <c r="V22" s="133"/>
      <c r="W22" s="133">
        <v>59462</v>
      </c>
      <c r="X22" s="133"/>
      <c r="Y22" s="133"/>
      <c r="Z22" s="133"/>
      <c r="AA22" s="133"/>
      <c r="AB22" s="133"/>
      <c r="AC22" s="133"/>
      <c r="AD22" s="133"/>
      <c r="AE22" s="133">
        <v>253</v>
      </c>
      <c r="AF22" s="133"/>
      <c r="AG22" s="133"/>
      <c r="AH22" s="133"/>
      <c r="AI22" s="133"/>
      <c r="AJ22" s="133"/>
      <c r="AK22" s="133"/>
      <c r="AL22" s="133"/>
      <c r="AM22" s="133">
        <v>30535</v>
      </c>
      <c r="AN22" s="133"/>
      <c r="AO22" s="133"/>
      <c r="AP22" s="133"/>
      <c r="AQ22" s="133"/>
      <c r="AR22" s="133"/>
      <c r="AS22" s="133"/>
      <c r="AT22" s="133"/>
      <c r="AU22" s="133">
        <v>108</v>
      </c>
      <c r="AV22" s="133"/>
      <c r="AW22" s="133"/>
      <c r="AX22" s="133"/>
      <c r="AY22" s="133"/>
      <c r="AZ22" s="133"/>
      <c r="BA22" s="133"/>
      <c r="BB22" s="133"/>
      <c r="BC22" s="133">
        <v>28927</v>
      </c>
      <c r="BD22" s="133"/>
      <c r="BE22" s="133"/>
      <c r="BF22" s="133"/>
      <c r="BG22" s="133"/>
      <c r="BH22" s="133"/>
      <c r="BI22" s="133"/>
      <c r="BJ22" s="133"/>
    </row>
    <row r="23" spans="2:62" ht="12.75" customHeight="1">
      <c r="B23" s="13"/>
      <c r="C23" s="13"/>
      <c r="D23" s="13"/>
      <c r="E23" s="8"/>
      <c r="F23" s="8"/>
      <c r="G23" s="146">
        <v>16</v>
      </c>
      <c r="H23" s="146"/>
      <c r="I23" s="146"/>
      <c r="J23" s="13"/>
      <c r="K23" s="13"/>
      <c r="L23" s="13"/>
      <c r="M23" s="13"/>
      <c r="N23" s="41"/>
      <c r="O23" s="133">
        <v>409</v>
      </c>
      <c r="P23" s="133"/>
      <c r="Q23" s="133"/>
      <c r="R23" s="133"/>
      <c r="S23" s="133"/>
      <c r="T23" s="133"/>
      <c r="U23" s="133"/>
      <c r="V23" s="133"/>
      <c r="W23" s="133">
        <v>68274</v>
      </c>
      <c r="X23" s="133"/>
      <c r="Y23" s="133"/>
      <c r="Z23" s="133"/>
      <c r="AA23" s="133"/>
      <c r="AB23" s="133"/>
      <c r="AC23" s="133"/>
      <c r="AD23" s="133"/>
      <c r="AE23" s="133">
        <v>280</v>
      </c>
      <c r="AF23" s="133"/>
      <c r="AG23" s="133"/>
      <c r="AH23" s="133"/>
      <c r="AI23" s="133"/>
      <c r="AJ23" s="133"/>
      <c r="AK23" s="133"/>
      <c r="AL23" s="133"/>
      <c r="AM23" s="133">
        <v>34450</v>
      </c>
      <c r="AN23" s="133"/>
      <c r="AO23" s="133"/>
      <c r="AP23" s="133"/>
      <c r="AQ23" s="133"/>
      <c r="AR23" s="133"/>
      <c r="AS23" s="133"/>
      <c r="AT23" s="133"/>
      <c r="AU23" s="133">
        <v>129</v>
      </c>
      <c r="AV23" s="133"/>
      <c r="AW23" s="133"/>
      <c r="AX23" s="133"/>
      <c r="AY23" s="133"/>
      <c r="AZ23" s="133"/>
      <c r="BA23" s="133"/>
      <c r="BB23" s="133"/>
      <c r="BC23" s="133">
        <v>33824</v>
      </c>
      <c r="BD23" s="133"/>
      <c r="BE23" s="133"/>
      <c r="BF23" s="133"/>
      <c r="BG23" s="133"/>
      <c r="BH23" s="133"/>
      <c r="BI23" s="133"/>
      <c r="BJ23" s="133"/>
    </row>
    <row r="24" spans="2:62" ht="12.75" customHeight="1">
      <c r="B24" s="13"/>
      <c r="C24" s="13"/>
      <c r="D24" s="13"/>
      <c r="E24" s="8"/>
      <c r="F24" s="8"/>
      <c r="G24" s="146">
        <v>17</v>
      </c>
      <c r="H24" s="146"/>
      <c r="I24" s="146"/>
      <c r="J24" s="13"/>
      <c r="K24" s="13"/>
      <c r="L24" s="13"/>
      <c r="M24" s="13"/>
      <c r="N24" s="41"/>
      <c r="O24" s="133">
        <v>397</v>
      </c>
      <c r="P24" s="133"/>
      <c r="Q24" s="133"/>
      <c r="R24" s="133"/>
      <c r="S24" s="133"/>
      <c r="T24" s="133"/>
      <c r="U24" s="133"/>
      <c r="V24" s="133"/>
      <c r="W24" s="133">
        <v>65825</v>
      </c>
      <c r="X24" s="133"/>
      <c r="Y24" s="133"/>
      <c r="Z24" s="133"/>
      <c r="AA24" s="133"/>
      <c r="AB24" s="133"/>
      <c r="AC24" s="133"/>
      <c r="AD24" s="133"/>
      <c r="AE24" s="133">
        <v>273</v>
      </c>
      <c r="AF24" s="133"/>
      <c r="AG24" s="133"/>
      <c r="AH24" s="133"/>
      <c r="AI24" s="133"/>
      <c r="AJ24" s="133"/>
      <c r="AK24" s="133"/>
      <c r="AL24" s="133"/>
      <c r="AM24" s="133">
        <v>32080</v>
      </c>
      <c r="AN24" s="133"/>
      <c r="AO24" s="133"/>
      <c r="AP24" s="133"/>
      <c r="AQ24" s="133"/>
      <c r="AR24" s="133"/>
      <c r="AS24" s="133"/>
      <c r="AT24" s="133"/>
      <c r="AU24" s="133">
        <v>124</v>
      </c>
      <c r="AV24" s="133"/>
      <c r="AW24" s="133"/>
      <c r="AX24" s="133"/>
      <c r="AY24" s="133"/>
      <c r="AZ24" s="133"/>
      <c r="BA24" s="133"/>
      <c r="BB24" s="133"/>
      <c r="BC24" s="133">
        <v>33745</v>
      </c>
      <c r="BD24" s="133"/>
      <c r="BE24" s="133"/>
      <c r="BF24" s="133"/>
      <c r="BG24" s="133"/>
      <c r="BH24" s="133"/>
      <c r="BI24" s="133"/>
      <c r="BJ24" s="133"/>
    </row>
    <row r="25" spans="1:64" ht="12.75" customHeight="1">
      <c r="A25" s="20"/>
      <c r="B25" s="21"/>
      <c r="C25" s="21"/>
      <c r="D25" s="21"/>
      <c r="E25" s="22"/>
      <c r="F25" s="22"/>
      <c r="G25" s="146">
        <v>18</v>
      </c>
      <c r="H25" s="146"/>
      <c r="I25" s="146"/>
      <c r="J25" s="21"/>
      <c r="K25" s="21"/>
      <c r="L25" s="21"/>
      <c r="M25" s="21"/>
      <c r="N25" s="39"/>
      <c r="O25" s="133">
        <v>373</v>
      </c>
      <c r="P25" s="133"/>
      <c r="Q25" s="133"/>
      <c r="R25" s="133"/>
      <c r="S25" s="133"/>
      <c r="T25" s="133"/>
      <c r="U25" s="133"/>
      <c r="V25" s="133"/>
      <c r="W25" s="133">
        <v>59406</v>
      </c>
      <c r="X25" s="133"/>
      <c r="Y25" s="133"/>
      <c r="Z25" s="133"/>
      <c r="AA25" s="133"/>
      <c r="AB25" s="133"/>
      <c r="AC25" s="133"/>
      <c r="AD25" s="133"/>
      <c r="AE25" s="133">
        <v>276</v>
      </c>
      <c r="AF25" s="133"/>
      <c r="AG25" s="133"/>
      <c r="AH25" s="133"/>
      <c r="AI25" s="133"/>
      <c r="AJ25" s="133"/>
      <c r="AK25" s="133"/>
      <c r="AL25" s="133"/>
      <c r="AM25" s="133">
        <v>33519</v>
      </c>
      <c r="AN25" s="133"/>
      <c r="AO25" s="133"/>
      <c r="AP25" s="133"/>
      <c r="AQ25" s="133"/>
      <c r="AR25" s="133"/>
      <c r="AS25" s="133"/>
      <c r="AT25" s="133"/>
      <c r="AU25" s="133">
        <v>97</v>
      </c>
      <c r="AV25" s="133"/>
      <c r="AW25" s="133"/>
      <c r="AX25" s="133"/>
      <c r="AY25" s="133"/>
      <c r="AZ25" s="133"/>
      <c r="BA25" s="133"/>
      <c r="BB25" s="133"/>
      <c r="BC25" s="133">
        <v>25887</v>
      </c>
      <c r="BD25" s="133"/>
      <c r="BE25" s="133"/>
      <c r="BF25" s="133"/>
      <c r="BG25" s="133"/>
      <c r="BH25" s="133"/>
      <c r="BI25" s="133"/>
      <c r="BJ25" s="133"/>
      <c r="BK25" s="20"/>
      <c r="BL25" s="20"/>
    </row>
    <row r="26" spans="2:62" s="20" customFormat="1" ht="12.75" customHeight="1">
      <c r="B26" s="21"/>
      <c r="C26" s="21"/>
      <c r="D26" s="21"/>
      <c r="E26" s="22"/>
      <c r="F26" s="22"/>
      <c r="G26" s="147">
        <v>19</v>
      </c>
      <c r="H26" s="147"/>
      <c r="I26" s="147"/>
      <c r="J26" s="21"/>
      <c r="K26" s="21"/>
      <c r="L26" s="21"/>
      <c r="M26" s="21"/>
      <c r="N26" s="39"/>
      <c r="O26" s="130">
        <v>337</v>
      </c>
      <c r="P26" s="130"/>
      <c r="Q26" s="130"/>
      <c r="R26" s="130"/>
      <c r="S26" s="130"/>
      <c r="T26" s="130"/>
      <c r="U26" s="130"/>
      <c r="V26" s="130"/>
      <c r="W26" s="130">
        <v>53704</v>
      </c>
      <c r="X26" s="130"/>
      <c r="Y26" s="130"/>
      <c r="Z26" s="130"/>
      <c r="AA26" s="130"/>
      <c r="AB26" s="130"/>
      <c r="AC26" s="130"/>
      <c r="AD26" s="130"/>
      <c r="AE26" s="130">
        <v>252</v>
      </c>
      <c r="AF26" s="130"/>
      <c r="AG26" s="130"/>
      <c r="AH26" s="130"/>
      <c r="AI26" s="130"/>
      <c r="AJ26" s="130"/>
      <c r="AK26" s="130"/>
      <c r="AL26" s="130"/>
      <c r="AM26" s="130">
        <v>31990</v>
      </c>
      <c r="AN26" s="130"/>
      <c r="AO26" s="130"/>
      <c r="AP26" s="130"/>
      <c r="AQ26" s="130"/>
      <c r="AR26" s="130"/>
      <c r="AS26" s="130"/>
      <c r="AT26" s="130"/>
      <c r="AU26" s="130">
        <v>85</v>
      </c>
      <c r="AV26" s="130"/>
      <c r="AW26" s="130"/>
      <c r="AX26" s="130"/>
      <c r="AY26" s="130"/>
      <c r="AZ26" s="130"/>
      <c r="BA26" s="130"/>
      <c r="BB26" s="130"/>
      <c r="BC26" s="130">
        <v>21714</v>
      </c>
      <c r="BD26" s="130"/>
      <c r="BE26" s="130"/>
      <c r="BF26" s="130"/>
      <c r="BG26" s="130"/>
      <c r="BH26" s="130"/>
      <c r="BI26" s="130"/>
      <c r="BJ26" s="130"/>
    </row>
    <row r="27" spans="2:62" ht="6.75" customHeight="1">
      <c r="B27" s="9"/>
      <c r="C27" s="9"/>
      <c r="D27" s="9"/>
      <c r="E27" s="11"/>
      <c r="F27" s="11"/>
      <c r="G27" s="11"/>
      <c r="H27" s="11"/>
      <c r="I27" s="9"/>
      <c r="J27" s="9"/>
      <c r="K27" s="9"/>
      <c r="L27" s="9"/>
      <c r="M27" s="9"/>
      <c r="N27" s="9"/>
      <c r="O27" s="25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</row>
    <row r="28" spans="2:62" ht="12" customHeight="1">
      <c r="B28" s="124" t="s">
        <v>9</v>
      </c>
      <c r="C28" s="124"/>
      <c r="D28" s="124"/>
      <c r="E28" s="3" t="s">
        <v>441</v>
      </c>
      <c r="F28" s="4" t="s">
        <v>329</v>
      </c>
      <c r="H28" s="8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</row>
    <row r="29" ht="12" customHeight="1"/>
    <row r="30" spans="2:63" ht="14.25" customHeight="1">
      <c r="B30" s="120" t="s">
        <v>15</v>
      </c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3"/>
    </row>
    <row r="31" spans="2:65" ht="9" customHeight="1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13"/>
      <c r="BL31" s="13"/>
      <c r="BM31" s="13"/>
    </row>
    <row r="32" spans="2:64" ht="12.75" customHeight="1">
      <c r="B32" s="141" t="s">
        <v>208</v>
      </c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25" t="s">
        <v>44</v>
      </c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 t="s">
        <v>442</v>
      </c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6"/>
      <c r="BL32" s="13"/>
    </row>
    <row r="33" spans="2:62" ht="12.75" customHeight="1"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18" t="s">
        <v>443</v>
      </c>
      <c r="P33" s="118"/>
      <c r="Q33" s="118"/>
      <c r="R33" s="118"/>
      <c r="S33" s="118"/>
      <c r="T33" s="118"/>
      <c r="U33" s="118" t="s">
        <v>444</v>
      </c>
      <c r="V33" s="118"/>
      <c r="W33" s="118"/>
      <c r="X33" s="118"/>
      <c r="Y33" s="118"/>
      <c r="Z33" s="118"/>
      <c r="AA33" s="149" t="s">
        <v>445</v>
      </c>
      <c r="AB33" s="118"/>
      <c r="AC33" s="118"/>
      <c r="AD33" s="118"/>
      <c r="AE33" s="118"/>
      <c r="AF33" s="118"/>
      <c r="AG33" s="149" t="s">
        <v>446</v>
      </c>
      <c r="AH33" s="118"/>
      <c r="AI33" s="118"/>
      <c r="AJ33" s="118"/>
      <c r="AK33" s="118"/>
      <c r="AL33" s="118"/>
      <c r="AM33" s="149" t="s">
        <v>447</v>
      </c>
      <c r="AN33" s="118"/>
      <c r="AO33" s="118"/>
      <c r="AP33" s="118"/>
      <c r="AQ33" s="118"/>
      <c r="AR33" s="118"/>
      <c r="AS33" s="149" t="s">
        <v>448</v>
      </c>
      <c r="AT33" s="118"/>
      <c r="AU33" s="118"/>
      <c r="AV33" s="118"/>
      <c r="AW33" s="118"/>
      <c r="AX33" s="118"/>
      <c r="AY33" s="118" t="s">
        <v>449</v>
      </c>
      <c r="AZ33" s="118"/>
      <c r="BA33" s="118"/>
      <c r="BB33" s="118"/>
      <c r="BC33" s="118"/>
      <c r="BD33" s="118"/>
      <c r="BE33" s="118" t="s">
        <v>450</v>
      </c>
      <c r="BF33" s="118"/>
      <c r="BG33" s="118"/>
      <c r="BH33" s="118"/>
      <c r="BI33" s="118"/>
      <c r="BJ33" s="119"/>
    </row>
    <row r="34" spans="15:62" ht="11.25">
      <c r="O34" s="36"/>
      <c r="P34" s="8"/>
      <c r="Q34" s="8"/>
      <c r="R34" s="8"/>
      <c r="S34" s="8"/>
      <c r="T34" s="8"/>
      <c r="U34" s="8"/>
      <c r="V34" s="8"/>
      <c r="W34" s="8"/>
      <c r="X34" s="120" t="s">
        <v>16</v>
      </c>
      <c r="Y34" s="120"/>
      <c r="Z34" s="120"/>
      <c r="AA34" s="43"/>
      <c r="AB34" s="8"/>
      <c r="AC34" s="8"/>
      <c r="AD34" s="8"/>
      <c r="AE34" s="8"/>
      <c r="AF34" s="8"/>
      <c r="AG34" s="43"/>
      <c r="AH34" s="8"/>
      <c r="AI34" s="8"/>
      <c r="AJ34" s="8"/>
      <c r="AK34" s="8"/>
      <c r="AL34" s="8"/>
      <c r="AM34" s="43"/>
      <c r="AN34" s="8"/>
      <c r="AO34" s="8"/>
      <c r="AP34" s="8"/>
      <c r="AQ34" s="8"/>
      <c r="AR34" s="8"/>
      <c r="AS34" s="43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</row>
    <row r="35" spans="3:63" ht="12.75" customHeight="1">
      <c r="C35" s="122" t="s">
        <v>24</v>
      </c>
      <c r="D35" s="122"/>
      <c r="E35" s="122"/>
      <c r="F35" s="122"/>
      <c r="G35" s="146">
        <v>15</v>
      </c>
      <c r="H35" s="146"/>
      <c r="I35" s="146"/>
      <c r="J35" s="122" t="s">
        <v>3</v>
      </c>
      <c r="K35" s="122"/>
      <c r="L35" s="122"/>
      <c r="M35" s="122"/>
      <c r="O35" s="132">
        <v>706</v>
      </c>
      <c r="P35" s="133"/>
      <c r="Q35" s="133"/>
      <c r="R35" s="133"/>
      <c r="S35" s="133"/>
      <c r="T35" s="133"/>
      <c r="U35" s="133">
        <v>302183</v>
      </c>
      <c r="V35" s="133"/>
      <c r="W35" s="133"/>
      <c r="X35" s="133"/>
      <c r="Y35" s="133"/>
      <c r="Z35" s="133"/>
      <c r="AA35" s="133">
        <v>4</v>
      </c>
      <c r="AB35" s="133"/>
      <c r="AC35" s="133"/>
      <c r="AD35" s="133"/>
      <c r="AE35" s="133"/>
      <c r="AF35" s="133"/>
      <c r="AG35" s="133">
        <v>0</v>
      </c>
      <c r="AH35" s="133"/>
      <c r="AI35" s="133"/>
      <c r="AJ35" s="133"/>
      <c r="AK35" s="133"/>
      <c r="AL35" s="133"/>
      <c r="AM35" s="133">
        <v>17</v>
      </c>
      <c r="AN35" s="133"/>
      <c r="AO35" s="133"/>
      <c r="AP35" s="133"/>
      <c r="AQ35" s="133"/>
      <c r="AR35" s="133"/>
      <c r="AS35" s="133">
        <v>1</v>
      </c>
      <c r="AT35" s="133"/>
      <c r="AU35" s="133"/>
      <c r="AV35" s="133"/>
      <c r="AW35" s="133"/>
      <c r="AX35" s="133"/>
      <c r="AY35" s="133">
        <v>0</v>
      </c>
      <c r="AZ35" s="133"/>
      <c r="BA35" s="133"/>
      <c r="BB35" s="133"/>
      <c r="BC35" s="133"/>
      <c r="BD35" s="133"/>
      <c r="BE35" s="133">
        <v>15</v>
      </c>
      <c r="BF35" s="133"/>
      <c r="BG35" s="133"/>
      <c r="BH35" s="133"/>
      <c r="BI35" s="133"/>
      <c r="BJ35" s="133"/>
      <c r="BK35" s="27">
        <f>SUM(O44:BJ44)</f>
        <v>669</v>
      </c>
    </row>
    <row r="36" spans="7:63" ht="12.75" customHeight="1">
      <c r="G36" s="146">
        <v>16</v>
      </c>
      <c r="H36" s="146"/>
      <c r="I36" s="146"/>
      <c r="O36" s="132">
        <v>719</v>
      </c>
      <c r="P36" s="133"/>
      <c r="Q36" s="133"/>
      <c r="R36" s="133"/>
      <c r="S36" s="133"/>
      <c r="T36" s="133"/>
      <c r="U36" s="133">
        <v>329367</v>
      </c>
      <c r="V36" s="133"/>
      <c r="W36" s="133"/>
      <c r="X36" s="133"/>
      <c r="Y36" s="133"/>
      <c r="Z36" s="133"/>
      <c r="AA36" s="133">
        <v>3</v>
      </c>
      <c r="AB36" s="133"/>
      <c r="AC36" s="133"/>
      <c r="AD36" s="133"/>
      <c r="AE36" s="133"/>
      <c r="AF36" s="133"/>
      <c r="AG36" s="133">
        <v>0</v>
      </c>
      <c r="AH36" s="133"/>
      <c r="AI36" s="133"/>
      <c r="AJ36" s="133"/>
      <c r="AK36" s="133"/>
      <c r="AL36" s="133"/>
      <c r="AM36" s="133">
        <v>11</v>
      </c>
      <c r="AN36" s="133"/>
      <c r="AO36" s="133"/>
      <c r="AP36" s="133"/>
      <c r="AQ36" s="133"/>
      <c r="AR36" s="133"/>
      <c r="AS36" s="133">
        <v>1</v>
      </c>
      <c r="AT36" s="133"/>
      <c r="AU36" s="133"/>
      <c r="AV36" s="133"/>
      <c r="AW36" s="133"/>
      <c r="AX36" s="133"/>
      <c r="AY36" s="133">
        <v>1</v>
      </c>
      <c r="AZ36" s="133"/>
      <c r="BA36" s="133"/>
      <c r="BB36" s="133"/>
      <c r="BC36" s="133"/>
      <c r="BD36" s="133"/>
      <c r="BE36" s="133">
        <v>4</v>
      </c>
      <c r="BF36" s="133"/>
      <c r="BG36" s="133"/>
      <c r="BH36" s="133"/>
      <c r="BI36" s="133"/>
      <c r="BJ36" s="133"/>
      <c r="BK36" s="27">
        <f>SUM(O45:BJ45)</f>
        <v>699</v>
      </c>
    </row>
    <row r="37" spans="7:63" ht="12.75" customHeight="1">
      <c r="G37" s="146">
        <v>17</v>
      </c>
      <c r="H37" s="146"/>
      <c r="I37" s="146"/>
      <c r="O37" s="132">
        <v>688</v>
      </c>
      <c r="P37" s="133"/>
      <c r="Q37" s="133"/>
      <c r="R37" s="133"/>
      <c r="S37" s="133"/>
      <c r="T37" s="133"/>
      <c r="U37" s="133">
        <v>330082</v>
      </c>
      <c r="V37" s="133"/>
      <c r="W37" s="133"/>
      <c r="X37" s="133"/>
      <c r="Y37" s="133"/>
      <c r="Z37" s="133"/>
      <c r="AA37" s="133">
        <v>3</v>
      </c>
      <c r="AB37" s="133"/>
      <c r="AC37" s="133"/>
      <c r="AD37" s="133"/>
      <c r="AE37" s="133"/>
      <c r="AF37" s="133"/>
      <c r="AG37" s="133">
        <v>0</v>
      </c>
      <c r="AH37" s="133"/>
      <c r="AI37" s="133"/>
      <c r="AJ37" s="133"/>
      <c r="AK37" s="133"/>
      <c r="AL37" s="133"/>
      <c r="AM37" s="133">
        <v>16</v>
      </c>
      <c r="AN37" s="133"/>
      <c r="AO37" s="133"/>
      <c r="AP37" s="133"/>
      <c r="AQ37" s="133"/>
      <c r="AR37" s="133"/>
      <c r="AS37" s="133">
        <v>0</v>
      </c>
      <c r="AT37" s="133"/>
      <c r="AU37" s="133"/>
      <c r="AV37" s="133"/>
      <c r="AW37" s="133"/>
      <c r="AX37" s="133"/>
      <c r="AY37" s="133">
        <v>0</v>
      </c>
      <c r="AZ37" s="133"/>
      <c r="BA37" s="133"/>
      <c r="BB37" s="133"/>
      <c r="BC37" s="133"/>
      <c r="BD37" s="133"/>
      <c r="BE37" s="133">
        <v>5</v>
      </c>
      <c r="BF37" s="133"/>
      <c r="BG37" s="133"/>
      <c r="BH37" s="133"/>
      <c r="BI37" s="133"/>
      <c r="BJ37" s="133"/>
      <c r="BK37" s="27">
        <f>SUM(O46:BJ46)</f>
        <v>664</v>
      </c>
    </row>
    <row r="38" spans="1:64" ht="12.75" customHeight="1">
      <c r="A38" s="20"/>
      <c r="B38" s="20"/>
      <c r="C38" s="20"/>
      <c r="D38" s="20"/>
      <c r="E38" s="20"/>
      <c r="F38" s="20"/>
      <c r="G38" s="146">
        <v>18</v>
      </c>
      <c r="H38" s="146"/>
      <c r="I38" s="146"/>
      <c r="J38" s="20"/>
      <c r="K38" s="20"/>
      <c r="L38" s="20"/>
      <c r="M38" s="20"/>
      <c r="N38" s="20"/>
      <c r="O38" s="132">
        <v>728</v>
      </c>
      <c r="P38" s="133"/>
      <c r="Q38" s="133"/>
      <c r="R38" s="133"/>
      <c r="S38" s="133"/>
      <c r="T38" s="133"/>
      <c r="U38" s="133">
        <v>361829</v>
      </c>
      <c r="V38" s="133"/>
      <c r="W38" s="133"/>
      <c r="X38" s="133"/>
      <c r="Y38" s="133"/>
      <c r="Z38" s="133"/>
      <c r="AA38" s="133">
        <v>0</v>
      </c>
      <c r="AB38" s="133"/>
      <c r="AC38" s="133"/>
      <c r="AD38" s="133"/>
      <c r="AE38" s="133"/>
      <c r="AF38" s="133"/>
      <c r="AG38" s="133">
        <v>0</v>
      </c>
      <c r="AH38" s="133"/>
      <c r="AI38" s="133"/>
      <c r="AJ38" s="133"/>
      <c r="AK38" s="133"/>
      <c r="AL38" s="133"/>
      <c r="AM38" s="133">
        <v>7</v>
      </c>
      <c r="AN38" s="133"/>
      <c r="AO38" s="133"/>
      <c r="AP38" s="133"/>
      <c r="AQ38" s="133"/>
      <c r="AR38" s="133"/>
      <c r="AS38" s="133">
        <v>0</v>
      </c>
      <c r="AT38" s="133"/>
      <c r="AU38" s="133"/>
      <c r="AV38" s="133"/>
      <c r="AW38" s="133"/>
      <c r="AX38" s="133"/>
      <c r="AY38" s="133">
        <v>1</v>
      </c>
      <c r="AZ38" s="133"/>
      <c r="BA38" s="133"/>
      <c r="BB38" s="133"/>
      <c r="BC38" s="133"/>
      <c r="BD38" s="133"/>
      <c r="BE38" s="133">
        <v>7</v>
      </c>
      <c r="BF38" s="133"/>
      <c r="BG38" s="133"/>
      <c r="BH38" s="133"/>
      <c r="BI38" s="133"/>
      <c r="BJ38" s="133"/>
      <c r="BK38" s="27">
        <f>SUM(O47:BJ47)</f>
        <v>713</v>
      </c>
      <c r="BL38" s="20"/>
    </row>
    <row r="39" spans="7:63" s="20" customFormat="1" ht="12.75" customHeight="1">
      <c r="G39" s="147">
        <v>19</v>
      </c>
      <c r="H39" s="147"/>
      <c r="I39" s="147"/>
      <c r="N39" s="39"/>
      <c r="O39" s="135">
        <v>702</v>
      </c>
      <c r="P39" s="130"/>
      <c r="Q39" s="130"/>
      <c r="R39" s="130"/>
      <c r="S39" s="130"/>
      <c r="T39" s="130"/>
      <c r="U39" s="130">
        <v>359652</v>
      </c>
      <c r="V39" s="130"/>
      <c r="W39" s="130"/>
      <c r="X39" s="130"/>
      <c r="Y39" s="130"/>
      <c r="Z39" s="130"/>
      <c r="AA39" s="130">
        <v>1</v>
      </c>
      <c r="AB39" s="130"/>
      <c r="AC39" s="130"/>
      <c r="AD39" s="130"/>
      <c r="AE39" s="130"/>
      <c r="AF39" s="130"/>
      <c r="AG39" s="130">
        <v>0</v>
      </c>
      <c r="AH39" s="130"/>
      <c r="AI39" s="130"/>
      <c r="AJ39" s="130"/>
      <c r="AK39" s="130"/>
      <c r="AL39" s="130"/>
      <c r="AM39" s="130">
        <v>5</v>
      </c>
      <c r="AN39" s="130"/>
      <c r="AO39" s="130"/>
      <c r="AP39" s="130"/>
      <c r="AQ39" s="130"/>
      <c r="AR39" s="130"/>
      <c r="AS39" s="130">
        <v>0</v>
      </c>
      <c r="AT39" s="130"/>
      <c r="AU39" s="130"/>
      <c r="AV39" s="130"/>
      <c r="AW39" s="130"/>
      <c r="AX39" s="130"/>
      <c r="AY39" s="130">
        <v>0</v>
      </c>
      <c r="AZ39" s="130"/>
      <c r="BA39" s="130"/>
      <c r="BB39" s="130"/>
      <c r="BC39" s="130"/>
      <c r="BD39" s="130"/>
      <c r="BE39" s="130">
        <v>2</v>
      </c>
      <c r="BF39" s="130"/>
      <c r="BG39" s="130"/>
      <c r="BH39" s="130"/>
      <c r="BI39" s="130"/>
      <c r="BJ39" s="130"/>
      <c r="BK39" s="27">
        <f>SUM(O48:BJ48)</f>
        <v>694</v>
      </c>
    </row>
    <row r="40" spans="2:62" ht="6.75" customHeight="1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44"/>
      <c r="O40" s="15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</row>
    <row r="41" spans="2:62" ht="12.75" customHeight="1">
      <c r="B41" s="141" t="s">
        <v>208</v>
      </c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25" t="s">
        <v>254</v>
      </c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6"/>
    </row>
    <row r="42" spans="2:62" ht="12.75" customHeight="1"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18" t="s">
        <v>365</v>
      </c>
      <c r="P42" s="118"/>
      <c r="Q42" s="118"/>
      <c r="R42" s="118"/>
      <c r="S42" s="118"/>
      <c r="T42" s="118"/>
      <c r="U42" s="118" t="s">
        <v>451</v>
      </c>
      <c r="V42" s="118"/>
      <c r="W42" s="118"/>
      <c r="X42" s="118"/>
      <c r="Y42" s="118"/>
      <c r="Z42" s="118"/>
      <c r="AA42" s="149" t="s">
        <v>452</v>
      </c>
      <c r="AB42" s="118"/>
      <c r="AC42" s="118"/>
      <c r="AD42" s="118"/>
      <c r="AE42" s="118"/>
      <c r="AF42" s="118"/>
      <c r="AG42" s="149" t="s">
        <v>453</v>
      </c>
      <c r="AH42" s="118"/>
      <c r="AI42" s="118"/>
      <c r="AJ42" s="118"/>
      <c r="AK42" s="118"/>
      <c r="AL42" s="118"/>
      <c r="AM42" s="149" t="s">
        <v>454</v>
      </c>
      <c r="AN42" s="118"/>
      <c r="AO42" s="118"/>
      <c r="AP42" s="118"/>
      <c r="AQ42" s="118"/>
      <c r="AR42" s="118"/>
      <c r="AS42" s="149" t="s">
        <v>455</v>
      </c>
      <c r="AT42" s="118"/>
      <c r="AU42" s="118"/>
      <c r="AV42" s="118"/>
      <c r="AW42" s="118"/>
      <c r="AX42" s="118"/>
      <c r="AY42" s="118" t="s">
        <v>456</v>
      </c>
      <c r="AZ42" s="118"/>
      <c r="BA42" s="118"/>
      <c r="BB42" s="118"/>
      <c r="BC42" s="118"/>
      <c r="BD42" s="118"/>
      <c r="BE42" s="151" t="s">
        <v>207</v>
      </c>
      <c r="BF42" s="152"/>
      <c r="BG42" s="152"/>
      <c r="BH42" s="152"/>
      <c r="BI42" s="152"/>
      <c r="BJ42" s="152"/>
    </row>
    <row r="43" spans="15:62" ht="6.75" customHeight="1">
      <c r="O43" s="15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</row>
    <row r="44" spans="3:62" ht="12.75" customHeight="1">
      <c r="C44" s="122" t="s">
        <v>24</v>
      </c>
      <c r="D44" s="122"/>
      <c r="E44" s="122"/>
      <c r="F44" s="122"/>
      <c r="G44" s="146">
        <v>15</v>
      </c>
      <c r="H44" s="146"/>
      <c r="I44" s="146"/>
      <c r="J44" s="122" t="s">
        <v>3</v>
      </c>
      <c r="K44" s="122"/>
      <c r="L44" s="122"/>
      <c r="M44" s="122"/>
      <c r="O44" s="132">
        <v>0</v>
      </c>
      <c r="P44" s="133"/>
      <c r="Q44" s="133"/>
      <c r="R44" s="133"/>
      <c r="S44" s="133"/>
      <c r="T44" s="133"/>
      <c r="U44" s="133">
        <v>40</v>
      </c>
      <c r="V44" s="133"/>
      <c r="W44" s="133"/>
      <c r="X44" s="133"/>
      <c r="Y44" s="133"/>
      <c r="Z44" s="133"/>
      <c r="AA44" s="133">
        <v>0</v>
      </c>
      <c r="AB44" s="133"/>
      <c r="AC44" s="133"/>
      <c r="AD44" s="133"/>
      <c r="AE44" s="133"/>
      <c r="AF44" s="133"/>
      <c r="AG44" s="133">
        <v>487</v>
      </c>
      <c r="AH44" s="133"/>
      <c r="AI44" s="133"/>
      <c r="AJ44" s="133"/>
      <c r="AK44" s="133"/>
      <c r="AL44" s="133"/>
      <c r="AM44" s="133">
        <v>133</v>
      </c>
      <c r="AN44" s="133"/>
      <c r="AO44" s="133"/>
      <c r="AP44" s="133"/>
      <c r="AQ44" s="133"/>
      <c r="AR44" s="133"/>
      <c r="AS44" s="133">
        <v>6</v>
      </c>
      <c r="AT44" s="133"/>
      <c r="AU44" s="133"/>
      <c r="AV44" s="133"/>
      <c r="AW44" s="133"/>
      <c r="AX44" s="133"/>
      <c r="AY44" s="133">
        <v>3</v>
      </c>
      <c r="AZ44" s="133"/>
      <c r="BA44" s="133"/>
      <c r="BB44" s="133"/>
      <c r="BC44" s="133"/>
      <c r="BD44" s="133"/>
      <c r="BE44" s="133">
        <v>0</v>
      </c>
      <c r="BF44" s="133"/>
      <c r="BG44" s="133"/>
      <c r="BH44" s="133"/>
      <c r="BI44" s="133"/>
      <c r="BJ44" s="133"/>
    </row>
    <row r="45" spans="7:62" ht="12.75" customHeight="1">
      <c r="G45" s="146">
        <v>16</v>
      </c>
      <c r="H45" s="146"/>
      <c r="I45" s="146"/>
      <c r="O45" s="132">
        <v>1</v>
      </c>
      <c r="P45" s="133"/>
      <c r="Q45" s="133"/>
      <c r="R45" s="133"/>
      <c r="S45" s="133"/>
      <c r="T45" s="133"/>
      <c r="U45" s="133">
        <v>28</v>
      </c>
      <c r="V45" s="133"/>
      <c r="W45" s="133"/>
      <c r="X45" s="133"/>
      <c r="Y45" s="133"/>
      <c r="Z45" s="133"/>
      <c r="AA45" s="133">
        <v>0</v>
      </c>
      <c r="AB45" s="133"/>
      <c r="AC45" s="133"/>
      <c r="AD45" s="133"/>
      <c r="AE45" s="133"/>
      <c r="AF45" s="133"/>
      <c r="AG45" s="133">
        <v>517</v>
      </c>
      <c r="AH45" s="133"/>
      <c r="AI45" s="133"/>
      <c r="AJ45" s="133"/>
      <c r="AK45" s="133"/>
      <c r="AL45" s="133"/>
      <c r="AM45" s="133">
        <v>148</v>
      </c>
      <c r="AN45" s="133"/>
      <c r="AO45" s="133"/>
      <c r="AP45" s="133"/>
      <c r="AQ45" s="133"/>
      <c r="AR45" s="133"/>
      <c r="AS45" s="133">
        <v>5</v>
      </c>
      <c r="AT45" s="133"/>
      <c r="AU45" s="133"/>
      <c r="AV45" s="133"/>
      <c r="AW45" s="133"/>
      <c r="AX45" s="133"/>
      <c r="AY45" s="133">
        <v>0</v>
      </c>
      <c r="AZ45" s="133"/>
      <c r="BA45" s="133"/>
      <c r="BB45" s="133"/>
      <c r="BC45" s="133"/>
      <c r="BD45" s="133"/>
      <c r="BE45" s="133">
        <v>0</v>
      </c>
      <c r="BF45" s="133"/>
      <c r="BG45" s="133"/>
      <c r="BH45" s="133"/>
      <c r="BI45" s="133"/>
      <c r="BJ45" s="133"/>
    </row>
    <row r="46" spans="7:62" ht="12.75" customHeight="1">
      <c r="G46" s="146">
        <v>17</v>
      </c>
      <c r="H46" s="146"/>
      <c r="I46" s="146"/>
      <c r="O46" s="132">
        <v>1</v>
      </c>
      <c r="P46" s="133"/>
      <c r="Q46" s="133"/>
      <c r="R46" s="133"/>
      <c r="S46" s="133"/>
      <c r="T46" s="133"/>
      <c r="U46" s="133">
        <v>21</v>
      </c>
      <c r="V46" s="133"/>
      <c r="W46" s="133"/>
      <c r="X46" s="133"/>
      <c r="Y46" s="133"/>
      <c r="Z46" s="133"/>
      <c r="AA46" s="133">
        <v>0</v>
      </c>
      <c r="AB46" s="133"/>
      <c r="AC46" s="133"/>
      <c r="AD46" s="133"/>
      <c r="AE46" s="133"/>
      <c r="AF46" s="133"/>
      <c r="AG46" s="133">
        <v>511</v>
      </c>
      <c r="AH46" s="133"/>
      <c r="AI46" s="133"/>
      <c r="AJ46" s="133"/>
      <c r="AK46" s="133"/>
      <c r="AL46" s="133"/>
      <c r="AM46" s="133">
        <v>129</v>
      </c>
      <c r="AN46" s="133"/>
      <c r="AO46" s="133"/>
      <c r="AP46" s="133"/>
      <c r="AQ46" s="133"/>
      <c r="AR46" s="133"/>
      <c r="AS46" s="133">
        <v>2</v>
      </c>
      <c r="AT46" s="133"/>
      <c r="AU46" s="133"/>
      <c r="AV46" s="133"/>
      <c r="AW46" s="133"/>
      <c r="AX46" s="133"/>
      <c r="AY46" s="133">
        <v>0</v>
      </c>
      <c r="AZ46" s="133"/>
      <c r="BA46" s="133"/>
      <c r="BB46" s="133"/>
      <c r="BC46" s="133"/>
      <c r="BD46" s="133"/>
      <c r="BE46" s="133">
        <v>0</v>
      </c>
      <c r="BF46" s="133"/>
      <c r="BG46" s="133"/>
      <c r="BH46" s="133"/>
      <c r="BI46" s="133"/>
      <c r="BJ46" s="133"/>
    </row>
    <row r="47" spans="1:64" ht="12.75" customHeight="1">
      <c r="A47" s="20"/>
      <c r="B47" s="21"/>
      <c r="C47" s="21"/>
      <c r="D47" s="21"/>
      <c r="E47" s="21"/>
      <c r="F47" s="21"/>
      <c r="G47" s="146">
        <v>18</v>
      </c>
      <c r="H47" s="146"/>
      <c r="I47" s="146"/>
      <c r="J47" s="21"/>
      <c r="K47" s="21"/>
      <c r="L47" s="21"/>
      <c r="M47" s="21"/>
      <c r="N47" s="39"/>
      <c r="O47" s="133">
        <v>1</v>
      </c>
      <c r="P47" s="133"/>
      <c r="Q47" s="133"/>
      <c r="R47" s="133"/>
      <c r="S47" s="133"/>
      <c r="T47" s="133"/>
      <c r="U47" s="133">
        <v>12</v>
      </c>
      <c r="V47" s="133"/>
      <c r="W47" s="133"/>
      <c r="X47" s="133"/>
      <c r="Y47" s="133"/>
      <c r="Z47" s="133"/>
      <c r="AA47" s="133">
        <v>0</v>
      </c>
      <c r="AB47" s="133"/>
      <c r="AC47" s="133"/>
      <c r="AD47" s="133"/>
      <c r="AE47" s="133"/>
      <c r="AF47" s="133"/>
      <c r="AG47" s="133">
        <v>541</v>
      </c>
      <c r="AH47" s="133"/>
      <c r="AI47" s="133"/>
      <c r="AJ47" s="133"/>
      <c r="AK47" s="133"/>
      <c r="AL47" s="133"/>
      <c r="AM47" s="133">
        <v>158</v>
      </c>
      <c r="AN47" s="133"/>
      <c r="AO47" s="133"/>
      <c r="AP47" s="133"/>
      <c r="AQ47" s="133"/>
      <c r="AR47" s="133"/>
      <c r="AS47" s="133">
        <v>1</v>
      </c>
      <c r="AT47" s="133"/>
      <c r="AU47" s="133"/>
      <c r="AV47" s="133"/>
      <c r="AW47" s="133"/>
      <c r="AX47" s="133"/>
      <c r="AY47" s="133">
        <v>0</v>
      </c>
      <c r="AZ47" s="133"/>
      <c r="BA47" s="133"/>
      <c r="BB47" s="133"/>
      <c r="BC47" s="133"/>
      <c r="BD47" s="133"/>
      <c r="BE47" s="133">
        <v>0</v>
      </c>
      <c r="BF47" s="133"/>
      <c r="BG47" s="133"/>
      <c r="BH47" s="133"/>
      <c r="BI47" s="133"/>
      <c r="BJ47" s="133"/>
      <c r="BK47" s="20"/>
      <c r="BL47" s="20"/>
    </row>
    <row r="48" spans="2:62" s="20" customFormat="1" ht="12.75" customHeight="1">
      <c r="B48" s="21"/>
      <c r="C48" s="21"/>
      <c r="D48" s="21"/>
      <c r="E48" s="21"/>
      <c r="F48" s="21"/>
      <c r="G48" s="147">
        <v>19</v>
      </c>
      <c r="H48" s="147"/>
      <c r="I48" s="147"/>
      <c r="J48" s="21"/>
      <c r="K48" s="21"/>
      <c r="L48" s="21"/>
      <c r="M48" s="21"/>
      <c r="N48" s="21"/>
      <c r="O48" s="135">
        <v>0</v>
      </c>
      <c r="P48" s="130"/>
      <c r="Q48" s="130"/>
      <c r="R48" s="130"/>
      <c r="S48" s="130"/>
      <c r="T48" s="130"/>
      <c r="U48" s="130">
        <v>15</v>
      </c>
      <c r="V48" s="130"/>
      <c r="W48" s="130"/>
      <c r="X48" s="130"/>
      <c r="Y48" s="130"/>
      <c r="Z48" s="130"/>
      <c r="AA48" s="130">
        <v>0</v>
      </c>
      <c r="AB48" s="130"/>
      <c r="AC48" s="130"/>
      <c r="AD48" s="130"/>
      <c r="AE48" s="130"/>
      <c r="AF48" s="130"/>
      <c r="AG48" s="130">
        <v>548</v>
      </c>
      <c r="AH48" s="130"/>
      <c r="AI48" s="130"/>
      <c r="AJ48" s="130"/>
      <c r="AK48" s="130"/>
      <c r="AL48" s="130"/>
      <c r="AM48" s="130">
        <v>131</v>
      </c>
      <c r="AN48" s="130"/>
      <c r="AO48" s="130"/>
      <c r="AP48" s="130"/>
      <c r="AQ48" s="130"/>
      <c r="AR48" s="130"/>
      <c r="AS48" s="130">
        <v>0</v>
      </c>
      <c r="AT48" s="130"/>
      <c r="AU48" s="130"/>
      <c r="AV48" s="130"/>
      <c r="AW48" s="130"/>
      <c r="AX48" s="130"/>
      <c r="AY48" s="130">
        <v>0</v>
      </c>
      <c r="AZ48" s="130"/>
      <c r="BA48" s="130"/>
      <c r="BB48" s="130"/>
      <c r="BC48" s="130"/>
      <c r="BD48" s="130"/>
      <c r="BE48" s="130">
        <v>0</v>
      </c>
      <c r="BF48" s="130"/>
      <c r="BG48" s="130"/>
      <c r="BH48" s="130"/>
      <c r="BI48" s="130"/>
      <c r="BJ48" s="130"/>
    </row>
    <row r="49" spans="2:62" ht="6.75" customHeight="1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25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</row>
    <row r="50" spans="2:6" ht="12" customHeight="1">
      <c r="B50" s="150" t="s">
        <v>9</v>
      </c>
      <c r="C50" s="150"/>
      <c r="D50" s="150"/>
      <c r="E50" s="3" t="s">
        <v>457</v>
      </c>
      <c r="F50" s="4" t="s">
        <v>329</v>
      </c>
    </row>
    <row r="52" spans="2:61" ht="14.25" customHeight="1">
      <c r="B52" s="120" t="s">
        <v>17</v>
      </c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</row>
    <row r="53" spans="12:61" ht="9" customHeight="1"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BI53" s="13"/>
    </row>
    <row r="54" spans="2:62" ht="12.75" customHeight="1">
      <c r="B54" s="141" t="s">
        <v>208</v>
      </c>
      <c r="C54" s="142"/>
      <c r="D54" s="142"/>
      <c r="E54" s="142"/>
      <c r="F54" s="142"/>
      <c r="G54" s="142"/>
      <c r="H54" s="142"/>
      <c r="I54" s="142"/>
      <c r="J54" s="142"/>
      <c r="K54" s="143"/>
      <c r="L54" s="125" t="s">
        <v>282</v>
      </c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6"/>
      <c r="AB54" s="126" t="s">
        <v>283</v>
      </c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145"/>
      <c r="BH54" s="145"/>
      <c r="BI54" s="145"/>
      <c r="BJ54" s="145"/>
    </row>
    <row r="55" spans="2:62" ht="12.75" customHeight="1">
      <c r="B55" s="144"/>
      <c r="C55" s="144"/>
      <c r="D55" s="144"/>
      <c r="E55" s="144"/>
      <c r="F55" s="144"/>
      <c r="G55" s="144"/>
      <c r="H55" s="144"/>
      <c r="I55" s="144"/>
      <c r="J55" s="144"/>
      <c r="K55" s="138"/>
      <c r="L55" s="118" t="s">
        <v>284</v>
      </c>
      <c r="M55" s="118"/>
      <c r="N55" s="118"/>
      <c r="O55" s="118"/>
      <c r="P55" s="118"/>
      <c r="Q55" s="118"/>
      <c r="R55" s="118"/>
      <c r="S55" s="118"/>
      <c r="T55" s="118" t="s">
        <v>209</v>
      </c>
      <c r="U55" s="118"/>
      <c r="V55" s="118"/>
      <c r="W55" s="118"/>
      <c r="X55" s="118"/>
      <c r="Y55" s="118"/>
      <c r="Z55" s="118"/>
      <c r="AA55" s="118"/>
      <c r="AB55" s="119" t="s">
        <v>210</v>
      </c>
      <c r="AC55" s="140"/>
      <c r="AD55" s="140"/>
      <c r="AE55" s="140"/>
      <c r="AF55" s="140"/>
      <c r="AG55" s="140"/>
      <c r="AH55" s="128"/>
      <c r="AI55" s="119" t="s">
        <v>211</v>
      </c>
      <c r="AJ55" s="140"/>
      <c r="AK55" s="140"/>
      <c r="AL55" s="140"/>
      <c r="AM55" s="140"/>
      <c r="AN55" s="140"/>
      <c r="AO55" s="128"/>
      <c r="AP55" s="119" t="s">
        <v>212</v>
      </c>
      <c r="AQ55" s="140"/>
      <c r="AR55" s="140"/>
      <c r="AS55" s="140"/>
      <c r="AT55" s="140"/>
      <c r="AU55" s="140"/>
      <c r="AV55" s="128"/>
      <c r="AW55" s="119" t="s">
        <v>213</v>
      </c>
      <c r="AX55" s="140"/>
      <c r="AY55" s="140"/>
      <c r="AZ55" s="140"/>
      <c r="BA55" s="140"/>
      <c r="BB55" s="140"/>
      <c r="BC55" s="128"/>
      <c r="BD55" s="119" t="s">
        <v>214</v>
      </c>
      <c r="BE55" s="140"/>
      <c r="BF55" s="140"/>
      <c r="BG55" s="140"/>
      <c r="BH55" s="140"/>
      <c r="BI55" s="140"/>
      <c r="BJ55" s="140"/>
    </row>
    <row r="56" spans="12:61" ht="6.75" customHeight="1">
      <c r="L56" s="45"/>
      <c r="M56" s="16"/>
      <c r="N56" s="16"/>
      <c r="O56" s="16"/>
      <c r="P56" s="16"/>
      <c r="Q56" s="16"/>
      <c r="R56" s="16"/>
      <c r="S56" s="16"/>
      <c r="T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3"/>
    </row>
    <row r="57" spans="3:63" ht="12.75" customHeight="1">
      <c r="C57" s="122" t="s">
        <v>24</v>
      </c>
      <c r="D57" s="122"/>
      <c r="E57" s="122"/>
      <c r="F57" s="131">
        <v>15</v>
      </c>
      <c r="G57" s="131"/>
      <c r="H57" s="122" t="s">
        <v>3</v>
      </c>
      <c r="I57" s="122"/>
      <c r="J57" s="122"/>
      <c r="L57" s="132">
        <v>61</v>
      </c>
      <c r="M57" s="133"/>
      <c r="N57" s="133"/>
      <c r="O57" s="133"/>
      <c r="P57" s="133"/>
      <c r="Q57" s="133"/>
      <c r="R57" s="133"/>
      <c r="S57" s="133"/>
      <c r="T57" s="133">
        <v>39132</v>
      </c>
      <c r="U57" s="133"/>
      <c r="V57" s="133"/>
      <c r="W57" s="133"/>
      <c r="X57" s="133"/>
      <c r="Y57" s="133"/>
      <c r="Z57" s="133"/>
      <c r="AA57" s="133"/>
      <c r="AB57" s="133">
        <v>1</v>
      </c>
      <c r="AC57" s="133"/>
      <c r="AD57" s="133"/>
      <c r="AE57" s="133"/>
      <c r="AF57" s="133"/>
      <c r="AG57" s="133"/>
      <c r="AH57" s="133"/>
      <c r="AI57" s="133">
        <v>1</v>
      </c>
      <c r="AJ57" s="133"/>
      <c r="AK57" s="133"/>
      <c r="AL57" s="133"/>
      <c r="AM57" s="133"/>
      <c r="AN57" s="133"/>
      <c r="AO57" s="133"/>
      <c r="AP57" s="133">
        <v>4</v>
      </c>
      <c r="AQ57" s="133"/>
      <c r="AR57" s="133"/>
      <c r="AS57" s="133"/>
      <c r="AT57" s="133"/>
      <c r="AU57" s="133"/>
      <c r="AV57" s="133"/>
      <c r="AW57" s="133">
        <v>1</v>
      </c>
      <c r="AX57" s="133"/>
      <c r="AY57" s="133"/>
      <c r="AZ57" s="133"/>
      <c r="BA57" s="133"/>
      <c r="BB57" s="133"/>
      <c r="BC57" s="133"/>
      <c r="BD57" s="133">
        <v>2</v>
      </c>
      <c r="BE57" s="133"/>
      <c r="BF57" s="133"/>
      <c r="BG57" s="133"/>
      <c r="BH57" s="133"/>
      <c r="BI57" s="133"/>
      <c r="BJ57" s="133"/>
      <c r="BK57" s="27"/>
    </row>
    <row r="58" spans="6:63" ht="12.75" customHeight="1">
      <c r="F58" s="131">
        <v>16</v>
      </c>
      <c r="G58" s="131"/>
      <c r="L58" s="132">
        <v>56</v>
      </c>
      <c r="M58" s="133"/>
      <c r="N58" s="133"/>
      <c r="O58" s="133"/>
      <c r="P58" s="133"/>
      <c r="Q58" s="133"/>
      <c r="R58" s="133"/>
      <c r="S58" s="133"/>
      <c r="T58" s="133">
        <v>39365</v>
      </c>
      <c r="U58" s="133"/>
      <c r="V58" s="133"/>
      <c r="W58" s="133"/>
      <c r="X58" s="133"/>
      <c r="Y58" s="133"/>
      <c r="Z58" s="133"/>
      <c r="AA58" s="133"/>
      <c r="AB58" s="133">
        <v>2</v>
      </c>
      <c r="AC58" s="133"/>
      <c r="AD58" s="133"/>
      <c r="AE58" s="133"/>
      <c r="AF58" s="133"/>
      <c r="AG58" s="133"/>
      <c r="AH58" s="133"/>
      <c r="AI58" s="133">
        <v>0</v>
      </c>
      <c r="AJ58" s="133"/>
      <c r="AK58" s="133"/>
      <c r="AL58" s="133"/>
      <c r="AM58" s="133"/>
      <c r="AN58" s="133"/>
      <c r="AO58" s="133"/>
      <c r="AP58" s="133">
        <v>3</v>
      </c>
      <c r="AQ58" s="133"/>
      <c r="AR58" s="133"/>
      <c r="AS58" s="133"/>
      <c r="AT58" s="133"/>
      <c r="AU58" s="133"/>
      <c r="AV58" s="133"/>
      <c r="AW58" s="133">
        <v>0</v>
      </c>
      <c r="AX58" s="133"/>
      <c r="AY58" s="133"/>
      <c r="AZ58" s="133"/>
      <c r="BA58" s="133"/>
      <c r="BB58" s="133"/>
      <c r="BC58" s="133"/>
      <c r="BD58" s="133">
        <v>0</v>
      </c>
      <c r="BE58" s="133"/>
      <c r="BF58" s="133"/>
      <c r="BG58" s="133"/>
      <c r="BH58" s="133"/>
      <c r="BI58" s="133"/>
      <c r="BJ58" s="133"/>
      <c r="BK58" s="27"/>
    </row>
    <row r="59" spans="6:63" ht="12.75" customHeight="1">
      <c r="F59" s="131">
        <v>17</v>
      </c>
      <c r="G59" s="131"/>
      <c r="L59" s="132">
        <v>38</v>
      </c>
      <c r="M59" s="133"/>
      <c r="N59" s="133"/>
      <c r="O59" s="133"/>
      <c r="P59" s="133"/>
      <c r="Q59" s="133"/>
      <c r="R59" s="133"/>
      <c r="S59" s="133"/>
      <c r="T59" s="133">
        <v>23957</v>
      </c>
      <c r="U59" s="133"/>
      <c r="V59" s="133"/>
      <c r="W59" s="133"/>
      <c r="X59" s="133"/>
      <c r="Y59" s="133"/>
      <c r="Z59" s="133"/>
      <c r="AA59" s="133"/>
      <c r="AB59" s="133">
        <v>0</v>
      </c>
      <c r="AC59" s="133"/>
      <c r="AD59" s="133"/>
      <c r="AE59" s="133"/>
      <c r="AF59" s="133"/>
      <c r="AG59" s="133"/>
      <c r="AH59" s="133"/>
      <c r="AI59" s="133">
        <v>0</v>
      </c>
      <c r="AJ59" s="133"/>
      <c r="AK59" s="133"/>
      <c r="AL59" s="133"/>
      <c r="AM59" s="133"/>
      <c r="AN59" s="133"/>
      <c r="AO59" s="133"/>
      <c r="AP59" s="133">
        <v>3</v>
      </c>
      <c r="AQ59" s="133"/>
      <c r="AR59" s="133"/>
      <c r="AS59" s="133"/>
      <c r="AT59" s="133"/>
      <c r="AU59" s="133"/>
      <c r="AV59" s="133"/>
      <c r="AW59" s="133">
        <v>0</v>
      </c>
      <c r="AX59" s="133"/>
      <c r="AY59" s="133"/>
      <c r="AZ59" s="133"/>
      <c r="BA59" s="133"/>
      <c r="BB59" s="133"/>
      <c r="BC59" s="133"/>
      <c r="BD59" s="133">
        <v>0</v>
      </c>
      <c r="BE59" s="133"/>
      <c r="BF59" s="133"/>
      <c r="BG59" s="133"/>
      <c r="BH59" s="133"/>
      <c r="BI59" s="133"/>
      <c r="BJ59" s="133"/>
      <c r="BK59" s="27"/>
    </row>
    <row r="60" spans="1:64" ht="12.75" customHeight="1">
      <c r="A60" s="20"/>
      <c r="B60" s="21"/>
      <c r="C60" s="21"/>
      <c r="D60" s="21"/>
      <c r="E60" s="21"/>
      <c r="F60" s="120">
        <v>18</v>
      </c>
      <c r="G60" s="120"/>
      <c r="H60" s="21"/>
      <c r="I60" s="21"/>
      <c r="J60" s="21"/>
      <c r="K60" s="21"/>
      <c r="L60" s="132">
        <v>37</v>
      </c>
      <c r="M60" s="133"/>
      <c r="N60" s="133"/>
      <c r="O60" s="133"/>
      <c r="P60" s="133"/>
      <c r="Q60" s="133"/>
      <c r="R60" s="133"/>
      <c r="S60" s="133"/>
      <c r="T60" s="133">
        <v>23414</v>
      </c>
      <c r="U60" s="133"/>
      <c r="V60" s="133"/>
      <c r="W60" s="133"/>
      <c r="X60" s="133"/>
      <c r="Y60" s="133"/>
      <c r="Z60" s="133"/>
      <c r="AA60" s="133"/>
      <c r="AB60" s="133">
        <v>0</v>
      </c>
      <c r="AC60" s="133"/>
      <c r="AD60" s="133"/>
      <c r="AE60" s="133"/>
      <c r="AF60" s="133"/>
      <c r="AG60" s="133"/>
      <c r="AH60" s="133"/>
      <c r="AI60" s="133">
        <v>0</v>
      </c>
      <c r="AJ60" s="133"/>
      <c r="AK60" s="133"/>
      <c r="AL60" s="133"/>
      <c r="AM60" s="133"/>
      <c r="AN60" s="133"/>
      <c r="AO60" s="133"/>
      <c r="AP60" s="133">
        <v>1</v>
      </c>
      <c r="AQ60" s="133"/>
      <c r="AR60" s="133"/>
      <c r="AS60" s="133"/>
      <c r="AT60" s="133"/>
      <c r="AU60" s="133"/>
      <c r="AV60" s="133"/>
      <c r="AW60" s="133">
        <v>1</v>
      </c>
      <c r="AX60" s="133"/>
      <c r="AY60" s="133"/>
      <c r="AZ60" s="133"/>
      <c r="BA60" s="133"/>
      <c r="BB60" s="133"/>
      <c r="BC60" s="133"/>
      <c r="BD60" s="133">
        <v>1</v>
      </c>
      <c r="BE60" s="133"/>
      <c r="BF60" s="133"/>
      <c r="BG60" s="133"/>
      <c r="BH60" s="133"/>
      <c r="BI60" s="133"/>
      <c r="BJ60" s="133"/>
      <c r="BK60" s="27"/>
      <c r="BL60" s="20"/>
    </row>
    <row r="61" spans="2:63" s="20" customFormat="1" ht="12.75" customHeight="1">
      <c r="B61" s="21"/>
      <c r="C61" s="21"/>
      <c r="D61" s="21"/>
      <c r="E61" s="21"/>
      <c r="F61" s="134">
        <v>19</v>
      </c>
      <c r="G61" s="134"/>
      <c r="H61" s="21"/>
      <c r="I61" s="21"/>
      <c r="J61" s="21"/>
      <c r="K61" s="21"/>
      <c r="L61" s="135">
        <v>49</v>
      </c>
      <c r="M61" s="130"/>
      <c r="N61" s="130"/>
      <c r="O61" s="130"/>
      <c r="P61" s="130"/>
      <c r="Q61" s="130"/>
      <c r="R61" s="130"/>
      <c r="S61" s="130"/>
      <c r="T61" s="130">
        <v>31574</v>
      </c>
      <c r="U61" s="130"/>
      <c r="V61" s="130"/>
      <c r="W61" s="130"/>
      <c r="X61" s="130"/>
      <c r="Y61" s="130"/>
      <c r="Z61" s="130"/>
      <c r="AA61" s="130"/>
      <c r="AB61" s="130">
        <v>0</v>
      </c>
      <c r="AC61" s="130"/>
      <c r="AD61" s="130"/>
      <c r="AE61" s="130"/>
      <c r="AF61" s="130"/>
      <c r="AG61" s="130"/>
      <c r="AH61" s="130"/>
      <c r="AI61" s="130">
        <v>0</v>
      </c>
      <c r="AJ61" s="130"/>
      <c r="AK61" s="130"/>
      <c r="AL61" s="130"/>
      <c r="AM61" s="130"/>
      <c r="AN61" s="130"/>
      <c r="AO61" s="130"/>
      <c r="AP61" s="130">
        <v>0</v>
      </c>
      <c r="AQ61" s="130"/>
      <c r="AR61" s="130"/>
      <c r="AS61" s="130"/>
      <c r="AT61" s="130"/>
      <c r="AU61" s="130"/>
      <c r="AV61" s="130"/>
      <c r="AW61" s="130">
        <v>0</v>
      </c>
      <c r="AX61" s="130"/>
      <c r="AY61" s="130"/>
      <c r="AZ61" s="130"/>
      <c r="BA61" s="130"/>
      <c r="BB61" s="130"/>
      <c r="BC61" s="130"/>
      <c r="BD61" s="130">
        <v>0</v>
      </c>
      <c r="BE61" s="130"/>
      <c r="BF61" s="130"/>
      <c r="BG61" s="130"/>
      <c r="BH61" s="130"/>
      <c r="BI61" s="130"/>
      <c r="BJ61" s="130"/>
      <c r="BK61" s="27"/>
    </row>
    <row r="62" spans="2:62" ht="6.75" customHeight="1">
      <c r="B62" s="13"/>
      <c r="C62" s="13"/>
      <c r="D62" s="13"/>
      <c r="E62" s="13"/>
      <c r="F62" s="8"/>
      <c r="G62" s="8"/>
      <c r="H62" s="13"/>
      <c r="I62" s="13"/>
      <c r="J62" s="13"/>
      <c r="K62" s="13"/>
      <c r="L62" s="15"/>
      <c r="BH62" s="9"/>
      <c r="BI62" s="9"/>
      <c r="BJ62" s="9"/>
    </row>
    <row r="63" spans="2:62" ht="12.75" customHeight="1">
      <c r="B63" s="136" t="s">
        <v>208</v>
      </c>
      <c r="C63" s="137"/>
      <c r="D63" s="137"/>
      <c r="E63" s="137"/>
      <c r="F63" s="137"/>
      <c r="G63" s="137"/>
      <c r="H63" s="137"/>
      <c r="I63" s="137"/>
      <c r="J63" s="137"/>
      <c r="K63" s="137"/>
      <c r="L63" s="125" t="s">
        <v>254</v>
      </c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5"/>
      <c r="AS63" s="125"/>
      <c r="AT63" s="125"/>
      <c r="AU63" s="125"/>
      <c r="AV63" s="125"/>
      <c r="AW63" s="125"/>
      <c r="AX63" s="125"/>
      <c r="AY63" s="125"/>
      <c r="AZ63" s="125"/>
      <c r="BA63" s="125"/>
      <c r="BB63" s="125"/>
      <c r="BC63" s="125"/>
      <c r="BD63" s="125"/>
      <c r="BE63" s="125"/>
      <c r="BF63" s="125"/>
      <c r="BG63" s="125"/>
      <c r="BH63" s="125"/>
      <c r="BI63" s="125"/>
      <c r="BJ63" s="126"/>
    </row>
    <row r="64" spans="2:62" ht="12.75" customHeight="1">
      <c r="B64" s="138"/>
      <c r="C64" s="139"/>
      <c r="D64" s="139"/>
      <c r="E64" s="139"/>
      <c r="F64" s="139"/>
      <c r="G64" s="139"/>
      <c r="H64" s="139"/>
      <c r="I64" s="139"/>
      <c r="J64" s="139"/>
      <c r="K64" s="139"/>
      <c r="L64" s="118" t="s">
        <v>365</v>
      </c>
      <c r="M64" s="118"/>
      <c r="N64" s="118"/>
      <c r="O64" s="118"/>
      <c r="P64" s="118"/>
      <c r="Q64" s="118"/>
      <c r="R64" s="118"/>
      <c r="S64" s="118"/>
      <c r="T64" s="118" t="s">
        <v>215</v>
      </c>
      <c r="U64" s="118"/>
      <c r="V64" s="118"/>
      <c r="W64" s="118"/>
      <c r="X64" s="118"/>
      <c r="Y64" s="118"/>
      <c r="Z64" s="118"/>
      <c r="AA64" s="118"/>
      <c r="AB64" s="118" t="s">
        <v>216</v>
      </c>
      <c r="AC64" s="118"/>
      <c r="AD64" s="118"/>
      <c r="AE64" s="118"/>
      <c r="AF64" s="118"/>
      <c r="AG64" s="118"/>
      <c r="AH64" s="118"/>
      <c r="AI64" s="118"/>
      <c r="AJ64" s="118" t="s">
        <v>217</v>
      </c>
      <c r="AK64" s="118"/>
      <c r="AL64" s="118"/>
      <c r="AM64" s="118"/>
      <c r="AN64" s="118"/>
      <c r="AO64" s="118"/>
      <c r="AP64" s="118"/>
      <c r="AQ64" s="118"/>
      <c r="AR64" s="118"/>
      <c r="AS64" s="118" t="s">
        <v>218</v>
      </c>
      <c r="AT64" s="118"/>
      <c r="AU64" s="118"/>
      <c r="AV64" s="118"/>
      <c r="AW64" s="118"/>
      <c r="AX64" s="118"/>
      <c r="AY64" s="118"/>
      <c r="AZ64" s="118"/>
      <c r="BA64" s="118"/>
      <c r="BB64" s="118" t="s">
        <v>219</v>
      </c>
      <c r="BC64" s="118"/>
      <c r="BD64" s="118"/>
      <c r="BE64" s="118"/>
      <c r="BF64" s="118"/>
      <c r="BG64" s="118"/>
      <c r="BH64" s="118"/>
      <c r="BI64" s="118"/>
      <c r="BJ64" s="119"/>
    </row>
    <row r="65" ht="6.75" customHeight="1">
      <c r="L65" s="15"/>
    </row>
    <row r="66" spans="3:62" ht="12.75" customHeight="1">
      <c r="C66" s="122" t="s">
        <v>24</v>
      </c>
      <c r="D66" s="122"/>
      <c r="E66" s="122"/>
      <c r="F66" s="131">
        <v>15</v>
      </c>
      <c r="G66" s="131"/>
      <c r="H66" s="122" t="s">
        <v>3</v>
      </c>
      <c r="I66" s="122"/>
      <c r="J66" s="122"/>
      <c r="L66" s="132">
        <v>0</v>
      </c>
      <c r="M66" s="133"/>
      <c r="N66" s="133"/>
      <c r="O66" s="133"/>
      <c r="P66" s="133"/>
      <c r="Q66" s="133"/>
      <c r="R66" s="133"/>
      <c r="S66" s="133"/>
      <c r="T66" s="133">
        <v>0</v>
      </c>
      <c r="U66" s="133"/>
      <c r="V66" s="133"/>
      <c r="W66" s="133"/>
      <c r="X66" s="133"/>
      <c r="Y66" s="133"/>
      <c r="Z66" s="133"/>
      <c r="AA66" s="133"/>
      <c r="AB66" s="133">
        <v>5</v>
      </c>
      <c r="AC66" s="133"/>
      <c r="AD66" s="133"/>
      <c r="AE66" s="133"/>
      <c r="AF66" s="133"/>
      <c r="AG66" s="133"/>
      <c r="AH66" s="133"/>
      <c r="AI66" s="133"/>
      <c r="AJ66" s="112">
        <v>0</v>
      </c>
      <c r="AK66" s="112"/>
      <c r="AL66" s="112"/>
      <c r="AM66" s="112"/>
      <c r="AN66" s="112"/>
      <c r="AO66" s="112"/>
      <c r="AP66" s="112"/>
      <c r="AQ66" s="112"/>
      <c r="AR66" s="112"/>
      <c r="AS66" s="112">
        <v>44</v>
      </c>
      <c r="AT66" s="112"/>
      <c r="AU66" s="112"/>
      <c r="AV66" s="112"/>
      <c r="AW66" s="112"/>
      <c r="AX66" s="112"/>
      <c r="AY66" s="112"/>
      <c r="AZ66" s="112"/>
      <c r="BA66" s="112"/>
      <c r="BB66" s="112">
        <v>3</v>
      </c>
      <c r="BC66" s="112"/>
      <c r="BD66" s="112"/>
      <c r="BE66" s="112"/>
      <c r="BF66" s="112"/>
      <c r="BG66" s="112"/>
      <c r="BH66" s="112"/>
      <c r="BI66" s="112"/>
      <c r="BJ66" s="112"/>
    </row>
    <row r="67" spans="6:62" ht="12.75" customHeight="1">
      <c r="F67" s="131">
        <v>16</v>
      </c>
      <c r="G67" s="131"/>
      <c r="L67" s="132">
        <v>0</v>
      </c>
      <c r="M67" s="133"/>
      <c r="N67" s="133"/>
      <c r="O67" s="133"/>
      <c r="P67" s="133"/>
      <c r="Q67" s="133"/>
      <c r="R67" s="133"/>
      <c r="S67" s="133"/>
      <c r="T67" s="133">
        <v>0</v>
      </c>
      <c r="U67" s="133"/>
      <c r="V67" s="133"/>
      <c r="W67" s="133"/>
      <c r="X67" s="133"/>
      <c r="Y67" s="133"/>
      <c r="Z67" s="133"/>
      <c r="AA67" s="133"/>
      <c r="AB67" s="133">
        <v>2</v>
      </c>
      <c r="AC67" s="133"/>
      <c r="AD67" s="133"/>
      <c r="AE67" s="133"/>
      <c r="AF67" s="133"/>
      <c r="AG67" s="133"/>
      <c r="AH67" s="133"/>
      <c r="AI67" s="133"/>
      <c r="AJ67" s="112">
        <v>0</v>
      </c>
      <c r="AK67" s="112"/>
      <c r="AL67" s="112"/>
      <c r="AM67" s="112"/>
      <c r="AN67" s="112"/>
      <c r="AO67" s="112"/>
      <c r="AP67" s="112"/>
      <c r="AQ67" s="112"/>
      <c r="AR67" s="112"/>
      <c r="AS67" s="112">
        <v>43</v>
      </c>
      <c r="AT67" s="112"/>
      <c r="AU67" s="112"/>
      <c r="AV67" s="112"/>
      <c r="AW67" s="112"/>
      <c r="AX67" s="112"/>
      <c r="AY67" s="112"/>
      <c r="AZ67" s="112"/>
      <c r="BA67" s="112"/>
      <c r="BB67" s="112">
        <v>6</v>
      </c>
      <c r="BC67" s="112"/>
      <c r="BD67" s="112"/>
      <c r="BE67" s="112"/>
      <c r="BF67" s="112"/>
      <c r="BG67" s="112"/>
      <c r="BH67" s="112"/>
      <c r="BI67" s="112"/>
      <c r="BJ67" s="112"/>
    </row>
    <row r="68" spans="2:62" ht="12.75" customHeight="1">
      <c r="B68" s="13"/>
      <c r="C68" s="13"/>
      <c r="D68" s="13"/>
      <c r="E68" s="13"/>
      <c r="F68" s="131">
        <v>17</v>
      </c>
      <c r="G68" s="131"/>
      <c r="H68" s="13"/>
      <c r="I68" s="13"/>
      <c r="J68" s="13"/>
      <c r="K68" s="13"/>
      <c r="L68" s="132">
        <v>0</v>
      </c>
      <c r="M68" s="133"/>
      <c r="N68" s="133"/>
      <c r="O68" s="133"/>
      <c r="P68" s="133"/>
      <c r="Q68" s="133"/>
      <c r="R68" s="133"/>
      <c r="S68" s="133"/>
      <c r="T68" s="133">
        <v>0</v>
      </c>
      <c r="U68" s="133"/>
      <c r="V68" s="133"/>
      <c r="W68" s="133"/>
      <c r="X68" s="133"/>
      <c r="Y68" s="133"/>
      <c r="Z68" s="133"/>
      <c r="AA68" s="133"/>
      <c r="AB68" s="133">
        <v>0</v>
      </c>
      <c r="AC68" s="133"/>
      <c r="AD68" s="133"/>
      <c r="AE68" s="133"/>
      <c r="AF68" s="133"/>
      <c r="AG68" s="133"/>
      <c r="AH68" s="133"/>
      <c r="AI68" s="133"/>
      <c r="AJ68" s="112">
        <v>0</v>
      </c>
      <c r="AK68" s="112"/>
      <c r="AL68" s="112"/>
      <c r="AM68" s="112"/>
      <c r="AN68" s="112"/>
      <c r="AO68" s="112"/>
      <c r="AP68" s="112"/>
      <c r="AQ68" s="112"/>
      <c r="AR68" s="112"/>
      <c r="AS68" s="112">
        <v>33</v>
      </c>
      <c r="AT68" s="112"/>
      <c r="AU68" s="112"/>
      <c r="AV68" s="112"/>
      <c r="AW68" s="112"/>
      <c r="AX68" s="112"/>
      <c r="AY68" s="112"/>
      <c r="AZ68" s="112"/>
      <c r="BA68" s="112"/>
      <c r="BB68" s="112">
        <v>2</v>
      </c>
      <c r="BC68" s="112"/>
      <c r="BD68" s="112"/>
      <c r="BE68" s="112"/>
      <c r="BF68" s="112"/>
      <c r="BG68" s="112"/>
      <c r="BH68" s="112"/>
      <c r="BI68" s="112"/>
      <c r="BJ68" s="112"/>
    </row>
    <row r="69" spans="1:64" ht="12.75" customHeight="1">
      <c r="A69" s="20"/>
      <c r="B69" s="21"/>
      <c r="C69" s="21"/>
      <c r="D69" s="21"/>
      <c r="E69" s="21"/>
      <c r="F69" s="120">
        <v>18</v>
      </c>
      <c r="G69" s="120"/>
      <c r="H69" s="21"/>
      <c r="I69" s="21"/>
      <c r="J69" s="21"/>
      <c r="K69" s="39"/>
      <c r="L69" s="132">
        <v>2</v>
      </c>
      <c r="M69" s="133"/>
      <c r="N69" s="133"/>
      <c r="O69" s="133"/>
      <c r="P69" s="133"/>
      <c r="Q69" s="133"/>
      <c r="R69" s="133"/>
      <c r="S69" s="133"/>
      <c r="T69" s="133">
        <v>0</v>
      </c>
      <c r="U69" s="133"/>
      <c r="V69" s="133"/>
      <c r="W69" s="133"/>
      <c r="X69" s="133"/>
      <c r="Y69" s="133"/>
      <c r="Z69" s="133"/>
      <c r="AA69" s="133"/>
      <c r="AB69" s="133">
        <v>1</v>
      </c>
      <c r="AC69" s="133"/>
      <c r="AD69" s="133"/>
      <c r="AE69" s="133"/>
      <c r="AF69" s="133"/>
      <c r="AG69" s="133"/>
      <c r="AH69" s="133"/>
      <c r="AI69" s="133"/>
      <c r="AJ69" s="112">
        <v>0</v>
      </c>
      <c r="AK69" s="112"/>
      <c r="AL69" s="112"/>
      <c r="AM69" s="112"/>
      <c r="AN69" s="112"/>
      <c r="AO69" s="112"/>
      <c r="AP69" s="112"/>
      <c r="AQ69" s="112"/>
      <c r="AR69" s="112"/>
      <c r="AS69" s="112">
        <v>28</v>
      </c>
      <c r="AT69" s="112"/>
      <c r="AU69" s="112"/>
      <c r="AV69" s="112"/>
      <c r="AW69" s="112"/>
      <c r="AX69" s="112"/>
      <c r="AY69" s="112"/>
      <c r="AZ69" s="112"/>
      <c r="BA69" s="112"/>
      <c r="BB69" s="112">
        <v>3</v>
      </c>
      <c r="BC69" s="112"/>
      <c r="BD69" s="112"/>
      <c r="BE69" s="112"/>
      <c r="BF69" s="112"/>
      <c r="BG69" s="112"/>
      <c r="BH69" s="112"/>
      <c r="BI69" s="112"/>
      <c r="BJ69" s="112"/>
      <c r="BK69" s="20"/>
      <c r="BL69" s="20"/>
    </row>
    <row r="70" spans="2:62" s="20" customFormat="1" ht="12.75" customHeight="1">
      <c r="B70" s="21"/>
      <c r="C70" s="21"/>
      <c r="D70" s="21"/>
      <c r="E70" s="21"/>
      <c r="F70" s="134">
        <v>19</v>
      </c>
      <c r="G70" s="134"/>
      <c r="H70" s="21"/>
      <c r="I70" s="21"/>
      <c r="J70" s="21"/>
      <c r="K70" s="21"/>
      <c r="L70" s="135">
        <v>0</v>
      </c>
      <c r="M70" s="130"/>
      <c r="N70" s="130"/>
      <c r="O70" s="130"/>
      <c r="P70" s="130"/>
      <c r="Q70" s="130"/>
      <c r="R70" s="130"/>
      <c r="S70" s="130"/>
      <c r="T70" s="130">
        <v>0</v>
      </c>
      <c r="U70" s="130"/>
      <c r="V70" s="130"/>
      <c r="W70" s="130"/>
      <c r="X70" s="130"/>
      <c r="Y70" s="130"/>
      <c r="Z70" s="130"/>
      <c r="AA70" s="130"/>
      <c r="AB70" s="130">
        <v>1</v>
      </c>
      <c r="AC70" s="130"/>
      <c r="AD70" s="130"/>
      <c r="AE70" s="130"/>
      <c r="AF70" s="130"/>
      <c r="AG70" s="130"/>
      <c r="AH70" s="130"/>
      <c r="AI70" s="130"/>
      <c r="AJ70" s="115">
        <v>0</v>
      </c>
      <c r="AK70" s="115"/>
      <c r="AL70" s="115"/>
      <c r="AM70" s="115"/>
      <c r="AN70" s="115"/>
      <c r="AO70" s="115"/>
      <c r="AP70" s="115"/>
      <c r="AQ70" s="115"/>
      <c r="AR70" s="115"/>
      <c r="AS70" s="115">
        <v>38</v>
      </c>
      <c r="AT70" s="115"/>
      <c r="AU70" s="115"/>
      <c r="AV70" s="115"/>
      <c r="AW70" s="115"/>
      <c r="AX70" s="115"/>
      <c r="AY70" s="115"/>
      <c r="AZ70" s="115"/>
      <c r="BA70" s="115"/>
      <c r="BB70" s="115">
        <v>10</v>
      </c>
      <c r="BC70" s="115"/>
      <c r="BD70" s="115"/>
      <c r="BE70" s="115"/>
      <c r="BF70" s="115"/>
      <c r="BG70" s="115"/>
      <c r="BH70" s="115"/>
      <c r="BI70" s="115"/>
      <c r="BJ70" s="115"/>
    </row>
    <row r="71" spans="2:62" ht="6.75" customHeight="1">
      <c r="B71" s="9"/>
      <c r="C71" s="9"/>
      <c r="D71" s="9"/>
      <c r="E71" s="9"/>
      <c r="F71" s="11"/>
      <c r="G71" s="11"/>
      <c r="H71" s="9"/>
      <c r="I71" s="9"/>
      <c r="J71" s="9"/>
      <c r="K71" s="9"/>
      <c r="L71" s="25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</row>
    <row r="72" spans="2:7" ht="12" customHeight="1">
      <c r="B72" s="124" t="s">
        <v>9</v>
      </c>
      <c r="C72" s="124"/>
      <c r="D72" s="124"/>
      <c r="E72" s="3" t="s">
        <v>441</v>
      </c>
      <c r="F72" s="4" t="s">
        <v>329</v>
      </c>
      <c r="G72" s="3"/>
    </row>
  </sheetData>
  <sheetProtection/>
  <mergeCells count="323">
    <mergeCell ref="U48:Z48"/>
    <mergeCell ref="AA48:AF48"/>
    <mergeCell ref="AY47:BD47"/>
    <mergeCell ref="BE47:BJ47"/>
    <mergeCell ref="B30:BJ30"/>
    <mergeCell ref="BE48:BJ48"/>
    <mergeCell ref="AG48:AL48"/>
    <mergeCell ref="AM48:AR48"/>
    <mergeCell ref="AS48:AX48"/>
    <mergeCell ref="AY48:BD48"/>
    <mergeCell ref="G48:I48"/>
    <mergeCell ref="O48:T48"/>
    <mergeCell ref="AS46:AX46"/>
    <mergeCell ref="AY46:BD46"/>
    <mergeCell ref="BE46:BJ46"/>
    <mergeCell ref="G47:I47"/>
    <mergeCell ref="O47:T47"/>
    <mergeCell ref="U47:Z47"/>
    <mergeCell ref="AA47:AF47"/>
    <mergeCell ref="AG47:AL47"/>
    <mergeCell ref="AM47:AR47"/>
    <mergeCell ref="AS47:AX47"/>
    <mergeCell ref="AM45:AR45"/>
    <mergeCell ref="AS45:AX45"/>
    <mergeCell ref="AY45:BD45"/>
    <mergeCell ref="BE45:BJ45"/>
    <mergeCell ref="G46:I46"/>
    <mergeCell ref="O46:T46"/>
    <mergeCell ref="U46:Z46"/>
    <mergeCell ref="AA46:AF46"/>
    <mergeCell ref="AG46:AL46"/>
    <mergeCell ref="AM46:AR46"/>
    <mergeCell ref="AG44:AL44"/>
    <mergeCell ref="AM44:AR44"/>
    <mergeCell ref="AS44:AX44"/>
    <mergeCell ref="AY44:BD44"/>
    <mergeCell ref="BE44:BJ44"/>
    <mergeCell ref="G45:I45"/>
    <mergeCell ref="O45:T45"/>
    <mergeCell ref="U45:Z45"/>
    <mergeCell ref="AA45:AF45"/>
    <mergeCell ref="AG45:AL45"/>
    <mergeCell ref="C44:F44"/>
    <mergeCell ref="G44:I44"/>
    <mergeCell ref="J44:M44"/>
    <mergeCell ref="O44:T44"/>
    <mergeCell ref="U44:Z44"/>
    <mergeCell ref="AA44:AF44"/>
    <mergeCell ref="B41:N42"/>
    <mergeCell ref="O41:BJ41"/>
    <mergeCell ref="O42:T42"/>
    <mergeCell ref="U42:Z42"/>
    <mergeCell ref="AA42:AF42"/>
    <mergeCell ref="AG42:AL42"/>
    <mergeCell ref="AM42:AR42"/>
    <mergeCell ref="AS42:AX42"/>
    <mergeCell ref="AY42:BD42"/>
    <mergeCell ref="BE42:BJ42"/>
    <mergeCell ref="BE38:BJ38"/>
    <mergeCell ref="G39:I39"/>
    <mergeCell ref="O39:T39"/>
    <mergeCell ref="U39:Z39"/>
    <mergeCell ref="AA39:AF39"/>
    <mergeCell ref="AG39:AL39"/>
    <mergeCell ref="AM39:AR39"/>
    <mergeCell ref="AS39:AX39"/>
    <mergeCell ref="AY39:BD39"/>
    <mergeCell ref="BE39:BJ39"/>
    <mergeCell ref="AY37:BD37"/>
    <mergeCell ref="BE37:BJ37"/>
    <mergeCell ref="G38:I38"/>
    <mergeCell ref="O38:T38"/>
    <mergeCell ref="U38:Z38"/>
    <mergeCell ref="AA38:AF38"/>
    <mergeCell ref="AG38:AL38"/>
    <mergeCell ref="AM38:AR38"/>
    <mergeCell ref="AS38:AX38"/>
    <mergeCell ref="AY38:BD38"/>
    <mergeCell ref="AM37:AR37"/>
    <mergeCell ref="AS37:AX37"/>
    <mergeCell ref="AG36:AL36"/>
    <mergeCell ref="AM36:AR36"/>
    <mergeCell ref="O37:T37"/>
    <mergeCell ref="U37:Z37"/>
    <mergeCell ref="AA37:AF37"/>
    <mergeCell ref="AG37:AL37"/>
    <mergeCell ref="AS35:AX35"/>
    <mergeCell ref="AY35:BD35"/>
    <mergeCell ref="BE35:BJ35"/>
    <mergeCell ref="AY33:BD33"/>
    <mergeCell ref="BE33:BJ33"/>
    <mergeCell ref="AA36:AF36"/>
    <mergeCell ref="AS36:AX36"/>
    <mergeCell ref="AY36:BD36"/>
    <mergeCell ref="BE36:BJ36"/>
    <mergeCell ref="J35:M35"/>
    <mergeCell ref="O35:T35"/>
    <mergeCell ref="X34:Z34"/>
    <mergeCell ref="AM35:AR35"/>
    <mergeCell ref="AA35:AF35"/>
    <mergeCell ref="AG35:AL35"/>
    <mergeCell ref="U35:Z35"/>
    <mergeCell ref="AG33:AL33"/>
    <mergeCell ref="AM33:AR33"/>
    <mergeCell ref="AS33:AX33"/>
    <mergeCell ref="B50:D50"/>
    <mergeCell ref="G36:I36"/>
    <mergeCell ref="O36:T36"/>
    <mergeCell ref="U36:Z36"/>
    <mergeCell ref="G37:I37"/>
    <mergeCell ref="C35:F35"/>
    <mergeCell ref="G35:I35"/>
    <mergeCell ref="O26:V26"/>
    <mergeCell ref="W26:AD26"/>
    <mergeCell ref="AE26:AL26"/>
    <mergeCell ref="AM26:AT26"/>
    <mergeCell ref="B32:N33"/>
    <mergeCell ref="O32:Z32"/>
    <mergeCell ref="AA32:BJ32"/>
    <mergeCell ref="O33:T33"/>
    <mergeCell ref="U33:Z33"/>
    <mergeCell ref="AA33:AF33"/>
    <mergeCell ref="BC23:BJ23"/>
    <mergeCell ref="AU24:BB24"/>
    <mergeCell ref="BC24:BJ24"/>
    <mergeCell ref="AU26:BB26"/>
    <mergeCell ref="BC26:BJ26"/>
    <mergeCell ref="BC25:BJ25"/>
    <mergeCell ref="AU25:BB25"/>
    <mergeCell ref="AU23:BB23"/>
    <mergeCell ref="AU22:BB22"/>
    <mergeCell ref="AM25:AT25"/>
    <mergeCell ref="O24:V24"/>
    <mergeCell ref="W24:AD24"/>
    <mergeCell ref="AE24:AL24"/>
    <mergeCell ref="AM24:AT24"/>
    <mergeCell ref="O25:V25"/>
    <mergeCell ref="W25:AD25"/>
    <mergeCell ref="AE25:AL25"/>
    <mergeCell ref="AU11:BB11"/>
    <mergeCell ref="BC11:BJ11"/>
    <mergeCell ref="AU12:BB12"/>
    <mergeCell ref="O23:V23"/>
    <mergeCell ref="W23:AD23"/>
    <mergeCell ref="AE23:AL23"/>
    <mergeCell ref="AM23:AT23"/>
    <mergeCell ref="W22:AD22"/>
    <mergeCell ref="AE22:AL22"/>
    <mergeCell ref="AM22:AT22"/>
    <mergeCell ref="AE11:AL11"/>
    <mergeCell ref="AM11:AT11"/>
    <mergeCell ref="O12:V12"/>
    <mergeCell ref="W12:AD12"/>
    <mergeCell ref="AE12:AL12"/>
    <mergeCell ref="AM12:AT12"/>
    <mergeCell ref="BC10:BJ10"/>
    <mergeCell ref="W9:AD9"/>
    <mergeCell ref="AE9:AL9"/>
    <mergeCell ref="AM9:AT9"/>
    <mergeCell ref="W10:AD10"/>
    <mergeCell ref="AE10:AL10"/>
    <mergeCell ref="AM10:AT10"/>
    <mergeCell ref="AU10:BB10"/>
    <mergeCell ref="AU9:BB9"/>
    <mergeCell ref="B3:BJ3"/>
    <mergeCell ref="B4:BJ4"/>
    <mergeCell ref="AU7:BB7"/>
    <mergeCell ref="BC7:BJ7"/>
    <mergeCell ref="C9:F9"/>
    <mergeCell ref="G9:I9"/>
    <mergeCell ref="BC9:BJ9"/>
    <mergeCell ref="O9:V9"/>
    <mergeCell ref="G10:I10"/>
    <mergeCell ref="G11:I11"/>
    <mergeCell ref="J9:M9"/>
    <mergeCell ref="O11:V11"/>
    <mergeCell ref="W11:AD11"/>
    <mergeCell ref="O10:V10"/>
    <mergeCell ref="G12:I12"/>
    <mergeCell ref="G13:I13"/>
    <mergeCell ref="B17:BJ17"/>
    <mergeCell ref="AE13:AL13"/>
    <mergeCell ref="AM13:AT13"/>
    <mergeCell ref="AU13:BB13"/>
    <mergeCell ref="BC13:BJ13"/>
    <mergeCell ref="O13:V13"/>
    <mergeCell ref="W13:AD13"/>
    <mergeCell ref="BC12:BJ12"/>
    <mergeCell ref="J22:M22"/>
    <mergeCell ref="O20:V20"/>
    <mergeCell ref="O22:V22"/>
    <mergeCell ref="B19:N20"/>
    <mergeCell ref="BC20:BJ20"/>
    <mergeCell ref="W20:AD20"/>
    <mergeCell ref="AE20:AL20"/>
    <mergeCell ref="AM20:AT20"/>
    <mergeCell ref="BC22:BJ22"/>
    <mergeCell ref="B28:D28"/>
    <mergeCell ref="G23:I23"/>
    <mergeCell ref="G24:I24"/>
    <mergeCell ref="G25:I25"/>
    <mergeCell ref="G26:I26"/>
    <mergeCell ref="C22:F22"/>
    <mergeCell ref="G22:I22"/>
    <mergeCell ref="AU6:BJ6"/>
    <mergeCell ref="AE6:AT6"/>
    <mergeCell ref="O6:AD6"/>
    <mergeCell ref="B6:N7"/>
    <mergeCell ref="AM7:AT7"/>
    <mergeCell ref="O7:V7"/>
    <mergeCell ref="W7:AD7"/>
    <mergeCell ref="AE7:AL7"/>
    <mergeCell ref="AB8:AD8"/>
    <mergeCell ref="AR8:AT8"/>
    <mergeCell ref="BH8:BJ8"/>
    <mergeCell ref="AB21:AD21"/>
    <mergeCell ref="AR21:AT21"/>
    <mergeCell ref="BH21:BJ21"/>
    <mergeCell ref="AU19:BJ19"/>
    <mergeCell ref="AE19:AT19"/>
    <mergeCell ref="O19:AD19"/>
    <mergeCell ref="AU20:BB20"/>
    <mergeCell ref="L55:S55"/>
    <mergeCell ref="T55:AA55"/>
    <mergeCell ref="AB55:AH55"/>
    <mergeCell ref="AI55:AO55"/>
    <mergeCell ref="AP55:AV55"/>
    <mergeCell ref="AW55:BC55"/>
    <mergeCell ref="BD55:BJ55"/>
    <mergeCell ref="C57:E57"/>
    <mergeCell ref="F57:G57"/>
    <mergeCell ref="H57:J57"/>
    <mergeCell ref="L57:S57"/>
    <mergeCell ref="T57:AA57"/>
    <mergeCell ref="AB57:AH57"/>
    <mergeCell ref="AI57:AO57"/>
    <mergeCell ref="AP57:AV57"/>
    <mergeCell ref="AW57:BC57"/>
    <mergeCell ref="BD57:BJ57"/>
    <mergeCell ref="F58:G58"/>
    <mergeCell ref="L58:S58"/>
    <mergeCell ref="T58:AA58"/>
    <mergeCell ref="AB58:AH58"/>
    <mergeCell ref="AI58:AO58"/>
    <mergeCell ref="AP58:AV58"/>
    <mergeCell ref="AW58:BC58"/>
    <mergeCell ref="BD58:BJ58"/>
    <mergeCell ref="AI59:AO59"/>
    <mergeCell ref="AP59:AV59"/>
    <mergeCell ref="AW59:BC59"/>
    <mergeCell ref="BD59:BJ59"/>
    <mergeCell ref="F59:G59"/>
    <mergeCell ref="L59:S59"/>
    <mergeCell ref="T59:AA59"/>
    <mergeCell ref="AB59:AH59"/>
    <mergeCell ref="AI60:AO60"/>
    <mergeCell ref="AP60:AV60"/>
    <mergeCell ref="AW60:BC60"/>
    <mergeCell ref="BD60:BJ60"/>
    <mergeCell ref="F60:G60"/>
    <mergeCell ref="L60:S60"/>
    <mergeCell ref="T60:AA60"/>
    <mergeCell ref="AB60:AH60"/>
    <mergeCell ref="AI61:AO61"/>
    <mergeCell ref="AP61:AV61"/>
    <mergeCell ref="AW61:BC61"/>
    <mergeCell ref="BD61:BJ61"/>
    <mergeCell ref="F61:G61"/>
    <mergeCell ref="L61:S61"/>
    <mergeCell ref="T61:AA61"/>
    <mergeCell ref="AB61:AH61"/>
    <mergeCell ref="AS66:BA66"/>
    <mergeCell ref="B63:K64"/>
    <mergeCell ref="L63:BJ63"/>
    <mergeCell ref="L64:S64"/>
    <mergeCell ref="T64:AA64"/>
    <mergeCell ref="AB64:AI64"/>
    <mergeCell ref="AJ64:AR64"/>
    <mergeCell ref="BB64:BJ64"/>
    <mergeCell ref="T66:AA66"/>
    <mergeCell ref="AB66:AI66"/>
    <mergeCell ref="C66:E66"/>
    <mergeCell ref="F66:G66"/>
    <mergeCell ref="H66:J66"/>
    <mergeCell ref="L66:S66"/>
    <mergeCell ref="AJ66:AR66"/>
    <mergeCell ref="AJ67:AR67"/>
    <mergeCell ref="AJ68:AR68"/>
    <mergeCell ref="AJ69:AR69"/>
    <mergeCell ref="F69:G69"/>
    <mergeCell ref="L69:S69"/>
    <mergeCell ref="T69:AA69"/>
    <mergeCell ref="AB69:AI69"/>
    <mergeCell ref="AB67:AI67"/>
    <mergeCell ref="T68:AA68"/>
    <mergeCell ref="AB68:AI68"/>
    <mergeCell ref="L68:S68"/>
    <mergeCell ref="AS64:BA64"/>
    <mergeCell ref="B72:D72"/>
    <mergeCell ref="F70:G70"/>
    <mergeCell ref="L70:S70"/>
    <mergeCell ref="T70:AA70"/>
    <mergeCell ref="AS70:BA70"/>
    <mergeCell ref="F68:G68"/>
    <mergeCell ref="C15:D15"/>
    <mergeCell ref="B16:D16"/>
    <mergeCell ref="F67:G67"/>
    <mergeCell ref="L67:S67"/>
    <mergeCell ref="T67:AA67"/>
    <mergeCell ref="B52:BI52"/>
    <mergeCell ref="B54:K55"/>
    <mergeCell ref="L54:AA54"/>
    <mergeCell ref="AB54:BJ54"/>
    <mergeCell ref="AB70:AI70"/>
    <mergeCell ref="BB70:BJ70"/>
    <mergeCell ref="BB66:BJ66"/>
    <mergeCell ref="BB67:BJ67"/>
    <mergeCell ref="BB68:BJ68"/>
    <mergeCell ref="BB69:BJ69"/>
    <mergeCell ref="AS67:BA67"/>
    <mergeCell ref="AS68:BA68"/>
    <mergeCell ref="AS69:BA69"/>
    <mergeCell ref="AJ70:AR70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L62"/>
  <sheetViews>
    <sheetView zoomScalePageLayoutView="0" workbookViewId="0" topLeftCell="A1">
      <selection activeCell="A1" sqref="A1"/>
    </sheetView>
  </sheetViews>
  <sheetFormatPr defaultColWidth="9.00390625" defaultRowHeight="10.5" customHeight="1"/>
  <cols>
    <col min="1" max="1" width="1.00390625" style="46" customWidth="1"/>
    <col min="2" max="63" width="1.625" style="46" customWidth="1"/>
    <col min="64" max="16384" width="9.00390625" style="46" customWidth="1"/>
  </cols>
  <sheetData>
    <row r="1" ht="10.5" customHeight="1">
      <c r="BK1" s="5" t="s">
        <v>347</v>
      </c>
    </row>
    <row r="2" ht="12.75" customHeight="1"/>
    <row r="3" spans="2:62" s="6" customFormat="1" ht="18" customHeight="1">
      <c r="B3" s="174" t="s">
        <v>377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</row>
    <row r="4" spans="2:62" s="6" customFormat="1" ht="11.25" customHeight="1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</row>
    <row r="5" spans="2:64" s="4" customFormat="1" ht="15.75" customHeight="1">
      <c r="B5" s="120" t="s">
        <v>255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3"/>
      <c r="BL5" s="13"/>
    </row>
    <row r="6" spans="2:64" s="4" customFormat="1" ht="12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13"/>
      <c r="BL6" s="13"/>
    </row>
    <row r="7" spans="2:62" s="4" customFormat="1" ht="19.5" customHeight="1">
      <c r="B7" s="141" t="s">
        <v>158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36"/>
      <c r="O7" s="155" t="s">
        <v>292</v>
      </c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7"/>
      <c r="AA7" s="155" t="s">
        <v>415</v>
      </c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7"/>
      <c r="AM7" s="155" t="s">
        <v>260</v>
      </c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7"/>
      <c r="AY7" s="155" t="s">
        <v>261</v>
      </c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</row>
    <row r="8" spans="2:62" s="4" customFormat="1" ht="19.5" customHeight="1"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54"/>
      <c r="O8" s="119" t="s">
        <v>155</v>
      </c>
      <c r="P8" s="140"/>
      <c r="Q8" s="140"/>
      <c r="R8" s="140"/>
      <c r="S8" s="140"/>
      <c r="T8" s="128"/>
      <c r="U8" s="119" t="s">
        <v>166</v>
      </c>
      <c r="V8" s="140"/>
      <c r="W8" s="140"/>
      <c r="X8" s="140"/>
      <c r="Y8" s="140"/>
      <c r="Z8" s="128"/>
      <c r="AA8" s="119" t="s">
        <v>155</v>
      </c>
      <c r="AB8" s="140"/>
      <c r="AC8" s="140"/>
      <c r="AD8" s="140"/>
      <c r="AE8" s="140"/>
      <c r="AF8" s="128"/>
      <c r="AG8" s="119" t="s">
        <v>166</v>
      </c>
      <c r="AH8" s="140"/>
      <c r="AI8" s="140"/>
      <c r="AJ8" s="140"/>
      <c r="AK8" s="140"/>
      <c r="AL8" s="128"/>
      <c r="AM8" s="119" t="s">
        <v>155</v>
      </c>
      <c r="AN8" s="140"/>
      <c r="AO8" s="140"/>
      <c r="AP8" s="140"/>
      <c r="AQ8" s="140"/>
      <c r="AR8" s="128"/>
      <c r="AS8" s="119" t="s">
        <v>166</v>
      </c>
      <c r="AT8" s="140"/>
      <c r="AU8" s="140"/>
      <c r="AV8" s="140"/>
      <c r="AW8" s="140"/>
      <c r="AX8" s="128"/>
      <c r="AY8" s="119" t="s">
        <v>155</v>
      </c>
      <c r="AZ8" s="140"/>
      <c r="BA8" s="140"/>
      <c r="BB8" s="140"/>
      <c r="BC8" s="140"/>
      <c r="BD8" s="128"/>
      <c r="BE8" s="119" t="s">
        <v>166</v>
      </c>
      <c r="BF8" s="140"/>
      <c r="BG8" s="140"/>
      <c r="BH8" s="140"/>
      <c r="BI8" s="140"/>
      <c r="BJ8" s="140"/>
    </row>
    <row r="9" spans="2:49" s="4" customFormat="1" ht="19.5" customHeight="1">
      <c r="B9" s="13"/>
      <c r="C9" s="8"/>
      <c r="D9" s="8"/>
      <c r="E9" s="8"/>
      <c r="F9" s="8"/>
      <c r="G9" s="8"/>
      <c r="H9" s="8"/>
      <c r="I9" s="8"/>
      <c r="J9" s="8"/>
      <c r="K9" s="8"/>
      <c r="L9" s="8"/>
      <c r="M9" s="13"/>
      <c r="N9" s="41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</row>
    <row r="10" spans="2:62" s="4" customFormat="1" ht="12" customHeight="1">
      <c r="B10" s="13"/>
      <c r="C10" s="122" t="s">
        <v>24</v>
      </c>
      <c r="D10" s="122"/>
      <c r="E10" s="122"/>
      <c r="F10" s="122"/>
      <c r="G10" s="131">
        <v>15</v>
      </c>
      <c r="H10" s="131"/>
      <c r="I10" s="131"/>
      <c r="J10" s="122" t="s">
        <v>3</v>
      </c>
      <c r="K10" s="122"/>
      <c r="L10" s="122"/>
      <c r="M10" s="122"/>
      <c r="O10" s="116">
        <v>274</v>
      </c>
      <c r="P10" s="112"/>
      <c r="Q10" s="112"/>
      <c r="R10" s="112"/>
      <c r="S10" s="112"/>
      <c r="T10" s="112"/>
      <c r="U10" s="112">
        <v>11677</v>
      </c>
      <c r="V10" s="112"/>
      <c r="W10" s="112"/>
      <c r="X10" s="112"/>
      <c r="Y10" s="112"/>
      <c r="Z10" s="112"/>
      <c r="AA10" s="112">
        <v>66</v>
      </c>
      <c r="AB10" s="112"/>
      <c r="AC10" s="112"/>
      <c r="AD10" s="112"/>
      <c r="AE10" s="112"/>
      <c r="AF10" s="112"/>
      <c r="AG10" s="112">
        <v>2282</v>
      </c>
      <c r="AH10" s="112"/>
      <c r="AI10" s="112"/>
      <c r="AJ10" s="112"/>
      <c r="AK10" s="112"/>
      <c r="AL10" s="112"/>
      <c r="AM10" s="112">
        <v>4</v>
      </c>
      <c r="AN10" s="112"/>
      <c r="AO10" s="112"/>
      <c r="AP10" s="112"/>
      <c r="AQ10" s="112"/>
      <c r="AR10" s="112"/>
      <c r="AS10" s="112">
        <v>111</v>
      </c>
      <c r="AT10" s="112"/>
      <c r="AU10" s="112"/>
      <c r="AV10" s="112"/>
      <c r="AW10" s="112"/>
      <c r="AX10" s="112"/>
      <c r="AY10" s="112">
        <v>239</v>
      </c>
      <c r="AZ10" s="112"/>
      <c r="BA10" s="112"/>
      <c r="BB10" s="112"/>
      <c r="BC10" s="112"/>
      <c r="BD10" s="112"/>
      <c r="BE10" s="112">
        <v>5190</v>
      </c>
      <c r="BF10" s="112"/>
      <c r="BG10" s="112"/>
      <c r="BH10" s="112"/>
      <c r="BI10" s="112"/>
      <c r="BJ10" s="112"/>
    </row>
    <row r="11" spans="2:62" s="4" customFormat="1" ht="12" customHeight="1">
      <c r="B11" s="13"/>
      <c r="C11" s="13"/>
      <c r="D11" s="13"/>
      <c r="E11" s="8"/>
      <c r="F11" s="8"/>
      <c r="G11" s="131">
        <v>16</v>
      </c>
      <c r="H11" s="131"/>
      <c r="I11" s="131"/>
      <c r="J11" s="48"/>
      <c r="K11" s="48"/>
      <c r="L11" s="48"/>
      <c r="M11" s="48"/>
      <c r="O11" s="116">
        <v>284</v>
      </c>
      <c r="P11" s="112"/>
      <c r="Q11" s="112"/>
      <c r="R11" s="112"/>
      <c r="S11" s="112"/>
      <c r="T11" s="112"/>
      <c r="U11" s="112">
        <v>10846</v>
      </c>
      <c r="V11" s="112"/>
      <c r="W11" s="112"/>
      <c r="X11" s="112"/>
      <c r="Y11" s="112"/>
      <c r="Z11" s="112"/>
      <c r="AA11" s="112">
        <v>74</v>
      </c>
      <c r="AB11" s="112"/>
      <c r="AC11" s="112"/>
      <c r="AD11" s="112"/>
      <c r="AE11" s="112"/>
      <c r="AF11" s="112"/>
      <c r="AG11" s="112">
        <v>2654</v>
      </c>
      <c r="AH11" s="112"/>
      <c r="AI11" s="112"/>
      <c r="AJ11" s="112"/>
      <c r="AK11" s="112"/>
      <c r="AL11" s="112"/>
      <c r="AM11" s="112">
        <v>9</v>
      </c>
      <c r="AN11" s="112"/>
      <c r="AO11" s="112"/>
      <c r="AP11" s="112"/>
      <c r="AQ11" s="112"/>
      <c r="AR11" s="112"/>
      <c r="AS11" s="112">
        <v>613</v>
      </c>
      <c r="AT11" s="112"/>
      <c r="AU11" s="112"/>
      <c r="AV11" s="112"/>
      <c r="AW11" s="112"/>
      <c r="AX11" s="112"/>
      <c r="AY11" s="112">
        <v>255</v>
      </c>
      <c r="AZ11" s="112"/>
      <c r="BA11" s="112"/>
      <c r="BB11" s="112"/>
      <c r="BC11" s="112"/>
      <c r="BD11" s="112"/>
      <c r="BE11" s="112">
        <v>5687</v>
      </c>
      <c r="BF11" s="112"/>
      <c r="BG11" s="112"/>
      <c r="BH11" s="112"/>
      <c r="BI11" s="112"/>
      <c r="BJ11" s="112"/>
    </row>
    <row r="12" spans="2:62" s="4" customFormat="1" ht="12" customHeight="1">
      <c r="B12" s="13"/>
      <c r="C12" s="13"/>
      <c r="D12" s="13"/>
      <c r="E12" s="8"/>
      <c r="F12" s="8"/>
      <c r="G12" s="131">
        <v>17</v>
      </c>
      <c r="H12" s="131"/>
      <c r="I12" s="131"/>
      <c r="J12" s="13"/>
      <c r="K12" s="13"/>
      <c r="L12" s="13"/>
      <c r="M12" s="13"/>
      <c r="O12" s="116">
        <v>237</v>
      </c>
      <c r="P12" s="112"/>
      <c r="Q12" s="112"/>
      <c r="R12" s="112"/>
      <c r="S12" s="112"/>
      <c r="T12" s="112"/>
      <c r="U12" s="112">
        <v>9607</v>
      </c>
      <c r="V12" s="112"/>
      <c r="W12" s="112"/>
      <c r="X12" s="112"/>
      <c r="Y12" s="112"/>
      <c r="Z12" s="112"/>
      <c r="AA12" s="112">
        <v>121</v>
      </c>
      <c r="AB12" s="112"/>
      <c r="AC12" s="112"/>
      <c r="AD12" s="112"/>
      <c r="AE12" s="112"/>
      <c r="AF12" s="112"/>
      <c r="AG12" s="112">
        <v>4041</v>
      </c>
      <c r="AH12" s="112"/>
      <c r="AI12" s="112"/>
      <c r="AJ12" s="112"/>
      <c r="AK12" s="112"/>
      <c r="AL12" s="112"/>
      <c r="AM12" s="112">
        <v>8</v>
      </c>
      <c r="AN12" s="112"/>
      <c r="AO12" s="112"/>
      <c r="AP12" s="112"/>
      <c r="AQ12" s="112"/>
      <c r="AR12" s="112"/>
      <c r="AS12" s="112">
        <v>566</v>
      </c>
      <c r="AT12" s="112"/>
      <c r="AU12" s="112"/>
      <c r="AV12" s="112"/>
      <c r="AW12" s="112"/>
      <c r="AX12" s="112"/>
      <c r="AY12" s="112">
        <v>250</v>
      </c>
      <c r="AZ12" s="112"/>
      <c r="BA12" s="112"/>
      <c r="BB12" s="112"/>
      <c r="BC12" s="112"/>
      <c r="BD12" s="112"/>
      <c r="BE12" s="112">
        <v>5705</v>
      </c>
      <c r="BF12" s="112"/>
      <c r="BG12" s="112"/>
      <c r="BH12" s="112"/>
      <c r="BI12" s="112"/>
      <c r="BJ12" s="112"/>
    </row>
    <row r="13" spans="2:62" s="4" customFormat="1" ht="12" customHeight="1">
      <c r="B13" s="21"/>
      <c r="C13" s="21"/>
      <c r="D13" s="21"/>
      <c r="E13" s="22"/>
      <c r="F13" s="22"/>
      <c r="G13" s="131">
        <v>18</v>
      </c>
      <c r="H13" s="131"/>
      <c r="I13" s="131"/>
      <c r="J13" s="21"/>
      <c r="K13" s="21"/>
      <c r="L13" s="21"/>
      <c r="M13" s="21"/>
      <c r="O13" s="116">
        <v>121</v>
      </c>
      <c r="P13" s="112"/>
      <c r="Q13" s="112"/>
      <c r="R13" s="112"/>
      <c r="S13" s="112"/>
      <c r="T13" s="112"/>
      <c r="U13" s="112">
        <v>2103</v>
      </c>
      <c r="V13" s="112"/>
      <c r="W13" s="112"/>
      <c r="X13" s="112"/>
      <c r="Y13" s="112"/>
      <c r="Z13" s="112"/>
      <c r="AA13" s="112">
        <v>0</v>
      </c>
      <c r="AB13" s="112"/>
      <c r="AC13" s="112"/>
      <c r="AD13" s="112"/>
      <c r="AE13" s="112"/>
      <c r="AF13" s="112"/>
      <c r="AG13" s="112">
        <v>0</v>
      </c>
      <c r="AH13" s="112"/>
      <c r="AI13" s="112"/>
      <c r="AJ13" s="112"/>
      <c r="AK13" s="112"/>
      <c r="AL13" s="112"/>
      <c r="AM13" s="112">
        <v>6</v>
      </c>
      <c r="AN13" s="112"/>
      <c r="AO13" s="112"/>
      <c r="AP13" s="112"/>
      <c r="AQ13" s="112"/>
      <c r="AR13" s="112"/>
      <c r="AS13" s="112">
        <v>381</v>
      </c>
      <c r="AT13" s="112"/>
      <c r="AU13" s="112"/>
      <c r="AV13" s="112"/>
      <c r="AW13" s="112"/>
      <c r="AX13" s="112"/>
      <c r="AY13" s="112">
        <v>281</v>
      </c>
      <c r="AZ13" s="112"/>
      <c r="BA13" s="112"/>
      <c r="BB13" s="112"/>
      <c r="BC13" s="112"/>
      <c r="BD13" s="112"/>
      <c r="BE13" s="112">
        <v>5342</v>
      </c>
      <c r="BF13" s="112"/>
      <c r="BG13" s="112"/>
      <c r="BH13" s="112"/>
      <c r="BI13" s="112"/>
      <c r="BJ13" s="112"/>
    </row>
    <row r="14" spans="1:63" s="4" customFormat="1" ht="12" customHeight="1">
      <c r="A14" s="20"/>
      <c r="B14" s="21"/>
      <c r="C14" s="21"/>
      <c r="D14" s="21"/>
      <c r="E14" s="22"/>
      <c r="F14" s="22"/>
      <c r="G14" s="173">
        <v>19</v>
      </c>
      <c r="H14" s="173"/>
      <c r="I14" s="173"/>
      <c r="J14" s="21"/>
      <c r="K14" s="21"/>
      <c r="L14" s="21"/>
      <c r="M14" s="21"/>
      <c r="N14" s="49"/>
      <c r="O14" s="179">
        <v>62</v>
      </c>
      <c r="P14" s="153"/>
      <c r="Q14" s="153"/>
      <c r="R14" s="153"/>
      <c r="S14" s="153"/>
      <c r="T14" s="153"/>
      <c r="U14" s="153">
        <v>997</v>
      </c>
      <c r="V14" s="153"/>
      <c r="W14" s="153"/>
      <c r="X14" s="153"/>
      <c r="Y14" s="153"/>
      <c r="Z14" s="153"/>
      <c r="AA14" s="153">
        <v>0</v>
      </c>
      <c r="AB14" s="153"/>
      <c r="AC14" s="153"/>
      <c r="AD14" s="153"/>
      <c r="AE14" s="153"/>
      <c r="AF14" s="153"/>
      <c r="AG14" s="153">
        <v>0</v>
      </c>
      <c r="AH14" s="153"/>
      <c r="AI14" s="153"/>
      <c r="AJ14" s="153"/>
      <c r="AK14" s="153"/>
      <c r="AL14" s="153"/>
      <c r="AM14" s="153">
        <v>8</v>
      </c>
      <c r="AN14" s="153"/>
      <c r="AO14" s="153"/>
      <c r="AP14" s="153"/>
      <c r="AQ14" s="153"/>
      <c r="AR14" s="153"/>
      <c r="AS14" s="153">
        <v>438</v>
      </c>
      <c r="AT14" s="153"/>
      <c r="AU14" s="153"/>
      <c r="AV14" s="153"/>
      <c r="AW14" s="153"/>
      <c r="AX14" s="153"/>
      <c r="AY14" s="153">
        <v>286</v>
      </c>
      <c r="AZ14" s="153"/>
      <c r="BA14" s="153"/>
      <c r="BB14" s="153"/>
      <c r="BC14" s="153"/>
      <c r="BD14" s="153"/>
      <c r="BE14" s="153">
        <v>40702</v>
      </c>
      <c r="BF14" s="153"/>
      <c r="BG14" s="153"/>
      <c r="BH14" s="153"/>
      <c r="BI14" s="153"/>
      <c r="BJ14" s="153"/>
      <c r="BK14" s="20"/>
    </row>
    <row r="15" spans="2:62" s="20" customFormat="1" ht="12" customHeight="1">
      <c r="B15" s="9"/>
      <c r="C15" s="9"/>
      <c r="D15" s="9"/>
      <c r="E15" s="11"/>
      <c r="F15" s="11"/>
      <c r="G15" s="11"/>
      <c r="H15" s="9"/>
      <c r="I15" s="9"/>
      <c r="J15" s="9"/>
      <c r="K15" s="9"/>
      <c r="L15" s="9"/>
      <c r="M15" s="9"/>
      <c r="N15" s="44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</row>
    <row r="16" spans="3:8" s="4" customFormat="1" ht="12" customHeight="1">
      <c r="C16" s="110" t="s">
        <v>5</v>
      </c>
      <c r="D16" s="110"/>
      <c r="E16" s="8" t="s">
        <v>6</v>
      </c>
      <c r="F16" s="171" t="s">
        <v>7</v>
      </c>
      <c r="G16" s="171"/>
      <c r="H16" s="13" t="s">
        <v>18</v>
      </c>
    </row>
    <row r="17" spans="3:62" s="4" customFormat="1" ht="12" customHeight="1">
      <c r="C17" s="2"/>
      <c r="D17" s="2"/>
      <c r="E17" s="13"/>
      <c r="F17" s="172" t="s">
        <v>8</v>
      </c>
      <c r="G17" s="172"/>
      <c r="H17" s="4" t="s">
        <v>458</v>
      </c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</row>
    <row r="18" spans="2:6" s="4" customFormat="1" ht="12" customHeight="1">
      <c r="B18" s="124" t="s">
        <v>9</v>
      </c>
      <c r="C18" s="124"/>
      <c r="D18" s="124"/>
      <c r="E18" s="3" t="s">
        <v>416</v>
      </c>
      <c r="F18" s="4" t="s">
        <v>467</v>
      </c>
    </row>
    <row r="19" spans="2:7" s="4" customFormat="1" ht="12" customHeight="1">
      <c r="B19" s="2"/>
      <c r="C19" s="2"/>
      <c r="D19" s="2"/>
      <c r="E19" s="3"/>
      <c r="G19" s="3"/>
    </row>
    <row r="20" spans="2:7" s="4" customFormat="1" ht="12" customHeight="1">
      <c r="B20" s="2"/>
      <c r="C20" s="2"/>
      <c r="D20" s="2"/>
      <c r="E20" s="3"/>
      <c r="G20" s="3"/>
    </row>
    <row r="21" spans="2:64" s="4" customFormat="1" ht="15.75" customHeight="1">
      <c r="B21" s="120" t="s">
        <v>368</v>
      </c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3"/>
      <c r="BL21" s="13"/>
    </row>
    <row r="22" spans="2:64" s="4" customFormat="1" ht="8.25" customHeight="1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13"/>
      <c r="BL22" s="13"/>
    </row>
    <row r="23" spans="2:62" s="4" customFormat="1" ht="12.75" customHeight="1">
      <c r="B23" s="13"/>
      <c r="C23" s="13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170" t="s">
        <v>390</v>
      </c>
      <c r="BB23" s="170"/>
      <c r="BC23" s="170"/>
      <c r="BD23" s="170"/>
      <c r="BE23" s="170"/>
      <c r="BF23" s="170"/>
      <c r="BG23" s="170"/>
      <c r="BH23" s="51"/>
      <c r="BI23" s="51"/>
      <c r="BJ23" s="51"/>
    </row>
    <row r="24" spans="2:62" s="4" customFormat="1" ht="44.25" customHeight="1">
      <c r="B24" s="52"/>
      <c r="C24" s="52"/>
      <c r="D24" s="159" t="s">
        <v>256</v>
      </c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8" t="s">
        <v>257</v>
      </c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60"/>
      <c r="AF24" s="167" t="s">
        <v>391</v>
      </c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58" t="s">
        <v>392</v>
      </c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52"/>
      <c r="BI24" s="52"/>
      <c r="BJ24" s="16"/>
    </row>
    <row r="25" spans="2:63" s="4" customFormat="1" ht="19.5" customHeight="1">
      <c r="B25" s="13"/>
      <c r="C25" s="13"/>
      <c r="D25" s="169" t="s">
        <v>258</v>
      </c>
      <c r="E25" s="169"/>
      <c r="F25" s="169"/>
      <c r="G25" s="169"/>
      <c r="H25" s="169"/>
      <c r="I25" s="169"/>
      <c r="J25" s="177"/>
      <c r="K25" s="168" t="s">
        <v>259</v>
      </c>
      <c r="L25" s="169"/>
      <c r="M25" s="169"/>
      <c r="N25" s="169"/>
      <c r="O25" s="169"/>
      <c r="P25" s="169"/>
      <c r="Q25" s="169"/>
      <c r="R25" s="168" t="s">
        <v>258</v>
      </c>
      <c r="S25" s="169"/>
      <c r="T25" s="169"/>
      <c r="U25" s="169"/>
      <c r="V25" s="169"/>
      <c r="W25" s="169"/>
      <c r="X25" s="169"/>
      <c r="Y25" s="168" t="s">
        <v>259</v>
      </c>
      <c r="Z25" s="169"/>
      <c r="AA25" s="169"/>
      <c r="AB25" s="169"/>
      <c r="AC25" s="169"/>
      <c r="AD25" s="169"/>
      <c r="AE25" s="169"/>
      <c r="AF25" s="161" t="s">
        <v>258</v>
      </c>
      <c r="AG25" s="162"/>
      <c r="AH25" s="162"/>
      <c r="AI25" s="162"/>
      <c r="AJ25" s="162"/>
      <c r="AK25" s="162"/>
      <c r="AL25" s="163"/>
      <c r="AM25" s="164" t="s">
        <v>259</v>
      </c>
      <c r="AN25" s="165"/>
      <c r="AO25" s="165"/>
      <c r="AP25" s="165"/>
      <c r="AQ25" s="165"/>
      <c r="AR25" s="165"/>
      <c r="AS25" s="166"/>
      <c r="AT25" s="161" t="s">
        <v>258</v>
      </c>
      <c r="AU25" s="162"/>
      <c r="AV25" s="162"/>
      <c r="AW25" s="162"/>
      <c r="AX25" s="162"/>
      <c r="AY25" s="162"/>
      <c r="AZ25" s="163"/>
      <c r="BA25" s="164" t="s">
        <v>259</v>
      </c>
      <c r="BB25" s="165"/>
      <c r="BC25" s="165"/>
      <c r="BD25" s="165"/>
      <c r="BE25" s="165"/>
      <c r="BF25" s="165"/>
      <c r="BG25" s="165"/>
      <c r="BH25" s="52"/>
      <c r="BI25" s="52"/>
      <c r="BJ25" s="52"/>
      <c r="BK25" s="13"/>
    </row>
    <row r="26" spans="2:53" s="4" customFormat="1" ht="12" customHeight="1">
      <c r="B26" s="13"/>
      <c r="C26" s="8"/>
      <c r="D26" s="53"/>
      <c r="E26" s="53"/>
      <c r="F26" s="53"/>
      <c r="G26" s="53"/>
      <c r="H26" s="53"/>
      <c r="I26" s="53"/>
      <c r="J26" s="53"/>
      <c r="K26" s="53"/>
      <c r="L26" s="53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</row>
    <row r="27" spans="2:62" s="4" customFormat="1" ht="12" customHeight="1">
      <c r="B27" s="13"/>
      <c r="C27" s="52"/>
      <c r="D27" s="115">
        <v>3483</v>
      </c>
      <c r="E27" s="115"/>
      <c r="F27" s="115"/>
      <c r="G27" s="115"/>
      <c r="H27" s="115"/>
      <c r="I27" s="115"/>
      <c r="J27" s="115"/>
      <c r="K27" s="115">
        <v>61855</v>
      </c>
      <c r="L27" s="115"/>
      <c r="M27" s="115"/>
      <c r="N27" s="115"/>
      <c r="O27" s="115"/>
      <c r="P27" s="115"/>
      <c r="Q27" s="115"/>
      <c r="R27" s="115">
        <v>4707</v>
      </c>
      <c r="S27" s="115"/>
      <c r="T27" s="115"/>
      <c r="U27" s="115"/>
      <c r="V27" s="115"/>
      <c r="W27" s="115"/>
      <c r="X27" s="115"/>
      <c r="Y27" s="115">
        <v>89055</v>
      </c>
      <c r="Z27" s="115"/>
      <c r="AA27" s="115"/>
      <c r="AB27" s="115"/>
      <c r="AC27" s="115"/>
      <c r="AD27" s="115"/>
      <c r="AE27" s="115"/>
      <c r="AF27" s="115">
        <v>6107</v>
      </c>
      <c r="AG27" s="115"/>
      <c r="AH27" s="115"/>
      <c r="AI27" s="115"/>
      <c r="AJ27" s="115"/>
      <c r="AK27" s="115"/>
      <c r="AL27" s="115"/>
      <c r="AM27" s="115">
        <v>139419</v>
      </c>
      <c r="AN27" s="115"/>
      <c r="AO27" s="115"/>
      <c r="AP27" s="115"/>
      <c r="AQ27" s="115"/>
      <c r="AR27" s="115"/>
      <c r="AS27" s="115"/>
      <c r="AT27" s="115">
        <v>1155</v>
      </c>
      <c r="AU27" s="115"/>
      <c r="AV27" s="115"/>
      <c r="AW27" s="115"/>
      <c r="AX27" s="115"/>
      <c r="AY27" s="115"/>
      <c r="AZ27" s="115"/>
      <c r="BA27" s="115">
        <v>390138</v>
      </c>
      <c r="BB27" s="115"/>
      <c r="BC27" s="115"/>
      <c r="BD27" s="115"/>
      <c r="BE27" s="115"/>
      <c r="BF27" s="115"/>
      <c r="BG27" s="115"/>
      <c r="BH27" s="40"/>
      <c r="BI27" s="40"/>
      <c r="BJ27" s="38"/>
    </row>
    <row r="28" spans="2:63" s="4" customFormat="1" ht="12" customHeight="1">
      <c r="B28" s="13"/>
      <c r="C28" s="13"/>
      <c r="D28" s="9"/>
      <c r="E28" s="11"/>
      <c r="F28" s="11"/>
      <c r="G28" s="11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13"/>
      <c r="BI28" s="13"/>
      <c r="BJ28" s="13"/>
      <c r="BK28" s="13"/>
    </row>
    <row r="29" spans="2:62" s="4" customFormat="1" ht="12" customHeight="1">
      <c r="B29" s="13"/>
      <c r="C29" s="13"/>
      <c r="D29" s="111" t="s">
        <v>9</v>
      </c>
      <c r="E29" s="111"/>
      <c r="F29" s="111"/>
      <c r="G29" s="3" t="s">
        <v>393</v>
      </c>
      <c r="H29" s="4" t="s">
        <v>369</v>
      </c>
      <c r="O29" s="41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</row>
    <row r="30" spans="2:62" s="4" customFormat="1" ht="12" customHeight="1">
      <c r="B30" s="13"/>
      <c r="C30" s="13"/>
      <c r="D30" s="111"/>
      <c r="E30" s="111"/>
      <c r="F30" s="111"/>
      <c r="G30" s="3"/>
      <c r="O30"/>
      <c r="P30"/>
      <c r="Q30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</row>
    <row r="31" spans="2:17" s="4" customFormat="1" ht="12" customHeight="1">
      <c r="B31" s="13"/>
      <c r="C31" s="13"/>
      <c r="D31" s="13"/>
      <c r="E31" s="3"/>
      <c r="M31" s="13"/>
      <c r="N31" s="13"/>
      <c r="O31"/>
      <c r="P31"/>
      <c r="Q31"/>
    </row>
    <row r="32" s="4" customFormat="1" ht="12" customHeight="1"/>
    <row r="33" s="4" customFormat="1" ht="12" customHeight="1"/>
    <row r="34" s="4" customFormat="1" ht="12" customHeight="1"/>
    <row r="35" spans="2:62" s="6" customFormat="1" ht="18" customHeight="1">
      <c r="B35" s="174" t="s">
        <v>378</v>
      </c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174"/>
      <c r="BA35" s="174"/>
      <c r="BB35" s="174"/>
      <c r="BC35" s="174"/>
      <c r="BD35" s="174"/>
      <c r="BE35" s="174"/>
      <c r="BF35" s="174"/>
      <c r="BG35" s="174"/>
      <c r="BH35" s="174"/>
      <c r="BI35" s="174"/>
      <c r="BJ35" s="174"/>
    </row>
    <row r="36" spans="2:62" s="6" customFormat="1" ht="11.25" customHeight="1"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</row>
    <row r="37" spans="2:62" ht="12.75" customHeight="1"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5" t="s">
        <v>19</v>
      </c>
    </row>
    <row r="38" spans="2:62" ht="19.5" customHeight="1">
      <c r="B38" s="122" t="s">
        <v>158</v>
      </c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5" t="s">
        <v>159</v>
      </c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 t="s">
        <v>167</v>
      </c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 t="s">
        <v>20</v>
      </c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6"/>
    </row>
    <row r="39" spans="2:62" ht="19.5" customHeight="1"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18" t="s">
        <v>168</v>
      </c>
      <c r="P39" s="118"/>
      <c r="Q39" s="118"/>
      <c r="R39" s="118"/>
      <c r="S39" s="118"/>
      <c r="T39" s="118"/>
      <c r="U39" s="118"/>
      <c r="V39" s="118"/>
      <c r="W39" s="118" t="s">
        <v>169</v>
      </c>
      <c r="X39" s="118"/>
      <c r="Y39" s="118"/>
      <c r="Z39" s="118"/>
      <c r="AA39" s="118"/>
      <c r="AB39" s="118"/>
      <c r="AC39" s="118"/>
      <c r="AD39" s="118"/>
      <c r="AE39" s="118" t="s">
        <v>168</v>
      </c>
      <c r="AF39" s="118"/>
      <c r="AG39" s="118"/>
      <c r="AH39" s="118"/>
      <c r="AI39" s="118"/>
      <c r="AJ39" s="118"/>
      <c r="AK39" s="118"/>
      <c r="AL39" s="118"/>
      <c r="AM39" s="118" t="s">
        <v>169</v>
      </c>
      <c r="AN39" s="118"/>
      <c r="AO39" s="118"/>
      <c r="AP39" s="118"/>
      <c r="AQ39" s="118"/>
      <c r="AR39" s="118"/>
      <c r="AS39" s="118"/>
      <c r="AT39" s="118"/>
      <c r="AU39" s="118" t="s">
        <v>168</v>
      </c>
      <c r="AV39" s="118"/>
      <c r="AW39" s="118"/>
      <c r="AX39" s="118"/>
      <c r="AY39" s="118"/>
      <c r="AZ39" s="118"/>
      <c r="BA39" s="118"/>
      <c r="BB39" s="118"/>
      <c r="BC39" s="118" t="s">
        <v>169</v>
      </c>
      <c r="BD39" s="118"/>
      <c r="BE39" s="118"/>
      <c r="BF39" s="118"/>
      <c r="BG39" s="118"/>
      <c r="BH39" s="118"/>
      <c r="BI39" s="118"/>
      <c r="BJ39" s="119"/>
    </row>
    <row r="40" spans="2:30" ht="12" customHeight="1">
      <c r="B40" s="13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13"/>
      <c r="O40" s="56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</row>
    <row r="41" spans="2:62" ht="12" customHeight="1">
      <c r="B41" s="13"/>
      <c r="C41" s="122" t="s">
        <v>24</v>
      </c>
      <c r="D41" s="122"/>
      <c r="E41" s="122"/>
      <c r="F41" s="122"/>
      <c r="G41" s="131">
        <v>15</v>
      </c>
      <c r="H41" s="131"/>
      <c r="I41" s="131"/>
      <c r="J41" s="122" t="s">
        <v>3</v>
      </c>
      <c r="K41" s="122"/>
      <c r="L41" s="122"/>
      <c r="M41" s="122"/>
      <c r="N41" s="13"/>
      <c r="O41" s="176">
        <f>(AE41+AU41+O50+AE50+AU50)</f>
        <v>472</v>
      </c>
      <c r="P41" s="175"/>
      <c r="Q41" s="175"/>
      <c r="R41" s="175"/>
      <c r="S41" s="175"/>
      <c r="T41" s="175"/>
      <c r="U41" s="175"/>
      <c r="V41" s="175"/>
      <c r="W41" s="175">
        <f>(AM41+BC41+W50+AM50+BC50)</f>
        <v>15689</v>
      </c>
      <c r="X41" s="175"/>
      <c r="Y41" s="175"/>
      <c r="Z41" s="175"/>
      <c r="AA41" s="175"/>
      <c r="AB41" s="175"/>
      <c r="AC41" s="175"/>
      <c r="AD41" s="175"/>
      <c r="AE41" s="175">
        <v>16</v>
      </c>
      <c r="AF41" s="175"/>
      <c r="AG41" s="175"/>
      <c r="AH41" s="175"/>
      <c r="AI41" s="175"/>
      <c r="AJ41" s="175"/>
      <c r="AK41" s="175"/>
      <c r="AL41" s="175"/>
      <c r="AM41" s="175">
        <v>1301</v>
      </c>
      <c r="AN41" s="175"/>
      <c r="AO41" s="175"/>
      <c r="AP41" s="175"/>
      <c r="AQ41" s="175"/>
      <c r="AR41" s="175"/>
      <c r="AS41" s="175"/>
      <c r="AT41" s="175"/>
      <c r="AU41" s="175">
        <v>108</v>
      </c>
      <c r="AV41" s="175"/>
      <c r="AW41" s="175"/>
      <c r="AX41" s="175"/>
      <c r="AY41" s="175"/>
      <c r="AZ41" s="175"/>
      <c r="BA41" s="175"/>
      <c r="BB41" s="175"/>
      <c r="BC41" s="175">
        <v>1350</v>
      </c>
      <c r="BD41" s="175"/>
      <c r="BE41" s="175"/>
      <c r="BF41" s="175"/>
      <c r="BG41" s="175"/>
      <c r="BH41" s="175"/>
      <c r="BI41" s="175"/>
      <c r="BJ41" s="175"/>
    </row>
    <row r="42" spans="2:62" ht="12" customHeight="1">
      <c r="B42" s="13"/>
      <c r="C42" s="13"/>
      <c r="D42" s="13"/>
      <c r="E42" s="8"/>
      <c r="F42" s="8"/>
      <c r="G42" s="131">
        <v>16</v>
      </c>
      <c r="H42" s="131"/>
      <c r="I42" s="131"/>
      <c r="J42" s="13"/>
      <c r="K42" s="13"/>
      <c r="L42" s="13"/>
      <c r="M42" s="13"/>
      <c r="N42" s="13"/>
      <c r="O42" s="176">
        <f>(AE42+AU42+O51+AE51+AU51)</f>
        <v>470</v>
      </c>
      <c r="P42" s="175"/>
      <c r="Q42" s="175"/>
      <c r="R42" s="175"/>
      <c r="S42" s="175"/>
      <c r="T42" s="175"/>
      <c r="U42" s="175"/>
      <c r="V42" s="175"/>
      <c r="W42" s="175">
        <f>(AM42+BC42+W51+AM51+BC51)</f>
        <v>16164</v>
      </c>
      <c r="X42" s="175"/>
      <c r="Y42" s="175"/>
      <c r="Z42" s="175"/>
      <c r="AA42" s="175"/>
      <c r="AB42" s="175"/>
      <c r="AC42" s="175"/>
      <c r="AD42" s="175"/>
      <c r="AE42" s="175">
        <v>17</v>
      </c>
      <c r="AF42" s="175"/>
      <c r="AG42" s="175"/>
      <c r="AH42" s="175"/>
      <c r="AI42" s="175"/>
      <c r="AJ42" s="175"/>
      <c r="AK42" s="175"/>
      <c r="AL42" s="175"/>
      <c r="AM42" s="175">
        <v>1334</v>
      </c>
      <c r="AN42" s="175"/>
      <c r="AO42" s="175"/>
      <c r="AP42" s="175"/>
      <c r="AQ42" s="175"/>
      <c r="AR42" s="175"/>
      <c r="AS42" s="175"/>
      <c r="AT42" s="175"/>
      <c r="AU42" s="175">
        <v>107</v>
      </c>
      <c r="AV42" s="175"/>
      <c r="AW42" s="175"/>
      <c r="AX42" s="175"/>
      <c r="AY42" s="175"/>
      <c r="AZ42" s="175"/>
      <c r="BA42" s="175"/>
      <c r="BB42" s="175"/>
      <c r="BC42" s="175">
        <v>1373</v>
      </c>
      <c r="BD42" s="175"/>
      <c r="BE42" s="175"/>
      <c r="BF42" s="175"/>
      <c r="BG42" s="175"/>
      <c r="BH42" s="175"/>
      <c r="BI42" s="175"/>
      <c r="BJ42" s="175"/>
    </row>
    <row r="43" spans="2:62" ht="12" customHeight="1">
      <c r="B43" s="13"/>
      <c r="C43" s="13"/>
      <c r="D43" s="13"/>
      <c r="E43" s="8"/>
      <c r="F43" s="8"/>
      <c r="G43" s="131">
        <v>17</v>
      </c>
      <c r="H43" s="131"/>
      <c r="I43" s="131"/>
      <c r="J43" s="13"/>
      <c r="K43" s="13"/>
      <c r="L43" s="13"/>
      <c r="M43" s="13"/>
      <c r="N43" s="13"/>
      <c r="O43" s="176">
        <f>(AE43+AU43+O52+AE52+AU52)</f>
        <v>459</v>
      </c>
      <c r="P43" s="175"/>
      <c r="Q43" s="175"/>
      <c r="R43" s="175"/>
      <c r="S43" s="175"/>
      <c r="T43" s="175"/>
      <c r="U43" s="175"/>
      <c r="V43" s="175"/>
      <c r="W43" s="175">
        <f>(AM43+BC43+W52+AM52+BC52)</f>
        <v>16927</v>
      </c>
      <c r="X43" s="175"/>
      <c r="Y43" s="175"/>
      <c r="Z43" s="175"/>
      <c r="AA43" s="175"/>
      <c r="AB43" s="175"/>
      <c r="AC43" s="175"/>
      <c r="AD43" s="175"/>
      <c r="AE43" s="175">
        <v>14</v>
      </c>
      <c r="AF43" s="175"/>
      <c r="AG43" s="175"/>
      <c r="AH43" s="175"/>
      <c r="AI43" s="175"/>
      <c r="AJ43" s="175"/>
      <c r="AK43" s="175"/>
      <c r="AL43" s="175"/>
      <c r="AM43" s="175">
        <v>1330</v>
      </c>
      <c r="AN43" s="175"/>
      <c r="AO43" s="175"/>
      <c r="AP43" s="175"/>
      <c r="AQ43" s="175"/>
      <c r="AR43" s="175"/>
      <c r="AS43" s="175"/>
      <c r="AT43" s="175"/>
      <c r="AU43" s="175">
        <v>99</v>
      </c>
      <c r="AV43" s="175"/>
      <c r="AW43" s="175"/>
      <c r="AX43" s="175"/>
      <c r="AY43" s="175"/>
      <c r="AZ43" s="175"/>
      <c r="BA43" s="175"/>
      <c r="BB43" s="175"/>
      <c r="BC43" s="175">
        <v>1486</v>
      </c>
      <c r="BD43" s="175"/>
      <c r="BE43" s="175"/>
      <c r="BF43" s="175"/>
      <c r="BG43" s="175"/>
      <c r="BH43" s="175"/>
      <c r="BI43" s="175"/>
      <c r="BJ43" s="175"/>
    </row>
    <row r="44" spans="2:63" ht="12" customHeight="1">
      <c r="B44" s="21"/>
      <c r="C44" s="21"/>
      <c r="D44" s="21"/>
      <c r="E44" s="22"/>
      <c r="F44" s="22"/>
      <c r="G44" s="131">
        <v>18</v>
      </c>
      <c r="H44" s="131"/>
      <c r="I44" s="131"/>
      <c r="J44" s="21"/>
      <c r="K44" s="21"/>
      <c r="L44" s="21"/>
      <c r="M44" s="21"/>
      <c r="N44" s="39"/>
      <c r="O44" s="175">
        <f>(AE44+AU44+O53+AE53+AU53)</f>
        <v>481</v>
      </c>
      <c r="P44" s="175"/>
      <c r="Q44" s="175"/>
      <c r="R44" s="175"/>
      <c r="S44" s="175"/>
      <c r="T44" s="175"/>
      <c r="U44" s="175"/>
      <c r="V44" s="175"/>
      <c r="W44" s="175">
        <f>(AM44+BC44+W53+AM53+BC53)</f>
        <v>16898</v>
      </c>
      <c r="X44" s="175"/>
      <c r="Y44" s="175"/>
      <c r="Z44" s="175"/>
      <c r="AA44" s="175"/>
      <c r="AB44" s="175"/>
      <c r="AC44" s="175"/>
      <c r="AD44" s="175"/>
      <c r="AE44" s="175">
        <v>20</v>
      </c>
      <c r="AF44" s="175"/>
      <c r="AG44" s="175"/>
      <c r="AH44" s="175"/>
      <c r="AI44" s="175"/>
      <c r="AJ44" s="175"/>
      <c r="AK44" s="175"/>
      <c r="AL44" s="175"/>
      <c r="AM44" s="175">
        <v>1330</v>
      </c>
      <c r="AN44" s="175"/>
      <c r="AO44" s="175"/>
      <c r="AP44" s="175"/>
      <c r="AQ44" s="175"/>
      <c r="AR44" s="175"/>
      <c r="AS44" s="175"/>
      <c r="AT44" s="175"/>
      <c r="AU44" s="175">
        <v>106</v>
      </c>
      <c r="AV44" s="175"/>
      <c r="AW44" s="175"/>
      <c r="AX44" s="175"/>
      <c r="AY44" s="175"/>
      <c r="AZ44" s="175"/>
      <c r="BA44" s="175"/>
      <c r="BB44" s="175"/>
      <c r="BC44" s="175">
        <v>1408</v>
      </c>
      <c r="BD44" s="175"/>
      <c r="BE44" s="175"/>
      <c r="BF44" s="175"/>
      <c r="BG44" s="175"/>
      <c r="BH44" s="175"/>
      <c r="BI44" s="175"/>
      <c r="BJ44" s="175"/>
      <c r="BK44" s="58"/>
    </row>
    <row r="45" spans="2:62" s="58" customFormat="1" ht="12" customHeight="1">
      <c r="B45" s="21"/>
      <c r="C45" s="21"/>
      <c r="D45" s="21"/>
      <c r="E45" s="22"/>
      <c r="F45" s="22"/>
      <c r="G45" s="173">
        <v>19</v>
      </c>
      <c r="H45" s="173"/>
      <c r="I45" s="173"/>
      <c r="J45" s="21"/>
      <c r="K45" s="21"/>
      <c r="L45" s="21"/>
      <c r="M45" s="21"/>
      <c r="N45" s="21"/>
      <c r="O45" s="180">
        <f>(AE45+AU45+O54+AE54+AU54)</f>
        <v>469</v>
      </c>
      <c r="P45" s="178"/>
      <c r="Q45" s="178"/>
      <c r="R45" s="178"/>
      <c r="S45" s="178"/>
      <c r="T45" s="178"/>
      <c r="U45" s="178"/>
      <c r="V45" s="178"/>
      <c r="W45" s="178">
        <f>(AM45+BC45+W54+AM54+BC54)</f>
        <v>17315</v>
      </c>
      <c r="X45" s="178"/>
      <c r="Y45" s="178"/>
      <c r="Z45" s="178"/>
      <c r="AA45" s="178"/>
      <c r="AB45" s="178"/>
      <c r="AC45" s="178"/>
      <c r="AD45" s="178"/>
      <c r="AE45" s="178">
        <v>19</v>
      </c>
      <c r="AF45" s="178"/>
      <c r="AG45" s="178"/>
      <c r="AH45" s="178"/>
      <c r="AI45" s="178"/>
      <c r="AJ45" s="178"/>
      <c r="AK45" s="178"/>
      <c r="AL45" s="178"/>
      <c r="AM45" s="178">
        <f>1382-AE45</f>
        <v>1363</v>
      </c>
      <c r="AN45" s="178"/>
      <c r="AO45" s="178"/>
      <c r="AP45" s="178"/>
      <c r="AQ45" s="178"/>
      <c r="AR45" s="178"/>
      <c r="AS45" s="178"/>
      <c r="AT45" s="178"/>
      <c r="AU45" s="178">
        <v>104</v>
      </c>
      <c r="AV45" s="178"/>
      <c r="AW45" s="178"/>
      <c r="AX45" s="178"/>
      <c r="AY45" s="178"/>
      <c r="AZ45" s="178"/>
      <c r="BA45" s="178"/>
      <c r="BB45" s="178"/>
      <c r="BC45" s="178">
        <f>1553-AU45</f>
        <v>1449</v>
      </c>
      <c r="BD45" s="178"/>
      <c r="BE45" s="178"/>
      <c r="BF45" s="178"/>
      <c r="BG45" s="178"/>
      <c r="BH45" s="178"/>
      <c r="BI45" s="178"/>
      <c r="BJ45" s="178"/>
    </row>
    <row r="46" spans="2:62" ht="12" customHeight="1">
      <c r="B46" s="9"/>
      <c r="C46" s="9"/>
      <c r="D46" s="9"/>
      <c r="E46" s="11"/>
      <c r="F46" s="11"/>
      <c r="G46" s="11"/>
      <c r="H46" s="11"/>
      <c r="I46" s="9"/>
      <c r="J46" s="9"/>
      <c r="K46" s="9"/>
      <c r="L46" s="9"/>
      <c r="M46" s="9"/>
      <c r="N46" s="9"/>
      <c r="O46" s="59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</row>
    <row r="47" spans="2:62" ht="19.5" customHeight="1">
      <c r="B47" s="122" t="s">
        <v>158</v>
      </c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5" t="s">
        <v>21</v>
      </c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 t="s">
        <v>171</v>
      </c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 t="s">
        <v>170</v>
      </c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6"/>
    </row>
    <row r="48" spans="2:62" ht="19.5" customHeight="1"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18" t="s">
        <v>168</v>
      </c>
      <c r="P48" s="118"/>
      <c r="Q48" s="118"/>
      <c r="R48" s="118"/>
      <c r="S48" s="118"/>
      <c r="T48" s="118"/>
      <c r="U48" s="118"/>
      <c r="V48" s="118"/>
      <c r="W48" s="118" t="s">
        <v>169</v>
      </c>
      <c r="X48" s="118"/>
      <c r="Y48" s="118"/>
      <c r="Z48" s="118"/>
      <c r="AA48" s="118"/>
      <c r="AB48" s="118"/>
      <c r="AC48" s="118"/>
      <c r="AD48" s="118"/>
      <c r="AE48" s="118" t="s">
        <v>168</v>
      </c>
      <c r="AF48" s="118"/>
      <c r="AG48" s="118"/>
      <c r="AH48" s="118"/>
      <c r="AI48" s="118"/>
      <c r="AJ48" s="118"/>
      <c r="AK48" s="118"/>
      <c r="AL48" s="118"/>
      <c r="AM48" s="118" t="s">
        <v>169</v>
      </c>
      <c r="AN48" s="118"/>
      <c r="AO48" s="118"/>
      <c r="AP48" s="118"/>
      <c r="AQ48" s="118"/>
      <c r="AR48" s="118"/>
      <c r="AS48" s="118"/>
      <c r="AT48" s="118"/>
      <c r="AU48" s="118" t="s">
        <v>168</v>
      </c>
      <c r="AV48" s="118"/>
      <c r="AW48" s="118"/>
      <c r="AX48" s="118"/>
      <c r="AY48" s="118"/>
      <c r="AZ48" s="118"/>
      <c r="BA48" s="118"/>
      <c r="BB48" s="118"/>
      <c r="BC48" s="118" t="s">
        <v>169</v>
      </c>
      <c r="BD48" s="118"/>
      <c r="BE48" s="118"/>
      <c r="BF48" s="118"/>
      <c r="BG48" s="118"/>
      <c r="BH48" s="118"/>
      <c r="BI48" s="118"/>
      <c r="BJ48" s="119"/>
    </row>
    <row r="49" spans="2:62" ht="12" customHeight="1">
      <c r="B49" s="13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13"/>
      <c r="O49" s="15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</row>
    <row r="50" spans="2:62" ht="12" customHeight="1">
      <c r="B50" s="13"/>
      <c r="C50" s="122" t="s">
        <v>24</v>
      </c>
      <c r="D50" s="122"/>
      <c r="E50" s="122"/>
      <c r="F50" s="122"/>
      <c r="G50" s="131">
        <v>15</v>
      </c>
      <c r="H50" s="131"/>
      <c r="I50" s="131"/>
      <c r="J50" s="122" t="s">
        <v>3</v>
      </c>
      <c r="K50" s="122"/>
      <c r="L50" s="122"/>
      <c r="M50" s="122"/>
      <c r="N50" s="13"/>
      <c r="O50" s="132">
        <v>1</v>
      </c>
      <c r="P50" s="133"/>
      <c r="Q50" s="133"/>
      <c r="R50" s="133"/>
      <c r="S50" s="133"/>
      <c r="T50" s="133"/>
      <c r="U50" s="133"/>
      <c r="V50" s="133"/>
      <c r="W50" s="133">
        <v>198</v>
      </c>
      <c r="X50" s="133"/>
      <c r="Y50" s="133"/>
      <c r="Z50" s="133"/>
      <c r="AA50" s="133"/>
      <c r="AB50" s="133"/>
      <c r="AC50" s="133"/>
      <c r="AD50" s="133"/>
      <c r="AE50" s="133">
        <v>278</v>
      </c>
      <c r="AF50" s="133"/>
      <c r="AG50" s="133"/>
      <c r="AH50" s="133"/>
      <c r="AI50" s="133"/>
      <c r="AJ50" s="133"/>
      <c r="AK50" s="133"/>
      <c r="AL50" s="133"/>
      <c r="AM50" s="133">
        <v>8552</v>
      </c>
      <c r="AN50" s="133"/>
      <c r="AO50" s="133"/>
      <c r="AP50" s="133"/>
      <c r="AQ50" s="133"/>
      <c r="AR50" s="133"/>
      <c r="AS50" s="133"/>
      <c r="AT50" s="133"/>
      <c r="AU50" s="133">
        <v>69</v>
      </c>
      <c r="AV50" s="133"/>
      <c r="AW50" s="133"/>
      <c r="AX50" s="133"/>
      <c r="AY50" s="133"/>
      <c r="AZ50" s="133"/>
      <c r="BA50" s="133"/>
      <c r="BB50" s="133"/>
      <c r="BC50" s="133">
        <v>4288</v>
      </c>
      <c r="BD50" s="133"/>
      <c r="BE50" s="133"/>
      <c r="BF50" s="133"/>
      <c r="BG50" s="133"/>
      <c r="BH50" s="133"/>
      <c r="BI50" s="133"/>
      <c r="BJ50" s="133"/>
    </row>
    <row r="51" spans="2:62" ht="12" customHeight="1">
      <c r="B51" s="13"/>
      <c r="C51" s="13"/>
      <c r="D51" s="13"/>
      <c r="E51" s="8"/>
      <c r="F51" s="8"/>
      <c r="G51" s="131">
        <v>16</v>
      </c>
      <c r="H51" s="131"/>
      <c r="I51" s="131"/>
      <c r="J51" s="13"/>
      <c r="K51" s="13"/>
      <c r="L51" s="13"/>
      <c r="M51" s="13"/>
      <c r="N51" s="13"/>
      <c r="O51" s="132">
        <v>1</v>
      </c>
      <c r="P51" s="133"/>
      <c r="Q51" s="133"/>
      <c r="R51" s="133"/>
      <c r="S51" s="133"/>
      <c r="T51" s="133"/>
      <c r="U51" s="133"/>
      <c r="V51" s="133"/>
      <c r="W51" s="133">
        <v>199</v>
      </c>
      <c r="X51" s="133"/>
      <c r="Y51" s="133"/>
      <c r="Z51" s="133"/>
      <c r="AA51" s="133"/>
      <c r="AB51" s="133"/>
      <c r="AC51" s="133"/>
      <c r="AD51" s="133"/>
      <c r="AE51" s="133">
        <v>271</v>
      </c>
      <c r="AF51" s="133"/>
      <c r="AG51" s="133"/>
      <c r="AH51" s="133"/>
      <c r="AI51" s="133"/>
      <c r="AJ51" s="133"/>
      <c r="AK51" s="133"/>
      <c r="AL51" s="133"/>
      <c r="AM51" s="133">
        <v>8743</v>
      </c>
      <c r="AN51" s="133"/>
      <c r="AO51" s="133"/>
      <c r="AP51" s="133"/>
      <c r="AQ51" s="133"/>
      <c r="AR51" s="133"/>
      <c r="AS51" s="133"/>
      <c r="AT51" s="133"/>
      <c r="AU51" s="133">
        <v>74</v>
      </c>
      <c r="AV51" s="133"/>
      <c r="AW51" s="133"/>
      <c r="AX51" s="133"/>
      <c r="AY51" s="133"/>
      <c r="AZ51" s="133"/>
      <c r="BA51" s="133"/>
      <c r="BB51" s="133"/>
      <c r="BC51" s="133">
        <v>4515</v>
      </c>
      <c r="BD51" s="133"/>
      <c r="BE51" s="133"/>
      <c r="BF51" s="133"/>
      <c r="BG51" s="133"/>
      <c r="BH51" s="133"/>
      <c r="BI51" s="133"/>
      <c r="BJ51" s="133"/>
    </row>
    <row r="52" spans="2:62" ht="12" customHeight="1">
      <c r="B52" s="13"/>
      <c r="C52" s="13"/>
      <c r="D52" s="13"/>
      <c r="E52" s="8"/>
      <c r="F52" s="8"/>
      <c r="G52" s="131">
        <v>17</v>
      </c>
      <c r="H52" s="131"/>
      <c r="I52" s="131"/>
      <c r="J52" s="13"/>
      <c r="K52" s="13"/>
      <c r="L52" s="13"/>
      <c r="M52" s="13"/>
      <c r="N52" s="13"/>
      <c r="O52" s="132">
        <v>1</v>
      </c>
      <c r="P52" s="133"/>
      <c r="Q52" s="133"/>
      <c r="R52" s="133"/>
      <c r="S52" s="133"/>
      <c r="T52" s="133"/>
      <c r="U52" s="133"/>
      <c r="V52" s="133"/>
      <c r="W52" s="133">
        <v>207</v>
      </c>
      <c r="X52" s="133"/>
      <c r="Y52" s="133"/>
      <c r="Z52" s="133"/>
      <c r="AA52" s="133"/>
      <c r="AB52" s="133"/>
      <c r="AC52" s="133"/>
      <c r="AD52" s="133"/>
      <c r="AE52" s="133">
        <v>263</v>
      </c>
      <c r="AF52" s="133"/>
      <c r="AG52" s="133"/>
      <c r="AH52" s="133"/>
      <c r="AI52" s="133"/>
      <c r="AJ52" s="133"/>
      <c r="AK52" s="133"/>
      <c r="AL52" s="133"/>
      <c r="AM52" s="133">
        <v>9135</v>
      </c>
      <c r="AN52" s="133"/>
      <c r="AO52" s="133"/>
      <c r="AP52" s="133"/>
      <c r="AQ52" s="133"/>
      <c r="AR52" s="133"/>
      <c r="AS52" s="133"/>
      <c r="AT52" s="133"/>
      <c r="AU52" s="133">
        <v>82</v>
      </c>
      <c r="AV52" s="133"/>
      <c r="AW52" s="133"/>
      <c r="AX52" s="133"/>
      <c r="AY52" s="133"/>
      <c r="AZ52" s="133"/>
      <c r="BA52" s="133"/>
      <c r="BB52" s="133"/>
      <c r="BC52" s="133">
        <v>4769</v>
      </c>
      <c r="BD52" s="133"/>
      <c r="BE52" s="133"/>
      <c r="BF52" s="133"/>
      <c r="BG52" s="133"/>
      <c r="BH52" s="133"/>
      <c r="BI52" s="133"/>
      <c r="BJ52" s="133"/>
    </row>
    <row r="53" spans="2:63" ht="12" customHeight="1">
      <c r="B53" s="21"/>
      <c r="C53" s="21"/>
      <c r="D53" s="21"/>
      <c r="E53" s="22"/>
      <c r="F53" s="22"/>
      <c r="G53" s="131">
        <v>18</v>
      </c>
      <c r="H53" s="131"/>
      <c r="I53" s="131"/>
      <c r="J53" s="21"/>
      <c r="K53" s="21"/>
      <c r="L53" s="21"/>
      <c r="M53" s="21"/>
      <c r="N53" s="21"/>
      <c r="O53" s="132">
        <v>2</v>
      </c>
      <c r="P53" s="133"/>
      <c r="Q53" s="133"/>
      <c r="R53" s="133"/>
      <c r="S53" s="133"/>
      <c r="T53" s="133"/>
      <c r="U53" s="133"/>
      <c r="V53" s="133"/>
      <c r="W53" s="133">
        <v>217</v>
      </c>
      <c r="X53" s="133"/>
      <c r="Y53" s="133"/>
      <c r="Z53" s="133"/>
      <c r="AA53" s="133"/>
      <c r="AB53" s="133"/>
      <c r="AC53" s="133"/>
      <c r="AD53" s="133"/>
      <c r="AE53" s="133">
        <v>263</v>
      </c>
      <c r="AF53" s="133"/>
      <c r="AG53" s="133"/>
      <c r="AH53" s="133"/>
      <c r="AI53" s="133"/>
      <c r="AJ53" s="133"/>
      <c r="AK53" s="133"/>
      <c r="AL53" s="133"/>
      <c r="AM53" s="133">
        <v>8968</v>
      </c>
      <c r="AN53" s="133"/>
      <c r="AO53" s="133"/>
      <c r="AP53" s="133"/>
      <c r="AQ53" s="133"/>
      <c r="AR53" s="133"/>
      <c r="AS53" s="133"/>
      <c r="AT53" s="133"/>
      <c r="AU53" s="133">
        <v>90</v>
      </c>
      <c r="AV53" s="133"/>
      <c r="AW53" s="133"/>
      <c r="AX53" s="133"/>
      <c r="AY53" s="133"/>
      <c r="AZ53" s="133"/>
      <c r="BA53" s="133"/>
      <c r="BB53" s="133"/>
      <c r="BC53" s="133">
        <v>4975</v>
      </c>
      <c r="BD53" s="133"/>
      <c r="BE53" s="133"/>
      <c r="BF53" s="133"/>
      <c r="BG53" s="133"/>
      <c r="BH53" s="133"/>
      <c r="BI53" s="133"/>
      <c r="BJ53" s="133"/>
      <c r="BK53" s="58"/>
    </row>
    <row r="54" spans="2:62" s="58" customFormat="1" ht="12" customHeight="1">
      <c r="B54" s="21"/>
      <c r="C54" s="21"/>
      <c r="D54" s="21"/>
      <c r="E54" s="22"/>
      <c r="F54" s="22"/>
      <c r="G54" s="173">
        <v>19</v>
      </c>
      <c r="H54" s="173"/>
      <c r="I54" s="173"/>
      <c r="J54" s="21"/>
      <c r="K54" s="21"/>
      <c r="L54" s="21"/>
      <c r="M54" s="21"/>
      <c r="N54" s="21"/>
      <c r="O54" s="135">
        <v>3</v>
      </c>
      <c r="P54" s="130"/>
      <c r="Q54" s="130"/>
      <c r="R54" s="130"/>
      <c r="S54" s="130"/>
      <c r="T54" s="130"/>
      <c r="U54" s="130"/>
      <c r="V54" s="130"/>
      <c r="W54" s="130">
        <f>236-O54</f>
        <v>233</v>
      </c>
      <c r="X54" s="130"/>
      <c r="Y54" s="130"/>
      <c r="Z54" s="130"/>
      <c r="AA54" s="130"/>
      <c r="AB54" s="130"/>
      <c r="AC54" s="130"/>
      <c r="AD54" s="130"/>
      <c r="AE54" s="130">
        <v>252</v>
      </c>
      <c r="AF54" s="130"/>
      <c r="AG54" s="130"/>
      <c r="AH54" s="130"/>
      <c r="AI54" s="130"/>
      <c r="AJ54" s="130"/>
      <c r="AK54" s="130"/>
      <c r="AL54" s="130"/>
      <c r="AM54" s="130">
        <f>9380-AE54</f>
        <v>9128</v>
      </c>
      <c r="AN54" s="130"/>
      <c r="AO54" s="130"/>
      <c r="AP54" s="130"/>
      <c r="AQ54" s="130"/>
      <c r="AR54" s="130"/>
      <c r="AS54" s="130"/>
      <c r="AT54" s="130"/>
      <c r="AU54" s="130">
        <v>91</v>
      </c>
      <c r="AV54" s="130"/>
      <c r="AW54" s="130"/>
      <c r="AX54" s="130"/>
      <c r="AY54" s="130"/>
      <c r="AZ54" s="130"/>
      <c r="BA54" s="130"/>
      <c r="BB54" s="130"/>
      <c r="BC54" s="130">
        <f>5233-AU54</f>
        <v>5142</v>
      </c>
      <c r="BD54" s="130"/>
      <c r="BE54" s="130"/>
      <c r="BF54" s="130"/>
      <c r="BG54" s="130"/>
      <c r="BH54" s="130"/>
      <c r="BI54" s="130"/>
      <c r="BJ54" s="130"/>
    </row>
    <row r="55" spans="2:62" ht="12" customHeight="1">
      <c r="B55" s="9"/>
      <c r="C55" s="9"/>
      <c r="D55" s="9"/>
      <c r="E55" s="11"/>
      <c r="F55" s="11"/>
      <c r="G55" s="11"/>
      <c r="H55" s="11"/>
      <c r="I55" s="9"/>
      <c r="J55" s="9"/>
      <c r="K55" s="9"/>
      <c r="L55" s="9"/>
      <c r="M55" s="9"/>
      <c r="N55" s="9"/>
      <c r="O55" s="59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</row>
    <row r="56" spans="2:7" ht="12" customHeight="1">
      <c r="B56" s="124" t="s">
        <v>9</v>
      </c>
      <c r="C56" s="124"/>
      <c r="D56" s="124"/>
      <c r="E56" s="3" t="s">
        <v>330</v>
      </c>
      <c r="F56" s="4" t="s">
        <v>329</v>
      </c>
      <c r="G56" s="4"/>
    </row>
    <row r="57" ht="12" customHeight="1"/>
    <row r="58" ht="12" customHeight="1"/>
    <row r="59" s="4" customFormat="1" ht="10.5" customHeight="1"/>
    <row r="60" spans="2:57" ht="10.5" customHeight="1"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</row>
    <row r="61" spans="2:57" ht="10.5" customHeight="1"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</row>
    <row r="62" spans="2:58" ht="10.5" customHeight="1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1"/>
    </row>
  </sheetData>
  <sheetProtection/>
  <mergeCells count="186">
    <mergeCell ref="BC41:BJ41"/>
    <mergeCell ref="BC43:BJ43"/>
    <mergeCell ref="AU38:BJ38"/>
    <mergeCell ref="AS10:AX10"/>
    <mergeCell ref="AY7:BJ7"/>
    <mergeCell ref="AY8:BD8"/>
    <mergeCell ref="BE8:BJ8"/>
    <mergeCell ref="AY10:BD10"/>
    <mergeCell ref="BE10:BJ10"/>
    <mergeCell ref="BC44:BJ44"/>
    <mergeCell ref="AU45:BB45"/>
    <mergeCell ref="AM51:AT51"/>
    <mergeCell ref="AM44:AT44"/>
    <mergeCell ref="AU48:BB48"/>
    <mergeCell ref="BC48:BJ48"/>
    <mergeCell ref="BC50:BJ50"/>
    <mergeCell ref="BC45:BJ45"/>
    <mergeCell ref="BC54:BJ54"/>
    <mergeCell ref="BC52:BJ52"/>
    <mergeCell ref="BC53:BJ53"/>
    <mergeCell ref="BC51:BJ51"/>
    <mergeCell ref="AU52:BB52"/>
    <mergeCell ref="AM45:AT45"/>
    <mergeCell ref="AM52:AT52"/>
    <mergeCell ref="AE54:AL54"/>
    <mergeCell ref="AM54:AT54"/>
    <mergeCell ref="AE53:AL53"/>
    <mergeCell ref="AM53:AT53"/>
    <mergeCell ref="AU54:BB54"/>
    <mergeCell ref="AU51:BB51"/>
    <mergeCell ref="AE52:AL52"/>
    <mergeCell ref="AE51:AL51"/>
    <mergeCell ref="O54:V54"/>
    <mergeCell ref="W54:AD54"/>
    <mergeCell ref="AU42:BB42"/>
    <mergeCell ref="AU50:BB50"/>
    <mergeCell ref="AU43:BB43"/>
    <mergeCell ref="AU44:BB44"/>
    <mergeCell ref="AU53:BB53"/>
    <mergeCell ref="O52:V52"/>
    <mergeCell ref="W52:AD52"/>
    <mergeCell ref="AE44:AL44"/>
    <mergeCell ref="AM42:AT42"/>
    <mergeCell ref="O43:V43"/>
    <mergeCell ref="W43:AD43"/>
    <mergeCell ref="AE43:AL43"/>
    <mergeCell ref="AM43:AT43"/>
    <mergeCell ref="O53:V53"/>
    <mergeCell ref="W53:AD53"/>
    <mergeCell ref="O51:V51"/>
    <mergeCell ref="W51:AD51"/>
    <mergeCell ref="O45:V45"/>
    <mergeCell ref="AM39:AT39"/>
    <mergeCell ref="AU39:BB39"/>
    <mergeCell ref="BC39:BJ39"/>
    <mergeCell ref="BC42:BJ42"/>
    <mergeCell ref="W41:AD41"/>
    <mergeCell ref="AE41:AL41"/>
    <mergeCell ref="AM41:AT41"/>
    <mergeCell ref="AU41:BB41"/>
    <mergeCell ref="W42:AD42"/>
    <mergeCell ref="AE42:AL42"/>
    <mergeCell ref="D24:Q24"/>
    <mergeCell ref="D27:J27"/>
    <mergeCell ref="K27:Q27"/>
    <mergeCell ref="AE38:AT38"/>
    <mergeCell ref="R27:X27"/>
    <mergeCell ref="Y27:AE27"/>
    <mergeCell ref="D25:J25"/>
    <mergeCell ref="K25:Q25"/>
    <mergeCell ref="B35:BJ35"/>
    <mergeCell ref="D30:F30"/>
    <mergeCell ref="AM27:AS27"/>
    <mergeCell ref="AT24:BG24"/>
    <mergeCell ref="AT25:AZ25"/>
    <mergeCell ref="BA25:BG25"/>
    <mergeCell ref="AT27:AZ27"/>
    <mergeCell ref="BA27:BG27"/>
    <mergeCell ref="O39:V39"/>
    <mergeCell ref="B38:N39"/>
    <mergeCell ref="O38:AD38"/>
    <mergeCell ref="W39:AD39"/>
    <mergeCell ref="O41:V41"/>
    <mergeCell ref="AF27:AL27"/>
    <mergeCell ref="AE39:AL39"/>
    <mergeCell ref="G42:I42"/>
    <mergeCell ref="G43:I43"/>
    <mergeCell ref="G44:I44"/>
    <mergeCell ref="O44:V44"/>
    <mergeCell ref="C41:F41"/>
    <mergeCell ref="G41:I41"/>
    <mergeCell ref="J41:M41"/>
    <mergeCell ref="O42:V42"/>
    <mergeCell ref="G54:I54"/>
    <mergeCell ref="B56:D56"/>
    <mergeCell ref="C50:F50"/>
    <mergeCell ref="G50:I50"/>
    <mergeCell ref="G51:I51"/>
    <mergeCell ref="G52:I52"/>
    <mergeCell ref="G53:I53"/>
    <mergeCell ref="O50:V50"/>
    <mergeCell ref="W50:AD50"/>
    <mergeCell ref="AE50:AL50"/>
    <mergeCell ref="AM50:AT50"/>
    <mergeCell ref="W44:AD44"/>
    <mergeCell ref="G45:I45"/>
    <mergeCell ref="J50:M50"/>
    <mergeCell ref="W45:AD45"/>
    <mergeCell ref="AE45:AL45"/>
    <mergeCell ref="B47:N48"/>
    <mergeCell ref="AU47:BJ47"/>
    <mergeCell ref="AE47:AT47"/>
    <mergeCell ref="O47:AD47"/>
    <mergeCell ref="O48:V48"/>
    <mergeCell ref="W48:AD48"/>
    <mergeCell ref="AE48:AL48"/>
    <mergeCell ref="AM48:AT48"/>
    <mergeCell ref="C16:D16"/>
    <mergeCell ref="F16:G16"/>
    <mergeCell ref="F17:G17"/>
    <mergeCell ref="G14:I14"/>
    <mergeCell ref="B3:BJ3"/>
    <mergeCell ref="B5:BJ5"/>
    <mergeCell ref="AG12:AL12"/>
    <mergeCell ref="AG13:AL13"/>
    <mergeCell ref="O14:T14"/>
    <mergeCell ref="U14:Z14"/>
    <mergeCell ref="D29:F29"/>
    <mergeCell ref="B18:D18"/>
    <mergeCell ref="B21:BJ21"/>
    <mergeCell ref="R24:AE24"/>
    <mergeCell ref="AF25:AL25"/>
    <mergeCell ref="AM25:AS25"/>
    <mergeCell ref="AF24:AS24"/>
    <mergeCell ref="R25:X25"/>
    <mergeCell ref="Y25:AE25"/>
    <mergeCell ref="BA23:BG23"/>
    <mergeCell ref="B7:N8"/>
    <mergeCell ref="O7:Z7"/>
    <mergeCell ref="AA7:AL7"/>
    <mergeCell ref="AM7:AX7"/>
    <mergeCell ref="O8:T8"/>
    <mergeCell ref="U8:Z8"/>
    <mergeCell ref="AA8:AF8"/>
    <mergeCell ref="AG8:AL8"/>
    <mergeCell ref="AM8:AR8"/>
    <mergeCell ref="AS8:AX8"/>
    <mergeCell ref="U10:Z10"/>
    <mergeCell ref="AA10:AF10"/>
    <mergeCell ref="AG10:AL10"/>
    <mergeCell ref="AM10:AR10"/>
    <mergeCell ref="C10:F10"/>
    <mergeCell ref="G10:I10"/>
    <mergeCell ref="J10:M10"/>
    <mergeCell ref="O10:T10"/>
    <mergeCell ref="AM11:AR11"/>
    <mergeCell ref="AS11:AX11"/>
    <mergeCell ref="AY11:BD11"/>
    <mergeCell ref="G11:I11"/>
    <mergeCell ref="O11:T11"/>
    <mergeCell ref="U11:Z11"/>
    <mergeCell ref="AA11:AF11"/>
    <mergeCell ref="BE11:BJ11"/>
    <mergeCell ref="G12:I12"/>
    <mergeCell ref="O12:T12"/>
    <mergeCell ref="U12:Z12"/>
    <mergeCell ref="AA12:AF12"/>
    <mergeCell ref="AM12:AR12"/>
    <mergeCell ref="AS12:AX12"/>
    <mergeCell ref="AY12:BD12"/>
    <mergeCell ref="BE12:BJ12"/>
    <mergeCell ref="AG11:AL11"/>
    <mergeCell ref="AM13:AR13"/>
    <mergeCell ref="AS13:AX13"/>
    <mergeCell ref="AY13:BD13"/>
    <mergeCell ref="BE13:BJ13"/>
    <mergeCell ref="G13:I13"/>
    <mergeCell ref="O13:T13"/>
    <mergeCell ref="U13:Z13"/>
    <mergeCell ref="AA13:AF13"/>
    <mergeCell ref="AY14:BD14"/>
    <mergeCell ref="BE14:BJ14"/>
    <mergeCell ref="AA14:AF14"/>
    <mergeCell ref="AG14:AL14"/>
    <mergeCell ref="AM14:AR14"/>
    <mergeCell ref="AS14:AX14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L69"/>
  <sheetViews>
    <sheetView zoomScalePageLayoutView="0" workbookViewId="0" topLeftCell="A1">
      <selection activeCell="A1" sqref="A1"/>
    </sheetView>
  </sheetViews>
  <sheetFormatPr defaultColWidth="9.00390625" defaultRowHeight="10.5" customHeight="1"/>
  <cols>
    <col min="1" max="63" width="1.625" style="4" customWidth="1"/>
    <col min="64" max="16384" width="9.00390625" style="4" customWidth="1"/>
  </cols>
  <sheetData>
    <row r="1" ht="10.5" customHeight="1">
      <c r="A1" s="35" t="s">
        <v>348</v>
      </c>
    </row>
    <row r="3" spans="2:62" s="6" customFormat="1" ht="16.5" customHeight="1">
      <c r="B3" s="174" t="s">
        <v>379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</row>
    <row r="4" spans="1:63" ht="12.75" customHeight="1">
      <c r="A4" s="13"/>
      <c r="B4" s="9"/>
      <c r="C4" s="10"/>
      <c r="D4" s="10"/>
      <c r="E4" s="10"/>
      <c r="F4" s="11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12" t="s">
        <v>19</v>
      </c>
      <c r="BK4" s="13"/>
    </row>
    <row r="5" spans="1:62" ht="18" customHeight="1">
      <c r="A5" s="13"/>
      <c r="B5" s="154" t="s">
        <v>158</v>
      </c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 t="s">
        <v>285</v>
      </c>
      <c r="N5" s="184"/>
      <c r="O5" s="184"/>
      <c r="P5" s="184"/>
      <c r="Q5" s="184"/>
      <c r="R5" s="184"/>
      <c r="S5" s="184"/>
      <c r="T5" s="184"/>
      <c r="U5" s="184"/>
      <c r="V5" s="184"/>
      <c r="W5" s="184" t="s">
        <v>286</v>
      </c>
      <c r="X5" s="184"/>
      <c r="Y5" s="184"/>
      <c r="Z5" s="184"/>
      <c r="AA5" s="184"/>
      <c r="AB5" s="184"/>
      <c r="AC5" s="184"/>
      <c r="AD5" s="184"/>
      <c r="AE5" s="184"/>
      <c r="AF5" s="184"/>
      <c r="AG5" s="184" t="s">
        <v>287</v>
      </c>
      <c r="AH5" s="184"/>
      <c r="AI5" s="184"/>
      <c r="AJ5" s="184"/>
      <c r="AK5" s="184"/>
      <c r="AL5" s="184"/>
      <c r="AM5" s="184"/>
      <c r="AN5" s="184"/>
      <c r="AO5" s="184"/>
      <c r="AP5" s="184"/>
      <c r="AQ5" s="184" t="s">
        <v>288</v>
      </c>
      <c r="AR5" s="184"/>
      <c r="AS5" s="184"/>
      <c r="AT5" s="184"/>
      <c r="AU5" s="184"/>
      <c r="AV5" s="184"/>
      <c r="AW5" s="184"/>
      <c r="AX5" s="184"/>
      <c r="AY5" s="184"/>
      <c r="AZ5" s="184"/>
      <c r="BA5" s="184" t="s">
        <v>289</v>
      </c>
      <c r="BB5" s="184"/>
      <c r="BC5" s="184"/>
      <c r="BD5" s="184"/>
      <c r="BE5" s="184"/>
      <c r="BF5" s="184"/>
      <c r="BG5" s="184"/>
      <c r="BH5" s="184"/>
      <c r="BI5" s="184"/>
      <c r="BJ5" s="191"/>
    </row>
    <row r="6" spans="1:63" ht="18" customHeight="1">
      <c r="A6" s="13"/>
      <c r="B6" s="12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88" t="s">
        <v>22</v>
      </c>
      <c r="N6" s="188"/>
      <c r="O6" s="188"/>
      <c r="P6" s="188"/>
      <c r="Q6" s="188"/>
      <c r="R6" s="188" t="s">
        <v>23</v>
      </c>
      <c r="S6" s="188"/>
      <c r="T6" s="188"/>
      <c r="U6" s="188"/>
      <c r="V6" s="188"/>
      <c r="W6" s="188" t="s">
        <v>22</v>
      </c>
      <c r="X6" s="188"/>
      <c r="Y6" s="188"/>
      <c r="Z6" s="188"/>
      <c r="AA6" s="188"/>
      <c r="AB6" s="188" t="s">
        <v>23</v>
      </c>
      <c r="AC6" s="188"/>
      <c r="AD6" s="188"/>
      <c r="AE6" s="188"/>
      <c r="AF6" s="188"/>
      <c r="AG6" s="188" t="s">
        <v>22</v>
      </c>
      <c r="AH6" s="188"/>
      <c r="AI6" s="188"/>
      <c r="AJ6" s="188"/>
      <c r="AK6" s="188"/>
      <c r="AL6" s="188" t="s">
        <v>23</v>
      </c>
      <c r="AM6" s="188"/>
      <c r="AN6" s="188"/>
      <c r="AO6" s="188"/>
      <c r="AP6" s="188"/>
      <c r="AQ6" s="188" t="s">
        <v>22</v>
      </c>
      <c r="AR6" s="188"/>
      <c r="AS6" s="188"/>
      <c r="AT6" s="188"/>
      <c r="AU6" s="188"/>
      <c r="AV6" s="188" t="s">
        <v>23</v>
      </c>
      <c r="AW6" s="188"/>
      <c r="AX6" s="188"/>
      <c r="AY6" s="188"/>
      <c r="AZ6" s="188"/>
      <c r="BA6" s="188" t="s">
        <v>22</v>
      </c>
      <c r="BB6" s="188"/>
      <c r="BC6" s="188"/>
      <c r="BD6" s="188"/>
      <c r="BE6" s="188"/>
      <c r="BF6" s="188" t="s">
        <v>23</v>
      </c>
      <c r="BG6" s="188"/>
      <c r="BH6" s="188"/>
      <c r="BI6" s="188"/>
      <c r="BJ6" s="189"/>
      <c r="BK6" s="13"/>
    </row>
    <row r="7" spans="1:17" ht="11.25" customHeight="1">
      <c r="A7" s="13"/>
      <c r="B7" s="13"/>
      <c r="C7" s="8"/>
      <c r="D7" s="8"/>
      <c r="E7" s="8"/>
      <c r="F7" s="8"/>
      <c r="G7" s="8"/>
      <c r="H7" s="8"/>
      <c r="I7" s="8"/>
      <c r="J7" s="8"/>
      <c r="K7" s="8"/>
      <c r="L7" s="13"/>
      <c r="M7" s="31"/>
      <c r="N7" s="32"/>
      <c r="O7" s="32"/>
      <c r="P7" s="32"/>
      <c r="Q7" s="32"/>
    </row>
    <row r="8" spans="2:62" ht="11.25" customHeight="1">
      <c r="B8" s="13"/>
      <c r="C8" s="122" t="s">
        <v>24</v>
      </c>
      <c r="D8" s="122"/>
      <c r="E8" s="122"/>
      <c r="F8" s="131">
        <v>15</v>
      </c>
      <c r="G8" s="131"/>
      <c r="H8" s="131"/>
      <c r="I8" s="122" t="s">
        <v>3</v>
      </c>
      <c r="J8" s="122"/>
      <c r="K8" s="122"/>
      <c r="L8" s="13"/>
      <c r="M8" s="132">
        <f>SUM(W8,AG8,AQ8,BA8)</f>
        <v>793</v>
      </c>
      <c r="N8" s="133"/>
      <c r="O8" s="133"/>
      <c r="P8" s="133"/>
      <c r="Q8" s="133"/>
      <c r="R8" s="182">
        <f>SUM(AB8,AL8,AV8,BF8)</f>
        <v>2153</v>
      </c>
      <c r="S8" s="182"/>
      <c r="T8" s="182"/>
      <c r="U8" s="182"/>
      <c r="V8" s="182"/>
      <c r="W8" s="182">
        <v>33</v>
      </c>
      <c r="X8" s="182"/>
      <c r="Y8" s="182"/>
      <c r="Z8" s="182"/>
      <c r="AA8" s="182"/>
      <c r="AB8" s="182">
        <v>91</v>
      </c>
      <c r="AC8" s="182"/>
      <c r="AD8" s="182"/>
      <c r="AE8" s="182"/>
      <c r="AF8" s="182"/>
      <c r="AG8" s="182">
        <v>213</v>
      </c>
      <c r="AH8" s="182"/>
      <c r="AI8" s="182"/>
      <c r="AJ8" s="182"/>
      <c r="AK8" s="182"/>
      <c r="AL8" s="182">
        <v>639</v>
      </c>
      <c r="AM8" s="182"/>
      <c r="AN8" s="182"/>
      <c r="AO8" s="182"/>
      <c r="AP8" s="182"/>
      <c r="AQ8" s="182">
        <v>261</v>
      </c>
      <c r="AR8" s="182"/>
      <c r="AS8" s="182"/>
      <c r="AT8" s="182"/>
      <c r="AU8" s="182"/>
      <c r="AV8" s="182">
        <v>651</v>
      </c>
      <c r="AW8" s="182"/>
      <c r="AX8" s="182"/>
      <c r="AY8" s="182"/>
      <c r="AZ8" s="182"/>
      <c r="BA8" s="182">
        <v>286</v>
      </c>
      <c r="BB8" s="182"/>
      <c r="BC8" s="182"/>
      <c r="BD8" s="182"/>
      <c r="BE8" s="182"/>
      <c r="BF8" s="182">
        <v>772</v>
      </c>
      <c r="BG8" s="182"/>
      <c r="BH8" s="182"/>
      <c r="BI8" s="182"/>
      <c r="BJ8" s="182"/>
    </row>
    <row r="9" spans="2:62" ht="11.25" customHeight="1">
      <c r="B9" s="13"/>
      <c r="C9" s="13"/>
      <c r="D9" s="13"/>
      <c r="E9" s="8"/>
      <c r="F9" s="131">
        <v>16</v>
      </c>
      <c r="G9" s="131"/>
      <c r="H9" s="131"/>
      <c r="I9" s="13"/>
      <c r="J9" s="13"/>
      <c r="K9" s="13"/>
      <c r="L9" s="13"/>
      <c r="M9" s="132">
        <f>SUM(W9,AG9,AQ9,BA9)</f>
        <v>824</v>
      </c>
      <c r="N9" s="133"/>
      <c r="O9" s="133"/>
      <c r="P9" s="133"/>
      <c r="Q9" s="133"/>
      <c r="R9" s="182">
        <f>SUM(AB9,AL9,AV9,BF9)</f>
        <v>2231</v>
      </c>
      <c r="S9" s="182"/>
      <c r="T9" s="182"/>
      <c r="U9" s="182"/>
      <c r="V9" s="182"/>
      <c r="W9" s="182">
        <v>32</v>
      </c>
      <c r="X9" s="182"/>
      <c r="Y9" s="182"/>
      <c r="Z9" s="182"/>
      <c r="AA9" s="182"/>
      <c r="AB9" s="182">
        <v>92</v>
      </c>
      <c r="AC9" s="182"/>
      <c r="AD9" s="182"/>
      <c r="AE9" s="182"/>
      <c r="AF9" s="182"/>
      <c r="AG9" s="182">
        <v>222</v>
      </c>
      <c r="AH9" s="182"/>
      <c r="AI9" s="182"/>
      <c r="AJ9" s="182"/>
      <c r="AK9" s="182"/>
      <c r="AL9" s="182">
        <v>659</v>
      </c>
      <c r="AM9" s="182"/>
      <c r="AN9" s="182"/>
      <c r="AO9" s="182"/>
      <c r="AP9" s="182"/>
      <c r="AQ9" s="182">
        <v>260</v>
      </c>
      <c r="AR9" s="182"/>
      <c r="AS9" s="182"/>
      <c r="AT9" s="182"/>
      <c r="AU9" s="182"/>
      <c r="AV9" s="182">
        <v>671</v>
      </c>
      <c r="AW9" s="182"/>
      <c r="AX9" s="182"/>
      <c r="AY9" s="182"/>
      <c r="AZ9" s="182"/>
      <c r="BA9" s="182">
        <v>310</v>
      </c>
      <c r="BB9" s="182"/>
      <c r="BC9" s="182"/>
      <c r="BD9" s="182"/>
      <c r="BE9" s="182"/>
      <c r="BF9" s="182">
        <v>809</v>
      </c>
      <c r="BG9" s="182"/>
      <c r="BH9" s="182"/>
      <c r="BI9" s="182"/>
      <c r="BJ9" s="182"/>
    </row>
    <row r="10" spans="2:62" ht="11.25" customHeight="1">
      <c r="B10" s="13"/>
      <c r="C10" s="13"/>
      <c r="D10" s="13"/>
      <c r="E10" s="8"/>
      <c r="F10" s="131">
        <v>17</v>
      </c>
      <c r="G10" s="131"/>
      <c r="H10" s="131"/>
      <c r="I10" s="13"/>
      <c r="J10" s="13"/>
      <c r="K10" s="13"/>
      <c r="L10" s="13"/>
      <c r="M10" s="132">
        <f>SUM(W10,AG10,AQ10,BA10)</f>
        <v>863</v>
      </c>
      <c r="N10" s="133"/>
      <c r="O10" s="133"/>
      <c r="P10" s="133"/>
      <c r="Q10" s="133"/>
      <c r="R10" s="182">
        <f>SUM(AB10,AL10,AV10,BF10)</f>
        <v>2307</v>
      </c>
      <c r="S10" s="182"/>
      <c r="T10" s="182"/>
      <c r="U10" s="182"/>
      <c r="V10" s="182"/>
      <c r="W10" s="133">
        <v>28</v>
      </c>
      <c r="X10" s="133"/>
      <c r="Y10" s="133"/>
      <c r="Z10" s="133"/>
      <c r="AA10" s="133"/>
      <c r="AB10" s="133">
        <v>98</v>
      </c>
      <c r="AC10" s="133"/>
      <c r="AD10" s="133"/>
      <c r="AE10" s="133"/>
      <c r="AF10" s="133"/>
      <c r="AG10" s="133">
        <v>221</v>
      </c>
      <c r="AH10" s="133"/>
      <c r="AI10" s="133"/>
      <c r="AJ10" s="133"/>
      <c r="AK10" s="133"/>
      <c r="AL10" s="133">
        <v>678</v>
      </c>
      <c r="AM10" s="133"/>
      <c r="AN10" s="133"/>
      <c r="AO10" s="133"/>
      <c r="AP10" s="133"/>
      <c r="AQ10" s="133">
        <v>262</v>
      </c>
      <c r="AR10" s="133"/>
      <c r="AS10" s="133"/>
      <c r="AT10" s="133"/>
      <c r="AU10" s="133"/>
      <c r="AV10" s="133">
        <v>683</v>
      </c>
      <c r="AW10" s="133"/>
      <c r="AX10" s="133"/>
      <c r="AY10" s="133"/>
      <c r="AZ10" s="133"/>
      <c r="BA10" s="133">
        <v>352</v>
      </c>
      <c r="BB10" s="133"/>
      <c r="BC10" s="133"/>
      <c r="BD10" s="133"/>
      <c r="BE10" s="133"/>
      <c r="BF10" s="133">
        <v>848</v>
      </c>
      <c r="BG10" s="133"/>
      <c r="BH10" s="133"/>
      <c r="BI10" s="133"/>
      <c r="BJ10" s="133"/>
    </row>
    <row r="11" spans="1:63" ht="11.25" customHeight="1">
      <c r="A11" s="20"/>
      <c r="B11" s="21"/>
      <c r="C11" s="21"/>
      <c r="D11" s="21"/>
      <c r="E11" s="22"/>
      <c r="F11" s="131">
        <v>18</v>
      </c>
      <c r="G11" s="131"/>
      <c r="H11" s="131"/>
      <c r="I11" s="21"/>
      <c r="J11" s="21"/>
      <c r="K11" s="21"/>
      <c r="L11" s="21"/>
      <c r="M11" s="132">
        <f>(W11+AG11+AQ11+BA11)</f>
        <v>915</v>
      </c>
      <c r="N11" s="133"/>
      <c r="O11" s="133"/>
      <c r="P11" s="133"/>
      <c r="Q11" s="133"/>
      <c r="R11" s="182">
        <f>(AB11+AL11+AV11+BF11)</f>
        <v>2411</v>
      </c>
      <c r="S11" s="182"/>
      <c r="T11" s="182"/>
      <c r="U11" s="182"/>
      <c r="V11" s="182"/>
      <c r="W11" s="133">
        <v>31</v>
      </c>
      <c r="X11" s="133"/>
      <c r="Y11" s="133"/>
      <c r="Z11" s="133"/>
      <c r="AA11" s="133"/>
      <c r="AB11" s="133">
        <v>95</v>
      </c>
      <c r="AC11" s="133"/>
      <c r="AD11" s="133"/>
      <c r="AE11" s="133"/>
      <c r="AF11" s="133"/>
      <c r="AG11" s="133">
        <v>231</v>
      </c>
      <c r="AH11" s="133"/>
      <c r="AI11" s="133"/>
      <c r="AJ11" s="133"/>
      <c r="AK11" s="133"/>
      <c r="AL11" s="133">
        <v>711</v>
      </c>
      <c r="AM11" s="133"/>
      <c r="AN11" s="133"/>
      <c r="AO11" s="133"/>
      <c r="AP11" s="133"/>
      <c r="AQ11" s="133">
        <v>270</v>
      </c>
      <c r="AR11" s="133"/>
      <c r="AS11" s="133"/>
      <c r="AT11" s="133"/>
      <c r="AU11" s="133"/>
      <c r="AV11" s="133">
        <v>707</v>
      </c>
      <c r="AW11" s="133"/>
      <c r="AX11" s="133"/>
      <c r="AY11" s="133"/>
      <c r="AZ11" s="133"/>
      <c r="BA11" s="133">
        <v>383</v>
      </c>
      <c r="BB11" s="133"/>
      <c r="BC11" s="133"/>
      <c r="BD11" s="133"/>
      <c r="BE11" s="133"/>
      <c r="BF11" s="133">
        <v>898</v>
      </c>
      <c r="BG11" s="133"/>
      <c r="BH11" s="133"/>
      <c r="BI11" s="133"/>
      <c r="BJ11" s="133"/>
      <c r="BK11" s="20"/>
    </row>
    <row r="12" spans="2:62" s="20" customFormat="1" ht="11.25" customHeight="1">
      <c r="B12" s="21"/>
      <c r="C12" s="21"/>
      <c r="D12" s="21"/>
      <c r="E12" s="22"/>
      <c r="F12" s="173">
        <v>19</v>
      </c>
      <c r="G12" s="173"/>
      <c r="H12" s="173"/>
      <c r="I12" s="21"/>
      <c r="J12" s="21"/>
      <c r="K12" s="21"/>
      <c r="L12" s="39"/>
      <c r="M12" s="130">
        <f>(W12+AG12+AQ12+BA12)</f>
        <v>939</v>
      </c>
      <c r="N12" s="130"/>
      <c r="O12" s="130"/>
      <c r="P12" s="130"/>
      <c r="Q12" s="130"/>
      <c r="R12" s="130">
        <f>(AB12+AL12+AV12+BF12)</f>
        <v>2510</v>
      </c>
      <c r="S12" s="130"/>
      <c r="T12" s="130"/>
      <c r="U12" s="130"/>
      <c r="V12" s="130"/>
      <c r="W12" s="130">
        <v>22</v>
      </c>
      <c r="X12" s="130"/>
      <c r="Y12" s="130"/>
      <c r="Z12" s="130"/>
      <c r="AA12" s="130"/>
      <c r="AB12" s="130">
        <f>126-22</f>
        <v>104</v>
      </c>
      <c r="AC12" s="130"/>
      <c r="AD12" s="130"/>
      <c r="AE12" s="130"/>
      <c r="AF12" s="130"/>
      <c r="AG12" s="130">
        <v>244</v>
      </c>
      <c r="AH12" s="130"/>
      <c r="AI12" s="130"/>
      <c r="AJ12" s="130"/>
      <c r="AK12" s="130"/>
      <c r="AL12" s="130">
        <f>970-AG12</f>
        <v>726</v>
      </c>
      <c r="AM12" s="130"/>
      <c r="AN12" s="130"/>
      <c r="AO12" s="130"/>
      <c r="AP12" s="130"/>
      <c r="AQ12" s="130">
        <v>261</v>
      </c>
      <c r="AR12" s="130"/>
      <c r="AS12" s="130"/>
      <c r="AT12" s="130"/>
      <c r="AU12" s="130"/>
      <c r="AV12" s="130">
        <f>979-AQ12</f>
        <v>718</v>
      </c>
      <c r="AW12" s="130"/>
      <c r="AX12" s="130"/>
      <c r="AY12" s="130"/>
      <c r="AZ12" s="130"/>
      <c r="BA12" s="130">
        <v>412</v>
      </c>
      <c r="BB12" s="130"/>
      <c r="BC12" s="130"/>
      <c r="BD12" s="130"/>
      <c r="BE12" s="130"/>
      <c r="BF12" s="130">
        <f>1374-BA12</f>
        <v>962</v>
      </c>
      <c r="BG12" s="130"/>
      <c r="BH12" s="130"/>
      <c r="BI12" s="130"/>
      <c r="BJ12" s="130"/>
    </row>
    <row r="13" spans="2:62" ht="11.25" customHeight="1">
      <c r="B13" s="9"/>
      <c r="C13" s="9"/>
      <c r="D13" s="9"/>
      <c r="E13" s="11"/>
      <c r="F13" s="11"/>
      <c r="G13" s="11"/>
      <c r="H13" s="9"/>
      <c r="I13" s="9"/>
      <c r="J13" s="9"/>
      <c r="K13" s="9"/>
      <c r="L13" s="9"/>
      <c r="M13" s="25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</row>
    <row r="14" spans="2:6" ht="12" customHeight="1">
      <c r="B14" s="124" t="s">
        <v>9</v>
      </c>
      <c r="C14" s="124"/>
      <c r="D14" s="124"/>
      <c r="E14" s="3" t="s">
        <v>331</v>
      </c>
      <c r="F14" s="4" t="s">
        <v>329</v>
      </c>
    </row>
    <row r="15" ht="12" customHeight="1"/>
    <row r="16" spans="2:62" s="6" customFormat="1" ht="16.5" customHeight="1">
      <c r="B16" s="174" t="s">
        <v>380</v>
      </c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  <c r="AT16" s="174"/>
      <c r="AU16" s="174"/>
      <c r="AV16" s="174"/>
      <c r="AW16" s="174"/>
      <c r="AX16" s="174"/>
      <c r="AY16" s="174"/>
      <c r="AZ16" s="174"/>
      <c r="BA16" s="174"/>
      <c r="BB16" s="174"/>
      <c r="BC16" s="174"/>
      <c r="BD16" s="174"/>
      <c r="BE16" s="174"/>
      <c r="BF16" s="174"/>
      <c r="BG16" s="174"/>
      <c r="BH16" s="174"/>
      <c r="BI16" s="174"/>
      <c r="BJ16" s="174"/>
    </row>
    <row r="17" spans="2:62" ht="12.75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12" t="s">
        <v>243</v>
      </c>
    </row>
    <row r="18" spans="2:62" ht="18" customHeight="1">
      <c r="B18" s="13"/>
      <c r="C18" s="8"/>
      <c r="D18" s="8"/>
      <c r="E18" s="8"/>
      <c r="F18" s="13"/>
      <c r="G18" s="13"/>
      <c r="H18" s="13"/>
      <c r="I18" s="13"/>
      <c r="J18" s="13"/>
      <c r="K18" s="13"/>
      <c r="L18" s="13"/>
      <c r="M18" s="13"/>
      <c r="N18" s="13"/>
      <c r="O18" s="184" t="s">
        <v>290</v>
      </c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 t="s">
        <v>25</v>
      </c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5" t="s">
        <v>291</v>
      </c>
      <c r="BD18" s="186"/>
      <c r="BE18" s="186"/>
      <c r="BF18" s="186"/>
      <c r="BG18" s="186"/>
      <c r="BH18" s="186"/>
      <c r="BI18" s="186"/>
      <c r="BJ18" s="187"/>
    </row>
    <row r="19" spans="2:62" ht="18" customHeight="1">
      <c r="B19" s="122" t="s">
        <v>158</v>
      </c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83"/>
      <c r="O19" s="190" t="s">
        <v>26</v>
      </c>
      <c r="P19" s="188"/>
      <c r="Q19" s="188"/>
      <c r="R19" s="188"/>
      <c r="S19" s="188"/>
      <c r="T19" s="188"/>
      <c r="U19" s="188"/>
      <c r="V19" s="188"/>
      <c r="W19" s="190" t="s">
        <v>460</v>
      </c>
      <c r="X19" s="188"/>
      <c r="Y19" s="188"/>
      <c r="Z19" s="188"/>
      <c r="AA19" s="188"/>
      <c r="AB19" s="188"/>
      <c r="AC19" s="188"/>
      <c r="AD19" s="188"/>
      <c r="AE19" s="190" t="s">
        <v>461</v>
      </c>
      <c r="AF19" s="188"/>
      <c r="AG19" s="188"/>
      <c r="AH19" s="188"/>
      <c r="AI19" s="188"/>
      <c r="AJ19" s="188"/>
      <c r="AK19" s="188"/>
      <c r="AL19" s="188"/>
      <c r="AM19" s="188" t="s">
        <v>462</v>
      </c>
      <c r="AN19" s="188"/>
      <c r="AO19" s="188"/>
      <c r="AP19" s="188"/>
      <c r="AQ19" s="188"/>
      <c r="AR19" s="188"/>
      <c r="AS19" s="188"/>
      <c r="AT19" s="188"/>
      <c r="AU19" s="188" t="s">
        <v>463</v>
      </c>
      <c r="AV19" s="188"/>
      <c r="AW19" s="188"/>
      <c r="AX19" s="188"/>
      <c r="AY19" s="188"/>
      <c r="AZ19" s="188"/>
      <c r="BA19" s="188"/>
      <c r="BB19" s="188"/>
      <c r="BC19" s="188"/>
      <c r="BD19" s="188"/>
      <c r="BE19" s="188"/>
      <c r="BF19" s="188"/>
      <c r="BG19" s="188"/>
      <c r="BH19" s="188"/>
      <c r="BI19" s="188"/>
      <c r="BJ19" s="189"/>
    </row>
    <row r="20" spans="2:62" ht="18" customHeight="1"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5"/>
      <c r="O20" s="190"/>
      <c r="P20" s="188"/>
      <c r="Q20" s="188"/>
      <c r="R20" s="188"/>
      <c r="S20" s="188"/>
      <c r="T20" s="188"/>
      <c r="U20" s="188"/>
      <c r="V20" s="188"/>
      <c r="W20" s="190"/>
      <c r="X20" s="188"/>
      <c r="Y20" s="188"/>
      <c r="Z20" s="188"/>
      <c r="AA20" s="188"/>
      <c r="AB20" s="188"/>
      <c r="AC20" s="188"/>
      <c r="AD20" s="188"/>
      <c r="AE20" s="190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  <c r="AV20" s="188"/>
      <c r="AW20" s="188"/>
      <c r="AX20" s="188"/>
      <c r="AY20" s="188"/>
      <c r="AZ20" s="188"/>
      <c r="BA20" s="188"/>
      <c r="BB20" s="188"/>
      <c r="BC20" s="188"/>
      <c r="BD20" s="188"/>
      <c r="BE20" s="188"/>
      <c r="BF20" s="188"/>
      <c r="BG20" s="188"/>
      <c r="BH20" s="188"/>
      <c r="BI20" s="188"/>
      <c r="BJ20" s="189"/>
    </row>
    <row r="21" spans="2:22" ht="11.25" customHeight="1">
      <c r="B21" s="13"/>
      <c r="C21" s="8"/>
      <c r="D21" s="8"/>
      <c r="E21" s="8"/>
      <c r="G21" s="8"/>
      <c r="H21" s="8"/>
      <c r="I21" s="8"/>
      <c r="K21" s="8"/>
      <c r="L21" s="8"/>
      <c r="M21" s="8"/>
      <c r="N21" s="13"/>
      <c r="O21" s="31"/>
      <c r="P21" s="32"/>
      <c r="Q21" s="32"/>
      <c r="R21" s="32"/>
      <c r="S21" s="32"/>
      <c r="T21" s="32"/>
      <c r="U21" s="32"/>
      <c r="V21" s="32"/>
    </row>
    <row r="22" spans="2:64" ht="11.25" customHeight="1">
      <c r="B22" s="13"/>
      <c r="C22" s="122" t="s">
        <v>24</v>
      </c>
      <c r="D22" s="122"/>
      <c r="E22" s="122"/>
      <c r="F22" s="122"/>
      <c r="G22" s="131">
        <v>15</v>
      </c>
      <c r="H22" s="131"/>
      <c r="I22" s="131"/>
      <c r="J22" s="122" t="s">
        <v>3</v>
      </c>
      <c r="K22" s="122"/>
      <c r="L22" s="122"/>
      <c r="M22" s="122"/>
      <c r="N22" s="13"/>
      <c r="O22" s="132">
        <v>10244</v>
      </c>
      <c r="P22" s="133"/>
      <c r="Q22" s="133"/>
      <c r="R22" s="133"/>
      <c r="S22" s="133"/>
      <c r="T22" s="133"/>
      <c r="U22" s="133"/>
      <c r="V22" s="133"/>
      <c r="W22" s="182">
        <v>501</v>
      </c>
      <c r="X22" s="182"/>
      <c r="Y22" s="182"/>
      <c r="Z22" s="182"/>
      <c r="AA22" s="182"/>
      <c r="AB22" s="182"/>
      <c r="AC22" s="182"/>
      <c r="AD22" s="182"/>
      <c r="AE22" s="182">
        <v>782</v>
      </c>
      <c r="AF22" s="182"/>
      <c r="AG22" s="182"/>
      <c r="AH22" s="182"/>
      <c r="AI22" s="182"/>
      <c r="AJ22" s="182"/>
      <c r="AK22" s="182"/>
      <c r="AL22" s="182"/>
      <c r="AM22" s="182">
        <v>940</v>
      </c>
      <c r="AN22" s="182"/>
      <c r="AO22" s="182"/>
      <c r="AP22" s="182"/>
      <c r="AQ22" s="182"/>
      <c r="AR22" s="182"/>
      <c r="AS22" s="182"/>
      <c r="AT22" s="182"/>
      <c r="AU22" s="182">
        <v>365</v>
      </c>
      <c r="AV22" s="182"/>
      <c r="AW22" s="182"/>
      <c r="AX22" s="182"/>
      <c r="AY22" s="182"/>
      <c r="AZ22" s="182"/>
      <c r="BA22" s="182"/>
      <c r="BB22" s="182"/>
      <c r="BC22" s="182">
        <v>5534</v>
      </c>
      <c r="BD22" s="182"/>
      <c r="BE22" s="182"/>
      <c r="BF22" s="182"/>
      <c r="BG22" s="182"/>
      <c r="BH22" s="182"/>
      <c r="BI22" s="182"/>
      <c r="BJ22" s="182"/>
      <c r="BL22" s="13"/>
    </row>
    <row r="23" spans="2:62" ht="11.25" customHeight="1">
      <c r="B23" s="13"/>
      <c r="C23" s="13"/>
      <c r="D23" s="13"/>
      <c r="E23" s="8"/>
      <c r="G23" s="131">
        <v>16</v>
      </c>
      <c r="H23" s="131"/>
      <c r="I23" s="131"/>
      <c r="K23" s="13"/>
      <c r="L23" s="13"/>
      <c r="M23" s="13"/>
      <c r="N23" s="13"/>
      <c r="O23" s="132">
        <v>10291</v>
      </c>
      <c r="P23" s="133"/>
      <c r="Q23" s="133"/>
      <c r="R23" s="133"/>
      <c r="S23" s="133"/>
      <c r="T23" s="133"/>
      <c r="U23" s="133"/>
      <c r="V23" s="133"/>
      <c r="W23" s="182">
        <v>501</v>
      </c>
      <c r="X23" s="182"/>
      <c r="Y23" s="182"/>
      <c r="Z23" s="182"/>
      <c r="AA23" s="182"/>
      <c r="AB23" s="182"/>
      <c r="AC23" s="182"/>
      <c r="AD23" s="182"/>
      <c r="AE23" s="182">
        <v>787</v>
      </c>
      <c r="AF23" s="182"/>
      <c r="AG23" s="182"/>
      <c r="AH23" s="182"/>
      <c r="AI23" s="182"/>
      <c r="AJ23" s="182"/>
      <c r="AK23" s="182"/>
      <c r="AL23" s="182"/>
      <c r="AM23" s="182">
        <v>924</v>
      </c>
      <c r="AN23" s="182"/>
      <c r="AO23" s="182"/>
      <c r="AP23" s="182"/>
      <c r="AQ23" s="182"/>
      <c r="AR23" s="182"/>
      <c r="AS23" s="182"/>
      <c r="AT23" s="182"/>
      <c r="AU23" s="182">
        <v>365</v>
      </c>
      <c r="AV23" s="182"/>
      <c r="AW23" s="182"/>
      <c r="AX23" s="182"/>
      <c r="AY23" s="182"/>
      <c r="AZ23" s="182"/>
      <c r="BA23" s="182"/>
      <c r="BB23" s="182"/>
      <c r="BC23" s="182">
        <v>5456</v>
      </c>
      <c r="BD23" s="182"/>
      <c r="BE23" s="182"/>
      <c r="BF23" s="182"/>
      <c r="BG23" s="182"/>
      <c r="BH23" s="182"/>
      <c r="BI23" s="182"/>
      <c r="BJ23" s="182"/>
    </row>
    <row r="24" spans="2:62" ht="11.25" customHeight="1">
      <c r="B24" s="13"/>
      <c r="C24" s="13"/>
      <c r="D24" s="13"/>
      <c r="E24" s="8"/>
      <c r="G24" s="131">
        <v>17</v>
      </c>
      <c r="H24" s="131"/>
      <c r="I24" s="131"/>
      <c r="K24" s="13"/>
      <c r="L24" s="13"/>
      <c r="M24" s="13"/>
      <c r="N24" s="13"/>
      <c r="O24" s="132">
        <v>10025</v>
      </c>
      <c r="P24" s="133"/>
      <c r="Q24" s="133"/>
      <c r="R24" s="133"/>
      <c r="S24" s="133"/>
      <c r="T24" s="133"/>
      <c r="U24" s="133"/>
      <c r="V24" s="133"/>
      <c r="W24" s="133">
        <v>498</v>
      </c>
      <c r="X24" s="133"/>
      <c r="Y24" s="133"/>
      <c r="Z24" s="133"/>
      <c r="AA24" s="133"/>
      <c r="AB24" s="133"/>
      <c r="AC24" s="133"/>
      <c r="AD24" s="133"/>
      <c r="AE24" s="133">
        <v>796</v>
      </c>
      <c r="AF24" s="133"/>
      <c r="AG24" s="133"/>
      <c r="AH24" s="133"/>
      <c r="AI24" s="133"/>
      <c r="AJ24" s="133"/>
      <c r="AK24" s="133"/>
      <c r="AL24" s="133"/>
      <c r="AM24" s="133">
        <v>917</v>
      </c>
      <c r="AN24" s="133"/>
      <c r="AO24" s="133"/>
      <c r="AP24" s="133"/>
      <c r="AQ24" s="133"/>
      <c r="AR24" s="133"/>
      <c r="AS24" s="133"/>
      <c r="AT24" s="133"/>
      <c r="AU24" s="133">
        <v>426</v>
      </c>
      <c r="AV24" s="133"/>
      <c r="AW24" s="133"/>
      <c r="AX24" s="133"/>
      <c r="AY24" s="133"/>
      <c r="AZ24" s="133"/>
      <c r="BA24" s="133"/>
      <c r="BB24" s="133"/>
      <c r="BC24" s="133">
        <v>5379</v>
      </c>
      <c r="BD24" s="133"/>
      <c r="BE24" s="133"/>
      <c r="BF24" s="133"/>
      <c r="BG24" s="133"/>
      <c r="BH24" s="133"/>
      <c r="BI24" s="133"/>
      <c r="BJ24" s="133"/>
    </row>
    <row r="25" spans="1:63" ht="11.25" customHeight="1">
      <c r="A25" s="20"/>
      <c r="B25" s="21"/>
      <c r="C25" s="21"/>
      <c r="D25" s="21"/>
      <c r="E25" s="22"/>
      <c r="F25" s="21"/>
      <c r="G25" s="131">
        <v>18</v>
      </c>
      <c r="H25" s="131"/>
      <c r="I25" s="131"/>
      <c r="J25" s="21"/>
      <c r="K25" s="21"/>
      <c r="L25" s="21"/>
      <c r="M25" s="21"/>
      <c r="N25" s="21"/>
      <c r="O25" s="132">
        <v>9935</v>
      </c>
      <c r="P25" s="133"/>
      <c r="Q25" s="133"/>
      <c r="R25" s="133"/>
      <c r="S25" s="133"/>
      <c r="T25" s="133"/>
      <c r="U25" s="133"/>
      <c r="V25" s="133"/>
      <c r="W25" s="133">
        <v>494</v>
      </c>
      <c r="X25" s="133"/>
      <c r="Y25" s="133"/>
      <c r="Z25" s="133"/>
      <c r="AA25" s="133"/>
      <c r="AB25" s="133"/>
      <c r="AC25" s="133"/>
      <c r="AD25" s="133"/>
      <c r="AE25" s="133">
        <v>803</v>
      </c>
      <c r="AF25" s="133"/>
      <c r="AG25" s="133"/>
      <c r="AH25" s="133"/>
      <c r="AI25" s="133"/>
      <c r="AJ25" s="133"/>
      <c r="AK25" s="133"/>
      <c r="AL25" s="133"/>
      <c r="AM25" s="133">
        <v>898</v>
      </c>
      <c r="AN25" s="133"/>
      <c r="AO25" s="133"/>
      <c r="AP25" s="133"/>
      <c r="AQ25" s="133"/>
      <c r="AR25" s="133"/>
      <c r="AS25" s="133"/>
      <c r="AT25" s="133"/>
      <c r="AU25" s="133">
        <v>435</v>
      </c>
      <c r="AV25" s="133"/>
      <c r="AW25" s="133"/>
      <c r="AX25" s="133"/>
      <c r="AY25" s="133"/>
      <c r="AZ25" s="133"/>
      <c r="BA25" s="133"/>
      <c r="BB25" s="133"/>
      <c r="BC25" s="133">
        <v>5601</v>
      </c>
      <c r="BD25" s="133"/>
      <c r="BE25" s="133"/>
      <c r="BF25" s="133"/>
      <c r="BG25" s="133"/>
      <c r="BH25" s="133"/>
      <c r="BI25" s="133"/>
      <c r="BJ25" s="133"/>
      <c r="BK25" s="20"/>
    </row>
    <row r="26" spans="2:62" s="20" customFormat="1" ht="11.25" customHeight="1">
      <c r="B26" s="21"/>
      <c r="C26" s="21"/>
      <c r="D26" s="21"/>
      <c r="E26" s="22"/>
      <c r="F26" s="21"/>
      <c r="G26" s="173">
        <v>19</v>
      </c>
      <c r="H26" s="173"/>
      <c r="I26" s="173"/>
      <c r="J26" s="21"/>
      <c r="K26" s="21"/>
      <c r="L26" s="21"/>
      <c r="M26" s="21"/>
      <c r="N26" s="21"/>
      <c r="O26" s="135">
        <v>9916</v>
      </c>
      <c r="P26" s="130"/>
      <c r="Q26" s="130"/>
      <c r="R26" s="130"/>
      <c r="S26" s="130"/>
      <c r="T26" s="130"/>
      <c r="U26" s="130"/>
      <c r="V26" s="130"/>
      <c r="W26" s="130">
        <v>513</v>
      </c>
      <c r="X26" s="130"/>
      <c r="Y26" s="130"/>
      <c r="Z26" s="130"/>
      <c r="AA26" s="130"/>
      <c r="AB26" s="130"/>
      <c r="AC26" s="130"/>
      <c r="AD26" s="130"/>
      <c r="AE26" s="130">
        <v>825</v>
      </c>
      <c r="AF26" s="130"/>
      <c r="AG26" s="130"/>
      <c r="AH26" s="130"/>
      <c r="AI26" s="130"/>
      <c r="AJ26" s="130"/>
      <c r="AK26" s="130"/>
      <c r="AL26" s="130"/>
      <c r="AM26" s="130">
        <v>0</v>
      </c>
      <c r="AN26" s="130"/>
      <c r="AO26" s="130"/>
      <c r="AP26" s="130"/>
      <c r="AQ26" s="130"/>
      <c r="AR26" s="130"/>
      <c r="AS26" s="130"/>
      <c r="AT26" s="130"/>
      <c r="AU26" s="130">
        <v>0</v>
      </c>
      <c r="AV26" s="130"/>
      <c r="AW26" s="130"/>
      <c r="AX26" s="130"/>
      <c r="AY26" s="130"/>
      <c r="AZ26" s="130"/>
      <c r="BA26" s="130"/>
      <c r="BB26" s="130"/>
      <c r="BC26" s="130">
        <v>5488</v>
      </c>
      <c r="BD26" s="130"/>
      <c r="BE26" s="130"/>
      <c r="BF26" s="130"/>
      <c r="BG26" s="130"/>
      <c r="BH26" s="130"/>
      <c r="BI26" s="130"/>
      <c r="BJ26" s="130"/>
    </row>
    <row r="27" spans="2:62" ht="11.25" customHeight="1">
      <c r="B27" s="9"/>
      <c r="C27" s="9"/>
      <c r="D27" s="9"/>
      <c r="E27" s="11"/>
      <c r="F27" s="9"/>
      <c r="G27" s="11"/>
      <c r="H27" s="11"/>
      <c r="I27" s="9"/>
      <c r="J27" s="9"/>
      <c r="K27" s="9"/>
      <c r="L27" s="9"/>
      <c r="M27" s="9"/>
      <c r="N27" s="9"/>
      <c r="O27" s="25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</row>
    <row r="28" spans="2:30" ht="12" customHeight="1">
      <c r="B28" s="13"/>
      <c r="C28" s="181" t="s">
        <v>5</v>
      </c>
      <c r="D28" s="181"/>
      <c r="E28" s="3" t="s">
        <v>6</v>
      </c>
      <c r="F28" s="13" t="s">
        <v>459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</row>
    <row r="29" spans="2:6" ht="12" customHeight="1">
      <c r="B29" s="124" t="s">
        <v>9</v>
      </c>
      <c r="C29" s="124"/>
      <c r="D29" s="124"/>
      <c r="E29" s="3" t="s">
        <v>464</v>
      </c>
      <c r="F29" s="4" t="s">
        <v>329</v>
      </c>
    </row>
    <row r="30" spans="2:5" ht="12" customHeight="1">
      <c r="B30" s="2"/>
      <c r="C30" s="2"/>
      <c r="D30" s="2"/>
      <c r="E30" s="3"/>
    </row>
    <row r="31" spans="2:62" s="6" customFormat="1" ht="16.5" customHeight="1">
      <c r="B31" s="121" t="s">
        <v>381</v>
      </c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</row>
    <row r="32" spans="2:62" ht="12.75" customHeight="1">
      <c r="B32" s="120" t="s">
        <v>27</v>
      </c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</row>
    <row r="33" spans="2:63" ht="12.75" customHeight="1">
      <c r="B33" s="9"/>
      <c r="C33" s="10"/>
      <c r="D33" s="10"/>
      <c r="E33" s="10"/>
      <c r="F33" s="11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12" t="s">
        <v>28</v>
      </c>
      <c r="BK33" s="13"/>
    </row>
    <row r="34" spans="2:63" ht="19.5" customHeight="1">
      <c r="B34" s="127" t="s">
        <v>157</v>
      </c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 t="s">
        <v>172</v>
      </c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 t="s">
        <v>173</v>
      </c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 t="s">
        <v>174</v>
      </c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 t="s">
        <v>321</v>
      </c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6"/>
      <c r="BK34" s="13"/>
    </row>
    <row r="35" spans="2:63" ht="19.5" customHeight="1">
      <c r="B35" s="12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88" t="s">
        <v>222</v>
      </c>
      <c r="P35" s="188"/>
      <c r="Q35" s="188"/>
      <c r="R35" s="188"/>
      <c r="S35" s="188" t="s">
        <v>29</v>
      </c>
      <c r="T35" s="188"/>
      <c r="U35" s="188"/>
      <c r="V35" s="188"/>
      <c r="W35" s="188" t="s">
        <v>30</v>
      </c>
      <c r="X35" s="188"/>
      <c r="Y35" s="188"/>
      <c r="Z35" s="188"/>
      <c r="AA35" s="188" t="s">
        <v>222</v>
      </c>
      <c r="AB35" s="188"/>
      <c r="AC35" s="188"/>
      <c r="AD35" s="188"/>
      <c r="AE35" s="188" t="s">
        <v>29</v>
      </c>
      <c r="AF35" s="188"/>
      <c r="AG35" s="188"/>
      <c r="AH35" s="188"/>
      <c r="AI35" s="188" t="s">
        <v>30</v>
      </c>
      <c r="AJ35" s="188"/>
      <c r="AK35" s="188"/>
      <c r="AL35" s="188"/>
      <c r="AM35" s="188" t="s">
        <v>222</v>
      </c>
      <c r="AN35" s="188"/>
      <c r="AO35" s="188"/>
      <c r="AP35" s="188"/>
      <c r="AQ35" s="188" t="s">
        <v>29</v>
      </c>
      <c r="AR35" s="188"/>
      <c r="AS35" s="188"/>
      <c r="AT35" s="188"/>
      <c r="AU35" s="188" t="s">
        <v>30</v>
      </c>
      <c r="AV35" s="188"/>
      <c r="AW35" s="188"/>
      <c r="AX35" s="188"/>
      <c r="AY35" s="188" t="s">
        <v>222</v>
      </c>
      <c r="AZ35" s="188"/>
      <c r="BA35" s="188"/>
      <c r="BB35" s="188"/>
      <c r="BC35" s="188" t="s">
        <v>29</v>
      </c>
      <c r="BD35" s="188"/>
      <c r="BE35" s="188"/>
      <c r="BF35" s="188"/>
      <c r="BG35" s="188" t="s">
        <v>30</v>
      </c>
      <c r="BH35" s="188"/>
      <c r="BI35" s="188"/>
      <c r="BJ35" s="189"/>
      <c r="BK35" s="13"/>
    </row>
    <row r="36" spans="2:18" ht="11.25" customHeight="1">
      <c r="B36" s="13"/>
      <c r="C36" s="8"/>
      <c r="D36" s="8"/>
      <c r="E36" s="8"/>
      <c r="G36" s="8"/>
      <c r="H36" s="8"/>
      <c r="I36" s="8"/>
      <c r="K36" s="8"/>
      <c r="L36" s="8"/>
      <c r="M36" s="8"/>
      <c r="N36" s="13"/>
      <c r="O36" s="31"/>
      <c r="P36" s="32"/>
      <c r="Q36" s="32"/>
      <c r="R36" s="32"/>
    </row>
    <row r="37" spans="2:62" ht="11.25" customHeight="1">
      <c r="B37" s="13"/>
      <c r="C37" s="122" t="s">
        <v>24</v>
      </c>
      <c r="D37" s="122"/>
      <c r="E37" s="122"/>
      <c r="F37" s="122"/>
      <c r="G37" s="120">
        <v>16</v>
      </c>
      <c r="H37" s="120"/>
      <c r="I37" s="120"/>
      <c r="J37" s="120" t="s">
        <v>153</v>
      </c>
      <c r="K37" s="120"/>
      <c r="L37" s="120"/>
      <c r="M37" s="120"/>
      <c r="N37" s="41"/>
      <c r="O37" s="112">
        <f>SUM(S37:Z37)</f>
        <v>65</v>
      </c>
      <c r="P37" s="112"/>
      <c r="Q37" s="112"/>
      <c r="R37" s="112"/>
      <c r="S37" s="112">
        <v>32</v>
      </c>
      <c r="T37" s="112"/>
      <c r="U37" s="112"/>
      <c r="V37" s="112"/>
      <c r="W37" s="112">
        <v>33</v>
      </c>
      <c r="X37" s="112"/>
      <c r="Y37" s="112"/>
      <c r="Z37" s="112"/>
      <c r="AA37" s="112">
        <f>SUM(AE37:AL37)</f>
        <v>40</v>
      </c>
      <c r="AB37" s="112"/>
      <c r="AC37" s="112"/>
      <c r="AD37" s="112"/>
      <c r="AE37" s="112">
        <v>19</v>
      </c>
      <c r="AF37" s="112"/>
      <c r="AG37" s="112"/>
      <c r="AH37" s="112"/>
      <c r="AI37" s="112">
        <v>21</v>
      </c>
      <c r="AJ37" s="112"/>
      <c r="AK37" s="112"/>
      <c r="AL37" s="112"/>
      <c r="AM37" s="112">
        <f>SUM(AQ37:AX37)</f>
        <v>47</v>
      </c>
      <c r="AN37" s="112"/>
      <c r="AO37" s="112"/>
      <c r="AP37" s="112"/>
      <c r="AQ37" s="112">
        <v>21</v>
      </c>
      <c r="AR37" s="112"/>
      <c r="AS37" s="112"/>
      <c r="AT37" s="112"/>
      <c r="AU37" s="112">
        <v>26</v>
      </c>
      <c r="AV37" s="112"/>
      <c r="AW37" s="112"/>
      <c r="AX37" s="112"/>
      <c r="AY37" s="112">
        <f>SUM(BC37:BJ37)</f>
        <v>57</v>
      </c>
      <c r="AZ37" s="112"/>
      <c r="BA37" s="112"/>
      <c r="BB37" s="112"/>
      <c r="BC37" s="112">
        <v>38</v>
      </c>
      <c r="BD37" s="112"/>
      <c r="BE37" s="112"/>
      <c r="BF37" s="112"/>
      <c r="BG37" s="112">
        <v>19</v>
      </c>
      <c r="BH37" s="112"/>
      <c r="BI37" s="112"/>
      <c r="BJ37" s="112"/>
    </row>
    <row r="38" spans="2:62" ht="11.25" customHeight="1">
      <c r="B38" s="13"/>
      <c r="C38" s="13"/>
      <c r="D38" s="13"/>
      <c r="E38" s="8"/>
      <c r="G38" s="120">
        <v>17</v>
      </c>
      <c r="H38" s="120"/>
      <c r="I38" s="120"/>
      <c r="K38" s="13"/>
      <c r="L38" s="13"/>
      <c r="M38" s="13"/>
      <c r="N38" s="41"/>
      <c r="O38" s="112">
        <f>SUM(S38:Z38)</f>
        <v>66</v>
      </c>
      <c r="P38" s="112"/>
      <c r="Q38" s="112"/>
      <c r="R38" s="112"/>
      <c r="S38" s="112">
        <v>34</v>
      </c>
      <c r="T38" s="112"/>
      <c r="U38" s="112"/>
      <c r="V38" s="112"/>
      <c r="W38" s="112">
        <v>32</v>
      </c>
      <c r="X38" s="112"/>
      <c r="Y38" s="112"/>
      <c r="Z38" s="112"/>
      <c r="AA38" s="112">
        <f>SUM(AE38:AL38)</f>
        <v>40</v>
      </c>
      <c r="AB38" s="112"/>
      <c r="AC38" s="112"/>
      <c r="AD38" s="112"/>
      <c r="AE38" s="112">
        <v>19</v>
      </c>
      <c r="AF38" s="112"/>
      <c r="AG38" s="112"/>
      <c r="AH38" s="112"/>
      <c r="AI38" s="112">
        <v>21</v>
      </c>
      <c r="AJ38" s="112"/>
      <c r="AK38" s="112"/>
      <c r="AL38" s="112"/>
      <c r="AM38" s="112">
        <f>SUM(AQ38:AX38)</f>
        <v>47</v>
      </c>
      <c r="AN38" s="112"/>
      <c r="AO38" s="112"/>
      <c r="AP38" s="112"/>
      <c r="AQ38" s="112">
        <v>21</v>
      </c>
      <c r="AR38" s="112"/>
      <c r="AS38" s="112"/>
      <c r="AT38" s="112"/>
      <c r="AU38" s="112">
        <v>26</v>
      </c>
      <c r="AV38" s="112"/>
      <c r="AW38" s="112"/>
      <c r="AX38" s="112"/>
      <c r="AY38" s="112">
        <f>SUM(BC38:BJ38)</f>
        <v>62</v>
      </c>
      <c r="AZ38" s="112"/>
      <c r="BA38" s="112"/>
      <c r="BB38" s="112"/>
      <c r="BC38" s="112">
        <v>41</v>
      </c>
      <c r="BD38" s="112"/>
      <c r="BE38" s="112"/>
      <c r="BF38" s="112"/>
      <c r="BG38" s="112">
        <v>21</v>
      </c>
      <c r="BH38" s="112"/>
      <c r="BI38" s="112"/>
      <c r="BJ38" s="112"/>
    </row>
    <row r="39" spans="2:62" ht="11.25" customHeight="1">
      <c r="B39" s="13"/>
      <c r="C39" s="13"/>
      <c r="D39" s="13"/>
      <c r="E39" s="8"/>
      <c r="G39" s="120">
        <v>18</v>
      </c>
      <c r="H39" s="120"/>
      <c r="I39" s="120"/>
      <c r="K39" s="13"/>
      <c r="L39" s="13"/>
      <c r="M39" s="13"/>
      <c r="N39" s="41"/>
      <c r="O39" s="112">
        <f>SUM(S39:Z39)</f>
        <v>60</v>
      </c>
      <c r="P39" s="112"/>
      <c r="Q39" s="112"/>
      <c r="R39" s="112"/>
      <c r="S39" s="112">
        <v>32</v>
      </c>
      <c r="T39" s="112"/>
      <c r="U39" s="112"/>
      <c r="V39" s="112"/>
      <c r="W39" s="112">
        <v>28</v>
      </c>
      <c r="X39" s="112"/>
      <c r="Y39" s="112"/>
      <c r="Z39" s="112"/>
      <c r="AA39" s="112">
        <f>SUM(AE39:AL39)</f>
        <v>38</v>
      </c>
      <c r="AB39" s="112"/>
      <c r="AC39" s="112"/>
      <c r="AD39" s="112"/>
      <c r="AE39" s="112">
        <v>19</v>
      </c>
      <c r="AF39" s="112"/>
      <c r="AG39" s="112"/>
      <c r="AH39" s="112"/>
      <c r="AI39" s="112">
        <v>19</v>
      </c>
      <c r="AJ39" s="112"/>
      <c r="AK39" s="112"/>
      <c r="AL39" s="112"/>
      <c r="AM39" s="112">
        <f>SUM(AQ39:AX39)</f>
        <v>47</v>
      </c>
      <c r="AN39" s="112"/>
      <c r="AO39" s="112"/>
      <c r="AP39" s="112"/>
      <c r="AQ39" s="112">
        <v>22</v>
      </c>
      <c r="AR39" s="112"/>
      <c r="AS39" s="112"/>
      <c r="AT39" s="112"/>
      <c r="AU39" s="112">
        <v>25</v>
      </c>
      <c r="AV39" s="112"/>
      <c r="AW39" s="112"/>
      <c r="AX39" s="112"/>
      <c r="AY39" s="112">
        <f>SUM(BC39:BJ39)</f>
        <v>61</v>
      </c>
      <c r="AZ39" s="112"/>
      <c r="BA39" s="112"/>
      <c r="BB39" s="112"/>
      <c r="BC39" s="112">
        <v>42</v>
      </c>
      <c r="BD39" s="112"/>
      <c r="BE39" s="112"/>
      <c r="BF39" s="112"/>
      <c r="BG39" s="112">
        <v>19</v>
      </c>
      <c r="BH39" s="112"/>
      <c r="BI39" s="112"/>
      <c r="BJ39" s="112"/>
    </row>
    <row r="40" spans="2:62" ht="11.25" customHeight="1">
      <c r="B40" s="13"/>
      <c r="C40" s="13"/>
      <c r="D40" s="13"/>
      <c r="E40" s="8"/>
      <c r="G40" s="120">
        <v>19</v>
      </c>
      <c r="H40" s="120"/>
      <c r="I40" s="120"/>
      <c r="K40" s="13"/>
      <c r="L40" s="13"/>
      <c r="M40" s="13"/>
      <c r="N40" s="41"/>
      <c r="O40" s="112">
        <f>SUM(S40:Z40)</f>
        <v>63</v>
      </c>
      <c r="P40" s="112"/>
      <c r="Q40" s="112"/>
      <c r="R40" s="112"/>
      <c r="S40" s="112">
        <v>35</v>
      </c>
      <c r="T40" s="112"/>
      <c r="U40" s="112"/>
      <c r="V40" s="112"/>
      <c r="W40" s="112">
        <v>28</v>
      </c>
      <c r="X40" s="112"/>
      <c r="Y40" s="112"/>
      <c r="Z40" s="112"/>
      <c r="AA40" s="112">
        <f>SUM(AE40:AL40)</f>
        <v>38</v>
      </c>
      <c r="AB40" s="112"/>
      <c r="AC40" s="112"/>
      <c r="AD40" s="112"/>
      <c r="AE40" s="112">
        <v>18</v>
      </c>
      <c r="AF40" s="112"/>
      <c r="AG40" s="112"/>
      <c r="AH40" s="112"/>
      <c r="AI40" s="112">
        <v>20</v>
      </c>
      <c r="AJ40" s="112"/>
      <c r="AK40" s="112"/>
      <c r="AL40" s="112"/>
      <c r="AM40" s="112">
        <f>SUM(AQ40:AX40)</f>
        <v>48</v>
      </c>
      <c r="AN40" s="112"/>
      <c r="AO40" s="112"/>
      <c r="AP40" s="112"/>
      <c r="AQ40" s="112">
        <v>23</v>
      </c>
      <c r="AR40" s="112"/>
      <c r="AS40" s="112"/>
      <c r="AT40" s="112"/>
      <c r="AU40" s="112">
        <v>25</v>
      </c>
      <c r="AV40" s="112"/>
      <c r="AW40" s="112"/>
      <c r="AX40" s="112"/>
      <c r="AY40" s="112">
        <f>SUM(BC40:BJ40)</f>
        <v>60</v>
      </c>
      <c r="AZ40" s="112"/>
      <c r="BA40" s="112"/>
      <c r="BB40" s="112"/>
      <c r="BC40" s="112">
        <v>40</v>
      </c>
      <c r="BD40" s="112"/>
      <c r="BE40" s="112"/>
      <c r="BF40" s="112"/>
      <c r="BG40" s="112">
        <v>20</v>
      </c>
      <c r="BH40" s="112"/>
      <c r="BI40" s="112"/>
      <c r="BJ40" s="112"/>
    </row>
    <row r="41" spans="2:62" s="20" customFormat="1" ht="11.25" customHeight="1">
      <c r="B41" s="21"/>
      <c r="C41" s="21"/>
      <c r="D41" s="21"/>
      <c r="E41" s="22"/>
      <c r="F41" s="21"/>
      <c r="G41" s="173">
        <v>20</v>
      </c>
      <c r="H41" s="173"/>
      <c r="I41" s="173"/>
      <c r="J41" s="21"/>
      <c r="K41" s="21"/>
      <c r="L41" s="21"/>
      <c r="M41" s="21"/>
      <c r="N41" s="39"/>
      <c r="O41" s="115">
        <f>SUM(S41:Z41)</f>
        <v>66</v>
      </c>
      <c r="P41" s="115"/>
      <c r="Q41" s="115"/>
      <c r="R41" s="115"/>
      <c r="S41" s="115">
        <v>38</v>
      </c>
      <c r="T41" s="115"/>
      <c r="U41" s="115"/>
      <c r="V41" s="115"/>
      <c r="W41" s="115">
        <v>28</v>
      </c>
      <c r="X41" s="115"/>
      <c r="Y41" s="115"/>
      <c r="Z41" s="115"/>
      <c r="AA41" s="115">
        <f>SUM(AE41:AL41)</f>
        <v>40</v>
      </c>
      <c r="AB41" s="115"/>
      <c r="AC41" s="115"/>
      <c r="AD41" s="115"/>
      <c r="AE41" s="115">
        <v>19</v>
      </c>
      <c r="AF41" s="115"/>
      <c r="AG41" s="115"/>
      <c r="AH41" s="115"/>
      <c r="AI41" s="115">
        <v>21</v>
      </c>
      <c r="AJ41" s="115"/>
      <c r="AK41" s="115"/>
      <c r="AL41" s="115"/>
      <c r="AM41" s="115">
        <f>SUM(AQ41:AX41)</f>
        <v>46</v>
      </c>
      <c r="AN41" s="115"/>
      <c r="AO41" s="115"/>
      <c r="AP41" s="115"/>
      <c r="AQ41" s="115">
        <v>22</v>
      </c>
      <c r="AR41" s="115"/>
      <c r="AS41" s="115"/>
      <c r="AT41" s="115"/>
      <c r="AU41" s="115">
        <v>24</v>
      </c>
      <c r="AV41" s="115"/>
      <c r="AW41" s="115"/>
      <c r="AX41" s="115"/>
      <c r="AY41" s="115">
        <f>SUM(BC41:BJ41)</f>
        <v>61</v>
      </c>
      <c r="AZ41" s="115"/>
      <c r="BA41" s="115"/>
      <c r="BB41" s="115"/>
      <c r="BC41" s="115">
        <v>41</v>
      </c>
      <c r="BD41" s="115"/>
      <c r="BE41" s="115"/>
      <c r="BF41" s="115"/>
      <c r="BG41" s="115">
        <v>20</v>
      </c>
      <c r="BH41" s="115"/>
      <c r="BI41" s="115"/>
      <c r="BJ41" s="115"/>
    </row>
    <row r="42" spans="2:62" ht="11.25" customHeight="1">
      <c r="B42" s="9"/>
      <c r="C42" s="9"/>
      <c r="D42" s="9"/>
      <c r="E42" s="11"/>
      <c r="F42" s="9"/>
      <c r="G42" s="11"/>
      <c r="H42" s="11"/>
      <c r="I42" s="9"/>
      <c r="J42" s="9"/>
      <c r="K42" s="9"/>
      <c r="L42" s="9"/>
      <c r="M42" s="9"/>
      <c r="N42" s="9"/>
      <c r="O42" s="25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</row>
    <row r="43" spans="2:6" ht="12" customHeight="1">
      <c r="B43" s="124" t="s">
        <v>9</v>
      </c>
      <c r="C43" s="124"/>
      <c r="D43" s="124"/>
      <c r="E43" s="3" t="s">
        <v>429</v>
      </c>
      <c r="F43" s="4" t="s">
        <v>371</v>
      </c>
    </row>
    <row r="44" spans="2:5" ht="12" customHeight="1">
      <c r="B44" s="2"/>
      <c r="C44" s="2"/>
      <c r="D44" s="2"/>
      <c r="E44" s="3"/>
    </row>
    <row r="45" spans="2:62" ht="12.75" customHeight="1">
      <c r="B45" s="120" t="s">
        <v>31</v>
      </c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</row>
    <row r="46" spans="2:62" ht="12.75" customHeight="1">
      <c r="B46" s="9"/>
      <c r="C46" s="10"/>
      <c r="D46" s="10"/>
      <c r="E46" s="10"/>
      <c r="F46" s="10"/>
      <c r="G46" s="11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12"/>
    </row>
    <row r="47" spans="2:63" ht="19.5" customHeight="1">
      <c r="B47" s="127" t="s">
        <v>158</v>
      </c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9" t="s">
        <v>172</v>
      </c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 t="s">
        <v>173</v>
      </c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129"/>
      <c r="AY47" s="129"/>
      <c r="AZ47" s="129"/>
      <c r="BA47" s="129"/>
      <c r="BB47" s="129"/>
      <c r="BC47" s="129"/>
      <c r="BD47" s="129"/>
      <c r="BE47" s="129"/>
      <c r="BF47" s="129"/>
      <c r="BG47" s="129"/>
      <c r="BH47" s="129"/>
      <c r="BI47" s="129"/>
      <c r="BJ47" s="193"/>
      <c r="BK47" s="13"/>
    </row>
    <row r="48" spans="2:63" ht="19.5" customHeight="1">
      <c r="B48" s="12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 t="s">
        <v>176</v>
      </c>
      <c r="P48" s="118"/>
      <c r="Q48" s="118"/>
      <c r="R48" s="118"/>
      <c r="S48" s="118"/>
      <c r="T48" s="118"/>
      <c r="U48" s="118"/>
      <c r="V48" s="118"/>
      <c r="W48" s="118" t="s">
        <v>32</v>
      </c>
      <c r="X48" s="118"/>
      <c r="Y48" s="118"/>
      <c r="Z48" s="118"/>
      <c r="AA48" s="118"/>
      <c r="AB48" s="118"/>
      <c r="AC48" s="118"/>
      <c r="AD48" s="118"/>
      <c r="AE48" s="118" t="s">
        <v>33</v>
      </c>
      <c r="AF48" s="118"/>
      <c r="AG48" s="118"/>
      <c r="AH48" s="118"/>
      <c r="AI48" s="118"/>
      <c r="AJ48" s="118"/>
      <c r="AK48" s="118"/>
      <c r="AL48" s="118"/>
      <c r="AM48" s="118" t="s">
        <v>176</v>
      </c>
      <c r="AN48" s="118"/>
      <c r="AO48" s="118"/>
      <c r="AP48" s="118"/>
      <c r="AQ48" s="118"/>
      <c r="AR48" s="118"/>
      <c r="AS48" s="118"/>
      <c r="AT48" s="118"/>
      <c r="AU48" s="118" t="s">
        <v>32</v>
      </c>
      <c r="AV48" s="118"/>
      <c r="AW48" s="118"/>
      <c r="AX48" s="118"/>
      <c r="AY48" s="118"/>
      <c r="AZ48" s="118"/>
      <c r="BA48" s="118"/>
      <c r="BB48" s="118"/>
      <c r="BC48" s="118" t="s">
        <v>33</v>
      </c>
      <c r="BD48" s="118"/>
      <c r="BE48" s="118"/>
      <c r="BF48" s="118"/>
      <c r="BG48" s="118"/>
      <c r="BH48" s="118"/>
      <c r="BI48" s="118"/>
      <c r="BJ48" s="119"/>
      <c r="BK48" s="13"/>
    </row>
    <row r="49" spans="2:63" ht="11.25" customHeight="1">
      <c r="B49" s="13"/>
      <c r="C49" s="8"/>
      <c r="D49" s="8"/>
      <c r="E49" s="8"/>
      <c r="G49" s="8"/>
      <c r="H49" s="8"/>
      <c r="I49" s="8"/>
      <c r="K49" s="8"/>
      <c r="L49" s="8"/>
      <c r="M49" s="8"/>
      <c r="N49" s="13"/>
      <c r="O49" s="31"/>
      <c r="P49" s="32"/>
      <c r="Q49" s="32"/>
      <c r="R49" s="32"/>
      <c r="S49" s="32"/>
      <c r="T49" s="32"/>
      <c r="U49" s="194" t="s">
        <v>175</v>
      </c>
      <c r="V49" s="194"/>
      <c r="AK49" s="120" t="s">
        <v>175</v>
      </c>
      <c r="AL49" s="120"/>
      <c r="AS49" s="120" t="s">
        <v>175</v>
      </c>
      <c r="AT49" s="120"/>
      <c r="BI49" s="120" t="s">
        <v>175</v>
      </c>
      <c r="BJ49" s="120"/>
      <c r="BK49" s="13"/>
    </row>
    <row r="50" spans="2:63" ht="11.25" customHeight="1">
      <c r="B50" s="13"/>
      <c r="C50" s="8"/>
      <c r="D50" s="8"/>
      <c r="E50" s="8"/>
      <c r="G50" s="8"/>
      <c r="H50" s="8"/>
      <c r="I50" s="8"/>
      <c r="K50" s="8"/>
      <c r="L50" s="8"/>
      <c r="M50" s="8"/>
      <c r="N50" s="13"/>
      <c r="O50" s="15"/>
      <c r="P50" s="13"/>
      <c r="Q50" s="13"/>
      <c r="R50" s="13"/>
      <c r="S50" s="13"/>
      <c r="T50" s="13"/>
      <c r="U50" s="13"/>
      <c r="V50" s="13"/>
      <c r="BK50" s="13"/>
    </row>
    <row r="51" spans="2:63" ht="11.25" customHeight="1">
      <c r="B51" s="13"/>
      <c r="C51" s="122" t="s">
        <v>24</v>
      </c>
      <c r="D51" s="122"/>
      <c r="E51" s="122"/>
      <c r="F51" s="122"/>
      <c r="G51" s="120">
        <v>15</v>
      </c>
      <c r="H51" s="120"/>
      <c r="I51" s="120"/>
      <c r="J51" s="122" t="s">
        <v>3</v>
      </c>
      <c r="K51" s="122"/>
      <c r="L51" s="122"/>
      <c r="M51" s="122"/>
      <c r="N51" s="13"/>
      <c r="O51" s="116">
        <v>4267621</v>
      </c>
      <c r="P51" s="112"/>
      <c r="Q51" s="112"/>
      <c r="R51" s="112"/>
      <c r="S51" s="112"/>
      <c r="T51" s="112"/>
      <c r="U51" s="112"/>
      <c r="V51" s="112"/>
      <c r="W51" s="112">
        <v>790</v>
      </c>
      <c r="X51" s="112"/>
      <c r="Y51" s="112"/>
      <c r="Z51" s="112"/>
      <c r="AA51" s="112"/>
      <c r="AB51" s="112"/>
      <c r="AC51" s="112"/>
      <c r="AD51" s="112"/>
      <c r="AE51" s="112">
        <v>5402</v>
      </c>
      <c r="AF51" s="112"/>
      <c r="AG51" s="112"/>
      <c r="AH51" s="112"/>
      <c r="AI51" s="112"/>
      <c r="AJ51" s="112"/>
      <c r="AK51" s="112"/>
      <c r="AL51" s="112"/>
      <c r="AM51" s="113">
        <v>2890366</v>
      </c>
      <c r="AN51" s="113"/>
      <c r="AO51" s="113"/>
      <c r="AP51" s="113"/>
      <c r="AQ51" s="113"/>
      <c r="AR51" s="113"/>
      <c r="AS51" s="113"/>
      <c r="AT51" s="113"/>
      <c r="AU51" s="113">
        <v>480</v>
      </c>
      <c r="AV51" s="113"/>
      <c r="AW51" s="113"/>
      <c r="AX51" s="113"/>
      <c r="AY51" s="113"/>
      <c r="AZ51" s="113"/>
      <c r="BA51" s="113"/>
      <c r="BB51" s="113"/>
      <c r="BC51" s="113">
        <v>5953</v>
      </c>
      <c r="BD51" s="113"/>
      <c r="BE51" s="113"/>
      <c r="BF51" s="113"/>
      <c r="BG51" s="113"/>
      <c r="BH51" s="113"/>
      <c r="BI51" s="113"/>
      <c r="BJ51" s="113"/>
      <c r="BK51" s="13"/>
    </row>
    <row r="52" spans="2:63" ht="11.25" customHeight="1">
      <c r="B52" s="13"/>
      <c r="C52" s="13"/>
      <c r="D52" s="13"/>
      <c r="E52" s="8"/>
      <c r="G52" s="120">
        <v>16</v>
      </c>
      <c r="H52" s="120"/>
      <c r="I52" s="120"/>
      <c r="K52" s="13"/>
      <c r="L52" s="13"/>
      <c r="M52" s="13"/>
      <c r="N52" s="13"/>
      <c r="O52" s="116">
        <v>3893923</v>
      </c>
      <c r="P52" s="112"/>
      <c r="Q52" s="112"/>
      <c r="R52" s="112"/>
      <c r="S52" s="112"/>
      <c r="T52" s="112"/>
      <c r="U52" s="112"/>
      <c r="V52" s="112"/>
      <c r="W52" s="112">
        <v>767</v>
      </c>
      <c r="X52" s="112"/>
      <c r="Y52" s="112"/>
      <c r="Z52" s="112"/>
      <c r="AA52" s="112"/>
      <c r="AB52" s="112"/>
      <c r="AC52" s="112"/>
      <c r="AD52" s="112"/>
      <c r="AE52" s="112">
        <v>5077</v>
      </c>
      <c r="AF52" s="112"/>
      <c r="AG52" s="112"/>
      <c r="AH52" s="112"/>
      <c r="AI52" s="112"/>
      <c r="AJ52" s="112"/>
      <c r="AK52" s="112"/>
      <c r="AL52" s="112"/>
      <c r="AM52" s="113">
        <v>3000043</v>
      </c>
      <c r="AN52" s="113"/>
      <c r="AO52" s="113"/>
      <c r="AP52" s="113"/>
      <c r="AQ52" s="113"/>
      <c r="AR52" s="113"/>
      <c r="AS52" s="113"/>
      <c r="AT52" s="113"/>
      <c r="AU52" s="113">
        <v>478</v>
      </c>
      <c r="AV52" s="113"/>
      <c r="AW52" s="113"/>
      <c r="AX52" s="113"/>
      <c r="AY52" s="113"/>
      <c r="AZ52" s="113"/>
      <c r="BA52" s="113"/>
      <c r="BB52" s="113"/>
      <c r="BC52" s="113">
        <v>6286</v>
      </c>
      <c r="BD52" s="113"/>
      <c r="BE52" s="113"/>
      <c r="BF52" s="113"/>
      <c r="BG52" s="113"/>
      <c r="BH52" s="113"/>
      <c r="BI52" s="113"/>
      <c r="BJ52" s="113"/>
      <c r="BK52" s="13"/>
    </row>
    <row r="53" spans="2:63" ht="11.25" customHeight="1">
      <c r="B53" s="13"/>
      <c r="C53" s="13"/>
      <c r="D53" s="13"/>
      <c r="E53" s="8"/>
      <c r="G53" s="120">
        <v>17</v>
      </c>
      <c r="H53" s="120"/>
      <c r="I53" s="120"/>
      <c r="K53" s="13"/>
      <c r="L53" s="13"/>
      <c r="M53" s="13"/>
      <c r="N53" s="13"/>
      <c r="O53" s="116">
        <v>3830924</v>
      </c>
      <c r="P53" s="112"/>
      <c r="Q53" s="112"/>
      <c r="R53" s="112"/>
      <c r="S53" s="112"/>
      <c r="T53" s="112"/>
      <c r="U53" s="112"/>
      <c r="V53" s="112"/>
      <c r="W53" s="112">
        <v>712</v>
      </c>
      <c r="X53" s="112"/>
      <c r="Y53" s="112"/>
      <c r="Z53" s="112"/>
      <c r="AA53" s="112"/>
      <c r="AB53" s="112"/>
      <c r="AC53" s="112"/>
      <c r="AD53" s="112"/>
      <c r="AE53" s="112">
        <v>5381</v>
      </c>
      <c r="AF53" s="112"/>
      <c r="AG53" s="112"/>
      <c r="AH53" s="112"/>
      <c r="AI53" s="112"/>
      <c r="AJ53" s="112"/>
      <c r="AK53" s="112"/>
      <c r="AL53" s="112"/>
      <c r="AM53" s="112">
        <v>3197913</v>
      </c>
      <c r="AN53" s="112"/>
      <c r="AO53" s="112"/>
      <c r="AP53" s="112"/>
      <c r="AQ53" s="112"/>
      <c r="AR53" s="112"/>
      <c r="AS53" s="112"/>
      <c r="AT53" s="112"/>
      <c r="AU53" s="112">
        <v>468</v>
      </c>
      <c r="AV53" s="112"/>
      <c r="AW53" s="112"/>
      <c r="AX53" s="112"/>
      <c r="AY53" s="112"/>
      <c r="AZ53" s="112"/>
      <c r="BA53" s="112"/>
      <c r="BB53" s="112"/>
      <c r="BC53" s="112">
        <v>6833</v>
      </c>
      <c r="BD53" s="112"/>
      <c r="BE53" s="112"/>
      <c r="BF53" s="112"/>
      <c r="BG53" s="112"/>
      <c r="BH53" s="112"/>
      <c r="BI53" s="112"/>
      <c r="BJ53" s="112"/>
      <c r="BK53" s="13"/>
    </row>
    <row r="54" spans="2:63" ht="11.25" customHeight="1">
      <c r="B54" s="13"/>
      <c r="C54" s="13"/>
      <c r="D54" s="13"/>
      <c r="E54" s="8"/>
      <c r="G54" s="120">
        <v>18</v>
      </c>
      <c r="H54" s="120"/>
      <c r="I54" s="120"/>
      <c r="K54" s="13"/>
      <c r="L54" s="13"/>
      <c r="M54" s="13"/>
      <c r="N54" s="13"/>
      <c r="O54" s="116">
        <v>3443978</v>
      </c>
      <c r="P54" s="112"/>
      <c r="Q54" s="112"/>
      <c r="R54" s="112"/>
      <c r="S54" s="112"/>
      <c r="T54" s="112"/>
      <c r="U54" s="112"/>
      <c r="V54" s="112"/>
      <c r="W54" s="112">
        <v>672</v>
      </c>
      <c r="X54" s="112"/>
      <c r="Y54" s="112"/>
      <c r="Z54" s="112"/>
      <c r="AA54" s="112"/>
      <c r="AB54" s="112"/>
      <c r="AC54" s="112"/>
      <c r="AD54" s="112"/>
      <c r="AE54" s="112">
        <v>5125</v>
      </c>
      <c r="AF54" s="112"/>
      <c r="AG54" s="112"/>
      <c r="AH54" s="112"/>
      <c r="AI54" s="112"/>
      <c r="AJ54" s="112"/>
      <c r="AK54" s="112"/>
      <c r="AL54" s="112"/>
      <c r="AM54" s="112">
        <v>3354353</v>
      </c>
      <c r="AN54" s="112"/>
      <c r="AO54" s="112"/>
      <c r="AP54" s="112"/>
      <c r="AQ54" s="112"/>
      <c r="AR54" s="112"/>
      <c r="AS54" s="112"/>
      <c r="AT54" s="112"/>
      <c r="AU54" s="112">
        <v>432</v>
      </c>
      <c r="AV54" s="112"/>
      <c r="AW54" s="112"/>
      <c r="AX54" s="112"/>
      <c r="AY54" s="112"/>
      <c r="AZ54" s="112"/>
      <c r="BA54" s="112"/>
      <c r="BB54" s="112"/>
      <c r="BC54" s="112">
        <v>7765</v>
      </c>
      <c r="BD54" s="112"/>
      <c r="BE54" s="112"/>
      <c r="BF54" s="112"/>
      <c r="BG54" s="112"/>
      <c r="BH54" s="112"/>
      <c r="BI54" s="112"/>
      <c r="BJ54" s="112"/>
      <c r="BK54" s="13"/>
    </row>
    <row r="55" spans="2:63" s="20" customFormat="1" ht="11.25" customHeight="1">
      <c r="B55" s="21"/>
      <c r="C55" s="21"/>
      <c r="D55" s="21"/>
      <c r="E55" s="22"/>
      <c r="F55" s="21"/>
      <c r="G55" s="173">
        <v>19</v>
      </c>
      <c r="H55" s="173"/>
      <c r="I55" s="173"/>
      <c r="J55" s="21"/>
      <c r="K55" s="21"/>
      <c r="L55" s="21"/>
      <c r="M55" s="21"/>
      <c r="N55" s="21"/>
      <c r="O55" s="114">
        <v>4203198</v>
      </c>
      <c r="P55" s="115"/>
      <c r="Q55" s="115"/>
      <c r="R55" s="115"/>
      <c r="S55" s="115"/>
      <c r="T55" s="115"/>
      <c r="U55" s="115"/>
      <c r="V55" s="115"/>
      <c r="W55" s="115">
        <v>749</v>
      </c>
      <c r="X55" s="115"/>
      <c r="Y55" s="115"/>
      <c r="Z55" s="115"/>
      <c r="AA55" s="115"/>
      <c r="AB55" s="115"/>
      <c r="AC55" s="115"/>
      <c r="AD55" s="115"/>
      <c r="AE55" s="115">
        <v>5612</v>
      </c>
      <c r="AF55" s="115"/>
      <c r="AG55" s="115"/>
      <c r="AH55" s="115"/>
      <c r="AI55" s="115"/>
      <c r="AJ55" s="115"/>
      <c r="AK55" s="115"/>
      <c r="AL55" s="115"/>
      <c r="AM55" s="115">
        <v>3934034</v>
      </c>
      <c r="AN55" s="115"/>
      <c r="AO55" s="115"/>
      <c r="AP55" s="115"/>
      <c r="AQ55" s="115"/>
      <c r="AR55" s="115"/>
      <c r="AS55" s="115"/>
      <c r="AT55" s="115"/>
      <c r="AU55" s="115">
        <v>452</v>
      </c>
      <c r="AV55" s="115"/>
      <c r="AW55" s="115"/>
      <c r="AX55" s="115"/>
      <c r="AY55" s="115"/>
      <c r="AZ55" s="115"/>
      <c r="BA55" s="115"/>
      <c r="BB55" s="115"/>
      <c r="BC55" s="115">
        <v>8704</v>
      </c>
      <c r="BD55" s="115"/>
      <c r="BE55" s="115"/>
      <c r="BF55" s="115"/>
      <c r="BG55" s="115"/>
      <c r="BH55" s="115"/>
      <c r="BI55" s="115"/>
      <c r="BJ55" s="115"/>
      <c r="BK55" s="21"/>
    </row>
    <row r="56" spans="2:63" ht="11.25" customHeight="1">
      <c r="B56" s="9"/>
      <c r="C56" s="9"/>
      <c r="D56" s="9"/>
      <c r="E56" s="11"/>
      <c r="F56" s="9"/>
      <c r="G56" s="11"/>
      <c r="H56" s="11"/>
      <c r="I56" s="9"/>
      <c r="J56" s="9"/>
      <c r="K56" s="9"/>
      <c r="L56" s="9"/>
      <c r="M56" s="9"/>
      <c r="N56" s="9"/>
      <c r="O56" s="25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13"/>
    </row>
    <row r="57" spans="2:63" ht="19.5" customHeight="1">
      <c r="B57" s="127" t="s">
        <v>158</v>
      </c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9" t="s">
        <v>174</v>
      </c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 t="s">
        <v>321</v>
      </c>
      <c r="AN57" s="129"/>
      <c r="AO57" s="129"/>
      <c r="AP57" s="129"/>
      <c r="AQ57" s="129"/>
      <c r="AR57" s="129"/>
      <c r="AS57" s="129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93"/>
      <c r="BK57" s="13"/>
    </row>
    <row r="58" spans="2:63" ht="19.5" customHeight="1">
      <c r="B58" s="12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 t="s">
        <v>176</v>
      </c>
      <c r="P58" s="118"/>
      <c r="Q58" s="118"/>
      <c r="R58" s="118"/>
      <c r="S58" s="118"/>
      <c r="T58" s="118"/>
      <c r="U58" s="118"/>
      <c r="V58" s="118"/>
      <c r="W58" s="118" t="s">
        <v>32</v>
      </c>
      <c r="X58" s="118"/>
      <c r="Y58" s="118"/>
      <c r="Z58" s="118"/>
      <c r="AA58" s="118"/>
      <c r="AB58" s="118"/>
      <c r="AC58" s="118"/>
      <c r="AD58" s="118"/>
      <c r="AE58" s="118" t="s">
        <v>33</v>
      </c>
      <c r="AF58" s="118"/>
      <c r="AG58" s="118"/>
      <c r="AH58" s="118"/>
      <c r="AI58" s="118"/>
      <c r="AJ58" s="118"/>
      <c r="AK58" s="118"/>
      <c r="AL58" s="118"/>
      <c r="AM58" s="118" t="s">
        <v>176</v>
      </c>
      <c r="AN58" s="118"/>
      <c r="AO58" s="118"/>
      <c r="AP58" s="118"/>
      <c r="AQ58" s="118"/>
      <c r="AR58" s="118"/>
      <c r="AS58" s="118"/>
      <c r="AT58" s="118"/>
      <c r="AU58" s="118" t="s">
        <v>32</v>
      </c>
      <c r="AV58" s="118"/>
      <c r="AW58" s="118"/>
      <c r="AX58" s="118"/>
      <c r="AY58" s="118"/>
      <c r="AZ58" s="118"/>
      <c r="BA58" s="118"/>
      <c r="BB58" s="118"/>
      <c r="BC58" s="118" t="s">
        <v>33</v>
      </c>
      <c r="BD58" s="118"/>
      <c r="BE58" s="118"/>
      <c r="BF58" s="118"/>
      <c r="BG58" s="118"/>
      <c r="BH58" s="118"/>
      <c r="BI58" s="118"/>
      <c r="BJ58" s="119"/>
      <c r="BK58" s="13"/>
    </row>
    <row r="59" spans="2:63" ht="11.25" customHeight="1">
      <c r="B59" s="13"/>
      <c r="C59" s="8"/>
      <c r="D59" s="8"/>
      <c r="E59" s="8"/>
      <c r="G59" s="8"/>
      <c r="H59" s="8"/>
      <c r="I59" s="8"/>
      <c r="K59" s="8"/>
      <c r="L59" s="8"/>
      <c r="M59" s="8"/>
      <c r="N59" s="13"/>
      <c r="O59" s="31"/>
      <c r="P59" s="32"/>
      <c r="Q59" s="32"/>
      <c r="R59" s="32"/>
      <c r="S59" s="32"/>
      <c r="T59" s="32"/>
      <c r="U59" s="194" t="s">
        <v>175</v>
      </c>
      <c r="V59" s="194"/>
      <c r="AK59" s="120" t="s">
        <v>175</v>
      </c>
      <c r="AL59" s="120"/>
      <c r="AS59" s="120" t="s">
        <v>175</v>
      </c>
      <c r="AT59" s="120"/>
      <c r="BI59" s="120" t="s">
        <v>175</v>
      </c>
      <c r="BJ59" s="120"/>
      <c r="BK59" s="13"/>
    </row>
    <row r="60" spans="2:63" ht="11.25" customHeight="1">
      <c r="B60" s="13"/>
      <c r="C60" s="8"/>
      <c r="D60" s="8"/>
      <c r="E60" s="8"/>
      <c r="G60" s="8"/>
      <c r="H60" s="8"/>
      <c r="I60" s="8"/>
      <c r="K60" s="8"/>
      <c r="L60" s="8"/>
      <c r="M60" s="8"/>
      <c r="N60" s="13"/>
      <c r="O60" s="15"/>
      <c r="P60" s="13"/>
      <c r="Q60" s="13"/>
      <c r="R60" s="13"/>
      <c r="S60" s="13"/>
      <c r="T60" s="13"/>
      <c r="U60" s="13"/>
      <c r="V60" s="13"/>
      <c r="BK60" s="13"/>
    </row>
    <row r="61" spans="2:64" ht="11.25" customHeight="1">
      <c r="B61" s="13"/>
      <c r="C61" s="122" t="s">
        <v>24</v>
      </c>
      <c r="D61" s="122"/>
      <c r="E61" s="122"/>
      <c r="F61" s="122"/>
      <c r="G61" s="120">
        <v>15</v>
      </c>
      <c r="H61" s="120"/>
      <c r="I61" s="120"/>
      <c r="J61" s="122" t="s">
        <v>3</v>
      </c>
      <c r="K61" s="122"/>
      <c r="L61" s="122"/>
      <c r="M61" s="122"/>
      <c r="N61" s="13"/>
      <c r="O61" s="116">
        <v>5129288</v>
      </c>
      <c r="P61" s="112"/>
      <c r="Q61" s="112"/>
      <c r="R61" s="112"/>
      <c r="S61" s="112"/>
      <c r="T61" s="112"/>
      <c r="U61" s="112"/>
      <c r="V61" s="112"/>
      <c r="W61" s="112">
        <v>564</v>
      </c>
      <c r="X61" s="112"/>
      <c r="Y61" s="112"/>
      <c r="Z61" s="112"/>
      <c r="AA61" s="112"/>
      <c r="AB61" s="112"/>
      <c r="AC61" s="112"/>
      <c r="AD61" s="112"/>
      <c r="AE61" s="112">
        <v>9094</v>
      </c>
      <c r="AF61" s="112"/>
      <c r="AG61" s="112"/>
      <c r="AH61" s="112"/>
      <c r="AI61" s="112"/>
      <c r="AJ61" s="112"/>
      <c r="AK61" s="112"/>
      <c r="AL61" s="112"/>
      <c r="AM61" s="113">
        <v>3823061</v>
      </c>
      <c r="AN61" s="113"/>
      <c r="AO61" s="113"/>
      <c r="AP61" s="113"/>
      <c r="AQ61" s="113"/>
      <c r="AR61" s="113"/>
      <c r="AS61" s="113"/>
      <c r="AT61" s="113"/>
      <c r="AU61" s="113">
        <v>751</v>
      </c>
      <c r="AV61" s="113"/>
      <c r="AW61" s="113"/>
      <c r="AX61" s="113"/>
      <c r="AY61" s="113"/>
      <c r="AZ61" s="113"/>
      <c r="BA61" s="113"/>
      <c r="BB61" s="113"/>
      <c r="BC61" s="113">
        <v>5091</v>
      </c>
      <c r="BD61" s="113"/>
      <c r="BE61" s="113"/>
      <c r="BF61" s="113"/>
      <c r="BG61" s="113"/>
      <c r="BH61" s="113"/>
      <c r="BI61" s="113"/>
      <c r="BJ61" s="113"/>
      <c r="BL61" s="20"/>
    </row>
    <row r="62" spans="2:64" ht="11.25" customHeight="1">
      <c r="B62" s="13"/>
      <c r="C62" s="13"/>
      <c r="D62" s="13"/>
      <c r="E62" s="8"/>
      <c r="G62" s="120">
        <v>16</v>
      </c>
      <c r="H62" s="120"/>
      <c r="I62" s="120"/>
      <c r="K62" s="13"/>
      <c r="L62" s="13"/>
      <c r="M62" s="13"/>
      <c r="N62" s="13"/>
      <c r="O62" s="116">
        <v>5418845</v>
      </c>
      <c r="P62" s="112"/>
      <c r="Q62" s="112"/>
      <c r="R62" s="112"/>
      <c r="S62" s="112"/>
      <c r="T62" s="112"/>
      <c r="U62" s="112"/>
      <c r="V62" s="112"/>
      <c r="W62" s="112">
        <v>564</v>
      </c>
      <c r="X62" s="112"/>
      <c r="Y62" s="112"/>
      <c r="Z62" s="112"/>
      <c r="AA62" s="112"/>
      <c r="AB62" s="112"/>
      <c r="AC62" s="112"/>
      <c r="AD62" s="112"/>
      <c r="AE62" s="112">
        <v>9608</v>
      </c>
      <c r="AF62" s="112"/>
      <c r="AG62" s="112"/>
      <c r="AH62" s="112"/>
      <c r="AI62" s="112"/>
      <c r="AJ62" s="112"/>
      <c r="AK62" s="112"/>
      <c r="AL62" s="112"/>
      <c r="AM62" s="113">
        <v>5093109</v>
      </c>
      <c r="AN62" s="113"/>
      <c r="AO62" s="113"/>
      <c r="AP62" s="113"/>
      <c r="AQ62" s="113"/>
      <c r="AR62" s="113"/>
      <c r="AS62" s="113"/>
      <c r="AT62" s="113"/>
      <c r="AU62" s="113">
        <v>664</v>
      </c>
      <c r="AV62" s="113"/>
      <c r="AW62" s="113"/>
      <c r="AX62" s="113"/>
      <c r="AY62" s="113"/>
      <c r="AZ62" s="113"/>
      <c r="BA62" s="113"/>
      <c r="BB62" s="113"/>
      <c r="BC62" s="113">
        <v>7670</v>
      </c>
      <c r="BD62" s="113"/>
      <c r="BE62" s="113"/>
      <c r="BF62" s="113"/>
      <c r="BG62" s="113"/>
      <c r="BH62" s="113"/>
      <c r="BI62" s="113"/>
      <c r="BJ62" s="113"/>
      <c r="BL62" s="20"/>
    </row>
    <row r="63" spans="2:64" ht="11.25" customHeight="1">
      <c r="B63" s="13"/>
      <c r="C63" s="13"/>
      <c r="D63" s="13"/>
      <c r="E63" s="8"/>
      <c r="G63" s="120">
        <v>17</v>
      </c>
      <c r="H63" s="120"/>
      <c r="I63" s="120"/>
      <c r="K63" s="13"/>
      <c r="L63" s="13"/>
      <c r="M63" s="13"/>
      <c r="N63" s="13"/>
      <c r="O63" s="116">
        <v>4403776</v>
      </c>
      <c r="P63" s="112"/>
      <c r="Q63" s="112"/>
      <c r="R63" s="112"/>
      <c r="S63" s="112"/>
      <c r="T63" s="112"/>
      <c r="U63" s="112"/>
      <c r="V63" s="112"/>
      <c r="W63" s="112">
        <v>564</v>
      </c>
      <c r="X63" s="112"/>
      <c r="Y63" s="112"/>
      <c r="Z63" s="112"/>
      <c r="AA63" s="112"/>
      <c r="AB63" s="112"/>
      <c r="AC63" s="112"/>
      <c r="AD63" s="112"/>
      <c r="AE63" s="112">
        <v>7808</v>
      </c>
      <c r="AF63" s="112"/>
      <c r="AG63" s="112"/>
      <c r="AH63" s="112"/>
      <c r="AI63" s="112"/>
      <c r="AJ63" s="112"/>
      <c r="AK63" s="112"/>
      <c r="AL63" s="112"/>
      <c r="AM63" s="112">
        <v>5904294</v>
      </c>
      <c r="AN63" s="112"/>
      <c r="AO63" s="112"/>
      <c r="AP63" s="112"/>
      <c r="AQ63" s="112"/>
      <c r="AR63" s="112"/>
      <c r="AS63" s="112"/>
      <c r="AT63" s="112"/>
      <c r="AU63" s="112">
        <v>728</v>
      </c>
      <c r="AV63" s="112"/>
      <c r="AW63" s="112"/>
      <c r="AX63" s="112"/>
      <c r="AY63" s="112"/>
      <c r="AZ63" s="112"/>
      <c r="BA63" s="112"/>
      <c r="BB63" s="112"/>
      <c r="BC63" s="112">
        <v>8110</v>
      </c>
      <c r="BD63" s="112"/>
      <c r="BE63" s="112"/>
      <c r="BF63" s="112"/>
      <c r="BG63" s="112"/>
      <c r="BH63" s="112"/>
      <c r="BI63" s="112"/>
      <c r="BJ63" s="112"/>
      <c r="BL63" s="20"/>
    </row>
    <row r="64" spans="2:64" ht="11.25" customHeight="1">
      <c r="B64" s="13"/>
      <c r="C64" s="13"/>
      <c r="D64" s="13"/>
      <c r="E64" s="8"/>
      <c r="G64" s="120">
        <v>18</v>
      </c>
      <c r="H64" s="120"/>
      <c r="I64" s="120"/>
      <c r="K64" s="13"/>
      <c r="L64" s="13"/>
      <c r="M64" s="13"/>
      <c r="N64" s="13"/>
      <c r="O64" s="116">
        <v>5430227</v>
      </c>
      <c r="P64" s="112"/>
      <c r="Q64" s="112"/>
      <c r="R64" s="112"/>
      <c r="S64" s="112"/>
      <c r="T64" s="112"/>
      <c r="U64" s="112"/>
      <c r="V64" s="112"/>
      <c r="W64" s="112">
        <v>564</v>
      </c>
      <c r="X64" s="112"/>
      <c r="Y64" s="112"/>
      <c r="Z64" s="112"/>
      <c r="AA64" s="112"/>
      <c r="AB64" s="112"/>
      <c r="AC64" s="112"/>
      <c r="AD64" s="112"/>
      <c r="AE64" s="112">
        <v>9628</v>
      </c>
      <c r="AF64" s="112"/>
      <c r="AG64" s="112"/>
      <c r="AH64" s="112"/>
      <c r="AI64" s="112"/>
      <c r="AJ64" s="112"/>
      <c r="AK64" s="112"/>
      <c r="AL64" s="112"/>
      <c r="AM64" s="112">
        <v>7540638</v>
      </c>
      <c r="AN64" s="112"/>
      <c r="AO64" s="112"/>
      <c r="AP64" s="112"/>
      <c r="AQ64" s="112"/>
      <c r="AR64" s="112"/>
      <c r="AS64" s="112"/>
      <c r="AT64" s="112"/>
      <c r="AU64" s="112">
        <v>705</v>
      </c>
      <c r="AV64" s="112"/>
      <c r="AW64" s="112"/>
      <c r="AX64" s="112"/>
      <c r="AY64" s="112"/>
      <c r="AZ64" s="112"/>
      <c r="BA64" s="112"/>
      <c r="BB64" s="112"/>
      <c r="BC64" s="112">
        <v>10696</v>
      </c>
      <c r="BD64" s="112"/>
      <c r="BE64" s="112"/>
      <c r="BF64" s="112"/>
      <c r="BG64" s="112"/>
      <c r="BH64" s="112"/>
      <c r="BI64" s="112"/>
      <c r="BJ64" s="112"/>
      <c r="BL64" s="20"/>
    </row>
    <row r="65" spans="2:62" s="20" customFormat="1" ht="11.25" customHeight="1">
      <c r="B65" s="21"/>
      <c r="C65" s="21"/>
      <c r="D65" s="21"/>
      <c r="E65" s="22"/>
      <c r="F65" s="21"/>
      <c r="G65" s="173">
        <v>19</v>
      </c>
      <c r="H65" s="173"/>
      <c r="I65" s="173"/>
      <c r="J65" s="21"/>
      <c r="K65" s="21"/>
      <c r="L65" s="21"/>
      <c r="M65" s="21"/>
      <c r="N65" s="21"/>
      <c r="O65" s="114">
        <v>5967242</v>
      </c>
      <c r="P65" s="115"/>
      <c r="Q65" s="115"/>
      <c r="R65" s="115"/>
      <c r="S65" s="115"/>
      <c r="T65" s="115"/>
      <c r="U65" s="115"/>
      <c r="V65" s="115"/>
      <c r="W65" s="115">
        <v>556</v>
      </c>
      <c r="X65" s="115"/>
      <c r="Y65" s="115"/>
      <c r="Z65" s="115"/>
      <c r="AA65" s="115"/>
      <c r="AB65" s="115"/>
      <c r="AC65" s="115"/>
      <c r="AD65" s="115"/>
      <c r="AE65" s="115">
        <v>10732</v>
      </c>
      <c r="AF65" s="115"/>
      <c r="AG65" s="115"/>
      <c r="AH65" s="115"/>
      <c r="AI65" s="115"/>
      <c r="AJ65" s="115"/>
      <c r="AK65" s="115"/>
      <c r="AL65" s="115"/>
      <c r="AM65" s="115">
        <v>9165410</v>
      </c>
      <c r="AN65" s="115"/>
      <c r="AO65" s="115"/>
      <c r="AP65" s="115"/>
      <c r="AQ65" s="115"/>
      <c r="AR65" s="115"/>
      <c r="AS65" s="115"/>
      <c r="AT65" s="115"/>
      <c r="AU65" s="115">
        <v>691</v>
      </c>
      <c r="AV65" s="115"/>
      <c r="AW65" s="115"/>
      <c r="AX65" s="115"/>
      <c r="AY65" s="115"/>
      <c r="AZ65" s="115"/>
      <c r="BA65" s="115"/>
      <c r="BB65" s="115"/>
      <c r="BC65" s="115">
        <v>13264</v>
      </c>
      <c r="BD65" s="115"/>
      <c r="BE65" s="115"/>
      <c r="BF65" s="115"/>
      <c r="BG65" s="115"/>
      <c r="BH65" s="115"/>
      <c r="BI65" s="115"/>
      <c r="BJ65" s="115"/>
    </row>
    <row r="66" spans="2:62" ht="11.25" customHeight="1">
      <c r="B66" s="9"/>
      <c r="C66" s="9"/>
      <c r="D66" s="9"/>
      <c r="E66" s="11"/>
      <c r="F66" s="9"/>
      <c r="G66" s="11"/>
      <c r="H66" s="11"/>
      <c r="I66" s="9"/>
      <c r="J66" s="9"/>
      <c r="K66" s="9"/>
      <c r="L66" s="9"/>
      <c r="M66" s="9"/>
      <c r="N66" s="9"/>
      <c r="O66" s="25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</row>
    <row r="67" spans="2:6" ht="12" customHeight="1">
      <c r="B67" s="192" t="s">
        <v>9</v>
      </c>
      <c r="C67" s="192"/>
      <c r="D67" s="192"/>
      <c r="E67" s="3" t="s">
        <v>430</v>
      </c>
      <c r="F67" s="4" t="s">
        <v>371</v>
      </c>
    </row>
    <row r="68" spans="2:5" ht="12" customHeight="1">
      <c r="B68" s="67"/>
      <c r="C68" s="67"/>
      <c r="D68" s="67"/>
      <c r="E68" s="3"/>
    </row>
    <row r="69" spans="2:5" ht="12" customHeight="1">
      <c r="B69" s="67"/>
      <c r="C69" s="67"/>
      <c r="D69" s="67"/>
      <c r="E69" s="3"/>
    </row>
    <row r="70" ht="12" customHeight="1"/>
  </sheetData>
  <sheetProtection/>
  <mergeCells count="313">
    <mergeCell ref="B29:D29"/>
    <mergeCell ref="AE62:AL62"/>
    <mergeCell ref="G61:I61"/>
    <mergeCell ref="O61:V61"/>
    <mergeCell ref="O62:V62"/>
    <mergeCell ref="W62:AD62"/>
    <mergeCell ref="G62:I62"/>
    <mergeCell ref="C61:F61"/>
    <mergeCell ref="J61:M61"/>
    <mergeCell ref="G54:I54"/>
    <mergeCell ref="W54:AD54"/>
    <mergeCell ref="AE54:AL54"/>
    <mergeCell ref="G64:I64"/>
    <mergeCell ref="O64:V64"/>
    <mergeCell ref="W64:AD64"/>
    <mergeCell ref="AE64:AL64"/>
    <mergeCell ref="O57:AL57"/>
    <mergeCell ref="AE58:AL58"/>
    <mergeCell ref="O55:V55"/>
    <mergeCell ref="W55:AD55"/>
    <mergeCell ref="AE51:AL51"/>
    <mergeCell ref="AK49:AL49"/>
    <mergeCell ref="U49:V49"/>
    <mergeCell ref="AM48:AT48"/>
    <mergeCell ref="W48:AD48"/>
    <mergeCell ref="W51:AD51"/>
    <mergeCell ref="BC38:BF38"/>
    <mergeCell ref="AY39:BB39"/>
    <mergeCell ref="S40:V40"/>
    <mergeCell ref="AE48:AL48"/>
    <mergeCell ref="AI41:AL41"/>
    <mergeCell ref="O47:AL47"/>
    <mergeCell ref="O48:V48"/>
    <mergeCell ref="O41:R41"/>
    <mergeCell ref="S41:V41"/>
    <mergeCell ref="W41:Z41"/>
    <mergeCell ref="G38:I38"/>
    <mergeCell ref="G39:I39"/>
    <mergeCell ref="S37:V37"/>
    <mergeCell ref="W37:Z37"/>
    <mergeCell ref="AY40:BB40"/>
    <mergeCell ref="BC40:BF40"/>
    <mergeCell ref="AU37:AX37"/>
    <mergeCell ref="AY37:BB37"/>
    <mergeCell ref="BC37:BF37"/>
    <mergeCell ref="AY38:BB38"/>
    <mergeCell ref="AI40:AL40"/>
    <mergeCell ref="AM40:AP40"/>
    <mergeCell ref="C37:F37"/>
    <mergeCell ref="J37:M37"/>
    <mergeCell ref="G40:I40"/>
    <mergeCell ref="O40:R40"/>
    <mergeCell ref="O37:R37"/>
    <mergeCell ref="O38:R38"/>
    <mergeCell ref="O39:R39"/>
    <mergeCell ref="G37:I37"/>
    <mergeCell ref="AU53:BB53"/>
    <mergeCell ref="BC53:BJ53"/>
    <mergeCell ref="AM53:AT53"/>
    <mergeCell ref="W52:AD52"/>
    <mergeCell ref="AE52:AL52"/>
    <mergeCell ref="W40:Z40"/>
    <mergeCell ref="AA40:AD40"/>
    <mergeCell ref="AE40:AH40"/>
    <mergeCell ref="AA41:AD41"/>
    <mergeCell ref="AE41:AH41"/>
    <mergeCell ref="B57:N58"/>
    <mergeCell ref="O54:V54"/>
    <mergeCell ref="BC51:BJ51"/>
    <mergeCell ref="AM51:AT51"/>
    <mergeCell ref="AM52:AT52"/>
    <mergeCell ref="AM54:AT54"/>
    <mergeCell ref="AU54:BB54"/>
    <mergeCell ref="BC54:BJ54"/>
    <mergeCell ref="AU51:BB51"/>
    <mergeCell ref="BC52:BJ52"/>
    <mergeCell ref="BC41:BF41"/>
    <mergeCell ref="BG41:BJ41"/>
    <mergeCell ref="U59:V59"/>
    <mergeCell ref="G55:I55"/>
    <mergeCell ref="O52:V52"/>
    <mergeCell ref="B47:N48"/>
    <mergeCell ref="G51:I51"/>
    <mergeCell ref="O51:V51"/>
    <mergeCell ref="C51:F51"/>
    <mergeCell ref="J51:M51"/>
    <mergeCell ref="BC35:BF35"/>
    <mergeCell ref="AI35:AL35"/>
    <mergeCell ref="G41:I41"/>
    <mergeCell ref="G52:I52"/>
    <mergeCell ref="G53:I53"/>
    <mergeCell ref="B45:BJ45"/>
    <mergeCell ref="B43:D43"/>
    <mergeCell ref="AM47:BJ47"/>
    <mergeCell ref="AU48:BB48"/>
    <mergeCell ref="BC48:BJ48"/>
    <mergeCell ref="O35:R35"/>
    <mergeCell ref="S35:V35"/>
    <mergeCell ref="W35:Z35"/>
    <mergeCell ref="AA35:AD35"/>
    <mergeCell ref="BG35:BJ35"/>
    <mergeCell ref="AM35:AP35"/>
    <mergeCell ref="AQ35:AT35"/>
    <mergeCell ref="AU35:AX35"/>
    <mergeCell ref="AE35:AH35"/>
    <mergeCell ref="AY35:BB35"/>
    <mergeCell ref="BG39:BJ39"/>
    <mergeCell ref="BG40:BJ40"/>
    <mergeCell ref="AU38:AX38"/>
    <mergeCell ref="B31:BJ31"/>
    <mergeCell ref="B32:BJ32"/>
    <mergeCell ref="O34:Z34"/>
    <mergeCell ref="AA34:AL34"/>
    <mergeCell ref="AM34:AX34"/>
    <mergeCell ref="AY34:BJ34"/>
    <mergeCell ref="B34:N35"/>
    <mergeCell ref="AQ41:AT41"/>
    <mergeCell ref="AU41:AX41"/>
    <mergeCell ref="AY41:BB41"/>
    <mergeCell ref="AQ40:AT40"/>
    <mergeCell ref="AU40:AX40"/>
    <mergeCell ref="BG37:BJ37"/>
    <mergeCell ref="BG38:BJ38"/>
    <mergeCell ref="AU39:AX39"/>
    <mergeCell ref="AQ37:AT37"/>
    <mergeCell ref="BC39:BF39"/>
    <mergeCell ref="AQ39:AT39"/>
    <mergeCell ref="AQ38:AT38"/>
    <mergeCell ref="AA37:AD37"/>
    <mergeCell ref="AE37:AH37"/>
    <mergeCell ref="AI37:AL37"/>
    <mergeCell ref="AM38:AP38"/>
    <mergeCell ref="AM37:AP37"/>
    <mergeCell ref="S39:V39"/>
    <mergeCell ref="W39:Z39"/>
    <mergeCell ref="AA39:AD39"/>
    <mergeCell ref="AE39:AH39"/>
    <mergeCell ref="S38:V38"/>
    <mergeCell ref="W38:Z38"/>
    <mergeCell ref="AA38:AD38"/>
    <mergeCell ref="AE38:AH38"/>
    <mergeCell ref="BI49:BJ49"/>
    <mergeCell ref="AS49:AT49"/>
    <mergeCell ref="O58:V58"/>
    <mergeCell ref="W58:AD58"/>
    <mergeCell ref="AU52:BB52"/>
    <mergeCell ref="AE55:AL55"/>
    <mergeCell ref="AM55:AT55"/>
    <mergeCell ref="O53:V53"/>
    <mergeCell ref="W53:AD53"/>
    <mergeCell ref="AE53:AL53"/>
    <mergeCell ref="AS59:AT59"/>
    <mergeCell ref="BI59:BJ59"/>
    <mergeCell ref="W61:AD61"/>
    <mergeCell ref="AE61:AL61"/>
    <mergeCell ref="AM61:AT61"/>
    <mergeCell ref="AU61:BB61"/>
    <mergeCell ref="AK59:AL59"/>
    <mergeCell ref="AU55:BB55"/>
    <mergeCell ref="AM57:BJ57"/>
    <mergeCell ref="BC55:BJ55"/>
    <mergeCell ref="AM58:AT58"/>
    <mergeCell ref="AU58:BB58"/>
    <mergeCell ref="BC58:BJ58"/>
    <mergeCell ref="BC61:BJ61"/>
    <mergeCell ref="AM62:AT62"/>
    <mergeCell ref="AU62:BB62"/>
    <mergeCell ref="BC62:BJ62"/>
    <mergeCell ref="G63:I63"/>
    <mergeCell ref="O63:V63"/>
    <mergeCell ref="W63:AD63"/>
    <mergeCell ref="AE63:AL63"/>
    <mergeCell ref="BC65:BJ65"/>
    <mergeCell ref="AM64:AT64"/>
    <mergeCell ref="AU64:BB64"/>
    <mergeCell ref="BC64:BJ64"/>
    <mergeCell ref="AM63:AT63"/>
    <mergeCell ref="AU63:BB63"/>
    <mergeCell ref="BC63:BJ63"/>
    <mergeCell ref="B67:D67"/>
    <mergeCell ref="G65:I65"/>
    <mergeCell ref="O65:V65"/>
    <mergeCell ref="W65:AD65"/>
    <mergeCell ref="AM65:AT65"/>
    <mergeCell ref="AU65:BB65"/>
    <mergeCell ref="B3:BJ3"/>
    <mergeCell ref="B5:L6"/>
    <mergeCell ref="M5:V5"/>
    <mergeCell ref="W5:AF5"/>
    <mergeCell ref="AG5:AP5"/>
    <mergeCell ref="AQ5:AZ5"/>
    <mergeCell ref="BA5:BJ5"/>
    <mergeCell ref="M6:Q6"/>
    <mergeCell ref="R6:V6"/>
    <mergeCell ref="AB8:AF8"/>
    <mergeCell ref="W6:AA6"/>
    <mergeCell ref="AB6:AF6"/>
    <mergeCell ref="AG6:AK6"/>
    <mergeCell ref="AL6:AP6"/>
    <mergeCell ref="AE65:AL65"/>
    <mergeCell ref="AI39:AL39"/>
    <mergeCell ref="AM39:AP39"/>
    <mergeCell ref="AI38:AL38"/>
    <mergeCell ref="AM41:AP41"/>
    <mergeCell ref="AG9:AK9"/>
    <mergeCell ref="AQ6:AU6"/>
    <mergeCell ref="AV6:AZ6"/>
    <mergeCell ref="BF6:BJ6"/>
    <mergeCell ref="C8:E8"/>
    <mergeCell ref="F8:H8"/>
    <mergeCell ref="I8:K8"/>
    <mergeCell ref="M8:Q8"/>
    <mergeCell ref="R8:V8"/>
    <mergeCell ref="W8:AA8"/>
    <mergeCell ref="BA6:BE6"/>
    <mergeCell ref="AQ9:AU9"/>
    <mergeCell ref="AV9:AZ9"/>
    <mergeCell ref="BA9:BE9"/>
    <mergeCell ref="AG8:AK8"/>
    <mergeCell ref="F9:H9"/>
    <mergeCell ref="M9:Q9"/>
    <mergeCell ref="R9:V9"/>
    <mergeCell ref="W9:AA9"/>
    <mergeCell ref="AB9:AF9"/>
    <mergeCell ref="BF9:BJ9"/>
    <mergeCell ref="AL8:AP8"/>
    <mergeCell ref="AQ8:AU8"/>
    <mergeCell ref="AV8:AZ8"/>
    <mergeCell ref="BA8:BE8"/>
    <mergeCell ref="BF8:BJ8"/>
    <mergeCell ref="AL9:AP9"/>
    <mergeCell ref="F10:H10"/>
    <mergeCell ref="M10:Q10"/>
    <mergeCell ref="R10:V10"/>
    <mergeCell ref="W10:AA10"/>
    <mergeCell ref="AB10:AF10"/>
    <mergeCell ref="AG10:AK10"/>
    <mergeCell ref="AV11:AZ11"/>
    <mergeCell ref="AB11:AF11"/>
    <mergeCell ref="AG11:AK11"/>
    <mergeCell ref="AL10:AP10"/>
    <mergeCell ref="AQ10:AU10"/>
    <mergeCell ref="F11:H11"/>
    <mergeCell ref="M11:Q11"/>
    <mergeCell ref="R11:V11"/>
    <mergeCell ref="W11:AA11"/>
    <mergeCell ref="AL11:AP11"/>
    <mergeCell ref="BF12:BJ12"/>
    <mergeCell ref="AQ12:AU12"/>
    <mergeCell ref="M12:Q12"/>
    <mergeCell ref="BA11:BE11"/>
    <mergeCell ref="BF11:BJ11"/>
    <mergeCell ref="AV10:AZ10"/>
    <mergeCell ref="BA10:BE10"/>
    <mergeCell ref="BF10:BJ10"/>
    <mergeCell ref="W12:AA12"/>
    <mergeCell ref="AQ11:AU11"/>
    <mergeCell ref="AB12:AF12"/>
    <mergeCell ref="AG12:AK12"/>
    <mergeCell ref="AL12:AP12"/>
    <mergeCell ref="F12:H12"/>
    <mergeCell ref="AU19:BB20"/>
    <mergeCell ref="AV12:AZ12"/>
    <mergeCell ref="BA12:BE12"/>
    <mergeCell ref="R12:V12"/>
    <mergeCell ref="B16:BJ16"/>
    <mergeCell ref="O18:AL18"/>
    <mergeCell ref="AM18:BB18"/>
    <mergeCell ref="BC18:BJ20"/>
    <mergeCell ref="O19:V20"/>
    <mergeCell ref="W19:AD20"/>
    <mergeCell ref="AE19:AL20"/>
    <mergeCell ref="AM19:AT20"/>
    <mergeCell ref="B14:D14"/>
    <mergeCell ref="BC23:BJ23"/>
    <mergeCell ref="W22:AD22"/>
    <mergeCell ref="AE22:AL22"/>
    <mergeCell ref="BC22:BJ22"/>
    <mergeCell ref="AM23:AT23"/>
    <mergeCell ref="O22:V22"/>
    <mergeCell ref="AM24:AT24"/>
    <mergeCell ref="AU24:BB24"/>
    <mergeCell ref="B19:N19"/>
    <mergeCell ref="AM22:AT22"/>
    <mergeCell ref="AU22:BB22"/>
    <mergeCell ref="C22:F22"/>
    <mergeCell ref="G22:I22"/>
    <mergeCell ref="J22:M22"/>
    <mergeCell ref="AU23:BB23"/>
    <mergeCell ref="G23:I23"/>
    <mergeCell ref="O23:V23"/>
    <mergeCell ref="W23:AD23"/>
    <mergeCell ref="AE23:AL23"/>
    <mergeCell ref="W24:AD24"/>
    <mergeCell ref="AE24:AL24"/>
    <mergeCell ref="BC24:BJ24"/>
    <mergeCell ref="G25:I25"/>
    <mergeCell ref="O25:V25"/>
    <mergeCell ref="W25:AD25"/>
    <mergeCell ref="AE25:AL25"/>
    <mergeCell ref="AM25:AT25"/>
    <mergeCell ref="AU25:BB25"/>
    <mergeCell ref="BC25:BJ25"/>
    <mergeCell ref="G24:I24"/>
    <mergeCell ref="O24:V24"/>
    <mergeCell ref="C28:D28"/>
    <mergeCell ref="AM26:AT26"/>
    <mergeCell ref="AU26:BB26"/>
    <mergeCell ref="BC26:BJ26"/>
    <mergeCell ref="G26:I26"/>
    <mergeCell ref="O26:V26"/>
    <mergeCell ref="W26:AD26"/>
    <mergeCell ref="AE26:AL26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BM69"/>
  <sheetViews>
    <sheetView zoomScalePageLayoutView="0" workbookViewId="0" topLeftCell="A1">
      <selection activeCell="A1" sqref="A1"/>
    </sheetView>
  </sheetViews>
  <sheetFormatPr defaultColWidth="9.00390625" defaultRowHeight="10.5" customHeight="1"/>
  <cols>
    <col min="1" max="1" width="1.00390625" style="4" customWidth="1"/>
    <col min="2" max="64" width="1.625" style="4" customWidth="1"/>
    <col min="65" max="16384" width="9.00390625" style="4" customWidth="1"/>
  </cols>
  <sheetData>
    <row r="1" ht="10.5" customHeight="1">
      <c r="BK1" s="5" t="s">
        <v>349</v>
      </c>
    </row>
    <row r="3" spans="2:62" s="6" customFormat="1" ht="18" customHeight="1">
      <c r="B3" s="174" t="s">
        <v>382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</row>
    <row r="4" spans="2:65" ht="12.75" customHeight="1">
      <c r="B4" s="9"/>
      <c r="C4" s="10"/>
      <c r="D4" s="10"/>
      <c r="E4" s="10"/>
      <c r="F4" s="10"/>
      <c r="G4" s="11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M4" s="13"/>
    </row>
    <row r="5" spans="2:62" ht="15" customHeight="1">
      <c r="B5" s="136" t="s">
        <v>158</v>
      </c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 t="s">
        <v>159</v>
      </c>
      <c r="P5" s="205"/>
      <c r="Q5" s="205"/>
      <c r="R5" s="205"/>
      <c r="S5" s="205"/>
      <c r="T5" s="205"/>
      <c r="U5" s="206" t="s">
        <v>177</v>
      </c>
      <c r="V5" s="205"/>
      <c r="W5" s="205"/>
      <c r="X5" s="205"/>
      <c r="Y5" s="205"/>
      <c r="Z5" s="205"/>
      <c r="AA5" s="206" t="s">
        <v>178</v>
      </c>
      <c r="AB5" s="205"/>
      <c r="AC5" s="205"/>
      <c r="AD5" s="205"/>
      <c r="AE5" s="205"/>
      <c r="AF5" s="205"/>
      <c r="AG5" s="205" t="s">
        <v>322</v>
      </c>
      <c r="AH5" s="205"/>
      <c r="AI5" s="205"/>
      <c r="AJ5" s="205"/>
      <c r="AK5" s="205"/>
      <c r="AL5" s="205"/>
      <c r="AM5" s="205" t="s">
        <v>34</v>
      </c>
      <c r="AN5" s="205"/>
      <c r="AO5" s="205"/>
      <c r="AP5" s="205"/>
      <c r="AQ5" s="205"/>
      <c r="AR5" s="205"/>
      <c r="AS5" s="205" t="s">
        <v>323</v>
      </c>
      <c r="AT5" s="205"/>
      <c r="AU5" s="205"/>
      <c r="AV5" s="205"/>
      <c r="AW5" s="205"/>
      <c r="AX5" s="205"/>
      <c r="AY5" s="205" t="s">
        <v>324</v>
      </c>
      <c r="AZ5" s="205"/>
      <c r="BA5" s="205"/>
      <c r="BB5" s="205"/>
      <c r="BC5" s="205"/>
      <c r="BD5" s="205"/>
      <c r="BE5" s="205" t="s">
        <v>325</v>
      </c>
      <c r="BF5" s="205"/>
      <c r="BG5" s="205"/>
      <c r="BH5" s="205"/>
      <c r="BI5" s="205"/>
      <c r="BJ5" s="207"/>
    </row>
    <row r="6" spans="2:62" ht="15" customHeight="1">
      <c r="B6" s="15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91"/>
    </row>
    <row r="7" spans="2:20" ht="7.5" customHeight="1">
      <c r="B7" s="13"/>
      <c r="C7" s="8"/>
      <c r="D7" s="8"/>
      <c r="E7" s="8"/>
      <c r="G7" s="8"/>
      <c r="H7" s="8"/>
      <c r="I7" s="8"/>
      <c r="K7" s="8"/>
      <c r="L7" s="8"/>
      <c r="M7" s="8"/>
      <c r="N7" s="13"/>
      <c r="O7" s="31"/>
      <c r="P7" s="32"/>
      <c r="Q7" s="32"/>
      <c r="R7" s="32"/>
      <c r="S7" s="32"/>
      <c r="T7" s="32"/>
    </row>
    <row r="8" spans="2:62" ht="12" customHeight="1">
      <c r="B8" s="13"/>
      <c r="C8" s="122" t="s">
        <v>24</v>
      </c>
      <c r="D8" s="122"/>
      <c r="E8" s="122"/>
      <c r="F8" s="122"/>
      <c r="G8" s="120">
        <v>15</v>
      </c>
      <c r="H8" s="120"/>
      <c r="I8" s="120"/>
      <c r="J8" s="122" t="s">
        <v>3</v>
      </c>
      <c r="K8" s="122"/>
      <c r="L8" s="122"/>
      <c r="M8" s="122"/>
      <c r="N8" s="13"/>
      <c r="O8" s="116">
        <f>SUM(U8:BD8)</f>
        <v>2379</v>
      </c>
      <c r="P8" s="112"/>
      <c r="Q8" s="112"/>
      <c r="R8" s="112"/>
      <c r="S8" s="112"/>
      <c r="T8" s="112"/>
      <c r="U8" s="113">
        <v>838</v>
      </c>
      <c r="V8" s="113"/>
      <c r="W8" s="113"/>
      <c r="X8" s="113"/>
      <c r="Y8" s="113"/>
      <c r="Z8" s="113"/>
      <c r="AA8" s="113">
        <v>484</v>
      </c>
      <c r="AB8" s="113"/>
      <c r="AC8" s="113"/>
      <c r="AD8" s="113"/>
      <c r="AE8" s="113"/>
      <c r="AF8" s="113"/>
      <c r="AG8" s="113">
        <v>193</v>
      </c>
      <c r="AH8" s="113"/>
      <c r="AI8" s="113"/>
      <c r="AJ8" s="113"/>
      <c r="AK8" s="113"/>
      <c r="AL8" s="113"/>
      <c r="AM8" s="113">
        <v>190</v>
      </c>
      <c r="AN8" s="113"/>
      <c r="AO8" s="113"/>
      <c r="AP8" s="113"/>
      <c r="AQ8" s="113"/>
      <c r="AR8" s="113"/>
      <c r="AS8" s="113">
        <v>129</v>
      </c>
      <c r="AT8" s="113"/>
      <c r="AU8" s="113"/>
      <c r="AV8" s="113"/>
      <c r="AW8" s="113"/>
      <c r="AX8" s="113"/>
      <c r="AY8" s="113">
        <v>545</v>
      </c>
      <c r="AZ8" s="113"/>
      <c r="BA8" s="113"/>
      <c r="BB8" s="113"/>
      <c r="BC8" s="113"/>
      <c r="BD8" s="113"/>
      <c r="BE8" s="113">
        <v>655</v>
      </c>
      <c r="BF8" s="113"/>
      <c r="BG8" s="113"/>
      <c r="BH8" s="113"/>
      <c r="BI8" s="113"/>
      <c r="BJ8" s="113"/>
    </row>
    <row r="9" spans="2:62" ht="12" customHeight="1">
      <c r="B9" s="13"/>
      <c r="C9" s="13"/>
      <c r="D9" s="8"/>
      <c r="E9" s="8"/>
      <c r="G9" s="120">
        <v>16</v>
      </c>
      <c r="H9" s="120"/>
      <c r="I9" s="120"/>
      <c r="K9" s="13"/>
      <c r="L9" s="13"/>
      <c r="M9" s="13"/>
      <c r="N9" s="13"/>
      <c r="O9" s="116">
        <f>SUM(U9:BD9)</f>
        <v>3095</v>
      </c>
      <c r="P9" s="112"/>
      <c r="Q9" s="112"/>
      <c r="R9" s="112"/>
      <c r="S9" s="112"/>
      <c r="T9" s="112"/>
      <c r="U9" s="113">
        <v>1132</v>
      </c>
      <c r="V9" s="113"/>
      <c r="W9" s="113"/>
      <c r="X9" s="113"/>
      <c r="Y9" s="113"/>
      <c r="Z9" s="113"/>
      <c r="AA9" s="113">
        <v>596</v>
      </c>
      <c r="AB9" s="113"/>
      <c r="AC9" s="113"/>
      <c r="AD9" s="113"/>
      <c r="AE9" s="113"/>
      <c r="AF9" s="113"/>
      <c r="AG9" s="113">
        <v>245</v>
      </c>
      <c r="AH9" s="113"/>
      <c r="AI9" s="113"/>
      <c r="AJ9" s="113"/>
      <c r="AK9" s="113"/>
      <c r="AL9" s="113"/>
      <c r="AM9" s="113">
        <v>284</v>
      </c>
      <c r="AN9" s="113"/>
      <c r="AO9" s="113"/>
      <c r="AP9" s="113"/>
      <c r="AQ9" s="113"/>
      <c r="AR9" s="113"/>
      <c r="AS9" s="113">
        <v>225</v>
      </c>
      <c r="AT9" s="113"/>
      <c r="AU9" s="113"/>
      <c r="AV9" s="113"/>
      <c r="AW9" s="113"/>
      <c r="AX9" s="113"/>
      <c r="AY9" s="113">
        <v>613</v>
      </c>
      <c r="AZ9" s="113"/>
      <c r="BA9" s="113"/>
      <c r="BB9" s="113"/>
      <c r="BC9" s="113"/>
      <c r="BD9" s="113"/>
      <c r="BE9" s="113">
        <v>897</v>
      </c>
      <c r="BF9" s="113"/>
      <c r="BG9" s="113"/>
      <c r="BH9" s="113"/>
      <c r="BI9" s="113"/>
      <c r="BJ9" s="113"/>
    </row>
    <row r="10" spans="2:62" ht="12" customHeight="1">
      <c r="B10" s="13"/>
      <c r="C10" s="13"/>
      <c r="D10" s="13"/>
      <c r="E10" s="8"/>
      <c r="G10" s="120">
        <v>17</v>
      </c>
      <c r="H10" s="120"/>
      <c r="I10" s="120"/>
      <c r="K10" s="13"/>
      <c r="L10" s="13"/>
      <c r="M10" s="13"/>
      <c r="N10" s="13"/>
      <c r="O10" s="116">
        <f>SUM(U10:BD10)</f>
        <v>2838</v>
      </c>
      <c r="P10" s="112"/>
      <c r="Q10" s="112"/>
      <c r="R10" s="112"/>
      <c r="S10" s="112"/>
      <c r="T10" s="112"/>
      <c r="U10" s="112">
        <v>1038</v>
      </c>
      <c r="V10" s="112"/>
      <c r="W10" s="112"/>
      <c r="X10" s="112"/>
      <c r="Y10" s="112"/>
      <c r="Z10" s="112"/>
      <c r="AA10" s="112">
        <v>530</v>
      </c>
      <c r="AB10" s="112"/>
      <c r="AC10" s="112"/>
      <c r="AD10" s="112"/>
      <c r="AE10" s="112"/>
      <c r="AF10" s="112"/>
      <c r="AG10" s="112">
        <v>226</v>
      </c>
      <c r="AH10" s="112"/>
      <c r="AI10" s="112"/>
      <c r="AJ10" s="112"/>
      <c r="AK10" s="112"/>
      <c r="AL10" s="112"/>
      <c r="AM10" s="112">
        <v>353</v>
      </c>
      <c r="AN10" s="112"/>
      <c r="AO10" s="112"/>
      <c r="AP10" s="112"/>
      <c r="AQ10" s="112"/>
      <c r="AR10" s="112"/>
      <c r="AS10" s="112">
        <v>219</v>
      </c>
      <c r="AT10" s="112"/>
      <c r="AU10" s="112"/>
      <c r="AV10" s="112"/>
      <c r="AW10" s="112"/>
      <c r="AX10" s="112"/>
      <c r="AY10" s="112">
        <v>472</v>
      </c>
      <c r="AZ10" s="112"/>
      <c r="BA10" s="112"/>
      <c r="BB10" s="112"/>
      <c r="BC10" s="112"/>
      <c r="BD10" s="112"/>
      <c r="BE10" s="112">
        <v>826</v>
      </c>
      <c r="BF10" s="112"/>
      <c r="BG10" s="112"/>
      <c r="BH10" s="112"/>
      <c r="BI10" s="112"/>
      <c r="BJ10" s="112"/>
    </row>
    <row r="11" spans="2:62" ht="12" customHeight="1">
      <c r="B11" s="13"/>
      <c r="C11" s="13"/>
      <c r="D11" s="13"/>
      <c r="E11" s="8"/>
      <c r="G11" s="120">
        <v>18</v>
      </c>
      <c r="H11" s="120"/>
      <c r="I11" s="120"/>
      <c r="K11" s="13"/>
      <c r="L11" s="13"/>
      <c r="M11" s="13"/>
      <c r="N11" s="13"/>
      <c r="O11" s="116">
        <f>SUM(U11:BD11)</f>
        <v>2539</v>
      </c>
      <c r="P11" s="112"/>
      <c r="Q11" s="112"/>
      <c r="R11" s="112"/>
      <c r="S11" s="112"/>
      <c r="T11" s="112"/>
      <c r="U11" s="112">
        <v>947</v>
      </c>
      <c r="V11" s="112"/>
      <c r="W11" s="112"/>
      <c r="X11" s="112"/>
      <c r="Y11" s="112"/>
      <c r="Z11" s="112"/>
      <c r="AA11" s="112">
        <v>499</v>
      </c>
      <c r="AB11" s="112"/>
      <c r="AC11" s="112"/>
      <c r="AD11" s="112"/>
      <c r="AE11" s="112"/>
      <c r="AF11" s="112"/>
      <c r="AG11" s="112">
        <v>211</v>
      </c>
      <c r="AH11" s="112"/>
      <c r="AI11" s="112"/>
      <c r="AJ11" s="112"/>
      <c r="AK11" s="112"/>
      <c r="AL11" s="112"/>
      <c r="AM11" s="112">
        <v>263</v>
      </c>
      <c r="AN11" s="112"/>
      <c r="AO11" s="112"/>
      <c r="AP11" s="112"/>
      <c r="AQ11" s="112"/>
      <c r="AR11" s="112"/>
      <c r="AS11" s="112">
        <v>199</v>
      </c>
      <c r="AT11" s="112"/>
      <c r="AU11" s="112"/>
      <c r="AV11" s="112"/>
      <c r="AW11" s="112"/>
      <c r="AX11" s="112"/>
      <c r="AY11" s="112">
        <v>420</v>
      </c>
      <c r="AZ11" s="112"/>
      <c r="BA11" s="112"/>
      <c r="BB11" s="112"/>
      <c r="BC11" s="112"/>
      <c r="BD11" s="112"/>
      <c r="BE11" s="112">
        <v>774</v>
      </c>
      <c r="BF11" s="112"/>
      <c r="BG11" s="112"/>
      <c r="BH11" s="112"/>
      <c r="BI11" s="112"/>
      <c r="BJ11" s="112"/>
    </row>
    <row r="12" spans="2:62" s="20" customFormat="1" ht="12" customHeight="1">
      <c r="B12" s="21"/>
      <c r="C12" s="21"/>
      <c r="D12" s="21"/>
      <c r="E12" s="22"/>
      <c r="F12" s="21"/>
      <c r="G12" s="173">
        <v>19</v>
      </c>
      <c r="H12" s="173"/>
      <c r="I12" s="173"/>
      <c r="J12" s="21"/>
      <c r="K12" s="21"/>
      <c r="L12" s="21"/>
      <c r="M12" s="21"/>
      <c r="N12" s="39"/>
      <c r="O12" s="115">
        <f>SUM(U12:BD12)</f>
        <v>2266</v>
      </c>
      <c r="P12" s="115"/>
      <c r="Q12" s="115"/>
      <c r="R12" s="115"/>
      <c r="S12" s="115"/>
      <c r="T12" s="115"/>
      <c r="U12" s="115">
        <v>898</v>
      </c>
      <c r="V12" s="115"/>
      <c r="W12" s="115"/>
      <c r="X12" s="115"/>
      <c r="Y12" s="115"/>
      <c r="Z12" s="115"/>
      <c r="AA12" s="115">
        <v>404</v>
      </c>
      <c r="AB12" s="115"/>
      <c r="AC12" s="115"/>
      <c r="AD12" s="115"/>
      <c r="AE12" s="115"/>
      <c r="AF12" s="115"/>
      <c r="AG12" s="115">
        <v>219</v>
      </c>
      <c r="AH12" s="115"/>
      <c r="AI12" s="115"/>
      <c r="AJ12" s="115"/>
      <c r="AK12" s="115"/>
      <c r="AL12" s="115"/>
      <c r="AM12" s="115">
        <v>181</v>
      </c>
      <c r="AN12" s="115"/>
      <c r="AO12" s="115"/>
      <c r="AP12" s="115"/>
      <c r="AQ12" s="115"/>
      <c r="AR12" s="115"/>
      <c r="AS12" s="115">
        <v>206</v>
      </c>
      <c r="AT12" s="115"/>
      <c r="AU12" s="115"/>
      <c r="AV12" s="115"/>
      <c r="AW12" s="115"/>
      <c r="AX12" s="115"/>
      <c r="AY12" s="115">
        <v>358</v>
      </c>
      <c r="AZ12" s="115"/>
      <c r="BA12" s="115"/>
      <c r="BB12" s="115"/>
      <c r="BC12" s="115"/>
      <c r="BD12" s="115"/>
      <c r="BE12" s="115">
        <v>724</v>
      </c>
      <c r="BF12" s="115"/>
      <c r="BG12" s="115"/>
      <c r="BH12" s="115"/>
      <c r="BI12" s="115"/>
      <c r="BJ12" s="115"/>
    </row>
    <row r="13" spans="2:62" ht="7.5" customHeight="1">
      <c r="B13" s="9"/>
      <c r="C13" s="9"/>
      <c r="D13" s="9"/>
      <c r="E13" s="11"/>
      <c r="F13" s="9"/>
      <c r="G13" s="11"/>
      <c r="H13" s="11"/>
      <c r="I13" s="9"/>
      <c r="J13" s="9"/>
      <c r="K13" s="9"/>
      <c r="L13" s="9"/>
      <c r="M13" s="9"/>
      <c r="N13" s="9"/>
      <c r="O13" s="25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</row>
    <row r="14" spans="2:8" ht="12" customHeight="1">
      <c r="B14" s="13"/>
      <c r="C14" s="110" t="s">
        <v>5</v>
      </c>
      <c r="D14" s="110"/>
      <c r="E14" s="8" t="s">
        <v>6</v>
      </c>
      <c r="F14" s="171" t="s">
        <v>7</v>
      </c>
      <c r="G14" s="171"/>
      <c r="H14" s="68" t="s">
        <v>35</v>
      </c>
    </row>
    <row r="15" spans="6:62" ht="12" customHeight="1">
      <c r="F15" s="172" t="s">
        <v>8</v>
      </c>
      <c r="G15" s="172"/>
      <c r="H15" s="124" t="s">
        <v>494</v>
      </c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</row>
    <row r="16" spans="6:8" ht="12" customHeight="1">
      <c r="F16" s="50"/>
      <c r="G16" s="50"/>
      <c r="H16" s="4" t="s">
        <v>372</v>
      </c>
    </row>
    <row r="17" spans="2:6" ht="12" customHeight="1">
      <c r="B17" s="124" t="s">
        <v>9</v>
      </c>
      <c r="C17" s="124"/>
      <c r="D17" s="124"/>
      <c r="E17" s="3" t="s">
        <v>6</v>
      </c>
      <c r="F17" s="4" t="s">
        <v>371</v>
      </c>
    </row>
    <row r="18" spans="2:5" ht="12" customHeight="1">
      <c r="B18" s="2"/>
      <c r="C18" s="2"/>
      <c r="D18" s="2"/>
      <c r="E18" s="3"/>
    </row>
    <row r="19" spans="2:5" ht="12" customHeight="1">
      <c r="B19" s="2"/>
      <c r="C19" s="2"/>
      <c r="D19" s="2"/>
      <c r="E19" s="3"/>
    </row>
    <row r="20" spans="2:62" s="6" customFormat="1" ht="18" customHeight="1">
      <c r="B20" s="174" t="s">
        <v>486</v>
      </c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</row>
    <row r="21" spans="2:65" ht="12.75" customHeight="1">
      <c r="B21" s="9"/>
      <c r="C21" s="10"/>
      <c r="D21" s="10"/>
      <c r="E21" s="10"/>
      <c r="F21" s="10"/>
      <c r="G21" s="11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12" t="s">
        <v>245</v>
      </c>
      <c r="BM21" s="13"/>
    </row>
    <row r="22" spans="2:62" ht="15" customHeight="1">
      <c r="B22" s="136" t="s">
        <v>158</v>
      </c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1" t="s">
        <v>488</v>
      </c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201"/>
      <c r="AK22" s="201"/>
      <c r="AL22" s="201"/>
      <c r="AM22" s="201" t="s">
        <v>489</v>
      </c>
      <c r="AN22" s="201"/>
      <c r="AO22" s="201"/>
      <c r="AP22" s="201"/>
      <c r="AQ22" s="201"/>
      <c r="AR22" s="201"/>
      <c r="AS22" s="201"/>
      <c r="AT22" s="201"/>
      <c r="AU22" s="201"/>
      <c r="AV22" s="201"/>
      <c r="AW22" s="201"/>
      <c r="AX22" s="201"/>
      <c r="AY22" s="201"/>
      <c r="AZ22" s="201"/>
      <c r="BA22" s="201"/>
      <c r="BB22" s="201"/>
      <c r="BC22" s="201"/>
      <c r="BD22" s="201"/>
      <c r="BE22" s="201"/>
      <c r="BF22" s="201"/>
      <c r="BG22" s="201"/>
      <c r="BH22" s="201"/>
      <c r="BI22" s="201"/>
      <c r="BJ22" s="202"/>
    </row>
    <row r="23" spans="2:62" ht="15" customHeight="1">
      <c r="B23" s="15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18" t="s">
        <v>490</v>
      </c>
      <c r="P23" s="118"/>
      <c r="Q23" s="118"/>
      <c r="R23" s="118"/>
      <c r="S23" s="118"/>
      <c r="T23" s="118"/>
      <c r="U23" s="118"/>
      <c r="V23" s="118"/>
      <c r="W23" s="118" t="s">
        <v>491</v>
      </c>
      <c r="X23" s="118"/>
      <c r="Y23" s="118"/>
      <c r="Z23" s="118"/>
      <c r="AA23" s="118"/>
      <c r="AB23" s="118"/>
      <c r="AC23" s="118"/>
      <c r="AD23" s="118"/>
      <c r="AE23" s="203" t="s">
        <v>492</v>
      </c>
      <c r="AF23" s="203"/>
      <c r="AG23" s="203"/>
      <c r="AH23" s="203"/>
      <c r="AI23" s="203"/>
      <c r="AJ23" s="203"/>
      <c r="AK23" s="203"/>
      <c r="AL23" s="203"/>
      <c r="AM23" s="118" t="s">
        <v>490</v>
      </c>
      <c r="AN23" s="118"/>
      <c r="AO23" s="118"/>
      <c r="AP23" s="118"/>
      <c r="AQ23" s="118"/>
      <c r="AR23" s="118"/>
      <c r="AS23" s="118"/>
      <c r="AT23" s="118"/>
      <c r="AU23" s="118" t="s">
        <v>491</v>
      </c>
      <c r="AV23" s="118"/>
      <c r="AW23" s="118"/>
      <c r="AX23" s="118"/>
      <c r="AY23" s="118"/>
      <c r="AZ23" s="118"/>
      <c r="BA23" s="118"/>
      <c r="BB23" s="118"/>
      <c r="BC23" s="203" t="s">
        <v>492</v>
      </c>
      <c r="BD23" s="203"/>
      <c r="BE23" s="203"/>
      <c r="BF23" s="203"/>
      <c r="BG23" s="203"/>
      <c r="BH23" s="203"/>
      <c r="BI23" s="203"/>
      <c r="BJ23" s="204"/>
    </row>
    <row r="24" spans="2:20" ht="7.5" customHeight="1">
      <c r="B24" s="13"/>
      <c r="C24" s="8"/>
      <c r="D24" s="8"/>
      <c r="E24" s="8"/>
      <c r="G24" s="8"/>
      <c r="H24" s="8"/>
      <c r="I24" s="8"/>
      <c r="K24" s="8"/>
      <c r="L24" s="8"/>
      <c r="M24" s="8"/>
      <c r="N24" s="13"/>
      <c r="O24" s="31"/>
      <c r="P24" s="32"/>
      <c r="Q24" s="32"/>
      <c r="R24" s="32"/>
      <c r="S24" s="32"/>
      <c r="T24" s="32"/>
    </row>
    <row r="25" spans="2:62" ht="12" customHeight="1">
      <c r="B25" s="13"/>
      <c r="C25" s="122" t="s">
        <v>24</v>
      </c>
      <c r="D25" s="122"/>
      <c r="E25" s="122"/>
      <c r="F25" s="122"/>
      <c r="G25" s="120">
        <v>15</v>
      </c>
      <c r="H25" s="120"/>
      <c r="I25" s="120"/>
      <c r="J25" s="122" t="s">
        <v>3</v>
      </c>
      <c r="K25" s="122"/>
      <c r="L25" s="122"/>
      <c r="M25" s="122"/>
      <c r="N25" s="13"/>
      <c r="O25" s="199">
        <v>1148</v>
      </c>
      <c r="P25" s="200"/>
      <c r="Q25" s="200"/>
      <c r="R25" s="200"/>
      <c r="S25" s="200"/>
      <c r="T25" s="200"/>
      <c r="U25" s="200"/>
      <c r="V25" s="200"/>
      <c r="W25" s="195">
        <v>257</v>
      </c>
      <c r="X25" s="195"/>
      <c r="Y25" s="195"/>
      <c r="Z25" s="195"/>
      <c r="AA25" s="195"/>
      <c r="AB25" s="195"/>
      <c r="AC25" s="195"/>
      <c r="AD25" s="195"/>
      <c r="AE25" s="195">
        <v>2673</v>
      </c>
      <c r="AF25" s="195"/>
      <c r="AG25" s="195"/>
      <c r="AH25" s="195"/>
      <c r="AI25" s="195"/>
      <c r="AJ25" s="195"/>
      <c r="AK25" s="195"/>
      <c r="AL25" s="195"/>
      <c r="AM25" s="195">
        <v>0</v>
      </c>
      <c r="AN25" s="195"/>
      <c r="AO25" s="195"/>
      <c r="AP25" s="195"/>
      <c r="AQ25" s="195"/>
      <c r="AR25" s="195"/>
      <c r="AS25" s="195"/>
      <c r="AT25" s="195"/>
      <c r="AU25" s="195">
        <v>0</v>
      </c>
      <c r="AV25" s="195"/>
      <c r="AW25" s="195"/>
      <c r="AX25" s="195"/>
      <c r="AY25" s="195"/>
      <c r="AZ25" s="195"/>
      <c r="BA25" s="195"/>
      <c r="BB25" s="195"/>
      <c r="BC25" s="195">
        <v>0</v>
      </c>
      <c r="BD25" s="195"/>
      <c r="BE25" s="195"/>
      <c r="BF25" s="195"/>
      <c r="BG25" s="195"/>
      <c r="BH25" s="195"/>
      <c r="BI25" s="195"/>
      <c r="BJ25" s="195"/>
    </row>
    <row r="26" spans="2:62" ht="12" customHeight="1">
      <c r="B26" s="13"/>
      <c r="C26" s="13"/>
      <c r="D26" s="8"/>
      <c r="E26" s="8"/>
      <c r="G26" s="120">
        <v>16</v>
      </c>
      <c r="H26" s="120"/>
      <c r="I26" s="120"/>
      <c r="K26" s="13"/>
      <c r="L26" s="13"/>
      <c r="M26" s="13"/>
      <c r="N26" s="13"/>
      <c r="O26" s="199">
        <v>6243</v>
      </c>
      <c r="P26" s="200"/>
      <c r="Q26" s="200"/>
      <c r="R26" s="200"/>
      <c r="S26" s="200"/>
      <c r="T26" s="200"/>
      <c r="U26" s="200"/>
      <c r="V26" s="200"/>
      <c r="W26" s="195">
        <v>1053</v>
      </c>
      <c r="X26" s="195"/>
      <c r="Y26" s="195"/>
      <c r="Z26" s="195"/>
      <c r="AA26" s="195"/>
      <c r="AB26" s="195"/>
      <c r="AC26" s="195"/>
      <c r="AD26" s="195"/>
      <c r="AE26" s="195">
        <v>8612</v>
      </c>
      <c r="AF26" s="195"/>
      <c r="AG26" s="195"/>
      <c r="AH26" s="195"/>
      <c r="AI26" s="195"/>
      <c r="AJ26" s="195"/>
      <c r="AK26" s="195"/>
      <c r="AL26" s="195"/>
      <c r="AM26" s="195">
        <v>0</v>
      </c>
      <c r="AN26" s="195"/>
      <c r="AO26" s="195"/>
      <c r="AP26" s="195"/>
      <c r="AQ26" s="195"/>
      <c r="AR26" s="195"/>
      <c r="AS26" s="195"/>
      <c r="AT26" s="195"/>
      <c r="AU26" s="195">
        <v>0</v>
      </c>
      <c r="AV26" s="195"/>
      <c r="AW26" s="195"/>
      <c r="AX26" s="195"/>
      <c r="AY26" s="195"/>
      <c r="AZ26" s="195"/>
      <c r="BA26" s="195"/>
      <c r="BB26" s="195"/>
      <c r="BC26" s="195">
        <v>0</v>
      </c>
      <c r="BD26" s="195"/>
      <c r="BE26" s="195"/>
      <c r="BF26" s="195"/>
      <c r="BG26" s="195"/>
      <c r="BH26" s="195"/>
      <c r="BI26" s="195"/>
      <c r="BJ26" s="195"/>
    </row>
    <row r="27" spans="2:62" ht="12" customHeight="1">
      <c r="B27" s="13"/>
      <c r="C27" s="13"/>
      <c r="D27" s="13"/>
      <c r="E27" s="8"/>
      <c r="G27" s="120">
        <v>17</v>
      </c>
      <c r="H27" s="120"/>
      <c r="I27" s="120"/>
      <c r="K27" s="13"/>
      <c r="L27" s="13"/>
      <c r="M27" s="13"/>
      <c r="N27" s="13"/>
      <c r="O27" s="199">
        <v>6735</v>
      </c>
      <c r="P27" s="200"/>
      <c r="Q27" s="200"/>
      <c r="R27" s="200"/>
      <c r="S27" s="200"/>
      <c r="T27" s="200"/>
      <c r="U27" s="200"/>
      <c r="V27" s="200"/>
      <c r="W27" s="195">
        <v>1114</v>
      </c>
      <c r="X27" s="195"/>
      <c r="Y27" s="195"/>
      <c r="Z27" s="195"/>
      <c r="AA27" s="195"/>
      <c r="AB27" s="195"/>
      <c r="AC27" s="195"/>
      <c r="AD27" s="195"/>
      <c r="AE27" s="195">
        <v>10626</v>
      </c>
      <c r="AF27" s="195"/>
      <c r="AG27" s="195"/>
      <c r="AH27" s="195"/>
      <c r="AI27" s="195"/>
      <c r="AJ27" s="195"/>
      <c r="AK27" s="195"/>
      <c r="AL27" s="195"/>
      <c r="AM27" s="195">
        <v>0</v>
      </c>
      <c r="AN27" s="195"/>
      <c r="AO27" s="195"/>
      <c r="AP27" s="195"/>
      <c r="AQ27" s="195"/>
      <c r="AR27" s="195"/>
      <c r="AS27" s="195"/>
      <c r="AT27" s="195"/>
      <c r="AU27" s="195">
        <v>0</v>
      </c>
      <c r="AV27" s="195"/>
      <c r="AW27" s="195"/>
      <c r="AX27" s="195"/>
      <c r="AY27" s="195"/>
      <c r="AZ27" s="195"/>
      <c r="BA27" s="195"/>
      <c r="BB27" s="195"/>
      <c r="BC27" s="195">
        <v>0</v>
      </c>
      <c r="BD27" s="195"/>
      <c r="BE27" s="195"/>
      <c r="BF27" s="195"/>
      <c r="BG27" s="195"/>
      <c r="BH27" s="195"/>
      <c r="BI27" s="195"/>
      <c r="BJ27" s="195"/>
    </row>
    <row r="28" spans="2:62" ht="12" customHeight="1">
      <c r="B28" s="13"/>
      <c r="C28" s="13"/>
      <c r="D28" s="13"/>
      <c r="E28" s="8"/>
      <c r="G28" s="120">
        <v>18</v>
      </c>
      <c r="H28" s="120"/>
      <c r="I28" s="120"/>
      <c r="K28" s="13"/>
      <c r="L28" s="13"/>
      <c r="M28" s="13"/>
      <c r="N28" s="13"/>
      <c r="O28" s="199">
        <v>4893</v>
      </c>
      <c r="P28" s="200"/>
      <c r="Q28" s="200"/>
      <c r="R28" s="200"/>
      <c r="S28" s="200"/>
      <c r="T28" s="200"/>
      <c r="U28" s="200"/>
      <c r="V28" s="200"/>
      <c r="W28" s="195">
        <v>1058</v>
      </c>
      <c r="X28" s="195"/>
      <c r="Y28" s="195"/>
      <c r="Z28" s="195"/>
      <c r="AA28" s="195"/>
      <c r="AB28" s="195"/>
      <c r="AC28" s="195"/>
      <c r="AD28" s="195"/>
      <c r="AE28" s="195">
        <v>13781</v>
      </c>
      <c r="AF28" s="195"/>
      <c r="AG28" s="195"/>
      <c r="AH28" s="195"/>
      <c r="AI28" s="195"/>
      <c r="AJ28" s="195"/>
      <c r="AK28" s="195"/>
      <c r="AL28" s="195"/>
      <c r="AM28" s="195">
        <v>0</v>
      </c>
      <c r="AN28" s="195"/>
      <c r="AO28" s="195"/>
      <c r="AP28" s="195"/>
      <c r="AQ28" s="195"/>
      <c r="AR28" s="195"/>
      <c r="AS28" s="195"/>
      <c r="AT28" s="195"/>
      <c r="AU28" s="195">
        <v>0</v>
      </c>
      <c r="AV28" s="195"/>
      <c r="AW28" s="195"/>
      <c r="AX28" s="195"/>
      <c r="AY28" s="195"/>
      <c r="AZ28" s="195"/>
      <c r="BA28" s="195"/>
      <c r="BB28" s="195"/>
      <c r="BC28" s="195">
        <v>0</v>
      </c>
      <c r="BD28" s="195"/>
      <c r="BE28" s="195"/>
      <c r="BF28" s="195"/>
      <c r="BG28" s="195"/>
      <c r="BH28" s="195"/>
      <c r="BI28" s="195"/>
      <c r="BJ28" s="195"/>
    </row>
    <row r="29" spans="2:62" s="20" customFormat="1" ht="12" customHeight="1">
      <c r="B29" s="21"/>
      <c r="C29" s="21"/>
      <c r="D29" s="21"/>
      <c r="E29" s="22"/>
      <c r="F29" s="21"/>
      <c r="G29" s="173">
        <v>19</v>
      </c>
      <c r="H29" s="173"/>
      <c r="I29" s="173"/>
      <c r="J29" s="21"/>
      <c r="K29" s="21"/>
      <c r="L29" s="21"/>
      <c r="M29" s="21"/>
      <c r="N29" s="21"/>
      <c r="O29" s="196">
        <v>4073</v>
      </c>
      <c r="P29" s="197"/>
      <c r="Q29" s="197"/>
      <c r="R29" s="197"/>
      <c r="S29" s="197"/>
      <c r="T29" s="197"/>
      <c r="U29" s="197"/>
      <c r="V29" s="197"/>
      <c r="W29" s="198">
        <v>1046</v>
      </c>
      <c r="X29" s="198"/>
      <c r="Y29" s="198"/>
      <c r="Z29" s="198"/>
      <c r="AA29" s="198"/>
      <c r="AB29" s="198"/>
      <c r="AC29" s="198"/>
      <c r="AD29" s="198"/>
      <c r="AE29" s="198">
        <v>14563</v>
      </c>
      <c r="AF29" s="198"/>
      <c r="AG29" s="198"/>
      <c r="AH29" s="198"/>
      <c r="AI29" s="198"/>
      <c r="AJ29" s="198"/>
      <c r="AK29" s="198"/>
      <c r="AL29" s="198"/>
      <c r="AM29" s="198">
        <v>130</v>
      </c>
      <c r="AN29" s="198"/>
      <c r="AO29" s="198"/>
      <c r="AP29" s="198"/>
      <c r="AQ29" s="198"/>
      <c r="AR29" s="198"/>
      <c r="AS29" s="198"/>
      <c r="AT29" s="198"/>
      <c r="AU29" s="198">
        <v>359</v>
      </c>
      <c r="AV29" s="198"/>
      <c r="AW29" s="198"/>
      <c r="AX29" s="198"/>
      <c r="AY29" s="198"/>
      <c r="AZ29" s="198"/>
      <c r="BA29" s="198"/>
      <c r="BB29" s="198"/>
      <c r="BC29" s="198">
        <v>131</v>
      </c>
      <c r="BD29" s="198"/>
      <c r="BE29" s="198"/>
      <c r="BF29" s="198"/>
      <c r="BG29" s="198"/>
      <c r="BH29" s="198"/>
      <c r="BI29" s="198"/>
      <c r="BJ29" s="198"/>
    </row>
    <row r="30" spans="2:62" ht="7.5" customHeight="1">
      <c r="B30" s="9"/>
      <c r="C30" s="9"/>
      <c r="D30" s="9"/>
      <c r="E30" s="11"/>
      <c r="F30" s="9"/>
      <c r="G30" s="11"/>
      <c r="H30" s="11"/>
      <c r="I30" s="9"/>
      <c r="J30" s="9"/>
      <c r="K30" s="9"/>
      <c r="L30" s="9"/>
      <c r="M30" s="9"/>
      <c r="N30" s="9"/>
      <c r="O30" s="25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</row>
    <row r="31" spans="2:8" ht="12" customHeight="1">
      <c r="B31" s="13"/>
      <c r="C31" s="110" t="s">
        <v>5</v>
      </c>
      <c r="D31" s="110"/>
      <c r="E31" s="8" t="s">
        <v>6</v>
      </c>
      <c r="F31" s="171" t="s">
        <v>7</v>
      </c>
      <c r="G31" s="171"/>
      <c r="H31" s="68" t="s">
        <v>487</v>
      </c>
    </row>
    <row r="32" spans="2:6" ht="12" customHeight="1">
      <c r="B32" s="124" t="s">
        <v>9</v>
      </c>
      <c r="C32" s="124"/>
      <c r="D32" s="124"/>
      <c r="E32" s="3" t="s">
        <v>6</v>
      </c>
      <c r="F32" s="4" t="s">
        <v>371</v>
      </c>
    </row>
    <row r="33" spans="2:5" ht="12" customHeight="1">
      <c r="B33" s="2"/>
      <c r="C33" s="2"/>
      <c r="D33" s="2"/>
      <c r="E33" s="3"/>
    </row>
    <row r="34" spans="2:5" ht="12" customHeight="1">
      <c r="B34" s="2"/>
      <c r="C34" s="2"/>
      <c r="D34" s="2"/>
      <c r="E34" s="3"/>
    </row>
    <row r="35" spans="2:64" s="6" customFormat="1" ht="18" customHeight="1">
      <c r="B35" s="174" t="s">
        <v>479</v>
      </c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174"/>
      <c r="BA35" s="174"/>
      <c r="BB35" s="174"/>
      <c r="BC35" s="174"/>
      <c r="BD35" s="174"/>
      <c r="BE35" s="174"/>
      <c r="BF35" s="174"/>
      <c r="BG35" s="174"/>
      <c r="BH35" s="174"/>
      <c r="BI35" s="174"/>
      <c r="BJ35" s="174"/>
      <c r="BK35" s="69"/>
      <c r="BL35" s="69"/>
    </row>
    <row r="36" spans="2:64" ht="12.75" customHeight="1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13"/>
      <c r="BL36" s="13"/>
    </row>
    <row r="37" spans="12:64" ht="15" customHeight="1">
      <c r="L37" s="70"/>
      <c r="M37" s="71"/>
      <c r="N37" s="71"/>
      <c r="O37" s="71"/>
      <c r="P37" s="71"/>
      <c r="Q37" s="71"/>
      <c r="R37" s="71"/>
      <c r="S37" s="71"/>
      <c r="T37" s="71"/>
      <c r="U37" s="125" t="s">
        <v>223</v>
      </c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 t="s">
        <v>224</v>
      </c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6"/>
      <c r="BK37" s="13"/>
      <c r="BL37" s="13"/>
    </row>
    <row r="38" spans="2:64" ht="15" customHeight="1">
      <c r="B38" s="122" t="s">
        <v>158</v>
      </c>
      <c r="C38" s="122"/>
      <c r="D38" s="122"/>
      <c r="E38" s="122"/>
      <c r="F38" s="122"/>
      <c r="G38" s="122"/>
      <c r="H38" s="122"/>
      <c r="I38" s="122"/>
      <c r="J38" s="122"/>
      <c r="K38" s="122"/>
      <c r="L38" s="208" t="s">
        <v>225</v>
      </c>
      <c r="M38" s="122"/>
      <c r="N38" s="122"/>
      <c r="O38" s="122"/>
      <c r="P38" s="122"/>
      <c r="Q38" s="122"/>
      <c r="R38" s="122"/>
      <c r="S38" s="122"/>
      <c r="T38" s="122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 t="s">
        <v>226</v>
      </c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 t="s">
        <v>227</v>
      </c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9"/>
      <c r="BK38" s="8"/>
      <c r="BL38" s="8"/>
    </row>
    <row r="39" spans="2:64" ht="1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72"/>
      <c r="M39" s="14"/>
      <c r="N39" s="14"/>
      <c r="O39" s="14"/>
      <c r="P39" s="14"/>
      <c r="Q39" s="14"/>
      <c r="R39" s="14"/>
      <c r="S39" s="14"/>
      <c r="T39" s="73"/>
      <c r="U39" s="118" t="s">
        <v>228</v>
      </c>
      <c r="V39" s="118"/>
      <c r="W39" s="118"/>
      <c r="X39" s="118"/>
      <c r="Y39" s="118"/>
      <c r="Z39" s="118"/>
      <c r="AA39" s="118"/>
      <c r="AB39" s="118" t="s">
        <v>229</v>
      </c>
      <c r="AC39" s="118"/>
      <c r="AD39" s="118"/>
      <c r="AE39" s="118"/>
      <c r="AF39" s="118"/>
      <c r="AG39" s="118"/>
      <c r="AH39" s="118"/>
      <c r="AI39" s="118" t="s">
        <v>162</v>
      </c>
      <c r="AJ39" s="118"/>
      <c r="AK39" s="118"/>
      <c r="AL39" s="118"/>
      <c r="AM39" s="118"/>
      <c r="AN39" s="118"/>
      <c r="AO39" s="118"/>
      <c r="AP39" s="118" t="s">
        <v>179</v>
      </c>
      <c r="AQ39" s="118"/>
      <c r="AR39" s="118"/>
      <c r="AS39" s="118"/>
      <c r="AT39" s="118"/>
      <c r="AU39" s="118"/>
      <c r="AV39" s="118"/>
      <c r="AW39" s="118" t="s">
        <v>162</v>
      </c>
      <c r="AX39" s="118"/>
      <c r="AY39" s="118"/>
      <c r="AZ39" s="118"/>
      <c r="BA39" s="118"/>
      <c r="BB39" s="118"/>
      <c r="BC39" s="118"/>
      <c r="BD39" s="118" t="s">
        <v>179</v>
      </c>
      <c r="BE39" s="118"/>
      <c r="BF39" s="118"/>
      <c r="BG39" s="118"/>
      <c r="BH39" s="118"/>
      <c r="BI39" s="118"/>
      <c r="BJ39" s="119"/>
      <c r="BK39" s="8"/>
      <c r="BL39" s="8"/>
    </row>
    <row r="40" spans="2:62" ht="12" customHeight="1">
      <c r="B40" s="13"/>
      <c r="C40" s="8"/>
      <c r="D40" s="8"/>
      <c r="F40" s="8"/>
      <c r="G40" s="8"/>
      <c r="I40" s="8"/>
      <c r="J40" s="8"/>
      <c r="K40" s="13"/>
      <c r="L40" s="15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20" t="s">
        <v>16</v>
      </c>
      <c r="AG40" s="120"/>
      <c r="AH40" s="120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20" t="s">
        <v>16</v>
      </c>
      <c r="AU40" s="120"/>
      <c r="AV40" s="120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20" t="s">
        <v>16</v>
      </c>
      <c r="BI40" s="120"/>
      <c r="BJ40" s="120"/>
    </row>
    <row r="41" spans="2:62" ht="12" customHeight="1">
      <c r="B41" s="122" t="s">
        <v>24</v>
      </c>
      <c r="C41" s="122"/>
      <c r="D41" s="122"/>
      <c r="E41" s="122"/>
      <c r="F41" s="120">
        <v>15</v>
      </c>
      <c r="G41" s="120"/>
      <c r="H41" s="122" t="s">
        <v>3</v>
      </c>
      <c r="I41" s="122"/>
      <c r="J41" s="122"/>
      <c r="K41" s="122"/>
      <c r="L41" s="116">
        <v>65819</v>
      </c>
      <c r="M41" s="112"/>
      <c r="N41" s="112"/>
      <c r="O41" s="112"/>
      <c r="P41" s="112"/>
      <c r="Q41" s="112"/>
      <c r="R41" s="112"/>
      <c r="S41" s="112"/>
      <c r="T41" s="112"/>
      <c r="U41" s="112">
        <f>AI41+AW41+L51+AC51+L60+AC60</f>
        <v>2091691</v>
      </c>
      <c r="V41" s="112"/>
      <c r="W41" s="112"/>
      <c r="X41" s="112"/>
      <c r="Y41" s="112"/>
      <c r="Z41" s="112"/>
      <c r="AA41" s="112"/>
      <c r="AB41" s="112">
        <f>AP41+BD41+T51+AK51+BB51+T60+AK60</f>
        <v>45315532</v>
      </c>
      <c r="AC41" s="112"/>
      <c r="AD41" s="112"/>
      <c r="AE41" s="112"/>
      <c r="AF41" s="112"/>
      <c r="AG41" s="112"/>
      <c r="AH41" s="112"/>
      <c r="AI41" s="112">
        <v>47054</v>
      </c>
      <c r="AJ41" s="112"/>
      <c r="AK41" s="112"/>
      <c r="AL41" s="112"/>
      <c r="AM41" s="112"/>
      <c r="AN41" s="112"/>
      <c r="AO41" s="112"/>
      <c r="AP41" s="112">
        <v>18936354</v>
      </c>
      <c r="AQ41" s="112"/>
      <c r="AR41" s="112"/>
      <c r="AS41" s="112"/>
      <c r="AT41" s="112"/>
      <c r="AU41" s="112"/>
      <c r="AV41" s="112"/>
      <c r="AW41" s="112">
        <v>1125228</v>
      </c>
      <c r="AX41" s="112"/>
      <c r="AY41" s="112"/>
      <c r="AZ41" s="112"/>
      <c r="BA41" s="112"/>
      <c r="BB41" s="112"/>
      <c r="BC41" s="112"/>
      <c r="BD41" s="112">
        <v>14556874</v>
      </c>
      <c r="BE41" s="112"/>
      <c r="BF41" s="112"/>
      <c r="BG41" s="112"/>
      <c r="BH41" s="112"/>
      <c r="BI41" s="112"/>
      <c r="BJ41" s="112"/>
    </row>
    <row r="42" spans="2:62" ht="12" customHeight="1">
      <c r="B42" s="13"/>
      <c r="C42" s="13"/>
      <c r="D42" s="13"/>
      <c r="F42" s="120">
        <v>16</v>
      </c>
      <c r="G42" s="120"/>
      <c r="I42" s="13"/>
      <c r="J42" s="13"/>
      <c r="K42" s="13"/>
      <c r="L42" s="116">
        <v>62895</v>
      </c>
      <c r="M42" s="112"/>
      <c r="N42" s="112"/>
      <c r="O42" s="112"/>
      <c r="P42" s="112"/>
      <c r="Q42" s="112"/>
      <c r="R42" s="112"/>
      <c r="S42" s="112"/>
      <c r="T42" s="112"/>
      <c r="U42" s="112">
        <f>AI42+AW42+L52+AC52+L61+AC61</f>
        <v>2059996</v>
      </c>
      <c r="V42" s="112"/>
      <c r="W42" s="112"/>
      <c r="X42" s="112"/>
      <c r="Y42" s="112"/>
      <c r="Z42" s="112"/>
      <c r="AA42" s="112"/>
      <c r="AB42" s="112">
        <f>AP42+BD42+T52+AK52+BB52+T61+AK61</f>
        <v>45155804</v>
      </c>
      <c r="AC42" s="112"/>
      <c r="AD42" s="112"/>
      <c r="AE42" s="112"/>
      <c r="AF42" s="112"/>
      <c r="AG42" s="112"/>
      <c r="AH42" s="112"/>
      <c r="AI42" s="112">
        <v>46783</v>
      </c>
      <c r="AJ42" s="112"/>
      <c r="AK42" s="112"/>
      <c r="AL42" s="112"/>
      <c r="AM42" s="112"/>
      <c r="AN42" s="112"/>
      <c r="AO42" s="112"/>
      <c r="AP42" s="112">
        <v>19084764</v>
      </c>
      <c r="AQ42" s="112"/>
      <c r="AR42" s="112"/>
      <c r="AS42" s="112"/>
      <c r="AT42" s="112"/>
      <c r="AU42" s="112"/>
      <c r="AV42" s="112"/>
      <c r="AW42" s="112">
        <v>1093080</v>
      </c>
      <c r="AX42" s="112"/>
      <c r="AY42" s="112"/>
      <c r="AZ42" s="112"/>
      <c r="BA42" s="112"/>
      <c r="BB42" s="112"/>
      <c r="BC42" s="112"/>
      <c r="BD42" s="112">
        <v>14107393</v>
      </c>
      <c r="BE42" s="112"/>
      <c r="BF42" s="112"/>
      <c r="BG42" s="112"/>
      <c r="BH42" s="112"/>
      <c r="BI42" s="112"/>
      <c r="BJ42" s="112"/>
    </row>
    <row r="43" spans="2:62" ht="12" customHeight="1">
      <c r="B43" s="13"/>
      <c r="C43" s="13"/>
      <c r="D43" s="13"/>
      <c r="F43" s="120">
        <v>17</v>
      </c>
      <c r="G43" s="120"/>
      <c r="I43" s="13"/>
      <c r="J43" s="13"/>
      <c r="K43" s="13"/>
      <c r="L43" s="116">
        <v>59969</v>
      </c>
      <c r="M43" s="112"/>
      <c r="N43" s="112"/>
      <c r="O43" s="112"/>
      <c r="P43" s="112"/>
      <c r="Q43" s="112"/>
      <c r="R43" s="112"/>
      <c r="S43" s="112"/>
      <c r="T43" s="112"/>
      <c r="U43" s="112">
        <f>AI43+AW43+L53+AC53+L62+AC62</f>
        <v>2035721</v>
      </c>
      <c r="V43" s="112"/>
      <c r="W43" s="112"/>
      <c r="X43" s="112"/>
      <c r="Y43" s="112"/>
      <c r="Z43" s="112"/>
      <c r="AA43" s="112"/>
      <c r="AB43" s="112">
        <f>AP43+BD43+T53+AK53+BB53+T62+AK62</f>
        <v>45080516</v>
      </c>
      <c r="AC43" s="112"/>
      <c r="AD43" s="112"/>
      <c r="AE43" s="112"/>
      <c r="AF43" s="112"/>
      <c r="AG43" s="112"/>
      <c r="AH43" s="112"/>
      <c r="AI43" s="112">
        <v>45960</v>
      </c>
      <c r="AJ43" s="112"/>
      <c r="AK43" s="112"/>
      <c r="AL43" s="112"/>
      <c r="AM43" s="112"/>
      <c r="AN43" s="112"/>
      <c r="AO43" s="112"/>
      <c r="AP43" s="112">
        <v>18893039</v>
      </c>
      <c r="AQ43" s="112"/>
      <c r="AR43" s="112"/>
      <c r="AS43" s="112"/>
      <c r="AT43" s="112"/>
      <c r="AU43" s="112"/>
      <c r="AV43" s="112"/>
      <c r="AW43" s="112">
        <v>1062125</v>
      </c>
      <c r="AX43" s="112"/>
      <c r="AY43" s="112"/>
      <c r="AZ43" s="112"/>
      <c r="BA43" s="112"/>
      <c r="BB43" s="112"/>
      <c r="BC43" s="112"/>
      <c r="BD43" s="112">
        <v>13953144</v>
      </c>
      <c r="BE43" s="112"/>
      <c r="BF43" s="112"/>
      <c r="BG43" s="112"/>
      <c r="BH43" s="112"/>
      <c r="BI43" s="112"/>
      <c r="BJ43" s="112"/>
    </row>
    <row r="44" spans="2:62" ht="12" customHeight="1">
      <c r="B44" s="13"/>
      <c r="C44" s="13"/>
      <c r="D44" s="13"/>
      <c r="F44" s="120">
        <v>18</v>
      </c>
      <c r="G44" s="120"/>
      <c r="I44" s="13"/>
      <c r="J44" s="13"/>
      <c r="K44" s="13"/>
      <c r="L44" s="116">
        <v>57041</v>
      </c>
      <c r="M44" s="112"/>
      <c r="N44" s="112"/>
      <c r="O44" s="112"/>
      <c r="P44" s="112"/>
      <c r="Q44" s="112"/>
      <c r="R44" s="112"/>
      <c r="S44" s="112"/>
      <c r="T44" s="112"/>
      <c r="U44" s="112">
        <f>AI44+AW44+L54+AC54+L63+AC63</f>
        <v>1986916</v>
      </c>
      <c r="V44" s="112"/>
      <c r="W44" s="112"/>
      <c r="X44" s="112"/>
      <c r="Y44" s="112"/>
      <c r="Z44" s="112"/>
      <c r="AA44" s="112"/>
      <c r="AB44" s="112">
        <v>43164910</v>
      </c>
      <c r="AC44" s="112"/>
      <c r="AD44" s="112"/>
      <c r="AE44" s="112"/>
      <c r="AF44" s="112"/>
      <c r="AG44" s="112"/>
      <c r="AH44" s="112"/>
      <c r="AI44" s="112">
        <v>44366</v>
      </c>
      <c r="AJ44" s="112"/>
      <c r="AK44" s="112"/>
      <c r="AL44" s="112"/>
      <c r="AM44" s="112"/>
      <c r="AN44" s="112"/>
      <c r="AO44" s="112"/>
      <c r="AP44" s="112">
        <v>18228303</v>
      </c>
      <c r="AQ44" s="112"/>
      <c r="AR44" s="112"/>
      <c r="AS44" s="112"/>
      <c r="AT44" s="112"/>
      <c r="AU44" s="112"/>
      <c r="AV44" s="112"/>
      <c r="AW44" s="112">
        <v>1024800</v>
      </c>
      <c r="AX44" s="112"/>
      <c r="AY44" s="112"/>
      <c r="AZ44" s="112"/>
      <c r="BA44" s="112"/>
      <c r="BB44" s="112"/>
      <c r="BC44" s="112"/>
      <c r="BD44" s="112">
        <v>13337662</v>
      </c>
      <c r="BE44" s="112"/>
      <c r="BF44" s="112"/>
      <c r="BG44" s="112"/>
      <c r="BH44" s="112"/>
      <c r="BI44" s="112"/>
      <c r="BJ44" s="112"/>
    </row>
    <row r="45" spans="2:62" s="20" customFormat="1" ht="12" customHeight="1">
      <c r="B45" s="21"/>
      <c r="C45" s="21"/>
      <c r="D45" s="21"/>
      <c r="E45" s="21"/>
      <c r="F45" s="123">
        <v>19</v>
      </c>
      <c r="G45" s="123"/>
      <c r="H45" s="21"/>
      <c r="I45" s="21"/>
      <c r="J45" s="21"/>
      <c r="K45" s="21"/>
      <c r="L45" s="114">
        <v>56421</v>
      </c>
      <c r="M45" s="115"/>
      <c r="N45" s="115"/>
      <c r="O45" s="115"/>
      <c r="P45" s="115"/>
      <c r="Q45" s="115"/>
      <c r="R45" s="115"/>
      <c r="S45" s="115"/>
      <c r="T45" s="115"/>
      <c r="U45" s="115">
        <f>AI45+AW45+L55+AC55+L64+AC64</f>
        <v>1934240</v>
      </c>
      <c r="V45" s="115"/>
      <c r="W45" s="115"/>
      <c r="X45" s="115"/>
      <c r="Y45" s="115"/>
      <c r="Z45" s="115"/>
      <c r="AA45" s="115"/>
      <c r="AB45" s="115">
        <v>46916846</v>
      </c>
      <c r="AC45" s="115"/>
      <c r="AD45" s="115"/>
      <c r="AE45" s="115"/>
      <c r="AF45" s="115"/>
      <c r="AG45" s="115"/>
      <c r="AH45" s="115"/>
      <c r="AI45" s="115">
        <v>43057</v>
      </c>
      <c r="AJ45" s="115"/>
      <c r="AK45" s="115"/>
      <c r="AL45" s="115"/>
      <c r="AM45" s="115"/>
      <c r="AN45" s="115"/>
      <c r="AO45" s="115"/>
      <c r="AP45" s="115">
        <v>19596708</v>
      </c>
      <c r="AQ45" s="115"/>
      <c r="AR45" s="115"/>
      <c r="AS45" s="115"/>
      <c r="AT45" s="115"/>
      <c r="AU45" s="115"/>
      <c r="AV45" s="115"/>
      <c r="AW45" s="115">
        <v>985581</v>
      </c>
      <c r="AX45" s="115"/>
      <c r="AY45" s="115"/>
      <c r="AZ45" s="115"/>
      <c r="BA45" s="115"/>
      <c r="BB45" s="115"/>
      <c r="BC45" s="115"/>
      <c r="BD45" s="115">
        <v>14684073</v>
      </c>
      <c r="BE45" s="115"/>
      <c r="BF45" s="115"/>
      <c r="BG45" s="115"/>
      <c r="BH45" s="115"/>
      <c r="BI45" s="115"/>
      <c r="BJ45" s="115"/>
    </row>
    <row r="46" spans="2:64" ht="7.5" customHeight="1">
      <c r="B46" s="9"/>
      <c r="C46" s="9"/>
      <c r="D46" s="9"/>
      <c r="E46" s="9"/>
      <c r="F46" s="11"/>
      <c r="G46" s="11"/>
      <c r="H46" s="9"/>
      <c r="I46" s="9"/>
      <c r="J46" s="9"/>
      <c r="K46" s="9"/>
      <c r="L46" s="25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13"/>
      <c r="BL46" s="13"/>
    </row>
    <row r="47" spans="2:63" ht="15" customHeight="1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25" t="s">
        <v>224</v>
      </c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 t="s">
        <v>180</v>
      </c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 t="s">
        <v>181</v>
      </c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6"/>
      <c r="BK47" s="13"/>
    </row>
    <row r="48" spans="2:65" ht="15" customHeight="1">
      <c r="B48" s="122" t="s">
        <v>158</v>
      </c>
      <c r="C48" s="122"/>
      <c r="D48" s="122"/>
      <c r="E48" s="122"/>
      <c r="F48" s="122"/>
      <c r="G48" s="122"/>
      <c r="H48" s="122"/>
      <c r="I48" s="122"/>
      <c r="J48" s="122"/>
      <c r="K48" s="122"/>
      <c r="L48" s="118" t="s">
        <v>230</v>
      </c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9"/>
      <c r="BK48" s="8"/>
      <c r="BM48" s="13"/>
    </row>
    <row r="49" spans="2:63" ht="15" customHeight="1"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118" t="s">
        <v>162</v>
      </c>
      <c r="M49" s="118"/>
      <c r="N49" s="118"/>
      <c r="O49" s="118"/>
      <c r="P49" s="118"/>
      <c r="Q49" s="118"/>
      <c r="R49" s="118"/>
      <c r="S49" s="118"/>
      <c r="T49" s="118" t="s">
        <v>179</v>
      </c>
      <c r="U49" s="118"/>
      <c r="V49" s="118"/>
      <c r="W49" s="118"/>
      <c r="X49" s="118"/>
      <c r="Y49" s="118"/>
      <c r="Z49" s="118"/>
      <c r="AA49" s="118"/>
      <c r="AB49" s="118"/>
      <c r="AC49" s="118" t="s">
        <v>162</v>
      </c>
      <c r="AD49" s="118"/>
      <c r="AE49" s="118"/>
      <c r="AF49" s="118"/>
      <c r="AG49" s="118"/>
      <c r="AH49" s="118"/>
      <c r="AI49" s="118"/>
      <c r="AJ49" s="118"/>
      <c r="AK49" s="118" t="s">
        <v>179</v>
      </c>
      <c r="AL49" s="118"/>
      <c r="AM49" s="118"/>
      <c r="AN49" s="118"/>
      <c r="AO49" s="118"/>
      <c r="AP49" s="118"/>
      <c r="AQ49" s="118"/>
      <c r="AR49" s="118"/>
      <c r="AS49" s="118"/>
      <c r="AT49" s="118" t="s">
        <v>162</v>
      </c>
      <c r="AU49" s="118"/>
      <c r="AV49" s="118"/>
      <c r="AW49" s="118"/>
      <c r="AX49" s="118"/>
      <c r="AY49" s="118"/>
      <c r="AZ49" s="118"/>
      <c r="BA49" s="118"/>
      <c r="BB49" s="118" t="s">
        <v>179</v>
      </c>
      <c r="BC49" s="118"/>
      <c r="BD49" s="118"/>
      <c r="BE49" s="118"/>
      <c r="BF49" s="118"/>
      <c r="BG49" s="118"/>
      <c r="BH49" s="118"/>
      <c r="BI49" s="118"/>
      <c r="BJ49" s="119"/>
      <c r="BK49" s="8"/>
    </row>
    <row r="50" spans="12:62" ht="12" customHeight="1">
      <c r="L50" s="15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20" t="s">
        <v>16</v>
      </c>
      <c r="AA50" s="120"/>
      <c r="AB50" s="120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20" t="s">
        <v>16</v>
      </c>
      <c r="AR50" s="120"/>
      <c r="AS50" s="120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20" t="s">
        <v>16</v>
      </c>
      <c r="BI50" s="120"/>
      <c r="BJ50" s="120"/>
    </row>
    <row r="51" spans="2:63" ht="12" customHeight="1">
      <c r="B51" s="122" t="s">
        <v>24</v>
      </c>
      <c r="C51" s="122"/>
      <c r="D51" s="122"/>
      <c r="E51" s="122"/>
      <c r="F51" s="120">
        <v>15</v>
      </c>
      <c r="G51" s="120"/>
      <c r="H51" s="122" t="s">
        <v>3</v>
      </c>
      <c r="I51" s="122"/>
      <c r="J51" s="122"/>
      <c r="K51" s="122"/>
      <c r="L51" s="116">
        <v>142229</v>
      </c>
      <c r="M51" s="112"/>
      <c r="N51" s="112"/>
      <c r="O51" s="112"/>
      <c r="P51" s="112"/>
      <c r="Q51" s="112"/>
      <c r="R51" s="112"/>
      <c r="S51" s="112"/>
      <c r="T51" s="112">
        <v>2062485</v>
      </c>
      <c r="U51" s="112"/>
      <c r="V51" s="112"/>
      <c r="W51" s="112"/>
      <c r="X51" s="112"/>
      <c r="Y51" s="112"/>
      <c r="Z51" s="112"/>
      <c r="AA51" s="112"/>
      <c r="AB51" s="112"/>
      <c r="AC51" s="112">
        <v>670342</v>
      </c>
      <c r="AD51" s="112"/>
      <c r="AE51" s="112"/>
      <c r="AF51" s="112"/>
      <c r="AG51" s="112"/>
      <c r="AH51" s="112"/>
      <c r="AI51" s="112"/>
      <c r="AJ51" s="112"/>
      <c r="AK51" s="112">
        <v>7367980</v>
      </c>
      <c r="AL51" s="112"/>
      <c r="AM51" s="112"/>
      <c r="AN51" s="112"/>
      <c r="AO51" s="112"/>
      <c r="AP51" s="112"/>
      <c r="AQ51" s="112"/>
      <c r="AR51" s="112"/>
      <c r="AS51" s="112"/>
      <c r="AT51" s="112">
        <v>43267</v>
      </c>
      <c r="AU51" s="112"/>
      <c r="AV51" s="112"/>
      <c r="AW51" s="112"/>
      <c r="AX51" s="112"/>
      <c r="AY51" s="112"/>
      <c r="AZ51" s="112"/>
      <c r="BA51" s="112"/>
      <c r="BB51" s="112">
        <v>1149009</v>
      </c>
      <c r="BC51" s="112"/>
      <c r="BD51" s="112"/>
      <c r="BE51" s="112"/>
      <c r="BF51" s="112"/>
      <c r="BG51" s="112"/>
      <c r="BH51" s="112"/>
      <c r="BI51" s="112"/>
      <c r="BJ51" s="112"/>
      <c r="BK51" s="74"/>
    </row>
    <row r="52" spans="2:63" ht="12" customHeight="1">
      <c r="B52" s="13"/>
      <c r="C52" s="13"/>
      <c r="D52" s="13"/>
      <c r="F52" s="120">
        <v>16</v>
      </c>
      <c r="G52" s="120"/>
      <c r="I52" s="13"/>
      <c r="J52" s="13"/>
      <c r="L52" s="116">
        <v>141637</v>
      </c>
      <c r="M52" s="112"/>
      <c r="N52" s="112"/>
      <c r="O52" s="112"/>
      <c r="P52" s="112"/>
      <c r="Q52" s="112"/>
      <c r="R52" s="112"/>
      <c r="S52" s="112"/>
      <c r="T52" s="112">
        <v>2027577</v>
      </c>
      <c r="U52" s="112"/>
      <c r="V52" s="112"/>
      <c r="W52" s="112"/>
      <c r="X52" s="112"/>
      <c r="Y52" s="112"/>
      <c r="Z52" s="112"/>
      <c r="AA52" s="112"/>
      <c r="AB52" s="112"/>
      <c r="AC52" s="112">
        <v>668209</v>
      </c>
      <c r="AD52" s="112"/>
      <c r="AE52" s="112"/>
      <c r="AF52" s="112"/>
      <c r="AG52" s="112"/>
      <c r="AH52" s="112"/>
      <c r="AI52" s="112"/>
      <c r="AJ52" s="112"/>
      <c r="AK52" s="112">
        <v>7508168</v>
      </c>
      <c r="AL52" s="112"/>
      <c r="AM52" s="112"/>
      <c r="AN52" s="112"/>
      <c r="AO52" s="112"/>
      <c r="AP52" s="112"/>
      <c r="AQ52" s="112"/>
      <c r="AR52" s="112"/>
      <c r="AS52" s="112"/>
      <c r="AT52" s="112">
        <v>42908</v>
      </c>
      <c r="AU52" s="112"/>
      <c r="AV52" s="112"/>
      <c r="AW52" s="112"/>
      <c r="AX52" s="112"/>
      <c r="AY52" s="112"/>
      <c r="AZ52" s="112"/>
      <c r="BA52" s="112"/>
      <c r="BB52" s="112">
        <v>1154052</v>
      </c>
      <c r="BC52" s="112"/>
      <c r="BD52" s="112"/>
      <c r="BE52" s="112"/>
      <c r="BF52" s="112"/>
      <c r="BG52" s="112"/>
      <c r="BH52" s="112"/>
      <c r="BI52" s="112"/>
      <c r="BJ52" s="112"/>
      <c r="BK52" s="74"/>
    </row>
    <row r="53" spans="2:63" ht="12" customHeight="1">
      <c r="B53" s="13"/>
      <c r="C53" s="13"/>
      <c r="D53" s="13"/>
      <c r="F53" s="120">
        <v>17</v>
      </c>
      <c r="G53" s="120"/>
      <c r="I53" s="13"/>
      <c r="J53" s="13"/>
      <c r="L53" s="116">
        <v>140047</v>
      </c>
      <c r="M53" s="112"/>
      <c r="N53" s="112"/>
      <c r="O53" s="112"/>
      <c r="P53" s="112"/>
      <c r="Q53" s="112"/>
      <c r="R53" s="112"/>
      <c r="S53" s="112"/>
      <c r="T53" s="112">
        <v>1961594</v>
      </c>
      <c r="U53" s="112"/>
      <c r="V53" s="112"/>
      <c r="W53" s="112"/>
      <c r="X53" s="112"/>
      <c r="Y53" s="112"/>
      <c r="Z53" s="112"/>
      <c r="AA53" s="112"/>
      <c r="AB53" s="112"/>
      <c r="AC53" s="112">
        <v>669427</v>
      </c>
      <c r="AD53" s="112"/>
      <c r="AE53" s="112"/>
      <c r="AF53" s="112"/>
      <c r="AG53" s="112"/>
      <c r="AH53" s="112"/>
      <c r="AI53" s="112"/>
      <c r="AJ53" s="112"/>
      <c r="AK53" s="112">
        <v>7856804</v>
      </c>
      <c r="AL53" s="112"/>
      <c r="AM53" s="112"/>
      <c r="AN53" s="112"/>
      <c r="AO53" s="112"/>
      <c r="AP53" s="112"/>
      <c r="AQ53" s="112"/>
      <c r="AR53" s="112"/>
      <c r="AS53" s="112"/>
      <c r="AT53" s="112">
        <v>42262</v>
      </c>
      <c r="AU53" s="112"/>
      <c r="AV53" s="112"/>
      <c r="AW53" s="112"/>
      <c r="AX53" s="112"/>
      <c r="AY53" s="112"/>
      <c r="AZ53" s="112"/>
      <c r="BA53" s="112"/>
      <c r="BB53" s="112">
        <v>1134256</v>
      </c>
      <c r="BC53" s="112"/>
      <c r="BD53" s="112"/>
      <c r="BE53" s="112"/>
      <c r="BF53" s="112"/>
      <c r="BG53" s="112"/>
      <c r="BH53" s="112"/>
      <c r="BI53" s="112"/>
      <c r="BJ53" s="112"/>
      <c r="BK53" s="74"/>
    </row>
    <row r="54" spans="2:63" ht="12" customHeight="1">
      <c r="B54" s="13"/>
      <c r="C54" s="13"/>
      <c r="D54" s="13"/>
      <c r="F54" s="120">
        <v>18</v>
      </c>
      <c r="G54" s="120"/>
      <c r="I54" s="13"/>
      <c r="J54" s="13"/>
      <c r="L54" s="116">
        <v>134554</v>
      </c>
      <c r="M54" s="112"/>
      <c r="N54" s="112"/>
      <c r="O54" s="112"/>
      <c r="P54" s="112"/>
      <c r="Q54" s="112"/>
      <c r="R54" s="112"/>
      <c r="S54" s="112"/>
      <c r="T54" s="112">
        <v>1784673</v>
      </c>
      <c r="U54" s="112"/>
      <c r="V54" s="112"/>
      <c r="W54" s="112"/>
      <c r="X54" s="112"/>
      <c r="Y54" s="112"/>
      <c r="Z54" s="112"/>
      <c r="AA54" s="112"/>
      <c r="AB54" s="112"/>
      <c r="AC54" s="112">
        <v>660289</v>
      </c>
      <c r="AD54" s="112"/>
      <c r="AE54" s="112"/>
      <c r="AF54" s="112"/>
      <c r="AG54" s="112"/>
      <c r="AH54" s="112"/>
      <c r="AI54" s="112"/>
      <c r="AJ54" s="112"/>
      <c r="AK54" s="112">
        <v>7552802</v>
      </c>
      <c r="AL54" s="112"/>
      <c r="AM54" s="112"/>
      <c r="AN54" s="112"/>
      <c r="AO54" s="112"/>
      <c r="AP54" s="112"/>
      <c r="AQ54" s="112"/>
      <c r="AR54" s="112"/>
      <c r="AS54" s="112"/>
      <c r="AT54" s="112">
        <v>40817</v>
      </c>
      <c r="AU54" s="112"/>
      <c r="AV54" s="112"/>
      <c r="AW54" s="112"/>
      <c r="AX54" s="112"/>
      <c r="AY54" s="112"/>
      <c r="AZ54" s="112"/>
      <c r="BA54" s="112"/>
      <c r="BB54" s="112">
        <v>888136</v>
      </c>
      <c r="BC54" s="112"/>
      <c r="BD54" s="112"/>
      <c r="BE54" s="112"/>
      <c r="BF54" s="112"/>
      <c r="BG54" s="112"/>
      <c r="BH54" s="112"/>
      <c r="BI54" s="112"/>
      <c r="BJ54" s="112"/>
      <c r="BK54" s="74"/>
    </row>
    <row r="55" spans="2:63" s="20" customFormat="1" ht="12" customHeight="1">
      <c r="B55" s="21"/>
      <c r="C55" s="21"/>
      <c r="D55" s="21"/>
      <c r="E55" s="21"/>
      <c r="F55" s="123">
        <v>19</v>
      </c>
      <c r="G55" s="123"/>
      <c r="H55" s="21"/>
      <c r="I55" s="21"/>
      <c r="J55" s="21"/>
      <c r="K55" s="21"/>
      <c r="L55" s="114">
        <v>129270</v>
      </c>
      <c r="M55" s="115"/>
      <c r="N55" s="115"/>
      <c r="O55" s="115"/>
      <c r="P55" s="115"/>
      <c r="Q55" s="115"/>
      <c r="R55" s="115"/>
      <c r="S55" s="115"/>
      <c r="T55" s="115">
        <v>1822475</v>
      </c>
      <c r="U55" s="115"/>
      <c r="V55" s="115"/>
      <c r="W55" s="115"/>
      <c r="X55" s="115"/>
      <c r="Y55" s="115"/>
      <c r="Z55" s="115"/>
      <c r="AA55" s="115"/>
      <c r="AB55" s="115"/>
      <c r="AC55" s="115">
        <v>647318</v>
      </c>
      <c r="AD55" s="115"/>
      <c r="AE55" s="115"/>
      <c r="AF55" s="115"/>
      <c r="AG55" s="115"/>
      <c r="AH55" s="115"/>
      <c r="AI55" s="115"/>
      <c r="AJ55" s="115"/>
      <c r="AK55" s="115">
        <v>8527464</v>
      </c>
      <c r="AL55" s="115"/>
      <c r="AM55" s="115"/>
      <c r="AN55" s="115"/>
      <c r="AO55" s="115"/>
      <c r="AP55" s="115"/>
      <c r="AQ55" s="115"/>
      <c r="AR55" s="115"/>
      <c r="AS55" s="115"/>
      <c r="AT55" s="115">
        <v>39359</v>
      </c>
      <c r="AU55" s="115"/>
      <c r="AV55" s="115"/>
      <c r="AW55" s="115"/>
      <c r="AX55" s="115"/>
      <c r="AY55" s="115"/>
      <c r="AZ55" s="115"/>
      <c r="BA55" s="115"/>
      <c r="BB55" s="115">
        <v>819852</v>
      </c>
      <c r="BC55" s="115"/>
      <c r="BD55" s="115"/>
      <c r="BE55" s="115"/>
      <c r="BF55" s="115"/>
      <c r="BG55" s="115"/>
      <c r="BH55" s="115"/>
      <c r="BI55" s="115"/>
      <c r="BJ55" s="115"/>
      <c r="BK55" s="75"/>
    </row>
    <row r="56" spans="2:63" ht="7.5" customHeight="1">
      <c r="B56" s="9"/>
      <c r="C56" s="9"/>
      <c r="D56" s="9"/>
      <c r="E56" s="9"/>
      <c r="F56" s="9"/>
      <c r="G56" s="9"/>
      <c r="H56" s="9"/>
      <c r="I56" s="9"/>
      <c r="J56" s="9"/>
      <c r="K56" s="9"/>
      <c r="L56" s="76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13"/>
    </row>
    <row r="57" spans="2:63" ht="15" customHeight="1">
      <c r="B57" s="141" t="s">
        <v>158</v>
      </c>
      <c r="C57" s="141"/>
      <c r="D57" s="141"/>
      <c r="E57" s="141"/>
      <c r="F57" s="141"/>
      <c r="G57" s="141"/>
      <c r="H57" s="141"/>
      <c r="I57" s="141"/>
      <c r="J57" s="141"/>
      <c r="K57" s="141"/>
      <c r="L57" s="125" t="s">
        <v>182</v>
      </c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6"/>
      <c r="AC57" s="125" t="s">
        <v>183</v>
      </c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6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8"/>
    </row>
    <row r="58" spans="2:63" ht="15" customHeight="1"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18" t="s">
        <v>162</v>
      </c>
      <c r="M58" s="118"/>
      <c r="N58" s="118"/>
      <c r="O58" s="118"/>
      <c r="P58" s="118"/>
      <c r="Q58" s="118"/>
      <c r="R58" s="118"/>
      <c r="S58" s="118"/>
      <c r="T58" s="118" t="s">
        <v>179</v>
      </c>
      <c r="U58" s="118"/>
      <c r="V58" s="118"/>
      <c r="W58" s="118"/>
      <c r="X58" s="118"/>
      <c r="Y58" s="118"/>
      <c r="Z58" s="118"/>
      <c r="AA58" s="118"/>
      <c r="AB58" s="119"/>
      <c r="AC58" s="118" t="s">
        <v>162</v>
      </c>
      <c r="AD58" s="118"/>
      <c r="AE58" s="118"/>
      <c r="AF58" s="118"/>
      <c r="AG58" s="118"/>
      <c r="AH58" s="118"/>
      <c r="AI58" s="118"/>
      <c r="AJ58" s="118"/>
      <c r="AK58" s="118" t="s">
        <v>179</v>
      </c>
      <c r="AL58" s="118"/>
      <c r="AM58" s="118"/>
      <c r="AN58" s="118"/>
      <c r="AO58" s="118"/>
      <c r="AP58" s="118"/>
      <c r="AQ58" s="118"/>
      <c r="AR58" s="118"/>
      <c r="AS58" s="119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8"/>
    </row>
    <row r="59" spans="2:62" ht="12" customHeight="1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5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20" t="s">
        <v>16</v>
      </c>
      <c r="AA59" s="120"/>
      <c r="AB59" s="120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20" t="s">
        <v>16</v>
      </c>
      <c r="AR59" s="120"/>
      <c r="AS59" s="120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</row>
    <row r="60" spans="2:63" ht="12" customHeight="1">
      <c r="B60" s="122" t="s">
        <v>24</v>
      </c>
      <c r="C60" s="122"/>
      <c r="D60" s="122"/>
      <c r="E60" s="122"/>
      <c r="F60" s="120">
        <v>15</v>
      </c>
      <c r="G60" s="120"/>
      <c r="H60" s="122" t="s">
        <v>3</v>
      </c>
      <c r="I60" s="122"/>
      <c r="J60" s="122"/>
      <c r="K60" s="122"/>
      <c r="L60" s="116">
        <v>1398</v>
      </c>
      <c r="M60" s="112"/>
      <c r="N60" s="112"/>
      <c r="O60" s="112"/>
      <c r="P60" s="112"/>
      <c r="Q60" s="112"/>
      <c r="R60" s="112"/>
      <c r="S60" s="112"/>
      <c r="T60" s="112">
        <v>80140</v>
      </c>
      <c r="U60" s="112"/>
      <c r="V60" s="112"/>
      <c r="W60" s="112"/>
      <c r="X60" s="112"/>
      <c r="Y60" s="112"/>
      <c r="Z60" s="112"/>
      <c r="AA60" s="112"/>
      <c r="AB60" s="112"/>
      <c r="AC60" s="112">
        <v>105440</v>
      </c>
      <c r="AD60" s="112"/>
      <c r="AE60" s="112"/>
      <c r="AF60" s="112"/>
      <c r="AG60" s="112"/>
      <c r="AH60" s="112"/>
      <c r="AI60" s="112"/>
      <c r="AJ60" s="112"/>
      <c r="AK60" s="112">
        <v>1162690</v>
      </c>
      <c r="AL60" s="112"/>
      <c r="AM60" s="112"/>
      <c r="AN60" s="112"/>
      <c r="AO60" s="112"/>
      <c r="AP60" s="112"/>
      <c r="AQ60" s="112"/>
      <c r="AR60" s="112"/>
      <c r="AS60" s="112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74"/>
    </row>
    <row r="61" spans="2:63" ht="12" customHeight="1">
      <c r="B61" s="13"/>
      <c r="C61" s="13"/>
      <c r="D61" s="13"/>
      <c r="F61" s="120">
        <v>16</v>
      </c>
      <c r="G61" s="120"/>
      <c r="I61" s="13"/>
      <c r="J61" s="13"/>
      <c r="K61" s="13"/>
      <c r="L61" s="116">
        <v>1678</v>
      </c>
      <c r="M61" s="112"/>
      <c r="N61" s="112"/>
      <c r="O61" s="112"/>
      <c r="P61" s="112"/>
      <c r="Q61" s="112"/>
      <c r="R61" s="112"/>
      <c r="S61" s="112"/>
      <c r="T61" s="112">
        <v>89910</v>
      </c>
      <c r="U61" s="112"/>
      <c r="V61" s="112"/>
      <c r="W61" s="112"/>
      <c r="X61" s="112"/>
      <c r="Y61" s="112"/>
      <c r="Z61" s="112"/>
      <c r="AA61" s="112"/>
      <c r="AB61" s="112"/>
      <c r="AC61" s="112">
        <v>108609</v>
      </c>
      <c r="AD61" s="112"/>
      <c r="AE61" s="112"/>
      <c r="AF61" s="112"/>
      <c r="AG61" s="112"/>
      <c r="AH61" s="112"/>
      <c r="AI61" s="112"/>
      <c r="AJ61" s="112"/>
      <c r="AK61" s="112">
        <v>1183940</v>
      </c>
      <c r="AL61" s="112"/>
      <c r="AM61" s="112"/>
      <c r="AN61" s="112"/>
      <c r="AO61" s="112"/>
      <c r="AP61" s="112"/>
      <c r="AQ61" s="112"/>
      <c r="AR61" s="112"/>
      <c r="AS61" s="112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74"/>
    </row>
    <row r="62" spans="2:63" ht="12" customHeight="1">
      <c r="B62" s="13"/>
      <c r="C62" s="13"/>
      <c r="D62" s="13"/>
      <c r="F62" s="120">
        <v>17</v>
      </c>
      <c r="G62" s="120"/>
      <c r="I62" s="13"/>
      <c r="J62" s="13"/>
      <c r="K62" s="13"/>
      <c r="L62" s="116">
        <v>1885</v>
      </c>
      <c r="M62" s="112"/>
      <c r="N62" s="112"/>
      <c r="O62" s="112"/>
      <c r="P62" s="112"/>
      <c r="Q62" s="112"/>
      <c r="R62" s="112"/>
      <c r="S62" s="112"/>
      <c r="T62" s="112">
        <v>100395</v>
      </c>
      <c r="U62" s="112"/>
      <c r="V62" s="112"/>
      <c r="W62" s="112"/>
      <c r="X62" s="112"/>
      <c r="Y62" s="112"/>
      <c r="Z62" s="112"/>
      <c r="AA62" s="112"/>
      <c r="AB62" s="112"/>
      <c r="AC62" s="112">
        <v>116277</v>
      </c>
      <c r="AD62" s="112"/>
      <c r="AE62" s="112"/>
      <c r="AF62" s="112"/>
      <c r="AG62" s="112"/>
      <c r="AH62" s="112"/>
      <c r="AI62" s="112"/>
      <c r="AJ62" s="112"/>
      <c r="AK62" s="112">
        <v>1181284</v>
      </c>
      <c r="AL62" s="112"/>
      <c r="AM62" s="112"/>
      <c r="AN62" s="112"/>
      <c r="AO62" s="112"/>
      <c r="AP62" s="112"/>
      <c r="AQ62" s="112"/>
      <c r="AR62" s="112"/>
      <c r="AS62" s="112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74"/>
    </row>
    <row r="63" spans="2:63" ht="12" customHeight="1">
      <c r="B63" s="13"/>
      <c r="C63" s="13"/>
      <c r="D63" s="13"/>
      <c r="F63" s="120">
        <v>18</v>
      </c>
      <c r="G63" s="120"/>
      <c r="I63" s="13"/>
      <c r="J63" s="13"/>
      <c r="K63" s="13"/>
      <c r="L63" s="116">
        <v>2035</v>
      </c>
      <c r="M63" s="112"/>
      <c r="N63" s="112"/>
      <c r="O63" s="112"/>
      <c r="P63" s="112"/>
      <c r="Q63" s="112"/>
      <c r="R63" s="112"/>
      <c r="S63" s="112"/>
      <c r="T63" s="112">
        <v>103902</v>
      </c>
      <c r="U63" s="112"/>
      <c r="V63" s="112"/>
      <c r="W63" s="112"/>
      <c r="X63" s="112"/>
      <c r="Y63" s="112"/>
      <c r="Z63" s="112"/>
      <c r="AA63" s="112"/>
      <c r="AB63" s="112"/>
      <c r="AC63" s="112">
        <v>120872</v>
      </c>
      <c r="AD63" s="112"/>
      <c r="AE63" s="112"/>
      <c r="AF63" s="112"/>
      <c r="AG63" s="112"/>
      <c r="AH63" s="112"/>
      <c r="AI63" s="112"/>
      <c r="AJ63" s="112"/>
      <c r="AK63" s="112">
        <v>1269432</v>
      </c>
      <c r="AL63" s="112"/>
      <c r="AM63" s="112"/>
      <c r="AN63" s="112"/>
      <c r="AO63" s="112"/>
      <c r="AP63" s="112"/>
      <c r="AQ63" s="112"/>
      <c r="AR63" s="112"/>
      <c r="AS63" s="112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74"/>
    </row>
    <row r="64" spans="2:63" s="20" customFormat="1" ht="12" customHeight="1">
      <c r="B64" s="21"/>
      <c r="C64" s="21"/>
      <c r="D64" s="21"/>
      <c r="E64" s="21"/>
      <c r="F64" s="123">
        <v>19</v>
      </c>
      <c r="G64" s="123"/>
      <c r="H64" s="21"/>
      <c r="I64" s="21"/>
      <c r="J64" s="21"/>
      <c r="K64" s="21"/>
      <c r="L64" s="114">
        <v>2091</v>
      </c>
      <c r="M64" s="115"/>
      <c r="N64" s="115"/>
      <c r="O64" s="115"/>
      <c r="P64" s="115"/>
      <c r="Q64" s="115"/>
      <c r="R64" s="115"/>
      <c r="S64" s="115"/>
      <c r="T64" s="115">
        <v>104355</v>
      </c>
      <c r="U64" s="115"/>
      <c r="V64" s="115"/>
      <c r="W64" s="115"/>
      <c r="X64" s="115"/>
      <c r="Y64" s="115"/>
      <c r="Z64" s="115"/>
      <c r="AA64" s="115"/>
      <c r="AB64" s="115"/>
      <c r="AC64" s="115">
        <v>126923</v>
      </c>
      <c r="AD64" s="115"/>
      <c r="AE64" s="115"/>
      <c r="AF64" s="115"/>
      <c r="AG64" s="115"/>
      <c r="AH64" s="115"/>
      <c r="AI64" s="115"/>
      <c r="AJ64" s="115"/>
      <c r="AK64" s="115">
        <v>1361919</v>
      </c>
      <c r="AL64" s="115"/>
      <c r="AM64" s="115"/>
      <c r="AN64" s="115"/>
      <c r="AO64" s="115"/>
      <c r="AP64" s="115"/>
      <c r="AQ64" s="115"/>
      <c r="AR64" s="115"/>
      <c r="AS64" s="115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75"/>
    </row>
    <row r="65" spans="2:63" ht="7.5" customHeight="1">
      <c r="B65" s="9"/>
      <c r="C65" s="9"/>
      <c r="D65" s="9"/>
      <c r="E65" s="9"/>
      <c r="F65" s="9"/>
      <c r="G65" s="9"/>
      <c r="H65" s="9"/>
      <c r="I65" s="9"/>
      <c r="J65" s="9"/>
      <c r="K65" s="9"/>
      <c r="L65" s="25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</row>
    <row r="66" spans="2:46" ht="12" customHeight="1">
      <c r="B66" s="13"/>
      <c r="C66" s="110" t="s">
        <v>5</v>
      </c>
      <c r="D66" s="110"/>
      <c r="E66" s="3" t="s">
        <v>6</v>
      </c>
      <c r="F66" s="171" t="s">
        <v>7</v>
      </c>
      <c r="G66" s="171"/>
      <c r="H66" s="4" t="s">
        <v>403</v>
      </c>
      <c r="AT66" s="13"/>
    </row>
    <row r="67" spans="2:8" ht="12" customHeight="1">
      <c r="B67" s="13"/>
      <c r="C67" s="8"/>
      <c r="D67" s="8"/>
      <c r="F67" s="172" t="s">
        <v>8</v>
      </c>
      <c r="G67" s="172"/>
      <c r="H67" s="13" t="s">
        <v>244</v>
      </c>
    </row>
    <row r="68" spans="2:8" ht="12" customHeight="1">
      <c r="B68" s="13"/>
      <c r="C68" s="8"/>
      <c r="D68" s="8"/>
      <c r="F68" s="172" t="s">
        <v>36</v>
      </c>
      <c r="G68" s="172"/>
      <c r="H68" s="13" t="s">
        <v>404</v>
      </c>
    </row>
    <row r="69" spans="2:6" ht="12" customHeight="1">
      <c r="B69" s="124" t="s">
        <v>9</v>
      </c>
      <c r="C69" s="124"/>
      <c r="D69" s="124"/>
      <c r="E69" s="3" t="s">
        <v>6</v>
      </c>
      <c r="F69" s="4" t="s">
        <v>326</v>
      </c>
    </row>
    <row r="70" ht="12" customHeight="1"/>
    <row r="71" ht="12" customHeight="1"/>
    <row r="72" ht="12" customHeight="1"/>
    <row r="73" ht="12" customHeight="1"/>
  </sheetData>
  <sheetProtection/>
  <mergeCells count="262">
    <mergeCell ref="C66:D66"/>
    <mergeCell ref="F66:G66"/>
    <mergeCell ref="F67:G67"/>
    <mergeCell ref="F68:G68"/>
    <mergeCell ref="B69:D69"/>
    <mergeCell ref="F63:G63"/>
    <mergeCell ref="L63:S63"/>
    <mergeCell ref="T63:AB63"/>
    <mergeCell ref="AC63:AJ63"/>
    <mergeCell ref="AK63:AS63"/>
    <mergeCell ref="F64:G64"/>
    <mergeCell ref="L64:S64"/>
    <mergeCell ref="T64:AB64"/>
    <mergeCell ref="AC64:AJ64"/>
    <mergeCell ref="AK64:AS64"/>
    <mergeCell ref="F61:G61"/>
    <mergeCell ref="L61:S61"/>
    <mergeCell ref="T61:AB61"/>
    <mergeCell ref="AC61:AJ61"/>
    <mergeCell ref="AK61:AS61"/>
    <mergeCell ref="F62:G62"/>
    <mergeCell ref="L62:S62"/>
    <mergeCell ref="T62:AB62"/>
    <mergeCell ref="AC62:AJ62"/>
    <mergeCell ref="AK62:AS62"/>
    <mergeCell ref="Z59:AB59"/>
    <mergeCell ref="AQ59:AS59"/>
    <mergeCell ref="B60:E60"/>
    <mergeCell ref="F60:G60"/>
    <mergeCell ref="H60:K60"/>
    <mergeCell ref="L60:S60"/>
    <mergeCell ref="T60:AB60"/>
    <mergeCell ref="AC60:AJ60"/>
    <mergeCell ref="AK60:AS60"/>
    <mergeCell ref="BB55:BJ55"/>
    <mergeCell ref="B57:K58"/>
    <mergeCell ref="L57:AB57"/>
    <mergeCell ref="AC57:AS57"/>
    <mergeCell ref="L58:S58"/>
    <mergeCell ref="T58:AB58"/>
    <mergeCell ref="AC58:AJ58"/>
    <mergeCell ref="AK58:AS58"/>
    <mergeCell ref="F55:G55"/>
    <mergeCell ref="L55:S55"/>
    <mergeCell ref="T55:AB55"/>
    <mergeCell ref="AC55:AJ55"/>
    <mergeCell ref="AK55:AS55"/>
    <mergeCell ref="AT55:BA55"/>
    <mergeCell ref="BB53:BJ53"/>
    <mergeCell ref="F54:G54"/>
    <mergeCell ref="L54:S54"/>
    <mergeCell ref="T54:AB54"/>
    <mergeCell ref="AC54:AJ54"/>
    <mergeCell ref="AK54:AS54"/>
    <mergeCell ref="AT54:BA54"/>
    <mergeCell ref="BB54:BJ54"/>
    <mergeCell ref="F53:G53"/>
    <mergeCell ref="L53:S53"/>
    <mergeCell ref="T53:AB53"/>
    <mergeCell ref="AC53:AJ53"/>
    <mergeCell ref="AK53:AS53"/>
    <mergeCell ref="AT53:BA53"/>
    <mergeCell ref="AK51:AS51"/>
    <mergeCell ref="AT51:BA51"/>
    <mergeCell ref="BB51:BJ51"/>
    <mergeCell ref="F52:G52"/>
    <mergeCell ref="L52:S52"/>
    <mergeCell ref="T52:AB52"/>
    <mergeCell ref="AC52:AJ52"/>
    <mergeCell ref="AK52:AS52"/>
    <mergeCell ref="AT52:BA52"/>
    <mergeCell ref="BB52:BJ52"/>
    <mergeCell ref="BB49:BJ49"/>
    <mergeCell ref="Z50:AB50"/>
    <mergeCell ref="AQ50:AS50"/>
    <mergeCell ref="BH50:BJ50"/>
    <mergeCell ref="B51:E51"/>
    <mergeCell ref="F51:G51"/>
    <mergeCell ref="H51:K51"/>
    <mergeCell ref="L51:S51"/>
    <mergeCell ref="T51:AB51"/>
    <mergeCell ref="AC51:AJ51"/>
    <mergeCell ref="L47:AB47"/>
    <mergeCell ref="AC47:AS48"/>
    <mergeCell ref="AT47:BJ48"/>
    <mergeCell ref="B48:K48"/>
    <mergeCell ref="L48:AB48"/>
    <mergeCell ref="L49:S49"/>
    <mergeCell ref="T49:AB49"/>
    <mergeCell ref="AC49:AJ49"/>
    <mergeCell ref="AK49:AS49"/>
    <mergeCell ref="AT49:BA49"/>
    <mergeCell ref="AW44:BC44"/>
    <mergeCell ref="BD44:BJ44"/>
    <mergeCell ref="F45:G45"/>
    <mergeCell ref="L45:T45"/>
    <mergeCell ref="U45:AA45"/>
    <mergeCell ref="AB45:AH45"/>
    <mergeCell ref="AI45:AO45"/>
    <mergeCell ref="AP45:AV45"/>
    <mergeCell ref="AW45:BC45"/>
    <mergeCell ref="BD45:BJ45"/>
    <mergeCell ref="F44:G44"/>
    <mergeCell ref="L44:T44"/>
    <mergeCell ref="U44:AA44"/>
    <mergeCell ref="AB44:AH44"/>
    <mergeCell ref="AI44:AO44"/>
    <mergeCell ref="AP44:AV44"/>
    <mergeCell ref="BD42:BJ42"/>
    <mergeCell ref="F43:G43"/>
    <mergeCell ref="L43:T43"/>
    <mergeCell ref="U43:AA43"/>
    <mergeCell ref="AB43:AH43"/>
    <mergeCell ref="AI43:AO43"/>
    <mergeCell ref="AP43:AV43"/>
    <mergeCell ref="AW43:BC43"/>
    <mergeCell ref="BD43:BJ43"/>
    <mergeCell ref="AP41:AV41"/>
    <mergeCell ref="AW41:BC41"/>
    <mergeCell ref="BD41:BJ41"/>
    <mergeCell ref="F42:G42"/>
    <mergeCell ref="L42:T42"/>
    <mergeCell ref="U42:AA42"/>
    <mergeCell ref="AB42:AH42"/>
    <mergeCell ref="AI42:AO42"/>
    <mergeCell ref="AP42:AV42"/>
    <mergeCell ref="AW42:BC42"/>
    <mergeCell ref="AF40:AH40"/>
    <mergeCell ref="AT40:AV40"/>
    <mergeCell ref="BH40:BJ40"/>
    <mergeCell ref="B41:E41"/>
    <mergeCell ref="F41:G41"/>
    <mergeCell ref="H41:K41"/>
    <mergeCell ref="L41:T41"/>
    <mergeCell ref="U41:AA41"/>
    <mergeCell ref="AB41:AH41"/>
    <mergeCell ref="AI41:AO41"/>
    <mergeCell ref="AW38:BJ38"/>
    <mergeCell ref="U39:AA39"/>
    <mergeCell ref="AB39:AH39"/>
    <mergeCell ref="AI39:AO39"/>
    <mergeCell ref="AP39:AV39"/>
    <mergeCell ref="AW39:BC39"/>
    <mergeCell ref="BD39:BJ39"/>
    <mergeCell ref="BC29:BJ29"/>
    <mergeCell ref="C31:D31"/>
    <mergeCell ref="F31:G31"/>
    <mergeCell ref="B32:D32"/>
    <mergeCell ref="B35:BJ35"/>
    <mergeCell ref="U37:AH38"/>
    <mergeCell ref="AI37:BJ37"/>
    <mergeCell ref="B38:K38"/>
    <mergeCell ref="L38:T38"/>
    <mergeCell ref="AI38:AV38"/>
    <mergeCell ref="G29:I29"/>
    <mergeCell ref="O29:V29"/>
    <mergeCell ref="W29:AD29"/>
    <mergeCell ref="AE29:AL29"/>
    <mergeCell ref="AM29:AT29"/>
    <mergeCell ref="AU29:BB29"/>
    <mergeCell ref="BC27:BJ27"/>
    <mergeCell ref="G28:I28"/>
    <mergeCell ref="O28:V28"/>
    <mergeCell ref="W28:AD28"/>
    <mergeCell ref="AE28:AL28"/>
    <mergeCell ref="AM28:AT28"/>
    <mergeCell ref="AU28:BB28"/>
    <mergeCell ref="BC28:BJ28"/>
    <mergeCell ref="G27:I27"/>
    <mergeCell ref="O27:V27"/>
    <mergeCell ref="W27:AD27"/>
    <mergeCell ref="AE27:AL27"/>
    <mergeCell ref="AM27:AT27"/>
    <mergeCell ref="AU27:BB27"/>
    <mergeCell ref="AM25:AT25"/>
    <mergeCell ref="AU25:BB25"/>
    <mergeCell ref="BC25:BJ25"/>
    <mergeCell ref="G26:I26"/>
    <mergeCell ref="O26:V26"/>
    <mergeCell ref="W26:AD26"/>
    <mergeCell ref="AE26:AL26"/>
    <mergeCell ref="AM26:AT26"/>
    <mergeCell ref="AU26:BB26"/>
    <mergeCell ref="BC26:BJ26"/>
    <mergeCell ref="C25:F25"/>
    <mergeCell ref="G25:I25"/>
    <mergeCell ref="J25:M25"/>
    <mergeCell ref="O25:V25"/>
    <mergeCell ref="W25:AD25"/>
    <mergeCell ref="AE25:AL25"/>
    <mergeCell ref="B20:BJ20"/>
    <mergeCell ref="B22:N23"/>
    <mergeCell ref="O22:AL22"/>
    <mergeCell ref="AM22:BJ22"/>
    <mergeCell ref="O23:V23"/>
    <mergeCell ref="W23:AD23"/>
    <mergeCell ref="AE23:AL23"/>
    <mergeCell ref="AM23:AT23"/>
    <mergeCell ref="AU23:BB23"/>
    <mergeCell ref="BC23:BJ23"/>
    <mergeCell ref="BE12:BJ12"/>
    <mergeCell ref="C14:D14"/>
    <mergeCell ref="F14:G14"/>
    <mergeCell ref="F15:G15"/>
    <mergeCell ref="H15:BJ15"/>
    <mergeCell ref="B17:D17"/>
    <mergeCell ref="AY11:BD11"/>
    <mergeCell ref="BE11:BJ11"/>
    <mergeCell ref="G12:I12"/>
    <mergeCell ref="O12:T12"/>
    <mergeCell ref="U12:Z12"/>
    <mergeCell ref="AA12:AF12"/>
    <mergeCell ref="AG12:AL12"/>
    <mergeCell ref="AM12:AR12"/>
    <mergeCell ref="AS12:AX12"/>
    <mergeCell ref="AY12:BD12"/>
    <mergeCell ref="AS10:AX10"/>
    <mergeCell ref="AY10:BD10"/>
    <mergeCell ref="BE10:BJ10"/>
    <mergeCell ref="G11:I11"/>
    <mergeCell ref="O11:T11"/>
    <mergeCell ref="U11:Z11"/>
    <mergeCell ref="AA11:AF11"/>
    <mergeCell ref="AG11:AL11"/>
    <mergeCell ref="AM11:AR11"/>
    <mergeCell ref="AS11:AX11"/>
    <mergeCell ref="AM9:AR9"/>
    <mergeCell ref="AS9:AX9"/>
    <mergeCell ref="AY9:BD9"/>
    <mergeCell ref="BE9:BJ9"/>
    <mergeCell ref="G10:I10"/>
    <mergeCell ref="O10:T10"/>
    <mergeCell ref="U10:Z10"/>
    <mergeCell ref="AA10:AF10"/>
    <mergeCell ref="AG10:AL10"/>
    <mergeCell ref="AM10:AR10"/>
    <mergeCell ref="AG8:AL8"/>
    <mergeCell ref="AM8:AR8"/>
    <mergeCell ref="AS8:AX8"/>
    <mergeCell ref="AY8:BD8"/>
    <mergeCell ref="BE8:BJ8"/>
    <mergeCell ref="G9:I9"/>
    <mergeCell ref="O9:T9"/>
    <mergeCell ref="U9:Z9"/>
    <mergeCell ref="AA9:AF9"/>
    <mergeCell ref="AG9:AL9"/>
    <mergeCell ref="C8:F8"/>
    <mergeCell ref="G8:I8"/>
    <mergeCell ref="J8:M8"/>
    <mergeCell ref="O8:T8"/>
    <mergeCell ref="U8:Z8"/>
    <mergeCell ref="AA8:AF8"/>
    <mergeCell ref="B3:BJ3"/>
    <mergeCell ref="B5:N6"/>
    <mergeCell ref="O5:T6"/>
    <mergeCell ref="U5:Z6"/>
    <mergeCell ref="AA5:AF6"/>
    <mergeCell ref="AG5:AL6"/>
    <mergeCell ref="AM5:AR6"/>
    <mergeCell ref="AS5:AX6"/>
    <mergeCell ref="AY5:BD6"/>
    <mergeCell ref="BE5:BJ6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L65"/>
  <sheetViews>
    <sheetView zoomScalePageLayoutView="0" workbookViewId="0" topLeftCell="A1">
      <selection activeCell="A1" sqref="A1"/>
    </sheetView>
  </sheetViews>
  <sheetFormatPr defaultColWidth="9.00390625" defaultRowHeight="10.5" customHeight="1"/>
  <cols>
    <col min="1" max="63" width="1.625" style="4" customWidth="1"/>
    <col min="64" max="16384" width="9.00390625" style="4" customWidth="1"/>
  </cols>
  <sheetData>
    <row r="1" ht="10.5" customHeight="1">
      <c r="A1" s="35" t="s">
        <v>356</v>
      </c>
    </row>
    <row r="3" spans="2:63" s="6" customFormat="1" ht="18" customHeight="1">
      <c r="B3" s="174" t="s">
        <v>480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  <c r="BK3" s="69"/>
    </row>
    <row r="4" spans="2:63" s="6" customFormat="1" ht="18" customHeight="1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69"/>
    </row>
    <row r="5" spans="2:62" ht="12.75" customHeight="1">
      <c r="B5" s="120" t="s">
        <v>332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</row>
    <row r="6" spans="2:63" ht="12.7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43"/>
    </row>
    <row r="7" spans="2:63" ht="18.75" customHeight="1">
      <c r="B7" s="141" t="s">
        <v>158</v>
      </c>
      <c r="C7" s="141"/>
      <c r="D7" s="141"/>
      <c r="E7" s="141"/>
      <c r="F7" s="141"/>
      <c r="G7" s="141"/>
      <c r="H7" s="141"/>
      <c r="I7" s="141"/>
      <c r="J7" s="141"/>
      <c r="K7" s="141"/>
      <c r="L7" s="136"/>
      <c r="M7" s="209" t="s">
        <v>405</v>
      </c>
      <c r="N7" s="184"/>
      <c r="O7" s="184"/>
      <c r="P7" s="184"/>
      <c r="Q7" s="184"/>
      <c r="R7" s="184"/>
      <c r="S7" s="184"/>
      <c r="T7" s="184"/>
      <c r="U7" s="184"/>
      <c r="V7" s="184"/>
      <c r="W7" s="210" t="s">
        <v>184</v>
      </c>
      <c r="X7" s="211"/>
      <c r="Y7" s="211"/>
      <c r="Z7" s="211"/>
      <c r="AA7" s="211"/>
      <c r="AB7" s="211"/>
      <c r="AC7" s="211"/>
      <c r="AD7" s="211"/>
      <c r="AE7" s="211"/>
      <c r="AF7" s="211"/>
      <c r="AG7" s="209" t="s">
        <v>333</v>
      </c>
      <c r="AH7" s="184"/>
      <c r="AI7" s="184"/>
      <c r="AJ7" s="184"/>
      <c r="AK7" s="184"/>
      <c r="AL7" s="184"/>
      <c r="AM7" s="184"/>
      <c r="AN7" s="184"/>
      <c r="AO7" s="184"/>
      <c r="AP7" s="184"/>
      <c r="AQ7" s="209" t="s">
        <v>202</v>
      </c>
      <c r="AR7" s="209"/>
      <c r="AS7" s="209"/>
      <c r="AT7" s="209"/>
      <c r="AU7" s="209"/>
      <c r="AV7" s="209"/>
      <c r="AW7" s="209"/>
      <c r="AX7" s="209"/>
      <c r="AY7" s="209"/>
      <c r="AZ7" s="209"/>
      <c r="BA7" s="209" t="s">
        <v>293</v>
      </c>
      <c r="BB7" s="209"/>
      <c r="BC7" s="209"/>
      <c r="BD7" s="209"/>
      <c r="BE7" s="209"/>
      <c r="BF7" s="209"/>
      <c r="BG7" s="209"/>
      <c r="BH7" s="209"/>
      <c r="BI7" s="209"/>
      <c r="BJ7" s="213"/>
      <c r="BK7" s="43"/>
    </row>
    <row r="8" spans="2:62" ht="18.75" customHeight="1"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54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214"/>
    </row>
    <row r="9" spans="13:62" ht="12" customHeight="1">
      <c r="M9" s="15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</row>
    <row r="10" spans="2:62" ht="12" customHeight="1">
      <c r="B10" s="122" t="s">
        <v>24</v>
      </c>
      <c r="C10" s="122"/>
      <c r="D10" s="122"/>
      <c r="E10" s="122"/>
      <c r="F10" s="120">
        <v>15</v>
      </c>
      <c r="G10" s="120"/>
      <c r="H10" s="120"/>
      <c r="I10" s="122" t="s">
        <v>3</v>
      </c>
      <c r="J10" s="122"/>
      <c r="K10" s="122"/>
      <c r="L10" s="183"/>
      <c r="M10" s="215">
        <v>3616</v>
      </c>
      <c r="N10" s="216"/>
      <c r="O10" s="216"/>
      <c r="P10" s="216"/>
      <c r="Q10" s="216"/>
      <c r="R10" s="216"/>
      <c r="S10" s="216"/>
      <c r="T10" s="216"/>
      <c r="U10" s="216"/>
      <c r="V10" s="216"/>
      <c r="W10" s="216">
        <v>214</v>
      </c>
      <c r="X10" s="216"/>
      <c r="Y10" s="216"/>
      <c r="Z10" s="216"/>
      <c r="AA10" s="216"/>
      <c r="AB10" s="216"/>
      <c r="AC10" s="216"/>
      <c r="AD10" s="216"/>
      <c r="AE10" s="216"/>
      <c r="AF10" s="216"/>
      <c r="AG10" s="216">
        <v>1971</v>
      </c>
      <c r="AH10" s="216"/>
      <c r="AI10" s="216"/>
      <c r="AJ10" s="216"/>
      <c r="AK10" s="216"/>
      <c r="AL10" s="216"/>
      <c r="AM10" s="216"/>
      <c r="AN10" s="216"/>
      <c r="AO10" s="216"/>
      <c r="AP10" s="216"/>
      <c r="AQ10" s="216">
        <v>149</v>
      </c>
      <c r="AR10" s="216"/>
      <c r="AS10" s="216"/>
      <c r="AT10" s="216"/>
      <c r="AU10" s="216"/>
      <c r="AV10" s="216"/>
      <c r="AW10" s="216"/>
      <c r="AX10" s="216"/>
      <c r="AY10" s="216"/>
      <c r="AZ10" s="216"/>
      <c r="BA10" s="216">
        <v>328</v>
      </c>
      <c r="BB10" s="216"/>
      <c r="BC10" s="216"/>
      <c r="BD10" s="216"/>
      <c r="BE10" s="216"/>
      <c r="BF10" s="216"/>
      <c r="BG10" s="216"/>
      <c r="BH10" s="216"/>
      <c r="BI10" s="216"/>
      <c r="BJ10" s="216"/>
    </row>
    <row r="11" spans="2:62" ht="12" customHeight="1">
      <c r="B11" s="13"/>
      <c r="C11" s="8"/>
      <c r="D11" s="8"/>
      <c r="F11" s="120">
        <v>16</v>
      </c>
      <c r="G11" s="120"/>
      <c r="H11" s="120"/>
      <c r="J11" s="13"/>
      <c r="K11" s="13"/>
      <c r="M11" s="215">
        <v>3431</v>
      </c>
      <c r="N11" s="216"/>
      <c r="O11" s="216"/>
      <c r="P11" s="216"/>
      <c r="Q11" s="216"/>
      <c r="R11" s="216"/>
      <c r="S11" s="216"/>
      <c r="T11" s="216"/>
      <c r="U11" s="216"/>
      <c r="V11" s="216"/>
      <c r="W11" s="216">
        <v>214</v>
      </c>
      <c r="X11" s="216"/>
      <c r="Y11" s="216"/>
      <c r="Z11" s="216"/>
      <c r="AA11" s="216"/>
      <c r="AB11" s="216"/>
      <c r="AC11" s="216"/>
      <c r="AD11" s="216"/>
      <c r="AE11" s="216"/>
      <c r="AF11" s="216"/>
      <c r="AG11" s="216">
        <v>1963</v>
      </c>
      <c r="AH11" s="216"/>
      <c r="AI11" s="216"/>
      <c r="AJ11" s="216"/>
      <c r="AK11" s="216"/>
      <c r="AL11" s="216"/>
      <c r="AM11" s="216"/>
      <c r="AN11" s="216"/>
      <c r="AO11" s="216"/>
      <c r="AP11" s="216"/>
      <c r="AQ11" s="112">
        <v>137</v>
      </c>
      <c r="AR11" s="112"/>
      <c r="AS11" s="112"/>
      <c r="AT11" s="112"/>
      <c r="AU11" s="112"/>
      <c r="AV11" s="112"/>
      <c r="AW11" s="112"/>
      <c r="AX11" s="112"/>
      <c r="AY11" s="112"/>
      <c r="AZ11" s="112"/>
      <c r="BA11" s="216">
        <v>314</v>
      </c>
      <c r="BB11" s="216"/>
      <c r="BC11" s="216"/>
      <c r="BD11" s="216"/>
      <c r="BE11" s="216"/>
      <c r="BF11" s="216"/>
      <c r="BG11" s="216"/>
      <c r="BH11" s="216"/>
      <c r="BI11" s="216"/>
      <c r="BJ11" s="216"/>
    </row>
    <row r="12" spans="2:62" ht="12" customHeight="1">
      <c r="B12" s="13"/>
      <c r="C12" s="13"/>
      <c r="D12" s="13"/>
      <c r="F12" s="120">
        <v>17</v>
      </c>
      <c r="G12" s="120"/>
      <c r="H12" s="120"/>
      <c r="J12" s="13"/>
      <c r="K12" s="13"/>
      <c r="L12" s="41"/>
      <c r="M12" s="215">
        <v>3176</v>
      </c>
      <c r="N12" s="216"/>
      <c r="O12" s="216"/>
      <c r="P12" s="216"/>
      <c r="Q12" s="216"/>
      <c r="R12" s="216"/>
      <c r="S12" s="216"/>
      <c r="T12" s="216"/>
      <c r="U12" s="216"/>
      <c r="V12" s="216"/>
      <c r="W12" s="216">
        <v>217</v>
      </c>
      <c r="X12" s="216"/>
      <c r="Y12" s="216"/>
      <c r="Z12" s="216"/>
      <c r="AA12" s="216"/>
      <c r="AB12" s="216"/>
      <c r="AC12" s="216"/>
      <c r="AD12" s="216"/>
      <c r="AE12" s="216"/>
      <c r="AF12" s="216"/>
      <c r="AG12" s="216">
        <v>1965</v>
      </c>
      <c r="AH12" s="216"/>
      <c r="AI12" s="216"/>
      <c r="AJ12" s="216"/>
      <c r="AK12" s="216"/>
      <c r="AL12" s="216"/>
      <c r="AM12" s="216"/>
      <c r="AN12" s="216"/>
      <c r="AO12" s="216"/>
      <c r="AP12" s="216"/>
      <c r="AQ12" s="112">
        <v>117</v>
      </c>
      <c r="AR12" s="112"/>
      <c r="AS12" s="112"/>
      <c r="AT12" s="112"/>
      <c r="AU12" s="112"/>
      <c r="AV12" s="112"/>
      <c r="AW12" s="112"/>
      <c r="AX12" s="112"/>
      <c r="AY12" s="112"/>
      <c r="AZ12" s="112"/>
      <c r="BA12" s="216">
        <v>260</v>
      </c>
      <c r="BB12" s="216"/>
      <c r="BC12" s="216"/>
      <c r="BD12" s="216"/>
      <c r="BE12" s="216"/>
      <c r="BF12" s="216"/>
      <c r="BG12" s="216"/>
      <c r="BH12" s="216"/>
      <c r="BI12" s="216"/>
      <c r="BJ12" s="216"/>
    </row>
    <row r="13" spans="2:62" s="20" customFormat="1" ht="12" customHeight="1">
      <c r="B13" s="13"/>
      <c r="C13" s="13"/>
      <c r="D13" s="13"/>
      <c r="E13" s="4"/>
      <c r="F13" s="120">
        <v>18</v>
      </c>
      <c r="G13" s="120"/>
      <c r="H13" s="120"/>
      <c r="I13" s="4"/>
      <c r="J13" s="13"/>
      <c r="K13" s="13"/>
      <c r="L13" s="41"/>
      <c r="M13" s="215">
        <v>3104</v>
      </c>
      <c r="N13" s="216"/>
      <c r="O13" s="216"/>
      <c r="P13" s="216"/>
      <c r="Q13" s="216"/>
      <c r="R13" s="216"/>
      <c r="S13" s="216"/>
      <c r="T13" s="216"/>
      <c r="U13" s="216"/>
      <c r="V13" s="216"/>
      <c r="W13" s="216">
        <v>223</v>
      </c>
      <c r="X13" s="216"/>
      <c r="Y13" s="216"/>
      <c r="Z13" s="216"/>
      <c r="AA13" s="216"/>
      <c r="AB13" s="216"/>
      <c r="AC13" s="216"/>
      <c r="AD13" s="216"/>
      <c r="AE13" s="216"/>
      <c r="AF13" s="216"/>
      <c r="AG13" s="216">
        <v>1939</v>
      </c>
      <c r="AH13" s="216"/>
      <c r="AI13" s="216"/>
      <c r="AJ13" s="216"/>
      <c r="AK13" s="216"/>
      <c r="AL13" s="216"/>
      <c r="AM13" s="216"/>
      <c r="AN13" s="216"/>
      <c r="AO13" s="216"/>
      <c r="AP13" s="216"/>
      <c r="AQ13" s="112">
        <v>107</v>
      </c>
      <c r="AR13" s="112"/>
      <c r="AS13" s="112"/>
      <c r="AT13" s="112"/>
      <c r="AU13" s="112"/>
      <c r="AV13" s="112"/>
      <c r="AW13" s="112"/>
      <c r="AX13" s="112"/>
      <c r="AY13" s="112"/>
      <c r="AZ13" s="112"/>
      <c r="BA13" s="216">
        <v>247</v>
      </c>
      <c r="BB13" s="216"/>
      <c r="BC13" s="216"/>
      <c r="BD13" s="216"/>
      <c r="BE13" s="216"/>
      <c r="BF13" s="216"/>
      <c r="BG13" s="216"/>
      <c r="BH13" s="216"/>
      <c r="BI13" s="216"/>
      <c r="BJ13" s="216"/>
    </row>
    <row r="14" spans="2:63" ht="12" customHeight="1">
      <c r="B14" s="21"/>
      <c r="C14" s="21"/>
      <c r="D14" s="21"/>
      <c r="E14" s="21"/>
      <c r="F14" s="123">
        <v>19</v>
      </c>
      <c r="G14" s="123"/>
      <c r="H14" s="123"/>
      <c r="I14" s="122"/>
      <c r="J14" s="122"/>
      <c r="K14" s="122"/>
      <c r="L14" s="122"/>
      <c r="M14" s="224">
        <v>3265</v>
      </c>
      <c r="N14" s="217"/>
      <c r="O14" s="217"/>
      <c r="P14" s="217"/>
      <c r="Q14" s="217"/>
      <c r="R14" s="217"/>
      <c r="S14" s="217"/>
      <c r="T14" s="217"/>
      <c r="U14" s="217"/>
      <c r="V14" s="217"/>
      <c r="W14" s="217">
        <v>217</v>
      </c>
      <c r="X14" s="217"/>
      <c r="Y14" s="217"/>
      <c r="Z14" s="217"/>
      <c r="AA14" s="217"/>
      <c r="AB14" s="217"/>
      <c r="AC14" s="217"/>
      <c r="AD14" s="217"/>
      <c r="AE14" s="217"/>
      <c r="AF14" s="217"/>
      <c r="AG14" s="217">
        <v>1839</v>
      </c>
      <c r="AH14" s="217"/>
      <c r="AI14" s="217"/>
      <c r="AJ14" s="217"/>
      <c r="AK14" s="217"/>
      <c r="AL14" s="217"/>
      <c r="AM14" s="217"/>
      <c r="AN14" s="217"/>
      <c r="AO14" s="217"/>
      <c r="AP14" s="217"/>
      <c r="AQ14" s="115">
        <v>93</v>
      </c>
      <c r="AR14" s="115"/>
      <c r="AS14" s="115"/>
      <c r="AT14" s="115"/>
      <c r="AU14" s="115"/>
      <c r="AV14" s="115"/>
      <c r="AW14" s="115"/>
      <c r="AX14" s="115"/>
      <c r="AY14" s="115"/>
      <c r="AZ14" s="115"/>
      <c r="BA14" s="217">
        <v>219</v>
      </c>
      <c r="BB14" s="217"/>
      <c r="BC14" s="217"/>
      <c r="BD14" s="217"/>
      <c r="BE14" s="217"/>
      <c r="BF14" s="217"/>
      <c r="BG14" s="217"/>
      <c r="BH14" s="217"/>
      <c r="BI14" s="217"/>
      <c r="BJ14" s="217"/>
      <c r="BK14" s="13"/>
    </row>
    <row r="15" spans="2:63" ht="18" customHeight="1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25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78"/>
    </row>
    <row r="16" spans="2:63" ht="18.75" customHeight="1">
      <c r="B16" s="141" t="s">
        <v>158</v>
      </c>
      <c r="C16" s="141"/>
      <c r="D16" s="141"/>
      <c r="E16" s="141"/>
      <c r="F16" s="141"/>
      <c r="G16" s="141"/>
      <c r="H16" s="141"/>
      <c r="I16" s="141"/>
      <c r="J16" s="141"/>
      <c r="K16" s="141"/>
      <c r="L16" s="136"/>
      <c r="M16" s="218" t="s">
        <v>406</v>
      </c>
      <c r="N16" s="219"/>
      <c r="O16" s="219"/>
      <c r="P16" s="219"/>
      <c r="Q16" s="219"/>
      <c r="R16" s="219"/>
      <c r="S16" s="219"/>
      <c r="T16" s="219"/>
      <c r="U16" s="219"/>
      <c r="V16" s="220"/>
      <c r="W16" s="218" t="s">
        <v>407</v>
      </c>
      <c r="X16" s="219"/>
      <c r="Y16" s="219"/>
      <c r="Z16" s="219"/>
      <c r="AA16" s="219"/>
      <c r="AB16" s="219"/>
      <c r="AC16" s="219"/>
      <c r="AD16" s="219"/>
      <c r="AE16" s="219"/>
      <c r="AF16" s="220"/>
      <c r="AG16" s="218" t="s">
        <v>408</v>
      </c>
      <c r="AH16" s="219"/>
      <c r="AI16" s="219"/>
      <c r="AJ16" s="219"/>
      <c r="AK16" s="219"/>
      <c r="AL16" s="219"/>
      <c r="AM16" s="219"/>
      <c r="AN16" s="219"/>
      <c r="AO16" s="219"/>
      <c r="AP16" s="220"/>
      <c r="AQ16" s="218" t="s">
        <v>409</v>
      </c>
      <c r="AR16" s="219"/>
      <c r="AS16" s="219"/>
      <c r="AT16" s="219"/>
      <c r="AU16" s="219"/>
      <c r="AV16" s="219"/>
      <c r="AW16" s="219"/>
      <c r="AX16" s="219"/>
      <c r="AY16" s="219"/>
      <c r="AZ16" s="220"/>
      <c r="BA16" s="225" t="s">
        <v>334</v>
      </c>
      <c r="BB16" s="226"/>
      <c r="BC16" s="226"/>
      <c r="BD16" s="226"/>
      <c r="BE16" s="226"/>
      <c r="BF16" s="226"/>
      <c r="BG16" s="226"/>
      <c r="BH16" s="226"/>
      <c r="BI16" s="226"/>
      <c r="BJ16" s="226"/>
      <c r="BK16" s="78"/>
    </row>
    <row r="17" spans="2:62" ht="18.75" customHeight="1"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54"/>
      <c r="M17" s="221"/>
      <c r="N17" s="222"/>
      <c r="O17" s="222"/>
      <c r="P17" s="222"/>
      <c r="Q17" s="222"/>
      <c r="R17" s="222"/>
      <c r="S17" s="222"/>
      <c r="T17" s="222"/>
      <c r="U17" s="222"/>
      <c r="V17" s="223"/>
      <c r="W17" s="221"/>
      <c r="X17" s="222"/>
      <c r="Y17" s="222"/>
      <c r="Z17" s="222"/>
      <c r="AA17" s="222"/>
      <c r="AB17" s="222"/>
      <c r="AC17" s="222"/>
      <c r="AD17" s="222"/>
      <c r="AE17" s="222"/>
      <c r="AF17" s="223"/>
      <c r="AG17" s="221"/>
      <c r="AH17" s="222"/>
      <c r="AI17" s="222"/>
      <c r="AJ17" s="222"/>
      <c r="AK17" s="222"/>
      <c r="AL17" s="222"/>
      <c r="AM17" s="222"/>
      <c r="AN17" s="222"/>
      <c r="AO17" s="222"/>
      <c r="AP17" s="223"/>
      <c r="AQ17" s="221"/>
      <c r="AR17" s="222"/>
      <c r="AS17" s="222"/>
      <c r="AT17" s="222"/>
      <c r="AU17" s="222"/>
      <c r="AV17" s="222"/>
      <c r="AW17" s="222"/>
      <c r="AX17" s="222"/>
      <c r="AY17" s="222"/>
      <c r="AZ17" s="223"/>
      <c r="BA17" s="227"/>
      <c r="BB17" s="228"/>
      <c r="BC17" s="228"/>
      <c r="BD17" s="228"/>
      <c r="BE17" s="228"/>
      <c r="BF17" s="228"/>
      <c r="BG17" s="228"/>
      <c r="BH17" s="228"/>
      <c r="BI17" s="228"/>
      <c r="BJ17" s="228"/>
    </row>
    <row r="18" spans="13:62" ht="12" customHeight="1">
      <c r="M18" s="15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</row>
    <row r="19" spans="2:62" ht="12" customHeight="1">
      <c r="B19" s="122" t="s">
        <v>24</v>
      </c>
      <c r="C19" s="122"/>
      <c r="D19" s="122"/>
      <c r="E19" s="122"/>
      <c r="F19" s="120">
        <v>15</v>
      </c>
      <c r="G19" s="120"/>
      <c r="H19" s="120"/>
      <c r="I19" s="122" t="s">
        <v>3</v>
      </c>
      <c r="J19" s="122"/>
      <c r="K19" s="122"/>
      <c r="L19" s="183"/>
      <c r="M19" s="215">
        <v>38</v>
      </c>
      <c r="N19" s="216"/>
      <c r="O19" s="216"/>
      <c r="P19" s="216"/>
      <c r="Q19" s="216"/>
      <c r="R19" s="216"/>
      <c r="S19" s="216"/>
      <c r="T19" s="216"/>
      <c r="U19" s="216"/>
      <c r="V19" s="216"/>
      <c r="W19" s="216">
        <v>1559</v>
      </c>
      <c r="X19" s="216"/>
      <c r="Y19" s="216"/>
      <c r="Z19" s="216"/>
      <c r="AA19" s="216"/>
      <c r="AB19" s="216"/>
      <c r="AC19" s="216"/>
      <c r="AD19" s="216"/>
      <c r="AE19" s="216"/>
      <c r="AF19" s="216"/>
      <c r="AG19" s="216">
        <v>278</v>
      </c>
      <c r="AH19" s="216"/>
      <c r="AI19" s="216"/>
      <c r="AJ19" s="216"/>
      <c r="AK19" s="216"/>
      <c r="AL19" s="216"/>
      <c r="AM19" s="216"/>
      <c r="AN19" s="216"/>
      <c r="AO19" s="216"/>
      <c r="AP19" s="216"/>
      <c r="AQ19" s="216">
        <v>274</v>
      </c>
      <c r="AR19" s="216"/>
      <c r="AS19" s="216"/>
      <c r="AT19" s="216"/>
      <c r="AU19" s="216"/>
      <c r="AV19" s="216"/>
      <c r="AW19" s="216"/>
      <c r="AX19" s="216"/>
      <c r="AY19" s="216"/>
      <c r="AZ19" s="216"/>
      <c r="BA19" s="216">
        <v>44</v>
      </c>
      <c r="BB19" s="216"/>
      <c r="BC19" s="216"/>
      <c r="BD19" s="216"/>
      <c r="BE19" s="216"/>
      <c r="BF19" s="216"/>
      <c r="BG19" s="216"/>
      <c r="BH19" s="216"/>
      <c r="BI19" s="216"/>
      <c r="BJ19" s="216"/>
    </row>
    <row r="20" spans="2:62" ht="12" customHeight="1">
      <c r="B20" s="13"/>
      <c r="C20" s="8"/>
      <c r="D20" s="8"/>
      <c r="F20" s="120">
        <v>16</v>
      </c>
      <c r="G20" s="120"/>
      <c r="H20" s="120"/>
      <c r="J20" s="13"/>
      <c r="K20" s="13"/>
      <c r="M20" s="215">
        <v>35</v>
      </c>
      <c r="N20" s="216"/>
      <c r="O20" s="216"/>
      <c r="P20" s="216"/>
      <c r="Q20" s="216"/>
      <c r="R20" s="216"/>
      <c r="S20" s="216"/>
      <c r="T20" s="216"/>
      <c r="U20" s="216"/>
      <c r="V20" s="216"/>
      <c r="W20" s="216">
        <v>1374</v>
      </c>
      <c r="X20" s="216"/>
      <c r="Y20" s="216"/>
      <c r="Z20" s="216"/>
      <c r="AA20" s="216"/>
      <c r="AB20" s="216"/>
      <c r="AC20" s="216"/>
      <c r="AD20" s="216"/>
      <c r="AE20" s="216"/>
      <c r="AF20" s="216"/>
      <c r="AG20" s="216">
        <v>261</v>
      </c>
      <c r="AH20" s="216"/>
      <c r="AI20" s="216"/>
      <c r="AJ20" s="216"/>
      <c r="AK20" s="216"/>
      <c r="AL20" s="216"/>
      <c r="AM20" s="216"/>
      <c r="AN20" s="216"/>
      <c r="AO20" s="216"/>
      <c r="AP20" s="216"/>
      <c r="AQ20" s="216">
        <v>256</v>
      </c>
      <c r="AR20" s="216"/>
      <c r="AS20" s="216"/>
      <c r="AT20" s="216"/>
      <c r="AU20" s="216"/>
      <c r="AV20" s="216"/>
      <c r="AW20" s="216"/>
      <c r="AX20" s="216"/>
      <c r="AY20" s="216"/>
      <c r="AZ20" s="216"/>
      <c r="BA20" s="216">
        <v>49</v>
      </c>
      <c r="BB20" s="216"/>
      <c r="BC20" s="216"/>
      <c r="BD20" s="216"/>
      <c r="BE20" s="216"/>
      <c r="BF20" s="216"/>
      <c r="BG20" s="216"/>
      <c r="BH20" s="216"/>
      <c r="BI20" s="216"/>
      <c r="BJ20" s="216"/>
    </row>
    <row r="21" spans="2:62" ht="12" customHeight="1">
      <c r="B21" s="13"/>
      <c r="C21" s="13"/>
      <c r="D21" s="13"/>
      <c r="F21" s="120">
        <v>17</v>
      </c>
      <c r="G21" s="120"/>
      <c r="H21" s="120"/>
      <c r="J21" s="13"/>
      <c r="K21" s="13"/>
      <c r="M21" s="215">
        <v>30</v>
      </c>
      <c r="N21" s="216"/>
      <c r="O21" s="216"/>
      <c r="P21" s="216"/>
      <c r="Q21" s="216"/>
      <c r="R21" s="216"/>
      <c r="S21" s="216"/>
      <c r="T21" s="216"/>
      <c r="U21" s="216"/>
      <c r="V21" s="216"/>
      <c r="W21" s="216">
        <v>1317</v>
      </c>
      <c r="X21" s="216"/>
      <c r="Y21" s="216"/>
      <c r="Z21" s="216"/>
      <c r="AA21" s="216"/>
      <c r="AB21" s="216"/>
      <c r="AC21" s="216"/>
      <c r="AD21" s="216"/>
      <c r="AE21" s="216"/>
      <c r="AF21" s="216"/>
      <c r="AG21" s="216">
        <v>252</v>
      </c>
      <c r="AH21" s="216"/>
      <c r="AI21" s="216"/>
      <c r="AJ21" s="216"/>
      <c r="AK21" s="216"/>
      <c r="AL21" s="216"/>
      <c r="AM21" s="216"/>
      <c r="AN21" s="216"/>
      <c r="AO21" s="216"/>
      <c r="AP21" s="216"/>
      <c r="AQ21" s="216">
        <v>236</v>
      </c>
      <c r="AR21" s="216"/>
      <c r="AS21" s="216"/>
      <c r="AT21" s="216"/>
      <c r="AU21" s="216"/>
      <c r="AV21" s="216"/>
      <c r="AW21" s="216"/>
      <c r="AX21" s="216"/>
      <c r="AY21" s="216"/>
      <c r="AZ21" s="216"/>
      <c r="BA21" s="216">
        <v>70</v>
      </c>
      <c r="BB21" s="216"/>
      <c r="BC21" s="216"/>
      <c r="BD21" s="216"/>
      <c r="BE21" s="216"/>
      <c r="BF21" s="216"/>
      <c r="BG21" s="216"/>
      <c r="BH21" s="216"/>
      <c r="BI21" s="216"/>
      <c r="BJ21" s="216"/>
    </row>
    <row r="22" spans="2:62" s="20" customFormat="1" ht="12" customHeight="1">
      <c r="B22" s="13"/>
      <c r="C22" s="13"/>
      <c r="D22" s="13"/>
      <c r="E22" s="4"/>
      <c r="F22" s="120">
        <v>18</v>
      </c>
      <c r="G22" s="120"/>
      <c r="H22" s="120"/>
      <c r="I22" s="4"/>
      <c r="J22" s="13"/>
      <c r="K22" s="13"/>
      <c r="L22" s="4"/>
      <c r="M22" s="215">
        <v>19</v>
      </c>
      <c r="N22" s="216"/>
      <c r="O22" s="216"/>
      <c r="P22" s="216"/>
      <c r="Q22" s="216"/>
      <c r="R22" s="216"/>
      <c r="S22" s="216"/>
      <c r="T22" s="216"/>
      <c r="U22" s="216"/>
      <c r="V22" s="216"/>
      <c r="W22" s="112">
        <v>1125</v>
      </c>
      <c r="X22" s="112"/>
      <c r="Y22" s="112"/>
      <c r="Z22" s="112"/>
      <c r="AA22" s="112"/>
      <c r="AB22" s="112"/>
      <c r="AC22" s="112"/>
      <c r="AD22" s="112"/>
      <c r="AE22" s="112"/>
      <c r="AF22" s="112"/>
      <c r="AG22" s="216">
        <v>255</v>
      </c>
      <c r="AH22" s="216"/>
      <c r="AI22" s="216"/>
      <c r="AJ22" s="216"/>
      <c r="AK22" s="216"/>
      <c r="AL22" s="216"/>
      <c r="AM22" s="216"/>
      <c r="AN22" s="216"/>
      <c r="AO22" s="216"/>
      <c r="AP22" s="216"/>
      <c r="AQ22" s="216">
        <v>240</v>
      </c>
      <c r="AR22" s="216"/>
      <c r="AS22" s="216"/>
      <c r="AT22" s="216"/>
      <c r="AU22" s="216"/>
      <c r="AV22" s="216"/>
      <c r="AW22" s="216"/>
      <c r="AX22" s="216"/>
      <c r="AY22" s="216"/>
      <c r="AZ22" s="216"/>
      <c r="BA22" s="216">
        <v>35</v>
      </c>
      <c r="BB22" s="216"/>
      <c r="BC22" s="216"/>
      <c r="BD22" s="216"/>
      <c r="BE22" s="216"/>
      <c r="BF22" s="216"/>
      <c r="BG22" s="216"/>
      <c r="BH22" s="216"/>
      <c r="BI22" s="216"/>
      <c r="BJ22" s="216"/>
    </row>
    <row r="23" spans="2:63" ht="12" customHeight="1">
      <c r="B23" s="21"/>
      <c r="C23" s="21"/>
      <c r="D23" s="21"/>
      <c r="E23" s="21"/>
      <c r="F23" s="123">
        <v>19</v>
      </c>
      <c r="G23" s="123"/>
      <c r="H23" s="123"/>
      <c r="I23" s="122"/>
      <c r="J23" s="122"/>
      <c r="K23" s="122"/>
      <c r="L23" s="122"/>
      <c r="M23" s="224">
        <v>18</v>
      </c>
      <c r="N23" s="217"/>
      <c r="O23" s="217"/>
      <c r="P23" s="217"/>
      <c r="Q23" s="217"/>
      <c r="R23" s="217"/>
      <c r="S23" s="217"/>
      <c r="T23" s="217"/>
      <c r="U23" s="217"/>
      <c r="V23" s="217"/>
      <c r="W23" s="217">
        <v>1103</v>
      </c>
      <c r="X23" s="217"/>
      <c r="Y23" s="217"/>
      <c r="Z23" s="217"/>
      <c r="AA23" s="217"/>
      <c r="AB23" s="217"/>
      <c r="AC23" s="217"/>
      <c r="AD23" s="217"/>
      <c r="AE23" s="217"/>
      <c r="AF23" s="217"/>
      <c r="AG23" s="217">
        <v>266</v>
      </c>
      <c r="AH23" s="217"/>
      <c r="AI23" s="217"/>
      <c r="AJ23" s="217"/>
      <c r="AK23" s="217"/>
      <c r="AL23" s="217"/>
      <c r="AM23" s="217"/>
      <c r="AN23" s="217"/>
      <c r="AO23" s="217"/>
      <c r="AP23" s="217"/>
      <c r="AQ23" s="217">
        <v>250</v>
      </c>
      <c r="AR23" s="217"/>
      <c r="AS23" s="217"/>
      <c r="AT23" s="217"/>
      <c r="AU23" s="217"/>
      <c r="AV23" s="217"/>
      <c r="AW23" s="217"/>
      <c r="AX23" s="217"/>
      <c r="AY23" s="217"/>
      <c r="AZ23" s="217"/>
      <c r="BA23" s="217">
        <v>27</v>
      </c>
      <c r="BB23" s="217"/>
      <c r="BC23" s="217"/>
      <c r="BD23" s="217"/>
      <c r="BE23" s="217"/>
      <c r="BF23" s="217"/>
      <c r="BG23" s="217"/>
      <c r="BH23" s="217"/>
      <c r="BI23" s="217"/>
      <c r="BJ23" s="217"/>
      <c r="BK23" s="13"/>
    </row>
    <row r="24" spans="2:64" ht="12" customHeight="1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25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13"/>
      <c r="BL24" s="13"/>
    </row>
    <row r="25" spans="3:63" ht="12" customHeight="1">
      <c r="C25" s="181" t="s">
        <v>5</v>
      </c>
      <c r="D25" s="181"/>
      <c r="E25" s="3" t="s">
        <v>6</v>
      </c>
      <c r="F25" s="68" t="s">
        <v>38</v>
      </c>
      <c r="G25" s="68"/>
      <c r="J25" s="13"/>
      <c r="K25" s="13"/>
      <c r="L25" s="71"/>
      <c r="M25" s="71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</row>
    <row r="26" spans="2:63" ht="12" customHeight="1">
      <c r="B26" s="124" t="s">
        <v>9</v>
      </c>
      <c r="C26" s="124"/>
      <c r="D26" s="124"/>
      <c r="E26" s="3" t="s">
        <v>6</v>
      </c>
      <c r="F26" s="4" t="s">
        <v>468</v>
      </c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</row>
    <row r="27" spans="2:63" ht="12" customHeight="1">
      <c r="B27" s="2"/>
      <c r="C27" s="2"/>
      <c r="D27" s="2"/>
      <c r="E27" s="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</row>
    <row r="28" spans="2:63" ht="12" customHeight="1">
      <c r="B28" s="2"/>
      <c r="C28" s="2"/>
      <c r="D28" s="2"/>
      <c r="E28" s="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</row>
    <row r="29" spans="2:63" ht="12.75" customHeight="1">
      <c r="B29" s="120" t="s">
        <v>232</v>
      </c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3"/>
    </row>
    <row r="30" spans="2:63" ht="12.75" customHeight="1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12" t="s">
        <v>245</v>
      </c>
      <c r="BK30" s="13"/>
    </row>
    <row r="31" spans="2:63" s="13" customFormat="1" ht="18" customHeight="1">
      <c r="B31" s="145" t="s">
        <v>158</v>
      </c>
      <c r="C31" s="145"/>
      <c r="D31" s="145"/>
      <c r="E31" s="145"/>
      <c r="F31" s="145"/>
      <c r="G31" s="145"/>
      <c r="H31" s="145"/>
      <c r="I31" s="145"/>
      <c r="J31" s="145"/>
      <c r="K31" s="145"/>
      <c r="L31" s="127"/>
      <c r="M31" s="184" t="s">
        <v>246</v>
      </c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 t="s">
        <v>247</v>
      </c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 t="s">
        <v>248</v>
      </c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AX31" s="184"/>
      <c r="AY31" s="234" t="s">
        <v>249</v>
      </c>
      <c r="AZ31" s="234"/>
      <c r="BA31" s="234"/>
      <c r="BB31" s="234"/>
      <c r="BC31" s="234"/>
      <c r="BD31" s="234"/>
      <c r="BE31" s="234"/>
      <c r="BF31" s="234"/>
      <c r="BG31" s="234"/>
      <c r="BH31" s="234"/>
      <c r="BI31" s="234"/>
      <c r="BJ31" s="235"/>
      <c r="BK31" s="8"/>
    </row>
    <row r="32" spans="2:13" s="13" customFormat="1" ht="12" customHeigh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15"/>
    </row>
    <row r="33" spans="2:62" s="13" customFormat="1" ht="12" customHeight="1">
      <c r="B33" s="122" t="s">
        <v>24</v>
      </c>
      <c r="C33" s="122"/>
      <c r="D33" s="122"/>
      <c r="E33" s="122"/>
      <c r="F33" s="120">
        <v>15</v>
      </c>
      <c r="G33" s="120"/>
      <c r="H33" s="120"/>
      <c r="I33" s="122" t="s">
        <v>3</v>
      </c>
      <c r="J33" s="122"/>
      <c r="K33" s="122"/>
      <c r="L33" s="183"/>
      <c r="M33" s="116" t="s">
        <v>414</v>
      </c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>
        <v>56</v>
      </c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>
        <v>24</v>
      </c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>
        <v>0</v>
      </c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</row>
    <row r="34" spans="5:62" s="13" customFormat="1" ht="12" customHeight="1">
      <c r="E34" s="4"/>
      <c r="F34" s="120">
        <v>16</v>
      </c>
      <c r="G34" s="120"/>
      <c r="H34" s="120"/>
      <c r="I34" s="4"/>
      <c r="L34" s="41"/>
      <c r="M34" s="116" t="s">
        <v>414</v>
      </c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>
        <v>57</v>
      </c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>
        <v>12</v>
      </c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>
        <v>0</v>
      </c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</row>
    <row r="35" spans="5:62" s="13" customFormat="1" ht="12" customHeight="1">
      <c r="E35" s="4"/>
      <c r="F35" s="120">
        <v>17</v>
      </c>
      <c r="G35" s="120"/>
      <c r="H35" s="120"/>
      <c r="I35" s="4"/>
      <c r="L35" s="41"/>
      <c r="M35" s="116" t="s">
        <v>414</v>
      </c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>
        <v>48</v>
      </c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>
        <v>2</v>
      </c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>
        <v>0</v>
      </c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</row>
    <row r="36" spans="6:62" s="21" customFormat="1" ht="12" customHeight="1">
      <c r="F36" s="120">
        <v>18</v>
      </c>
      <c r="G36" s="120"/>
      <c r="H36" s="120"/>
      <c r="I36" s="52"/>
      <c r="J36" s="52"/>
      <c r="K36" s="52"/>
      <c r="L36" s="41"/>
      <c r="M36" s="116" t="s">
        <v>414</v>
      </c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>
        <v>40</v>
      </c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>
        <v>0</v>
      </c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>
        <v>0</v>
      </c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</row>
    <row r="37" spans="6:62" s="21" customFormat="1" ht="12" customHeight="1">
      <c r="F37" s="123">
        <v>19</v>
      </c>
      <c r="G37" s="123"/>
      <c r="H37" s="123"/>
      <c r="I37" s="16"/>
      <c r="J37" s="16"/>
      <c r="K37" s="16"/>
      <c r="L37" s="13"/>
      <c r="M37" s="114" t="s">
        <v>414</v>
      </c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>
        <v>0</v>
      </c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>
        <v>0</v>
      </c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>
        <v>0</v>
      </c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</row>
    <row r="38" spans="2:63" ht="12" customHeight="1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25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13"/>
    </row>
    <row r="39" spans="2:63" ht="12" customHeight="1">
      <c r="B39" s="13"/>
      <c r="C39" s="110" t="s">
        <v>5</v>
      </c>
      <c r="D39" s="110"/>
      <c r="E39" s="3" t="s">
        <v>6</v>
      </c>
      <c r="F39" s="13" t="s">
        <v>364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</row>
    <row r="40" spans="3:9" s="13" customFormat="1" ht="12" customHeight="1">
      <c r="C40" s="181" t="s">
        <v>5</v>
      </c>
      <c r="D40" s="181"/>
      <c r="E40" s="3" t="s">
        <v>6</v>
      </c>
      <c r="F40" s="79" t="s">
        <v>373</v>
      </c>
      <c r="G40" s="79"/>
      <c r="H40" s="4"/>
      <c r="I40" s="4"/>
    </row>
    <row r="41" spans="3:9" s="13" customFormat="1" ht="12" customHeight="1">
      <c r="C41" s="181" t="s">
        <v>5</v>
      </c>
      <c r="D41" s="181"/>
      <c r="E41" s="3" t="s">
        <v>6</v>
      </c>
      <c r="F41" s="79" t="s">
        <v>374</v>
      </c>
      <c r="G41" s="79"/>
      <c r="H41" s="4"/>
      <c r="I41" s="4"/>
    </row>
    <row r="42" spans="3:9" s="13" customFormat="1" ht="12" customHeight="1">
      <c r="C42" s="181" t="s">
        <v>5</v>
      </c>
      <c r="D42" s="181"/>
      <c r="E42" s="3" t="s">
        <v>6</v>
      </c>
      <c r="F42" s="79" t="s">
        <v>320</v>
      </c>
      <c r="G42" s="79"/>
      <c r="H42" s="4"/>
      <c r="I42" s="4"/>
    </row>
    <row r="43" spans="2:62" ht="12" customHeight="1">
      <c r="B43" s="124" t="s">
        <v>9</v>
      </c>
      <c r="C43" s="124"/>
      <c r="D43" s="124"/>
      <c r="E43" s="3" t="s">
        <v>6</v>
      </c>
      <c r="F43" s="4" t="s">
        <v>299</v>
      </c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</row>
    <row r="44" spans="2:62" ht="12" customHeight="1">
      <c r="B44" s="2"/>
      <c r="C44" s="2"/>
      <c r="D44" s="2"/>
      <c r="E44" s="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</row>
    <row r="45" spans="2:62" s="13" customFormat="1" ht="12.75" customHeight="1">
      <c r="B45" s="120" t="s">
        <v>465</v>
      </c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</row>
    <row r="46" spans="2:62" s="13" customFormat="1" ht="12.75" customHeight="1"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</row>
    <row r="47" spans="2:63" ht="18" customHeight="1">
      <c r="B47" s="145" t="s">
        <v>158</v>
      </c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26" t="s">
        <v>203</v>
      </c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27"/>
      <c r="Z47" s="193" t="s">
        <v>37</v>
      </c>
      <c r="AA47" s="233"/>
      <c r="AB47" s="233"/>
      <c r="AC47" s="233"/>
      <c r="AD47" s="233"/>
      <c r="AE47" s="233"/>
      <c r="AF47" s="233"/>
      <c r="AG47" s="233"/>
      <c r="AH47" s="233"/>
      <c r="AI47" s="233"/>
      <c r="AJ47" s="233"/>
      <c r="AK47" s="233"/>
      <c r="AL47" s="233"/>
      <c r="AM47" s="193" t="s">
        <v>335</v>
      </c>
      <c r="AN47" s="233"/>
      <c r="AO47" s="233"/>
      <c r="AP47" s="233"/>
      <c r="AQ47" s="233"/>
      <c r="AR47" s="233"/>
      <c r="AS47" s="233"/>
      <c r="AT47" s="233"/>
      <c r="AU47" s="233"/>
      <c r="AV47" s="233"/>
      <c r="AW47" s="233"/>
      <c r="AX47" s="233"/>
      <c r="AY47" s="193" t="s">
        <v>294</v>
      </c>
      <c r="AZ47" s="233"/>
      <c r="BA47" s="233"/>
      <c r="BB47" s="233"/>
      <c r="BC47" s="233"/>
      <c r="BD47" s="233"/>
      <c r="BE47" s="233"/>
      <c r="BF47" s="233"/>
      <c r="BG47" s="233"/>
      <c r="BH47" s="233"/>
      <c r="BI47" s="233"/>
      <c r="BJ47" s="233"/>
      <c r="BK47" s="43"/>
    </row>
    <row r="48" spans="13:62" ht="12" customHeight="1">
      <c r="M48" s="15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</row>
    <row r="49" spans="2:62" ht="12" customHeight="1">
      <c r="B49" s="122" t="s">
        <v>24</v>
      </c>
      <c r="C49" s="122"/>
      <c r="D49" s="122"/>
      <c r="E49" s="122"/>
      <c r="F49" s="131">
        <v>15</v>
      </c>
      <c r="G49" s="131"/>
      <c r="H49" s="131"/>
      <c r="I49" s="122" t="s">
        <v>3</v>
      </c>
      <c r="J49" s="122"/>
      <c r="K49" s="122"/>
      <c r="L49" s="183"/>
      <c r="M49" s="230">
        <v>2585</v>
      </c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>
        <v>12636</v>
      </c>
      <c r="AA49" s="229">
        <v>12636</v>
      </c>
      <c r="AB49" s="229">
        <v>12636</v>
      </c>
      <c r="AC49" s="229">
        <v>12636</v>
      </c>
      <c r="AD49" s="229">
        <v>12636</v>
      </c>
      <c r="AE49" s="229">
        <v>12636</v>
      </c>
      <c r="AF49" s="229">
        <v>12636</v>
      </c>
      <c r="AG49" s="229">
        <v>12636</v>
      </c>
      <c r="AH49" s="229">
        <v>12636</v>
      </c>
      <c r="AI49" s="229">
        <v>12636</v>
      </c>
      <c r="AJ49" s="229">
        <v>12636</v>
      </c>
      <c r="AK49" s="229">
        <v>12636</v>
      </c>
      <c r="AL49" s="229">
        <v>12636</v>
      </c>
      <c r="AM49" s="229">
        <v>1270</v>
      </c>
      <c r="AN49" s="229"/>
      <c r="AO49" s="229"/>
      <c r="AP49" s="229"/>
      <c r="AQ49" s="229"/>
      <c r="AR49" s="229"/>
      <c r="AS49" s="229"/>
      <c r="AT49" s="229"/>
      <c r="AU49" s="229"/>
      <c r="AV49" s="229"/>
      <c r="AW49" s="229"/>
      <c r="AX49" s="229"/>
      <c r="AY49" s="229">
        <v>1422</v>
      </c>
      <c r="AZ49" s="229">
        <v>1422</v>
      </c>
      <c r="BA49" s="229">
        <v>1422</v>
      </c>
      <c r="BB49" s="229">
        <v>1422</v>
      </c>
      <c r="BC49" s="229">
        <v>1422</v>
      </c>
      <c r="BD49" s="229">
        <v>1422</v>
      </c>
      <c r="BE49" s="229">
        <v>1422</v>
      </c>
      <c r="BF49" s="229">
        <v>1422</v>
      </c>
      <c r="BG49" s="229">
        <v>1422</v>
      </c>
      <c r="BH49" s="229">
        <v>1422</v>
      </c>
      <c r="BI49" s="229">
        <v>1422</v>
      </c>
      <c r="BJ49" s="229">
        <v>1422</v>
      </c>
    </row>
    <row r="50" spans="2:62" ht="12" customHeight="1">
      <c r="B50" s="13"/>
      <c r="C50" s="13"/>
      <c r="D50" s="13"/>
      <c r="F50" s="131">
        <v>16</v>
      </c>
      <c r="G50" s="131"/>
      <c r="H50" s="131"/>
      <c r="J50" s="13"/>
      <c r="K50" s="13"/>
      <c r="L50" s="41"/>
      <c r="M50" s="230">
        <v>3816</v>
      </c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29"/>
      <c r="Z50" s="229">
        <v>12835</v>
      </c>
      <c r="AA50" s="229">
        <v>12835</v>
      </c>
      <c r="AB50" s="229">
        <v>12835</v>
      </c>
      <c r="AC50" s="229">
        <v>12835</v>
      </c>
      <c r="AD50" s="229">
        <v>12835</v>
      </c>
      <c r="AE50" s="229">
        <v>12835</v>
      </c>
      <c r="AF50" s="229">
        <v>12835</v>
      </c>
      <c r="AG50" s="229">
        <v>12835</v>
      </c>
      <c r="AH50" s="229">
        <v>12835</v>
      </c>
      <c r="AI50" s="229">
        <v>12835</v>
      </c>
      <c r="AJ50" s="229">
        <v>12835</v>
      </c>
      <c r="AK50" s="229">
        <v>12835</v>
      </c>
      <c r="AL50" s="229">
        <v>12835</v>
      </c>
      <c r="AM50" s="229">
        <v>1396</v>
      </c>
      <c r="AN50" s="229">
        <v>1396</v>
      </c>
      <c r="AO50" s="229">
        <v>1396</v>
      </c>
      <c r="AP50" s="229">
        <v>1396</v>
      </c>
      <c r="AQ50" s="229">
        <v>1396</v>
      </c>
      <c r="AR50" s="229">
        <v>1396</v>
      </c>
      <c r="AS50" s="229">
        <v>1396</v>
      </c>
      <c r="AT50" s="229">
        <v>1396</v>
      </c>
      <c r="AU50" s="229">
        <v>1396</v>
      </c>
      <c r="AV50" s="229">
        <v>1396</v>
      </c>
      <c r="AW50" s="229">
        <v>1396</v>
      </c>
      <c r="AX50" s="229">
        <v>1396</v>
      </c>
      <c r="AY50" s="229">
        <v>1235</v>
      </c>
      <c r="AZ50" s="229">
        <v>1235</v>
      </c>
      <c r="BA50" s="229">
        <v>1235</v>
      </c>
      <c r="BB50" s="229">
        <v>1235</v>
      </c>
      <c r="BC50" s="229">
        <v>1235</v>
      </c>
      <c r="BD50" s="229">
        <v>1235</v>
      </c>
      <c r="BE50" s="229">
        <v>1235</v>
      </c>
      <c r="BF50" s="229">
        <v>1235</v>
      </c>
      <c r="BG50" s="229">
        <v>1235</v>
      </c>
      <c r="BH50" s="229">
        <v>1235</v>
      </c>
      <c r="BI50" s="229">
        <v>1235</v>
      </c>
      <c r="BJ50" s="229">
        <v>1235</v>
      </c>
    </row>
    <row r="51" spans="2:62" ht="12" customHeight="1">
      <c r="B51" s="13"/>
      <c r="C51" s="13"/>
      <c r="D51" s="13"/>
      <c r="F51" s="131">
        <v>17</v>
      </c>
      <c r="G51" s="131"/>
      <c r="H51" s="131"/>
      <c r="J51" s="13"/>
      <c r="K51" s="13"/>
      <c r="L51" s="41"/>
      <c r="M51" s="230">
        <v>3797</v>
      </c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229">
        <v>11500</v>
      </c>
      <c r="AA51" s="229">
        <v>11500</v>
      </c>
      <c r="AB51" s="229">
        <v>11500</v>
      </c>
      <c r="AC51" s="229">
        <v>11500</v>
      </c>
      <c r="AD51" s="229">
        <v>11500</v>
      </c>
      <c r="AE51" s="229">
        <v>11500</v>
      </c>
      <c r="AF51" s="229">
        <v>11500</v>
      </c>
      <c r="AG51" s="229">
        <v>11500</v>
      </c>
      <c r="AH51" s="229">
        <v>11500</v>
      </c>
      <c r="AI51" s="229">
        <v>11500</v>
      </c>
      <c r="AJ51" s="229">
        <v>11500</v>
      </c>
      <c r="AK51" s="229">
        <v>11500</v>
      </c>
      <c r="AL51" s="229">
        <v>11500</v>
      </c>
      <c r="AM51" s="229">
        <v>1187</v>
      </c>
      <c r="AN51" s="229">
        <v>1187</v>
      </c>
      <c r="AO51" s="229">
        <v>1187</v>
      </c>
      <c r="AP51" s="229">
        <v>1187</v>
      </c>
      <c r="AQ51" s="229">
        <v>1187</v>
      </c>
      <c r="AR51" s="229">
        <v>1187</v>
      </c>
      <c r="AS51" s="229">
        <v>1187</v>
      </c>
      <c r="AT51" s="229">
        <v>1187</v>
      </c>
      <c r="AU51" s="229">
        <v>1187</v>
      </c>
      <c r="AV51" s="229">
        <v>1187</v>
      </c>
      <c r="AW51" s="229">
        <v>1187</v>
      </c>
      <c r="AX51" s="229">
        <v>1187</v>
      </c>
      <c r="AY51" s="229">
        <v>1093</v>
      </c>
      <c r="AZ51" s="229">
        <v>1093</v>
      </c>
      <c r="BA51" s="229">
        <v>1093</v>
      </c>
      <c r="BB51" s="229">
        <v>1093</v>
      </c>
      <c r="BC51" s="229">
        <v>1093</v>
      </c>
      <c r="BD51" s="229">
        <v>1093</v>
      </c>
      <c r="BE51" s="229">
        <v>1093</v>
      </c>
      <c r="BF51" s="229">
        <v>1093</v>
      </c>
      <c r="BG51" s="229">
        <v>1093</v>
      </c>
      <c r="BH51" s="229">
        <v>1093</v>
      </c>
      <c r="BI51" s="229">
        <v>1093</v>
      </c>
      <c r="BJ51" s="229">
        <v>1093</v>
      </c>
    </row>
    <row r="52" spans="2:62" s="20" customFormat="1" ht="12" customHeight="1">
      <c r="B52" s="21"/>
      <c r="C52" s="21"/>
      <c r="D52" s="21"/>
      <c r="E52" s="21"/>
      <c r="F52" s="131">
        <v>18</v>
      </c>
      <c r="G52" s="131"/>
      <c r="H52" s="131"/>
      <c r="I52" s="52"/>
      <c r="J52" s="52"/>
      <c r="K52" s="52"/>
      <c r="L52" s="80"/>
      <c r="M52" s="230">
        <v>3944</v>
      </c>
      <c r="N52" s="229"/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229"/>
      <c r="Z52" s="229">
        <v>10426</v>
      </c>
      <c r="AA52" s="229">
        <v>10426</v>
      </c>
      <c r="AB52" s="229">
        <v>10426</v>
      </c>
      <c r="AC52" s="229">
        <v>10426</v>
      </c>
      <c r="AD52" s="229">
        <v>10426</v>
      </c>
      <c r="AE52" s="229">
        <v>10426</v>
      </c>
      <c r="AF52" s="229">
        <v>10426</v>
      </c>
      <c r="AG52" s="229">
        <v>10426</v>
      </c>
      <c r="AH52" s="229">
        <v>10426</v>
      </c>
      <c r="AI52" s="229">
        <v>10426</v>
      </c>
      <c r="AJ52" s="229">
        <v>10426</v>
      </c>
      <c r="AK52" s="229">
        <v>10426</v>
      </c>
      <c r="AL52" s="229">
        <v>10426</v>
      </c>
      <c r="AM52" s="229">
        <v>1069</v>
      </c>
      <c r="AN52" s="229">
        <v>1069</v>
      </c>
      <c r="AO52" s="229">
        <v>1069</v>
      </c>
      <c r="AP52" s="229">
        <v>1069</v>
      </c>
      <c r="AQ52" s="229">
        <v>1069</v>
      </c>
      <c r="AR52" s="229">
        <v>1069</v>
      </c>
      <c r="AS52" s="229">
        <v>1069</v>
      </c>
      <c r="AT52" s="229">
        <v>1069</v>
      </c>
      <c r="AU52" s="229">
        <v>1069</v>
      </c>
      <c r="AV52" s="229">
        <v>1069</v>
      </c>
      <c r="AW52" s="229">
        <v>1069</v>
      </c>
      <c r="AX52" s="229">
        <v>1069</v>
      </c>
      <c r="AY52" s="229">
        <v>1019</v>
      </c>
      <c r="AZ52" s="229">
        <v>1019</v>
      </c>
      <c r="BA52" s="229">
        <v>1019</v>
      </c>
      <c r="BB52" s="229">
        <v>1019</v>
      </c>
      <c r="BC52" s="229">
        <v>1019</v>
      </c>
      <c r="BD52" s="229">
        <v>1019</v>
      </c>
      <c r="BE52" s="229">
        <v>1019</v>
      </c>
      <c r="BF52" s="229">
        <v>1019</v>
      </c>
      <c r="BG52" s="229">
        <v>1019</v>
      </c>
      <c r="BH52" s="229">
        <v>1019</v>
      </c>
      <c r="BI52" s="229">
        <v>1019</v>
      </c>
      <c r="BJ52" s="229">
        <v>1019</v>
      </c>
    </row>
    <row r="53" spans="2:62" s="20" customFormat="1" ht="12" customHeight="1">
      <c r="B53" s="21"/>
      <c r="C53" s="21"/>
      <c r="D53" s="21"/>
      <c r="E53" s="21"/>
      <c r="F53" s="173">
        <v>19</v>
      </c>
      <c r="G53" s="173"/>
      <c r="H53" s="173"/>
      <c r="I53" s="16"/>
      <c r="J53" s="16"/>
      <c r="K53" s="16"/>
      <c r="L53" s="16"/>
      <c r="M53" s="231">
        <v>4083</v>
      </c>
      <c r="N53" s="232"/>
      <c r="O53" s="232"/>
      <c r="P53" s="232"/>
      <c r="Q53" s="232"/>
      <c r="R53" s="232"/>
      <c r="S53" s="232"/>
      <c r="T53" s="232"/>
      <c r="U53" s="232"/>
      <c r="V53" s="232"/>
      <c r="W53" s="232"/>
      <c r="X53" s="232"/>
      <c r="Y53" s="232"/>
      <c r="Z53" s="232">
        <v>8969</v>
      </c>
      <c r="AA53" s="232"/>
      <c r="AB53" s="232"/>
      <c r="AC53" s="232"/>
      <c r="AD53" s="232"/>
      <c r="AE53" s="232"/>
      <c r="AF53" s="232"/>
      <c r="AG53" s="232"/>
      <c r="AH53" s="232"/>
      <c r="AI53" s="232"/>
      <c r="AJ53" s="232"/>
      <c r="AK53" s="232"/>
      <c r="AL53" s="232"/>
      <c r="AM53" s="232">
        <v>949</v>
      </c>
      <c r="AN53" s="232"/>
      <c r="AO53" s="232"/>
      <c r="AP53" s="232"/>
      <c r="AQ53" s="232"/>
      <c r="AR53" s="232"/>
      <c r="AS53" s="232"/>
      <c r="AT53" s="232"/>
      <c r="AU53" s="232"/>
      <c r="AV53" s="232"/>
      <c r="AW53" s="232"/>
      <c r="AX53" s="232"/>
      <c r="AY53" s="232">
        <v>770</v>
      </c>
      <c r="AZ53" s="232"/>
      <c r="BA53" s="232"/>
      <c r="BB53" s="232"/>
      <c r="BC53" s="232"/>
      <c r="BD53" s="232"/>
      <c r="BE53" s="232"/>
      <c r="BF53" s="232"/>
      <c r="BG53" s="232"/>
      <c r="BH53" s="232"/>
      <c r="BI53" s="232"/>
      <c r="BJ53" s="232"/>
    </row>
    <row r="54" spans="2:63" ht="12" customHeight="1">
      <c r="B54" s="9"/>
      <c r="C54" s="9"/>
      <c r="D54" s="9"/>
      <c r="E54" s="9"/>
      <c r="F54" s="9"/>
      <c r="G54" s="9"/>
      <c r="H54" s="9"/>
      <c r="I54" s="9"/>
      <c r="J54" s="9"/>
      <c r="K54" s="9"/>
      <c r="L54" s="44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13"/>
    </row>
    <row r="55" spans="2:63" ht="18" customHeight="1">
      <c r="B55" s="141" t="s">
        <v>158</v>
      </c>
      <c r="C55" s="141"/>
      <c r="D55" s="141"/>
      <c r="E55" s="141"/>
      <c r="F55" s="141"/>
      <c r="G55" s="141"/>
      <c r="H55" s="141"/>
      <c r="I55" s="141"/>
      <c r="J55" s="141"/>
      <c r="K55" s="141"/>
      <c r="L55" s="136"/>
      <c r="M55" s="236" t="s">
        <v>336</v>
      </c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236" t="s">
        <v>337</v>
      </c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236" t="s">
        <v>338</v>
      </c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236" t="s">
        <v>339</v>
      </c>
      <c r="AZ55" s="141"/>
      <c r="BA55" s="141"/>
      <c r="BB55" s="141"/>
      <c r="BC55" s="141"/>
      <c r="BD55" s="141"/>
      <c r="BE55" s="141"/>
      <c r="BF55" s="141"/>
      <c r="BG55" s="141"/>
      <c r="BH55" s="141"/>
      <c r="BI55" s="141"/>
      <c r="BJ55" s="141"/>
      <c r="BK55" s="78"/>
    </row>
    <row r="56" spans="2:63" ht="18" customHeight="1"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54"/>
      <c r="M56" s="191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91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91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91"/>
      <c r="AZ56" s="148"/>
      <c r="BA56" s="148"/>
      <c r="BB56" s="148"/>
      <c r="BC56" s="148"/>
      <c r="BD56" s="148"/>
      <c r="BE56" s="148"/>
      <c r="BF56" s="148"/>
      <c r="BG56" s="148"/>
      <c r="BH56" s="148"/>
      <c r="BI56" s="148"/>
      <c r="BJ56" s="148"/>
      <c r="BK56" s="78"/>
    </row>
    <row r="57" spans="13:62" ht="12" customHeight="1">
      <c r="M57" s="15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</row>
    <row r="58" spans="2:62" ht="12" customHeight="1">
      <c r="B58" s="122" t="s">
        <v>24</v>
      </c>
      <c r="C58" s="122"/>
      <c r="D58" s="122"/>
      <c r="E58" s="122"/>
      <c r="F58" s="131">
        <v>15</v>
      </c>
      <c r="G58" s="131"/>
      <c r="H58" s="131"/>
      <c r="I58" s="122" t="s">
        <v>3</v>
      </c>
      <c r="J58" s="122"/>
      <c r="K58" s="122"/>
      <c r="L58" s="183"/>
      <c r="M58" s="230">
        <v>6792</v>
      </c>
      <c r="N58" s="229"/>
      <c r="O58" s="229"/>
      <c r="P58" s="229"/>
      <c r="Q58" s="229"/>
      <c r="R58" s="229"/>
      <c r="S58" s="229"/>
      <c r="T58" s="229"/>
      <c r="U58" s="229"/>
      <c r="V58" s="229"/>
      <c r="W58" s="229"/>
      <c r="X58" s="229"/>
      <c r="Y58" s="229"/>
      <c r="Z58" s="229">
        <v>18293</v>
      </c>
      <c r="AA58" s="229"/>
      <c r="AB58" s="229"/>
      <c r="AC58" s="229"/>
      <c r="AD58" s="229"/>
      <c r="AE58" s="229"/>
      <c r="AF58" s="229"/>
      <c r="AG58" s="229"/>
      <c r="AH58" s="229"/>
      <c r="AI58" s="229"/>
      <c r="AJ58" s="229"/>
      <c r="AK58" s="229"/>
      <c r="AL58" s="229"/>
      <c r="AM58" s="229">
        <v>3682</v>
      </c>
      <c r="AN58" s="229"/>
      <c r="AO58" s="229"/>
      <c r="AP58" s="229"/>
      <c r="AQ58" s="229"/>
      <c r="AR58" s="229"/>
      <c r="AS58" s="229"/>
      <c r="AT58" s="229"/>
      <c r="AU58" s="229"/>
      <c r="AV58" s="229"/>
      <c r="AW58" s="229"/>
      <c r="AX58" s="229"/>
      <c r="AY58" s="229">
        <v>2792</v>
      </c>
      <c r="AZ58" s="229"/>
      <c r="BA58" s="229"/>
      <c r="BB58" s="229"/>
      <c r="BC58" s="229"/>
      <c r="BD58" s="229"/>
      <c r="BE58" s="229"/>
      <c r="BF58" s="229"/>
      <c r="BG58" s="229"/>
      <c r="BH58" s="229"/>
      <c r="BI58" s="229"/>
      <c r="BJ58" s="229"/>
    </row>
    <row r="59" spans="2:62" ht="12" customHeight="1">
      <c r="B59" s="13"/>
      <c r="C59" s="13"/>
      <c r="D59" s="13"/>
      <c r="F59" s="131">
        <v>16</v>
      </c>
      <c r="G59" s="131"/>
      <c r="H59" s="131"/>
      <c r="J59" s="13"/>
      <c r="K59" s="13"/>
      <c r="M59" s="230">
        <v>5785</v>
      </c>
      <c r="N59" s="229"/>
      <c r="O59" s="229"/>
      <c r="P59" s="229"/>
      <c r="Q59" s="229"/>
      <c r="R59" s="229"/>
      <c r="S59" s="229"/>
      <c r="T59" s="229"/>
      <c r="U59" s="229"/>
      <c r="V59" s="229"/>
      <c r="W59" s="229"/>
      <c r="X59" s="229"/>
      <c r="Y59" s="229"/>
      <c r="Z59" s="229">
        <v>21660</v>
      </c>
      <c r="AA59" s="229"/>
      <c r="AB59" s="229"/>
      <c r="AC59" s="229"/>
      <c r="AD59" s="229"/>
      <c r="AE59" s="229"/>
      <c r="AF59" s="229"/>
      <c r="AG59" s="229"/>
      <c r="AH59" s="229"/>
      <c r="AI59" s="229"/>
      <c r="AJ59" s="229"/>
      <c r="AK59" s="229"/>
      <c r="AL59" s="229"/>
      <c r="AM59" s="229">
        <v>3821</v>
      </c>
      <c r="AN59" s="229"/>
      <c r="AO59" s="229"/>
      <c r="AP59" s="229"/>
      <c r="AQ59" s="229"/>
      <c r="AR59" s="229"/>
      <c r="AS59" s="229"/>
      <c r="AT59" s="229"/>
      <c r="AU59" s="229"/>
      <c r="AV59" s="229"/>
      <c r="AW59" s="229"/>
      <c r="AX59" s="229"/>
      <c r="AY59" s="229">
        <v>0</v>
      </c>
      <c r="AZ59" s="229"/>
      <c r="BA59" s="229"/>
      <c r="BB59" s="229"/>
      <c r="BC59" s="229"/>
      <c r="BD59" s="229"/>
      <c r="BE59" s="229"/>
      <c r="BF59" s="229"/>
      <c r="BG59" s="229"/>
      <c r="BH59" s="229"/>
      <c r="BI59" s="229"/>
      <c r="BJ59" s="229"/>
    </row>
    <row r="60" spans="2:62" ht="12" customHeight="1">
      <c r="B60" s="13"/>
      <c r="C60" s="13"/>
      <c r="D60" s="13"/>
      <c r="F60" s="131">
        <v>17</v>
      </c>
      <c r="G60" s="131"/>
      <c r="H60" s="131"/>
      <c r="J60" s="13"/>
      <c r="K60" s="13"/>
      <c r="M60" s="230">
        <v>4345</v>
      </c>
      <c r="N60" s="229"/>
      <c r="O60" s="229"/>
      <c r="P60" s="229"/>
      <c r="Q60" s="229"/>
      <c r="R60" s="229"/>
      <c r="S60" s="229"/>
      <c r="T60" s="229"/>
      <c r="U60" s="229"/>
      <c r="V60" s="229"/>
      <c r="W60" s="229"/>
      <c r="X60" s="229"/>
      <c r="Y60" s="229"/>
      <c r="Z60" s="229">
        <v>26267</v>
      </c>
      <c r="AA60" s="229"/>
      <c r="AB60" s="229"/>
      <c r="AC60" s="229"/>
      <c r="AD60" s="229"/>
      <c r="AE60" s="229"/>
      <c r="AF60" s="229"/>
      <c r="AG60" s="229"/>
      <c r="AH60" s="229"/>
      <c r="AI60" s="229"/>
      <c r="AJ60" s="229"/>
      <c r="AK60" s="229"/>
      <c r="AL60" s="229"/>
      <c r="AM60" s="229">
        <v>3986</v>
      </c>
      <c r="AN60" s="229"/>
      <c r="AO60" s="229"/>
      <c r="AP60" s="229"/>
      <c r="AQ60" s="229"/>
      <c r="AR60" s="229"/>
      <c r="AS60" s="229"/>
      <c r="AT60" s="229"/>
      <c r="AU60" s="229"/>
      <c r="AV60" s="229"/>
      <c r="AW60" s="229"/>
      <c r="AX60" s="229"/>
      <c r="AY60" s="229">
        <v>0</v>
      </c>
      <c r="AZ60" s="229"/>
      <c r="BA60" s="229"/>
      <c r="BB60" s="229"/>
      <c r="BC60" s="229"/>
      <c r="BD60" s="229"/>
      <c r="BE60" s="229"/>
      <c r="BF60" s="229"/>
      <c r="BG60" s="229"/>
      <c r="BH60" s="229"/>
      <c r="BI60" s="229"/>
      <c r="BJ60" s="229"/>
    </row>
    <row r="61" spans="2:62" s="20" customFormat="1" ht="12" customHeight="1">
      <c r="B61" s="21"/>
      <c r="C61" s="21"/>
      <c r="D61" s="21"/>
      <c r="E61" s="21"/>
      <c r="F61" s="131">
        <v>18</v>
      </c>
      <c r="G61" s="131"/>
      <c r="H61" s="131"/>
      <c r="I61" s="52"/>
      <c r="J61" s="52"/>
      <c r="K61" s="52"/>
      <c r="L61" s="80"/>
      <c r="M61" s="230">
        <v>4011</v>
      </c>
      <c r="N61" s="229"/>
      <c r="O61" s="229"/>
      <c r="P61" s="229"/>
      <c r="Q61" s="229"/>
      <c r="R61" s="229"/>
      <c r="S61" s="229"/>
      <c r="T61" s="229"/>
      <c r="U61" s="229"/>
      <c r="V61" s="229"/>
      <c r="W61" s="229"/>
      <c r="X61" s="229"/>
      <c r="Y61" s="229"/>
      <c r="Z61" s="229">
        <v>29806</v>
      </c>
      <c r="AA61" s="229"/>
      <c r="AB61" s="229"/>
      <c r="AC61" s="229"/>
      <c r="AD61" s="229"/>
      <c r="AE61" s="229"/>
      <c r="AF61" s="229"/>
      <c r="AG61" s="229"/>
      <c r="AH61" s="229"/>
      <c r="AI61" s="229"/>
      <c r="AJ61" s="229"/>
      <c r="AK61" s="229"/>
      <c r="AL61" s="229"/>
      <c r="AM61" s="229">
        <v>3599</v>
      </c>
      <c r="AN61" s="229"/>
      <c r="AO61" s="229"/>
      <c r="AP61" s="229"/>
      <c r="AQ61" s="229"/>
      <c r="AR61" s="229"/>
      <c r="AS61" s="229"/>
      <c r="AT61" s="229"/>
      <c r="AU61" s="229"/>
      <c r="AV61" s="229"/>
      <c r="AW61" s="229"/>
      <c r="AX61" s="229"/>
      <c r="AY61" s="229">
        <v>0</v>
      </c>
      <c r="AZ61" s="229"/>
      <c r="BA61" s="229"/>
      <c r="BB61" s="229"/>
      <c r="BC61" s="229"/>
      <c r="BD61" s="229"/>
      <c r="BE61" s="229"/>
      <c r="BF61" s="229"/>
      <c r="BG61" s="229"/>
      <c r="BH61" s="229"/>
      <c r="BI61" s="229"/>
      <c r="BJ61" s="229"/>
    </row>
    <row r="62" spans="2:62" s="20" customFormat="1" ht="12" customHeight="1">
      <c r="B62" s="21"/>
      <c r="C62" s="21"/>
      <c r="D62" s="21"/>
      <c r="E62" s="21"/>
      <c r="F62" s="173">
        <v>19</v>
      </c>
      <c r="G62" s="173"/>
      <c r="H62" s="173"/>
      <c r="I62" s="16"/>
      <c r="J62" s="16"/>
      <c r="K62" s="16"/>
      <c r="L62" s="16"/>
      <c r="M62" s="231">
        <v>3504</v>
      </c>
      <c r="N62" s="232"/>
      <c r="O62" s="232"/>
      <c r="P62" s="232"/>
      <c r="Q62" s="232"/>
      <c r="R62" s="232"/>
      <c r="S62" s="232"/>
      <c r="T62" s="232"/>
      <c r="U62" s="232"/>
      <c r="V62" s="232"/>
      <c r="W62" s="232"/>
      <c r="X62" s="232"/>
      <c r="Y62" s="232"/>
      <c r="Z62" s="232">
        <v>32596</v>
      </c>
      <c r="AA62" s="232"/>
      <c r="AB62" s="232"/>
      <c r="AC62" s="232"/>
      <c r="AD62" s="232"/>
      <c r="AE62" s="232"/>
      <c r="AF62" s="232"/>
      <c r="AG62" s="232"/>
      <c r="AH62" s="232"/>
      <c r="AI62" s="232"/>
      <c r="AJ62" s="232"/>
      <c r="AK62" s="232"/>
      <c r="AL62" s="232"/>
      <c r="AM62" s="232">
        <v>3753</v>
      </c>
      <c r="AN62" s="232"/>
      <c r="AO62" s="232"/>
      <c r="AP62" s="232"/>
      <c r="AQ62" s="232"/>
      <c r="AR62" s="232"/>
      <c r="AS62" s="232"/>
      <c r="AT62" s="232"/>
      <c r="AU62" s="232"/>
      <c r="AV62" s="232"/>
      <c r="AW62" s="232"/>
      <c r="AX62" s="232"/>
      <c r="AY62" s="232">
        <v>0</v>
      </c>
      <c r="AZ62" s="232"/>
      <c r="BA62" s="232"/>
      <c r="BB62" s="232"/>
      <c r="BC62" s="232"/>
      <c r="BD62" s="232"/>
      <c r="BE62" s="232"/>
      <c r="BF62" s="232"/>
      <c r="BG62" s="232"/>
      <c r="BH62" s="232"/>
      <c r="BI62" s="232"/>
      <c r="BJ62" s="232"/>
    </row>
    <row r="63" spans="2:63" ht="12" customHeight="1">
      <c r="B63" s="9"/>
      <c r="C63" s="9"/>
      <c r="D63" s="9"/>
      <c r="E63" s="9"/>
      <c r="F63" s="9"/>
      <c r="G63" s="9"/>
      <c r="H63" s="9"/>
      <c r="I63" s="9"/>
      <c r="J63" s="9"/>
      <c r="K63" s="9"/>
      <c r="L63" s="44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13"/>
    </row>
    <row r="64" spans="2:63" ht="12" customHeight="1">
      <c r="B64" s="13"/>
      <c r="C64" s="181" t="s">
        <v>5</v>
      </c>
      <c r="D64" s="181"/>
      <c r="E64" s="3" t="s">
        <v>6</v>
      </c>
      <c r="F64" s="13" t="s">
        <v>370</v>
      </c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</row>
    <row r="65" spans="2:63" ht="12" customHeight="1">
      <c r="B65" s="124" t="s">
        <v>9</v>
      </c>
      <c r="C65" s="124"/>
      <c r="D65" s="124"/>
      <c r="E65" s="3" t="s">
        <v>6</v>
      </c>
      <c r="F65" s="4" t="s">
        <v>329</v>
      </c>
      <c r="BK65" s="13"/>
    </row>
  </sheetData>
  <sheetProtection/>
  <mergeCells count="187">
    <mergeCell ref="B65:D65"/>
    <mergeCell ref="F62:H62"/>
    <mergeCell ref="M62:Y62"/>
    <mergeCell ref="Z62:AL62"/>
    <mergeCell ref="AM62:AX62"/>
    <mergeCell ref="AY62:BJ62"/>
    <mergeCell ref="C64:D64"/>
    <mergeCell ref="F60:H60"/>
    <mergeCell ref="M60:Y60"/>
    <mergeCell ref="Z60:AL60"/>
    <mergeCell ref="AM60:AX60"/>
    <mergeCell ref="AY60:BJ60"/>
    <mergeCell ref="F61:H61"/>
    <mergeCell ref="M61:Y61"/>
    <mergeCell ref="Z61:AL61"/>
    <mergeCell ref="AM61:AX61"/>
    <mergeCell ref="AY61:BJ61"/>
    <mergeCell ref="AY58:BJ58"/>
    <mergeCell ref="F59:H59"/>
    <mergeCell ref="M59:Y59"/>
    <mergeCell ref="Z59:AL59"/>
    <mergeCell ref="AM59:AX59"/>
    <mergeCell ref="AY59:BJ59"/>
    <mergeCell ref="B58:E58"/>
    <mergeCell ref="F58:H58"/>
    <mergeCell ref="I58:L58"/>
    <mergeCell ref="M58:Y58"/>
    <mergeCell ref="Z58:AL58"/>
    <mergeCell ref="AM58:AX58"/>
    <mergeCell ref="F53:H53"/>
    <mergeCell ref="M53:Y53"/>
    <mergeCell ref="Z53:AL53"/>
    <mergeCell ref="AM53:AX53"/>
    <mergeCell ref="AY53:BJ53"/>
    <mergeCell ref="B55:L56"/>
    <mergeCell ref="M55:Y56"/>
    <mergeCell ref="Z55:AL56"/>
    <mergeCell ref="AM55:AX56"/>
    <mergeCell ref="AY55:BJ56"/>
    <mergeCell ref="F51:H51"/>
    <mergeCell ref="M51:Y51"/>
    <mergeCell ref="Z51:AL51"/>
    <mergeCell ref="AM51:AX51"/>
    <mergeCell ref="AY51:BJ51"/>
    <mergeCell ref="F52:H52"/>
    <mergeCell ref="M52:Y52"/>
    <mergeCell ref="Z52:AL52"/>
    <mergeCell ref="AM52:AX52"/>
    <mergeCell ref="AY52:BJ52"/>
    <mergeCell ref="AY49:BJ49"/>
    <mergeCell ref="F50:H50"/>
    <mergeCell ref="M50:Y50"/>
    <mergeCell ref="Z50:AL50"/>
    <mergeCell ref="AM50:AX50"/>
    <mergeCell ref="AY50:BJ50"/>
    <mergeCell ref="B49:E49"/>
    <mergeCell ref="F49:H49"/>
    <mergeCell ref="I49:L49"/>
    <mergeCell ref="M49:Y49"/>
    <mergeCell ref="Z49:AL49"/>
    <mergeCell ref="AM49:AX49"/>
    <mergeCell ref="C40:D40"/>
    <mergeCell ref="C41:D41"/>
    <mergeCell ref="C42:D42"/>
    <mergeCell ref="B43:D43"/>
    <mergeCell ref="B45:BJ45"/>
    <mergeCell ref="B47:L47"/>
    <mergeCell ref="M47:Y47"/>
    <mergeCell ref="Z47:AL47"/>
    <mergeCell ref="AM47:AX47"/>
    <mergeCell ref="AY47:BJ47"/>
    <mergeCell ref="F37:H37"/>
    <mergeCell ref="M37:Y37"/>
    <mergeCell ref="Z37:AL37"/>
    <mergeCell ref="AM37:AX37"/>
    <mergeCell ref="AY37:BJ37"/>
    <mergeCell ref="C39:D39"/>
    <mergeCell ref="F35:H35"/>
    <mergeCell ref="M35:Y35"/>
    <mergeCell ref="Z35:AL35"/>
    <mergeCell ref="AM35:AX35"/>
    <mergeCell ref="AY35:BJ35"/>
    <mergeCell ref="F36:H36"/>
    <mergeCell ref="M36:Y36"/>
    <mergeCell ref="Z36:AL36"/>
    <mergeCell ref="AM36:AX36"/>
    <mergeCell ref="AY36:BJ36"/>
    <mergeCell ref="AY33:BJ33"/>
    <mergeCell ref="F34:H34"/>
    <mergeCell ref="M34:Y34"/>
    <mergeCell ref="Z34:AL34"/>
    <mergeCell ref="AM34:AX34"/>
    <mergeCell ref="AY34:BJ34"/>
    <mergeCell ref="B33:E33"/>
    <mergeCell ref="F33:H33"/>
    <mergeCell ref="I33:L33"/>
    <mergeCell ref="M33:Y33"/>
    <mergeCell ref="Z33:AL33"/>
    <mergeCell ref="AM33:AX33"/>
    <mergeCell ref="BA23:BJ23"/>
    <mergeCell ref="C25:D25"/>
    <mergeCell ref="B26:D26"/>
    <mergeCell ref="B29:BJ29"/>
    <mergeCell ref="B31:L31"/>
    <mergeCell ref="M31:Y31"/>
    <mergeCell ref="Z31:AL31"/>
    <mergeCell ref="AM31:AX31"/>
    <mergeCell ref="AY31:BJ31"/>
    <mergeCell ref="F23:H23"/>
    <mergeCell ref="I23:L23"/>
    <mergeCell ref="M23:V23"/>
    <mergeCell ref="W23:AF23"/>
    <mergeCell ref="AG23:AP23"/>
    <mergeCell ref="AQ23:AZ23"/>
    <mergeCell ref="F22:H22"/>
    <mergeCell ref="M22:V22"/>
    <mergeCell ref="W22:AF22"/>
    <mergeCell ref="AG22:AP22"/>
    <mergeCell ref="AQ22:AZ22"/>
    <mergeCell ref="BA22:BJ22"/>
    <mergeCell ref="F21:H21"/>
    <mergeCell ref="M21:V21"/>
    <mergeCell ref="W21:AF21"/>
    <mergeCell ref="AG21:AP21"/>
    <mergeCell ref="AQ21:AZ21"/>
    <mergeCell ref="BA21:BJ21"/>
    <mergeCell ref="AQ19:AZ19"/>
    <mergeCell ref="BA19:BJ19"/>
    <mergeCell ref="F20:H20"/>
    <mergeCell ref="M20:V20"/>
    <mergeCell ref="W20:AF20"/>
    <mergeCell ref="AG20:AP20"/>
    <mergeCell ref="AQ20:AZ20"/>
    <mergeCell ref="BA20:BJ20"/>
    <mergeCell ref="B19:E19"/>
    <mergeCell ref="F19:H19"/>
    <mergeCell ref="I19:L19"/>
    <mergeCell ref="M19:V19"/>
    <mergeCell ref="W19:AF19"/>
    <mergeCell ref="AG19:AP19"/>
    <mergeCell ref="BA14:BJ14"/>
    <mergeCell ref="B16:L17"/>
    <mergeCell ref="M16:V17"/>
    <mergeCell ref="W16:AF17"/>
    <mergeCell ref="AG16:AP17"/>
    <mergeCell ref="AQ16:AZ17"/>
    <mergeCell ref="BA16:BJ17"/>
    <mergeCell ref="F14:H14"/>
    <mergeCell ref="I14:L14"/>
    <mergeCell ref="M14:V14"/>
    <mergeCell ref="W14:AF14"/>
    <mergeCell ref="AG14:AP14"/>
    <mergeCell ref="AQ14:AZ14"/>
    <mergeCell ref="F13:H13"/>
    <mergeCell ref="M13:V13"/>
    <mergeCell ref="W13:AF13"/>
    <mergeCell ref="AG13:AP13"/>
    <mergeCell ref="AQ13:AZ13"/>
    <mergeCell ref="BA13:BJ13"/>
    <mergeCell ref="F12:H12"/>
    <mergeCell ref="M12:V12"/>
    <mergeCell ref="W12:AF12"/>
    <mergeCell ref="AG12:AP12"/>
    <mergeCell ref="AQ12:AZ12"/>
    <mergeCell ref="BA12:BJ12"/>
    <mergeCell ref="AQ10:AZ10"/>
    <mergeCell ref="BA10:BJ10"/>
    <mergeCell ref="F11:H11"/>
    <mergeCell ref="M11:V11"/>
    <mergeCell ref="W11:AF11"/>
    <mergeCell ref="AG11:AP11"/>
    <mergeCell ref="AQ11:AZ11"/>
    <mergeCell ref="BA11:BJ11"/>
    <mergeCell ref="B10:E10"/>
    <mergeCell ref="F10:H10"/>
    <mergeCell ref="I10:L10"/>
    <mergeCell ref="M10:V10"/>
    <mergeCell ref="W10:AF10"/>
    <mergeCell ref="AG10:AP10"/>
    <mergeCell ref="B3:BJ3"/>
    <mergeCell ref="B5:BJ5"/>
    <mergeCell ref="B7:L8"/>
    <mergeCell ref="M7:V8"/>
    <mergeCell ref="W7:AF8"/>
    <mergeCell ref="AG7:AP8"/>
    <mergeCell ref="AQ7:AZ8"/>
    <mergeCell ref="BA7:BJ8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BL71"/>
  <sheetViews>
    <sheetView zoomScalePageLayoutView="0" workbookViewId="0" topLeftCell="A1">
      <selection activeCell="A1" sqref="A1"/>
    </sheetView>
  </sheetViews>
  <sheetFormatPr defaultColWidth="9.00390625" defaultRowHeight="10.5" customHeight="1"/>
  <cols>
    <col min="1" max="1" width="1.00390625" style="4" customWidth="1"/>
    <col min="2" max="63" width="1.625" style="4" customWidth="1"/>
    <col min="64" max="16384" width="9.00390625" style="4" customWidth="1"/>
  </cols>
  <sheetData>
    <row r="1" ht="10.5" customHeight="1">
      <c r="BK1" s="5" t="s">
        <v>350</v>
      </c>
    </row>
    <row r="3" spans="2:63" ht="12.75" customHeight="1">
      <c r="B3" s="120" t="s">
        <v>233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3"/>
    </row>
    <row r="4" spans="2:63" ht="12.75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12" t="s">
        <v>245</v>
      </c>
      <c r="BK4" s="13"/>
    </row>
    <row r="5" spans="2:64" ht="18" customHeight="1">
      <c r="B5" s="145" t="s">
        <v>158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93" t="s">
        <v>410</v>
      </c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126" t="s">
        <v>411</v>
      </c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93" t="s">
        <v>412</v>
      </c>
      <c r="AV5" s="233"/>
      <c r="AW5" s="233"/>
      <c r="AX5" s="233"/>
      <c r="AY5" s="233"/>
      <c r="AZ5" s="233"/>
      <c r="BA5" s="233"/>
      <c r="BB5" s="233"/>
      <c r="BC5" s="233"/>
      <c r="BD5" s="233"/>
      <c r="BE5" s="233"/>
      <c r="BF5" s="233"/>
      <c r="BG5" s="233"/>
      <c r="BH5" s="233"/>
      <c r="BI5" s="233"/>
      <c r="BJ5" s="233"/>
      <c r="BK5" s="8"/>
      <c r="BL5" s="13"/>
    </row>
    <row r="6" spans="13:63" ht="12" customHeight="1">
      <c r="M6" s="15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K6" s="8"/>
    </row>
    <row r="7" spans="2:62" ht="12" customHeight="1">
      <c r="B7" s="122" t="s">
        <v>24</v>
      </c>
      <c r="C7" s="122"/>
      <c r="D7" s="122"/>
      <c r="E7" s="122"/>
      <c r="F7" s="120">
        <v>15</v>
      </c>
      <c r="G7" s="120"/>
      <c r="H7" s="120"/>
      <c r="I7" s="122" t="s">
        <v>3</v>
      </c>
      <c r="J7" s="122"/>
      <c r="K7" s="122"/>
      <c r="L7" s="183"/>
      <c r="M7" s="132">
        <v>140</v>
      </c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>
        <v>28</v>
      </c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>
        <v>11</v>
      </c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</row>
    <row r="8" spans="2:62" ht="12" customHeight="1">
      <c r="B8" s="13"/>
      <c r="C8" s="13"/>
      <c r="D8" s="13"/>
      <c r="F8" s="120">
        <v>16</v>
      </c>
      <c r="G8" s="120"/>
      <c r="H8" s="120"/>
      <c r="J8" s="13"/>
      <c r="K8" s="13"/>
      <c r="M8" s="132">
        <v>137</v>
      </c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>
        <v>28</v>
      </c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>
        <v>8</v>
      </c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</row>
    <row r="9" spans="2:62" ht="12" customHeight="1">
      <c r="B9" s="21"/>
      <c r="C9" s="21"/>
      <c r="D9" s="21"/>
      <c r="E9" s="21"/>
      <c r="F9" s="120">
        <v>17</v>
      </c>
      <c r="G9" s="120"/>
      <c r="H9" s="120"/>
      <c r="I9" s="13"/>
      <c r="J9" s="13"/>
      <c r="K9" s="13"/>
      <c r="L9" s="13"/>
      <c r="M9" s="116">
        <v>137</v>
      </c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>
        <v>26</v>
      </c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>
        <v>7</v>
      </c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</row>
    <row r="10" spans="2:62" ht="12" customHeight="1">
      <c r="B10" s="21"/>
      <c r="C10" s="21"/>
      <c r="D10" s="21"/>
      <c r="E10" s="21"/>
      <c r="F10" s="120">
        <v>18</v>
      </c>
      <c r="G10" s="120"/>
      <c r="H10" s="120"/>
      <c r="I10" s="21"/>
      <c r="J10" s="21"/>
      <c r="K10" s="21"/>
      <c r="L10" s="39"/>
      <c r="M10" s="112">
        <v>138</v>
      </c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>
        <v>25</v>
      </c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>
        <v>6</v>
      </c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</row>
    <row r="11" spans="2:62" ht="12" customHeight="1">
      <c r="B11" s="21"/>
      <c r="C11" s="21"/>
      <c r="D11" s="21"/>
      <c r="E11" s="21"/>
      <c r="F11" s="123">
        <v>19</v>
      </c>
      <c r="G11" s="123"/>
      <c r="H11" s="123"/>
      <c r="I11" s="21"/>
      <c r="J11" s="21"/>
      <c r="K11" s="21"/>
      <c r="L11" s="21"/>
      <c r="M11" s="114">
        <v>138</v>
      </c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>
        <v>22</v>
      </c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>
        <v>6</v>
      </c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</row>
    <row r="12" spans="2:62" s="20" customFormat="1" ht="12" customHeight="1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25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</row>
    <row r="13" spans="2:62" ht="12" customHeight="1">
      <c r="B13" s="111" t="s">
        <v>9</v>
      </c>
      <c r="C13" s="111"/>
      <c r="D13" s="111"/>
      <c r="E13" s="3" t="s">
        <v>413</v>
      </c>
      <c r="F13" s="13" t="s">
        <v>326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</row>
    <row r="14" spans="2:5" ht="12" customHeight="1">
      <c r="B14" s="2"/>
      <c r="C14" s="2"/>
      <c r="D14" s="2"/>
      <c r="E14" s="3"/>
    </row>
    <row r="15" spans="2:5" ht="12" customHeight="1">
      <c r="B15" s="2"/>
      <c r="C15" s="2"/>
      <c r="D15" s="2"/>
      <c r="E15" s="3"/>
    </row>
    <row r="16" spans="2:62" s="6" customFormat="1" ht="18" customHeight="1">
      <c r="B16" s="174" t="s">
        <v>481</v>
      </c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  <c r="AT16" s="174"/>
      <c r="AU16" s="174"/>
      <c r="AV16" s="174"/>
      <c r="AW16" s="174"/>
      <c r="AX16" s="174"/>
      <c r="AY16" s="174"/>
      <c r="AZ16" s="174"/>
      <c r="BA16" s="174"/>
      <c r="BB16" s="174"/>
      <c r="BC16" s="174"/>
      <c r="BD16" s="174"/>
      <c r="BE16" s="174"/>
      <c r="BF16" s="174"/>
      <c r="BG16" s="174"/>
      <c r="BH16" s="174"/>
      <c r="BI16" s="174"/>
      <c r="BJ16" s="174"/>
    </row>
    <row r="17" spans="2:62" ht="12.75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</row>
    <row r="18" spans="2:62" ht="18" customHeight="1">
      <c r="B18" s="81"/>
      <c r="C18" s="16"/>
      <c r="D18" s="81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237" t="s">
        <v>360</v>
      </c>
      <c r="V18" s="237"/>
      <c r="W18" s="237"/>
      <c r="X18" s="237"/>
      <c r="Y18" s="237"/>
      <c r="Z18" s="237"/>
      <c r="AA18" s="237"/>
      <c r="AB18" s="237"/>
      <c r="AC18" s="237"/>
      <c r="AD18" s="237"/>
      <c r="AE18" s="237"/>
      <c r="AF18" s="237"/>
      <c r="AG18" s="237"/>
      <c r="AH18" s="237"/>
      <c r="AI18" s="237"/>
      <c r="AJ18" s="237"/>
      <c r="AK18" s="237"/>
      <c r="AL18" s="237"/>
      <c r="AM18" s="237"/>
      <c r="AN18" s="237"/>
      <c r="AO18" s="238"/>
      <c r="AP18" s="239" t="s">
        <v>417</v>
      </c>
      <c r="AQ18" s="239"/>
      <c r="AR18" s="239"/>
      <c r="AS18" s="239"/>
      <c r="AT18" s="239"/>
      <c r="AU18" s="239"/>
      <c r="AV18" s="239"/>
      <c r="AW18" s="239"/>
      <c r="AX18" s="239"/>
      <c r="AY18" s="239"/>
      <c r="AZ18" s="239"/>
      <c r="BA18" s="239"/>
      <c r="BB18" s="239"/>
      <c r="BC18" s="239"/>
      <c r="BD18" s="239"/>
      <c r="BE18" s="239"/>
      <c r="BF18" s="239"/>
      <c r="BG18" s="239"/>
      <c r="BH18" s="239"/>
      <c r="BI18" s="239"/>
      <c r="BJ18" s="240"/>
    </row>
    <row r="19" spans="2:63" ht="18" customHeight="1">
      <c r="B19" s="122" t="s">
        <v>185</v>
      </c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83"/>
      <c r="U19" s="118" t="s">
        <v>40</v>
      </c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49" t="s">
        <v>186</v>
      </c>
      <c r="AJ19" s="149"/>
      <c r="AK19" s="149"/>
      <c r="AL19" s="149"/>
      <c r="AM19" s="118"/>
      <c r="AN19" s="118"/>
      <c r="AO19" s="118"/>
      <c r="AP19" s="128" t="s">
        <v>40</v>
      </c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49" t="s">
        <v>186</v>
      </c>
      <c r="BE19" s="149"/>
      <c r="BF19" s="149"/>
      <c r="BG19" s="149"/>
      <c r="BH19" s="118"/>
      <c r="BI19" s="118"/>
      <c r="BJ19" s="119"/>
      <c r="BK19" s="13"/>
    </row>
    <row r="20" spans="2:63" ht="18" customHeight="1"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83"/>
      <c r="U20" s="149" t="s">
        <v>41</v>
      </c>
      <c r="V20" s="149"/>
      <c r="W20" s="149"/>
      <c r="X20" s="149"/>
      <c r="Y20" s="149"/>
      <c r="Z20" s="149"/>
      <c r="AA20" s="149"/>
      <c r="AB20" s="149" t="s">
        <v>42</v>
      </c>
      <c r="AC20" s="149"/>
      <c r="AD20" s="149"/>
      <c r="AE20" s="149"/>
      <c r="AF20" s="149"/>
      <c r="AG20" s="149"/>
      <c r="AH20" s="149"/>
      <c r="AI20" s="118"/>
      <c r="AJ20" s="118"/>
      <c r="AK20" s="118"/>
      <c r="AL20" s="118"/>
      <c r="AM20" s="118"/>
      <c r="AN20" s="118"/>
      <c r="AO20" s="118"/>
      <c r="AP20" s="241" t="s">
        <v>41</v>
      </c>
      <c r="AQ20" s="149"/>
      <c r="AR20" s="149"/>
      <c r="AS20" s="149"/>
      <c r="AT20" s="149"/>
      <c r="AU20" s="149"/>
      <c r="AV20" s="149"/>
      <c r="AW20" s="149" t="s">
        <v>42</v>
      </c>
      <c r="AX20" s="149"/>
      <c r="AY20" s="149"/>
      <c r="AZ20" s="149"/>
      <c r="BA20" s="149"/>
      <c r="BB20" s="149"/>
      <c r="BC20" s="149"/>
      <c r="BD20" s="118"/>
      <c r="BE20" s="118"/>
      <c r="BF20" s="118"/>
      <c r="BG20" s="118"/>
      <c r="BH20" s="118"/>
      <c r="BI20" s="118"/>
      <c r="BJ20" s="119"/>
      <c r="BK20" s="13"/>
    </row>
    <row r="21" spans="2:63" ht="18" customHeight="1"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62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18"/>
      <c r="AJ21" s="118"/>
      <c r="AK21" s="118"/>
      <c r="AL21" s="118"/>
      <c r="AM21" s="118"/>
      <c r="AN21" s="118"/>
      <c r="AO21" s="118"/>
      <c r="AP21" s="241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18"/>
      <c r="BE21" s="118"/>
      <c r="BF21" s="118"/>
      <c r="BG21" s="118"/>
      <c r="BH21" s="118"/>
      <c r="BI21" s="118"/>
      <c r="BJ21" s="119"/>
      <c r="BK21" s="13"/>
    </row>
    <row r="22" spans="3:63" ht="12" customHeight="1">
      <c r="C22" s="13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3"/>
      <c r="T22" s="13"/>
      <c r="U22" s="82"/>
      <c r="V22" s="83"/>
      <c r="W22" s="83"/>
      <c r="X22" s="83"/>
      <c r="Y22" s="83"/>
      <c r="Z22" s="83"/>
      <c r="AA22" s="83"/>
      <c r="AB22" s="84"/>
      <c r="AC22" s="84"/>
      <c r="AD22" s="84"/>
      <c r="AE22" s="84"/>
      <c r="AF22" s="84"/>
      <c r="AG22" s="84"/>
      <c r="AH22" s="84"/>
      <c r="AI22" s="17"/>
      <c r="AJ22" s="17"/>
      <c r="AK22" s="17"/>
      <c r="AL22" s="17"/>
      <c r="AM22" s="17"/>
      <c r="AN22" s="120" t="s">
        <v>43</v>
      </c>
      <c r="AO22" s="242"/>
      <c r="AP22" s="17"/>
      <c r="AQ22" s="17"/>
      <c r="AR22" s="17"/>
      <c r="AS22" s="17"/>
      <c r="AT22" s="17"/>
      <c r="AU22" s="17"/>
      <c r="AV22" s="17"/>
      <c r="AW22" s="84"/>
      <c r="AX22" s="84"/>
      <c r="AY22" s="84"/>
      <c r="AZ22" s="84"/>
      <c r="BA22" s="84"/>
      <c r="BB22" s="84"/>
      <c r="BC22" s="84"/>
      <c r="BD22" s="17"/>
      <c r="BE22" s="17"/>
      <c r="BF22" s="17"/>
      <c r="BG22" s="17"/>
      <c r="BH22" s="17"/>
      <c r="BI22" s="120" t="s">
        <v>43</v>
      </c>
      <c r="BJ22" s="120"/>
      <c r="BK22" s="13"/>
    </row>
    <row r="23" spans="3:62" ht="12" customHeight="1">
      <c r="C23" s="13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3"/>
      <c r="T23" s="13"/>
      <c r="U23" s="85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86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13"/>
    </row>
    <row r="24" spans="3:62" s="20" customFormat="1" ht="12" customHeight="1">
      <c r="C24" s="243" t="s">
        <v>44</v>
      </c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88"/>
      <c r="U24" s="112">
        <f>SUM(U29:AA68)</f>
        <v>9452</v>
      </c>
      <c r="V24" s="112"/>
      <c r="W24" s="112"/>
      <c r="X24" s="112"/>
      <c r="Y24" s="112"/>
      <c r="Z24" s="112"/>
      <c r="AA24" s="112"/>
      <c r="AB24" s="112">
        <f>SUM(AB29:AH68)</f>
        <v>55028</v>
      </c>
      <c r="AC24" s="112"/>
      <c r="AD24" s="112"/>
      <c r="AE24" s="112"/>
      <c r="AF24" s="112"/>
      <c r="AG24" s="112"/>
      <c r="AH24" s="112"/>
      <c r="AI24" s="112">
        <f>SUM(AI29:AO68)</f>
        <v>1468</v>
      </c>
      <c r="AJ24" s="112"/>
      <c r="AK24" s="112"/>
      <c r="AL24" s="112"/>
      <c r="AM24" s="112"/>
      <c r="AN24" s="112"/>
      <c r="AO24" s="112"/>
      <c r="AP24" s="114">
        <f>SUM(AP29:AV68)</f>
        <v>7776</v>
      </c>
      <c r="AQ24" s="115"/>
      <c r="AR24" s="115"/>
      <c r="AS24" s="115"/>
      <c r="AT24" s="115"/>
      <c r="AU24" s="115"/>
      <c r="AV24" s="115"/>
      <c r="AW24" s="115">
        <f>SUM(AW29:BC68)</f>
        <v>39100</v>
      </c>
      <c r="AX24" s="115"/>
      <c r="AY24" s="115"/>
      <c r="AZ24" s="115"/>
      <c r="BA24" s="115"/>
      <c r="BB24" s="115"/>
      <c r="BC24" s="115"/>
      <c r="BD24" s="115">
        <f>SUM(BD29:BJ68)</f>
        <v>1350</v>
      </c>
      <c r="BE24" s="115"/>
      <c r="BF24" s="115"/>
      <c r="BG24" s="115"/>
      <c r="BH24" s="115"/>
      <c r="BI24" s="115"/>
      <c r="BJ24" s="115"/>
    </row>
    <row r="25" spans="3:62" s="20" customFormat="1" ht="12" customHeight="1"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18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89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</row>
    <row r="26" spans="3:62" ht="12" customHeight="1"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8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89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</row>
    <row r="27" spans="3:62" ht="12" customHeight="1">
      <c r="C27" s="4" t="s">
        <v>426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37"/>
      <c r="V27" s="38"/>
      <c r="W27" s="38"/>
      <c r="X27" s="38"/>
      <c r="Y27" s="38"/>
      <c r="Z27" s="38"/>
      <c r="AA27" s="38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90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</row>
    <row r="28" spans="4:62" ht="12" customHeight="1"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37"/>
      <c r="V28" s="38"/>
      <c r="W28" s="38"/>
      <c r="X28" s="38"/>
      <c r="Y28" s="38"/>
      <c r="Z28" s="38"/>
      <c r="AA28" s="38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90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</row>
    <row r="29" spans="3:62" ht="12" customHeight="1">
      <c r="C29" s="244" t="s">
        <v>45</v>
      </c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92"/>
      <c r="U29" s="116">
        <v>67</v>
      </c>
      <c r="V29" s="112"/>
      <c r="W29" s="112"/>
      <c r="X29" s="112"/>
      <c r="Y29" s="112"/>
      <c r="Z29" s="112"/>
      <c r="AA29" s="112"/>
      <c r="AB29" s="112">
        <v>185</v>
      </c>
      <c r="AC29" s="112"/>
      <c r="AD29" s="112"/>
      <c r="AE29" s="112"/>
      <c r="AF29" s="112"/>
      <c r="AG29" s="112"/>
      <c r="AH29" s="112"/>
      <c r="AI29" s="112">
        <v>56</v>
      </c>
      <c r="AJ29" s="112"/>
      <c r="AK29" s="112"/>
      <c r="AL29" s="112"/>
      <c r="AM29" s="112"/>
      <c r="AN29" s="112"/>
      <c r="AO29" s="112"/>
      <c r="AP29" s="114">
        <v>144</v>
      </c>
      <c r="AQ29" s="115"/>
      <c r="AR29" s="115"/>
      <c r="AS29" s="115"/>
      <c r="AT29" s="115"/>
      <c r="AU29" s="115"/>
      <c r="AV29" s="115"/>
      <c r="AW29" s="115">
        <v>0</v>
      </c>
      <c r="AX29" s="115"/>
      <c r="AY29" s="115"/>
      <c r="AZ29" s="115"/>
      <c r="BA29" s="115"/>
      <c r="BB29" s="115"/>
      <c r="BC29" s="115"/>
      <c r="BD29" s="115">
        <v>38</v>
      </c>
      <c r="BE29" s="115"/>
      <c r="BF29" s="115"/>
      <c r="BG29" s="115"/>
      <c r="BH29" s="115"/>
      <c r="BI29" s="115"/>
      <c r="BJ29" s="115"/>
    </row>
    <row r="30" spans="3:62" ht="12" customHeight="1">
      <c r="C30" s="244" t="s">
        <v>46</v>
      </c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92"/>
      <c r="U30" s="116">
        <v>223</v>
      </c>
      <c r="V30" s="112"/>
      <c r="W30" s="112"/>
      <c r="X30" s="112"/>
      <c r="Y30" s="112"/>
      <c r="Z30" s="112"/>
      <c r="AA30" s="112"/>
      <c r="AB30" s="112">
        <v>2825</v>
      </c>
      <c r="AC30" s="112"/>
      <c r="AD30" s="112"/>
      <c r="AE30" s="112"/>
      <c r="AF30" s="112"/>
      <c r="AG30" s="112"/>
      <c r="AH30" s="112"/>
      <c r="AI30" s="112">
        <v>35</v>
      </c>
      <c r="AJ30" s="112"/>
      <c r="AK30" s="112"/>
      <c r="AL30" s="112"/>
      <c r="AM30" s="112"/>
      <c r="AN30" s="112"/>
      <c r="AO30" s="112"/>
      <c r="AP30" s="114">
        <v>165</v>
      </c>
      <c r="AQ30" s="115"/>
      <c r="AR30" s="115"/>
      <c r="AS30" s="115"/>
      <c r="AT30" s="115"/>
      <c r="AU30" s="115"/>
      <c r="AV30" s="115"/>
      <c r="AW30" s="115">
        <v>2054</v>
      </c>
      <c r="AX30" s="115"/>
      <c r="AY30" s="115"/>
      <c r="AZ30" s="115"/>
      <c r="BA30" s="115"/>
      <c r="BB30" s="115"/>
      <c r="BC30" s="115"/>
      <c r="BD30" s="115">
        <v>42</v>
      </c>
      <c r="BE30" s="115"/>
      <c r="BF30" s="115"/>
      <c r="BG30" s="115"/>
      <c r="BH30" s="115"/>
      <c r="BI30" s="115"/>
      <c r="BJ30" s="115"/>
    </row>
    <row r="31" spans="3:62" ht="12" customHeight="1">
      <c r="C31" s="244" t="s">
        <v>47</v>
      </c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92"/>
      <c r="U31" s="116">
        <v>3721</v>
      </c>
      <c r="V31" s="112"/>
      <c r="W31" s="112"/>
      <c r="X31" s="112"/>
      <c r="Y31" s="112"/>
      <c r="Z31" s="112"/>
      <c r="AA31" s="112"/>
      <c r="AB31" s="112">
        <v>3565</v>
      </c>
      <c r="AC31" s="112"/>
      <c r="AD31" s="112"/>
      <c r="AE31" s="112"/>
      <c r="AF31" s="112"/>
      <c r="AG31" s="112"/>
      <c r="AH31" s="112"/>
      <c r="AI31" s="112">
        <v>41</v>
      </c>
      <c r="AJ31" s="112"/>
      <c r="AK31" s="112"/>
      <c r="AL31" s="112"/>
      <c r="AM31" s="112"/>
      <c r="AN31" s="112"/>
      <c r="AO31" s="112"/>
      <c r="AP31" s="114">
        <v>2966</v>
      </c>
      <c r="AQ31" s="115"/>
      <c r="AR31" s="115"/>
      <c r="AS31" s="115"/>
      <c r="AT31" s="115"/>
      <c r="AU31" s="115"/>
      <c r="AV31" s="115"/>
      <c r="AW31" s="115">
        <v>2570</v>
      </c>
      <c r="AX31" s="115"/>
      <c r="AY31" s="115"/>
      <c r="AZ31" s="115"/>
      <c r="BA31" s="115"/>
      <c r="BB31" s="115"/>
      <c r="BC31" s="115"/>
      <c r="BD31" s="115">
        <v>28</v>
      </c>
      <c r="BE31" s="115"/>
      <c r="BF31" s="115"/>
      <c r="BG31" s="115"/>
      <c r="BH31" s="115"/>
      <c r="BI31" s="115"/>
      <c r="BJ31" s="115"/>
    </row>
    <row r="32" spans="3:62" ht="12" customHeight="1">
      <c r="C32" s="244" t="s">
        <v>48</v>
      </c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92"/>
      <c r="U32" s="116">
        <v>205</v>
      </c>
      <c r="V32" s="112"/>
      <c r="W32" s="112"/>
      <c r="X32" s="112"/>
      <c r="Y32" s="112"/>
      <c r="Z32" s="112"/>
      <c r="AA32" s="112"/>
      <c r="AB32" s="112">
        <v>4029</v>
      </c>
      <c r="AC32" s="112"/>
      <c r="AD32" s="112"/>
      <c r="AE32" s="112"/>
      <c r="AF32" s="112"/>
      <c r="AG32" s="112"/>
      <c r="AH32" s="112"/>
      <c r="AI32" s="112">
        <v>137</v>
      </c>
      <c r="AJ32" s="112"/>
      <c r="AK32" s="112"/>
      <c r="AL32" s="112"/>
      <c r="AM32" s="112"/>
      <c r="AN32" s="112"/>
      <c r="AO32" s="112"/>
      <c r="AP32" s="114">
        <v>115</v>
      </c>
      <c r="AQ32" s="115"/>
      <c r="AR32" s="115"/>
      <c r="AS32" s="115"/>
      <c r="AT32" s="115"/>
      <c r="AU32" s="115"/>
      <c r="AV32" s="115"/>
      <c r="AW32" s="115">
        <v>3032</v>
      </c>
      <c r="AX32" s="115"/>
      <c r="AY32" s="115"/>
      <c r="AZ32" s="115"/>
      <c r="BA32" s="115"/>
      <c r="BB32" s="115"/>
      <c r="BC32" s="115"/>
      <c r="BD32" s="115">
        <v>64</v>
      </c>
      <c r="BE32" s="115"/>
      <c r="BF32" s="115"/>
      <c r="BG32" s="115"/>
      <c r="BH32" s="115"/>
      <c r="BI32" s="115"/>
      <c r="BJ32" s="115"/>
    </row>
    <row r="33" spans="3:62" ht="12" customHeight="1">
      <c r="C33" s="244" t="s">
        <v>49</v>
      </c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92"/>
      <c r="U33" s="116">
        <v>157</v>
      </c>
      <c r="V33" s="112"/>
      <c r="W33" s="112"/>
      <c r="X33" s="112"/>
      <c r="Y33" s="112"/>
      <c r="Z33" s="112"/>
      <c r="AA33" s="112"/>
      <c r="AB33" s="112">
        <v>3532</v>
      </c>
      <c r="AC33" s="112"/>
      <c r="AD33" s="112"/>
      <c r="AE33" s="112"/>
      <c r="AF33" s="112"/>
      <c r="AG33" s="112"/>
      <c r="AH33" s="112"/>
      <c r="AI33" s="112">
        <v>45</v>
      </c>
      <c r="AJ33" s="112"/>
      <c r="AK33" s="112"/>
      <c r="AL33" s="112"/>
      <c r="AM33" s="112"/>
      <c r="AN33" s="112"/>
      <c r="AO33" s="112"/>
      <c r="AP33" s="114">
        <v>157</v>
      </c>
      <c r="AQ33" s="115"/>
      <c r="AR33" s="115"/>
      <c r="AS33" s="115"/>
      <c r="AT33" s="115"/>
      <c r="AU33" s="115"/>
      <c r="AV33" s="115"/>
      <c r="AW33" s="115">
        <v>2509</v>
      </c>
      <c r="AX33" s="115"/>
      <c r="AY33" s="115"/>
      <c r="AZ33" s="115"/>
      <c r="BA33" s="115"/>
      <c r="BB33" s="115"/>
      <c r="BC33" s="115"/>
      <c r="BD33" s="115">
        <v>50</v>
      </c>
      <c r="BE33" s="115"/>
      <c r="BF33" s="115"/>
      <c r="BG33" s="115"/>
      <c r="BH33" s="115"/>
      <c r="BI33" s="115"/>
      <c r="BJ33" s="115"/>
    </row>
    <row r="34" spans="3:62" ht="12" customHeight="1"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88"/>
      <c r="U34" s="116"/>
      <c r="V34" s="112"/>
      <c r="W34" s="112"/>
      <c r="X34" s="112"/>
      <c r="Y34" s="112"/>
      <c r="Z34" s="112"/>
      <c r="AA34" s="112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23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</row>
    <row r="35" spans="3:62" ht="12" customHeight="1">
      <c r="C35" s="244" t="s">
        <v>50</v>
      </c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88"/>
      <c r="U35" s="116">
        <v>369</v>
      </c>
      <c r="V35" s="112"/>
      <c r="W35" s="112"/>
      <c r="X35" s="112"/>
      <c r="Y35" s="112"/>
      <c r="Z35" s="112"/>
      <c r="AA35" s="112"/>
      <c r="AB35" s="112">
        <v>2262</v>
      </c>
      <c r="AC35" s="112"/>
      <c r="AD35" s="112"/>
      <c r="AE35" s="112"/>
      <c r="AF35" s="112"/>
      <c r="AG35" s="112"/>
      <c r="AH35" s="112"/>
      <c r="AI35" s="112">
        <v>24</v>
      </c>
      <c r="AJ35" s="112"/>
      <c r="AK35" s="112"/>
      <c r="AL35" s="112"/>
      <c r="AM35" s="112"/>
      <c r="AN35" s="112"/>
      <c r="AO35" s="112"/>
      <c r="AP35" s="114">
        <v>199</v>
      </c>
      <c r="AQ35" s="115"/>
      <c r="AR35" s="115"/>
      <c r="AS35" s="115"/>
      <c r="AT35" s="115"/>
      <c r="AU35" s="115"/>
      <c r="AV35" s="115"/>
      <c r="AW35" s="115">
        <v>1437</v>
      </c>
      <c r="AX35" s="115"/>
      <c r="AY35" s="115"/>
      <c r="AZ35" s="115"/>
      <c r="BA35" s="115"/>
      <c r="BB35" s="115"/>
      <c r="BC35" s="115"/>
      <c r="BD35" s="115">
        <v>36</v>
      </c>
      <c r="BE35" s="115"/>
      <c r="BF35" s="115"/>
      <c r="BG35" s="115"/>
      <c r="BH35" s="115"/>
      <c r="BI35" s="115"/>
      <c r="BJ35" s="115"/>
    </row>
    <row r="36" spans="3:62" ht="12" customHeight="1">
      <c r="C36" s="244" t="s">
        <v>51</v>
      </c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88"/>
      <c r="U36" s="116">
        <v>230</v>
      </c>
      <c r="V36" s="112"/>
      <c r="W36" s="112"/>
      <c r="X36" s="112"/>
      <c r="Y36" s="112"/>
      <c r="Z36" s="112"/>
      <c r="AA36" s="112"/>
      <c r="AB36" s="112">
        <v>2698</v>
      </c>
      <c r="AC36" s="112"/>
      <c r="AD36" s="112"/>
      <c r="AE36" s="112"/>
      <c r="AF36" s="112"/>
      <c r="AG36" s="112"/>
      <c r="AH36" s="112"/>
      <c r="AI36" s="112">
        <v>44</v>
      </c>
      <c r="AJ36" s="112"/>
      <c r="AK36" s="112"/>
      <c r="AL36" s="112"/>
      <c r="AM36" s="112"/>
      <c r="AN36" s="112"/>
      <c r="AO36" s="112"/>
      <c r="AP36" s="114">
        <v>262</v>
      </c>
      <c r="AQ36" s="115"/>
      <c r="AR36" s="115"/>
      <c r="AS36" s="115"/>
      <c r="AT36" s="115"/>
      <c r="AU36" s="115"/>
      <c r="AV36" s="115"/>
      <c r="AW36" s="115">
        <v>1905</v>
      </c>
      <c r="AX36" s="115"/>
      <c r="AY36" s="115"/>
      <c r="AZ36" s="115"/>
      <c r="BA36" s="115"/>
      <c r="BB36" s="115"/>
      <c r="BC36" s="115"/>
      <c r="BD36" s="115">
        <v>45</v>
      </c>
      <c r="BE36" s="115"/>
      <c r="BF36" s="115"/>
      <c r="BG36" s="115"/>
      <c r="BH36" s="115"/>
      <c r="BI36" s="115"/>
      <c r="BJ36" s="115"/>
    </row>
    <row r="37" spans="3:62" ht="12" customHeight="1">
      <c r="C37" s="244" t="s">
        <v>52</v>
      </c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88"/>
      <c r="U37" s="116">
        <v>221</v>
      </c>
      <c r="V37" s="112"/>
      <c r="W37" s="112"/>
      <c r="X37" s="112"/>
      <c r="Y37" s="112"/>
      <c r="Z37" s="112"/>
      <c r="AA37" s="112"/>
      <c r="AB37" s="112">
        <v>4918</v>
      </c>
      <c r="AC37" s="112"/>
      <c r="AD37" s="112"/>
      <c r="AE37" s="112"/>
      <c r="AF37" s="112"/>
      <c r="AG37" s="112"/>
      <c r="AH37" s="112"/>
      <c r="AI37" s="112">
        <v>52</v>
      </c>
      <c r="AJ37" s="112"/>
      <c r="AK37" s="112"/>
      <c r="AL37" s="112"/>
      <c r="AM37" s="112"/>
      <c r="AN37" s="112"/>
      <c r="AO37" s="112"/>
      <c r="AP37" s="114">
        <v>228</v>
      </c>
      <c r="AQ37" s="115"/>
      <c r="AR37" s="115"/>
      <c r="AS37" s="115"/>
      <c r="AT37" s="115"/>
      <c r="AU37" s="115"/>
      <c r="AV37" s="115"/>
      <c r="AW37" s="115">
        <v>3239</v>
      </c>
      <c r="AX37" s="115"/>
      <c r="AY37" s="115"/>
      <c r="AZ37" s="115"/>
      <c r="BA37" s="115"/>
      <c r="BB37" s="115"/>
      <c r="BC37" s="115"/>
      <c r="BD37" s="115">
        <v>60</v>
      </c>
      <c r="BE37" s="115"/>
      <c r="BF37" s="115"/>
      <c r="BG37" s="115"/>
      <c r="BH37" s="115"/>
      <c r="BI37" s="115"/>
      <c r="BJ37" s="115"/>
    </row>
    <row r="38" spans="3:62" ht="12" customHeight="1">
      <c r="C38" s="244" t="s">
        <v>53</v>
      </c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88"/>
      <c r="U38" s="116">
        <v>354</v>
      </c>
      <c r="V38" s="112"/>
      <c r="W38" s="112"/>
      <c r="X38" s="112"/>
      <c r="Y38" s="112"/>
      <c r="Z38" s="112"/>
      <c r="AA38" s="112"/>
      <c r="AB38" s="112">
        <v>1868</v>
      </c>
      <c r="AC38" s="112"/>
      <c r="AD38" s="112"/>
      <c r="AE38" s="112"/>
      <c r="AF38" s="112"/>
      <c r="AG38" s="112"/>
      <c r="AH38" s="112"/>
      <c r="AI38" s="112">
        <v>32</v>
      </c>
      <c r="AJ38" s="112"/>
      <c r="AK38" s="112"/>
      <c r="AL38" s="112"/>
      <c r="AM38" s="112"/>
      <c r="AN38" s="112"/>
      <c r="AO38" s="112"/>
      <c r="AP38" s="114">
        <v>283</v>
      </c>
      <c r="AQ38" s="115"/>
      <c r="AR38" s="115"/>
      <c r="AS38" s="115"/>
      <c r="AT38" s="115"/>
      <c r="AU38" s="115"/>
      <c r="AV38" s="115"/>
      <c r="AW38" s="115">
        <v>1430</v>
      </c>
      <c r="AX38" s="115"/>
      <c r="AY38" s="115"/>
      <c r="AZ38" s="115"/>
      <c r="BA38" s="115"/>
      <c r="BB38" s="115"/>
      <c r="BC38" s="115"/>
      <c r="BD38" s="115">
        <v>41</v>
      </c>
      <c r="BE38" s="115"/>
      <c r="BF38" s="115"/>
      <c r="BG38" s="115"/>
      <c r="BH38" s="115"/>
      <c r="BI38" s="115"/>
      <c r="BJ38" s="115"/>
    </row>
    <row r="39" spans="3:62" ht="12" customHeight="1">
      <c r="C39" s="244" t="s">
        <v>54</v>
      </c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88"/>
      <c r="U39" s="116">
        <v>308</v>
      </c>
      <c r="V39" s="112"/>
      <c r="W39" s="112"/>
      <c r="X39" s="112"/>
      <c r="Y39" s="112"/>
      <c r="Z39" s="112"/>
      <c r="AA39" s="112"/>
      <c r="AB39" s="112">
        <v>2274</v>
      </c>
      <c r="AC39" s="112"/>
      <c r="AD39" s="112"/>
      <c r="AE39" s="112"/>
      <c r="AF39" s="112"/>
      <c r="AG39" s="112"/>
      <c r="AH39" s="112"/>
      <c r="AI39" s="112">
        <v>14</v>
      </c>
      <c r="AJ39" s="112"/>
      <c r="AK39" s="112"/>
      <c r="AL39" s="112"/>
      <c r="AM39" s="112"/>
      <c r="AN39" s="112"/>
      <c r="AO39" s="112"/>
      <c r="AP39" s="114">
        <v>286</v>
      </c>
      <c r="AQ39" s="115"/>
      <c r="AR39" s="115"/>
      <c r="AS39" s="115"/>
      <c r="AT39" s="115"/>
      <c r="AU39" s="115"/>
      <c r="AV39" s="115"/>
      <c r="AW39" s="115">
        <v>1749</v>
      </c>
      <c r="AX39" s="115"/>
      <c r="AY39" s="115"/>
      <c r="AZ39" s="115"/>
      <c r="BA39" s="115"/>
      <c r="BB39" s="115"/>
      <c r="BC39" s="115"/>
      <c r="BD39" s="115">
        <v>8</v>
      </c>
      <c r="BE39" s="115"/>
      <c r="BF39" s="115"/>
      <c r="BG39" s="115"/>
      <c r="BH39" s="115"/>
      <c r="BI39" s="115"/>
      <c r="BJ39" s="115"/>
    </row>
    <row r="40" spans="3:62" ht="12" customHeight="1"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88"/>
      <c r="U40" s="116"/>
      <c r="V40" s="112"/>
      <c r="W40" s="112"/>
      <c r="X40" s="112"/>
      <c r="Y40" s="112"/>
      <c r="Z40" s="112"/>
      <c r="AA40" s="112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23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</row>
    <row r="41" spans="3:62" ht="12" customHeight="1">
      <c r="C41" s="244" t="s">
        <v>55</v>
      </c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88"/>
      <c r="U41" s="116">
        <v>725</v>
      </c>
      <c r="V41" s="112"/>
      <c r="W41" s="112"/>
      <c r="X41" s="112"/>
      <c r="Y41" s="112"/>
      <c r="Z41" s="112"/>
      <c r="AA41" s="112"/>
      <c r="AB41" s="112">
        <v>2599</v>
      </c>
      <c r="AC41" s="112"/>
      <c r="AD41" s="112"/>
      <c r="AE41" s="112"/>
      <c r="AF41" s="112"/>
      <c r="AG41" s="112"/>
      <c r="AH41" s="112"/>
      <c r="AI41" s="112">
        <v>45</v>
      </c>
      <c r="AJ41" s="112"/>
      <c r="AK41" s="112"/>
      <c r="AL41" s="112"/>
      <c r="AM41" s="112"/>
      <c r="AN41" s="112"/>
      <c r="AO41" s="112"/>
      <c r="AP41" s="114">
        <v>543</v>
      </c>
      <c r="AQ41" s="115"/>
      <c r="AR41" s="115"/>
      <c r="AS41" s="115"/>
      <c r="AT41" s="115"/>
      <c r="AU41" s="115"/>
      <c r="AV41" s="115"/>
      <c r="AW41" s="115">
        <v>1790</v>
      </c>
      <c r="AX41" s="115"/>
      <c r="AY41" s="115"/>
      <c r="AZ41" s="115"/>
      <c r="BA41" s="115"/>
      <c r="BB41" s="115"/>
      <c r="BC41" s="115"/>
      <c r="BD41" s="115">
        <v>44</v>
      </c>
      <c r="BE41" s="115"/>
      <c r="BF41" s="115"/>
      <c r="BG41" s="115"/>
      <c r="BH41" s="115"/>
      <c r="BI41" s="115"/>
      <c r="BJ41" s="115"/>
    </row>
    <row r="42" spans="3:62" ht="12" customHeight="1">
      <c r="C42" s="244" t="s">
        <v>56</v>
      </c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88"/>
      <c r="U42" s="116">
        <v>1759</v>
      </c>
      <c r="V42" s="112"/>
      <c r="W42" s="112"/>
      <c r="X42" s="112"/>
      <c r="Y42" s="112"/>
      <c r="Z42" s="112"/>
      <c r="AA42" s="112"/>
      <c r="AB42" s="112">
        <v>2505</v>
      </c>
      <c r="AC42" s="112"/>
      <c r="AD42" s="112"/>
      <c r="AE42" s="112"/>
      <c r="AF42" s="112"/>
      <c r="AG42" s="112"/>
      <c r="AH42" s="112"/>
      <c r="AI42" s="112">
        <v>62</v>
      </c>
      <c r="AJ42" s="112"/>
      <c r="AK42" s="112"/>
      <c r="AL42" s="112"/>
      <c r="AM42" s="112"/>
      <c r="AN42" s="112"/>
      <c r="AO42" s="112"/>
      <c r="AP42" s="114">
        <v>1333</v>
      </c>
      <c r="AQ42" s="115"/>
      <c r="AR42" s="115"/>
      <c r="AS42" s="115"/>
      <c r="AT42" s="115"/>
      <c r="AU42" s="115"/>
      <c r="AV42" s="115"/>
      <c r="AW42" s="115">
        <v>1584</v>
      </c>
      <c r="AX42" s="115"/>
      <c r="AY42" s="115"/>
      <c r="AZ42" s="115"/>
      <c r="BA42" s="115"/>
      <c r="BB42" s="115"/>
      <c r="BC42" s="115"/>
      <c r="BD42" s="115">
        <v>40</v>
      </c>
      <c r="BE42" s="115"/>
      <c r="BF42" s="115"/>
      <c r="BG42" s="115"/>
      <c r="BH42" s="115"/>
      <c r="BI42" s="115"/>
      <c r="BJ42" s="115"/>
    </row>
    <row r="43" spans="3:62" ht="12" customHeight="1">
      <c r="C43" s="244" t="s">
        <v>418</v>
      </c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92"/>
      <c r="U43" s="116">
        <v>94</v>
      </c>
      <c r="V43" s="112"/>
      <c r="W43" s="112"/>
      <c r="X43" s="112"/>
      <c r="Y43" s="112"/>
      <c r="Z43" s="112"/>
      <c r="AA43" s="112"/>
      <c r="AB43" s="112">
        <v>616</v>
      </c>
      <c r="AC43" s="112"/>
      <c r="AD43" s="112"/>
      <c r="AE43" s="112"/>
      <c r="AF43" s="112"/>
      <c r="AG43" s="112"/>
      <c r="AH43" s="112"/>
      <c r="AI43" s="112">
        <v>17</v>
      </c>
      <c r="AJ43" s="112"/>
      <c r="AK43" s="112"/>
      <c r="AL43" s="112"/>
      <c r="AM43" s="112"/>
      <c r="AN43" s="112"/>
      <c r="AO43" s="112"/>
      <c r="AP43" s="114">
        <v>92</v>
      </c>
      <c r="AQ43" s="115"/>
      <c r="AR43" s="115"/>
      <c r="AS43" s="115"/>
      <c r="AT43" s="115"/>
      <c r="AU43" s="115"/>
      <c r="AV43" s="115"/>
      <c r="AW43" s="115">
        <v>414</v>
      </c>
      <c r="AX43" s="115"/>
      <c r="AY43" s="115"/>
      <c r="AZ43" s="115"/>
      <c r="BA43" s="115"/>
      <c r="BB43" s="115"/>
      <c r="BC43" s="115"/>
      <c r="BD43" s="115">
        <v>9</v>
      </c>
      <c r="BE43" s="115"/>
      <c r="BF43" s="115"/>
      <c r="BG43" s="115"/>
      <c r="BH43" s="115"/>
      <c r="BI43" s="115"/>
      <c r="BJ43" s="115"/>
    </row>
    <row r="44" spans="3:62" ht="12" customHeight="1">
      <c r="C44" s="244" t="s">
        <v>57</v>
      </c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88"/>
      <c r="U44" s="116">
        <v>191</v>
      </c>
      <c r="V44" s="112"/>
      <c r="W44" s="112"/>
      <c r="X44" s="112"/>
      <c r="Y44" s="112"/>
      <c r="Z44" s="112"/>
      <c r="AA44" s="112"/>
      <c r="AB44" s="112">
        <v>2264</v>
      </c>
      <c r="AC44" s="112"/>
      <c r="AD44" s="112"/>
      <c r="AE44" s="112"/>
      <c r="AF44" s="112"/>
      <c r="AG44" s="112"/>
      <c r="AH44" s="112"/>
      <c r="AI44" s="112">
        <v>36</v>
      </c>
      <c r="AJ44" s="112"/>
      <c r="AK44" s="112"/>
      <c r="AL44" s="112"/>
      <c r="AM44" s="112"/>
      <c r="AN44" s="112"/>
      <c r="AO44" s="112"/>
      <c r="AP44" s="114">
        <v>289</v>
      </c>
      <c r="AQ44" s="115"/>
      <c r="AR44" s="115"/>
      <c r="AS44" s="115"/>
      <c r="AT44" s="115"/>
      <c r="AU44" s="115"/>
      <c r="AV44" s="115"/>
      <c r="AW44" s="115">
        <v>1613</v>
      </c>
      <c r="AX44" s="115"/>
      <c r="AY44" s="115"/>
      <c r="AZ44" s="115"/>
      <c r="BA44" s="115"/>
      <c r="BB44" s="115"/>
      <c r="BC44" s="115"/>
      <c r="BD44" s="115">
        <v>50</v>
      </c>
      <c r="BE44" s="115"/>
      <c r="BF44" s="115"/>
      <c r="BG44" s="115"/>
      <c r="BH44" s="115"/>
      <c r="BI44" s="115"/>
      <c r="BJ44" s="115"/>
    </row>
    <row r="45" spans="3:62" ht="12" customHeight="1">
      <c r="C45" s="244" t="s">
        <v>58</v>
      </c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88"/>
      <c r="U45" s="116">
        <v>0</v>
      </c>
      <c r="V45" s="112"/>
      <c r="W45" s="112"/>
      <c r="X45" s="112"/>
      <c r="Y45" s="112"/>
      <c r="Z45" s="112"/>
      <c r="AA45" s="112"/>
      <c r="AB45" s="112">
        <v>843</v>
      </c>
      <c r="AC45" s="112"/>
      <c r="AD45" s="112"/>
      <c r="AE45" s="112"/>
      <c r="AF45" s="112"/>
      <c r="AG45" s="112"/>
      <c r="AH45" s="112"/>
      <c r="AI45" s="112">
        <v>30</v>
      </c>
      <c r="AJ45" s="112"/>
      <c r="AK45" s="112"/>
      <c r="AL45" s="112"/>
      <c r="AM45" s="112"/>
      <c r="AN45" s="112"/>
      <c r="AO45" s="112"/>
      <c r="AP45" s="114">
        <v>0</v>
      </c>
      <c r="AQ45" s="115"/>
      <c r="AR45" s="115"/>
      <c r="AS45" s="115"/>
      <c r="AT45" s="115"/>
      <c r="AU45" s="115"/>
      <c r="AV45" s="115"/>
      <c r="AW45" s="115">
        <v>0</v>
      </c>
      <c r="AX45" s="115"/>
      <c r="AY45" s="115"/>
      <c r="AZ45" s="115"/>
      <c r="BA45" s="115"/>
      <c r="BB45" s="115"/>
      <c r="BC45" s="115"/>
      <c r="BD45" s="115">
        <v>34</v>
      </c>
      <c r="BE45" s="115"/>
      <c r="BF45" s="115"/>
      <c r="BG45" s="115"/>
      <c r="BH45" s="115"/>
      <c r="BI45" s="115"/>
      <c r="BJ45" s="115"/>
    </row>
    <row r="46" spans="3:62" ht="12" customHeight="1"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88"/>
      <c r="U46" s="116"/>
      <c r="V46" s="112"/>
      <c r="W46" s="112"/>
      <c r="X46" s="112"/>
      <c r="Y46" s="112"/>
      <c r="Z46" s="112"/>
      <c r="AA46" s="112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23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</row>
    <row r="47" spans="3:62" ht="12" customHeight="1">
      <c r="C47" s="244" t="s">
        <v>59</v>
      </c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88"/>
      <c r="U47" s="116">
        <v>461</v>
      </c>
      <c r="V47" s="112"/>
      <c r="W47" s="112"/>
      <c r="X47" s="112"/>
      <c r="Y47" s="112"/>
      <c r="Z47" s="112"/>
      <c r="AA47" s="112"/>
      <c r="AB47" s="112">
        <v>3961</v>
      </c>
      <c r="AC47" s="112"/>
      <c r="AD47" s="112"/>
      <c r="AE47" s="112"/>
      <c r="AF47" s="112"/>
      <c r="AG47" s="112"/>
      <c r="AH47" s="112"/>
      <c r="AI47" s="112">
        <v>140</v>
      </c>
      <c r="AJ47" s="112"/>
      <c r="AK47" s="112"/>
      <c r="AL47" s="112"/>
      <c r="AM47" s="112"/>
      <c r="AN47" s="112"/>
      <c r="AO47" s="112"/>
      <c r="AP47" s="114">
        <v>359</v>
      </c>
      <c r="AQ47" s="115"/>
      <c r="AR47" s="115"/>
      <c r="AS47" s="115"/>
      <c r="AT47" s="115"/>
      <c r="AU47" s="115"/>
      <c r="AV47" s="115"/>
      <c r="AW47" s="115">
        <v>2848</v>
      </c>
      <c r="AX47" s="115"/>
      <c r="AY47" s="115"/>
      <c r="AZ47" s="115"/>
      <c r="BA47" s="115"/>
      <c r="BB47" s="115"/>
      <c r="BC47" s="115"/>
      <c r="BD47" s="115">
        <v>107</v>
      </c>
      <c r="BE47" s="115"/>
      <c r="BF47" s="115"/>
      <c r="BG47" s="115"/>
      <c r="BH47" s="115"/>
      <c r="BI47" s="115"/>
      <c r="BJ47" s="115"/>
    </row>
    <row r="48" spans="3:62" ht="12" customHeight="1">
      <c r="C48" s="244" t="s">
        <v>60</v>
      </c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88"/>
      <c r="U48" s="116">
        <v>152</v>
      </c>
      <c r="V48" s="112"/>
      <c r="W48" s="112"/>
      <c r="X48" s="112"/>
      <c r="Y48" s="112"/>
      <c r="Z48" s="112"/>
      <c r="AA48" s="112"/>
      <c r="AB48" s="112">
        <v>6106</v>
      </c>
      <c r="AC48" s="112"/>
      <c r="AD48" s="112"/>
      <c r="AE48" s="112"/>
      <c r="AF48" s="112"/>
      <c r="AG48" s="112"/>
      <c r="AH48" s="112"/>
      <c r="AI48" s="112">
        <v>61</v>
      </c>
      <c r="AJ48" s="112"/>
      <c r="AK48" s="112"/>
      <c r="AL48" s="112"/>
      <c r="AM48" s="112"/>
      <c r="AN48" s="112"/>
      <c r="AO48" s="112"/>
      <c r="AP48" s="114">
        <v>225</v>
      </c>
      <c r="AQ48" s="115"/>
      <c r="AR48" s="115"/>
      <c r="AS48" s="115"/>
      <c r="AT48" s="115"/>
      <c r="AU48" s="115"/>
      <c r="AV48" s="115"/>
      <c r="AW48" s="115">
        <v>4594</v>
      </c>
      <c r="AX48" s="115"/>
      <c r="AY48" s="115"/>
      <c r="AZ48" s="115"/>
      <c r="BA48" s="115"/>
      <c r="BB48" s="115"/>
      <c r="BC48" s="115"/>
      <c r="BD48" s="115">
        <v>80</v>
      </c>
      <c r="BE48" s="115"/>
      <c r="BF48" s="115"/>
      <c r="BG48" s="115"/>
      <c r="BH48" s="115"/>
      <c r="BI48" s="115"/>
      <c r="BJ48" s="115"/>
    </row>
    <row r="49" spans="3:62" ht="12" customHeight="1">
      <c r="C49" s="244" t="s">
        <v>419</v>
      </c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92"/>
      <c r="U49" s="116">
        <v>15</v>
      </c>
      <c r="V49" s="112"/>
      <c r="W49" s="112"/>
      <c r="X49" s="112"/>
      <c r="Y49" s="112"/>
      <c r="Z49" s="112"/>
      <c r="AA49" s="112"/>
      <c r="AB49" s="112">
        <v>1827</v>
      </c>
      <c r="AC49" s="112"/>
      <c r="AD49" s="112"/>
      <c r="AE49" s="112"/>
      <c r="AF49" s="112"/>
      <c r="AG49" s="112"/>
      <c r="AH49" s="112"/>
      <c r="AI49" s="112">
        <v>0</v>
      </c>
      <c r="AJ49" s="112"/>
      <c r="AK49" s="112"/>
      <c r="AL49" s="112"/>
      <c r="AM49" s="112"/>
      <c r="AN49" s="112"/>
      <c r="AO49" s="112"/>
      <c r="AP49" s="114">
        <v>1</v>
      </c>
      <c r="AQ49" s="115"/>
      <c r="AR49" s="115"/>
      <c r="AS49" s="115"/>
      <c r="AT49" s="115"/>
      <c r="AU49" s="115"/>
      <c r="AV49" s="115"/>
      <c r="AW49" s="115">
        <v>1181</v>
      </c>
      <c r="AX49" s="115"/>
      <c r="AY49" s="115"/>
      <c r="AZ49" s="115"/>
      <c r="BA49" s="115"/>
      <c r="BB49" s="115"/>
      <c r="BC49" s="115"/>
      <c r="BD49" s="115">
        <v>0</v>
      </c>
      <c r="BE49" s="115"/>
      <c r="BF49" s="115"/>
      <c r="BG49" s="115"/>
      <c r="BH49" s="115"/>
      <c r="BI49" s="115"/>
      <c r="BJ49" s="115"/>
    </row>
    <row r="50" spans="3:62" ht="12" customHeight="1">
      <c r="C50" s="244" t="s">
        <v>61</v>
      </c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88"/>
      <c r="U50" s="116">
        <v>0</v>
      </c>
      <c r="V50" s="112"/>
      <c r="W50" s="112"/>
      <c r="X50" s="112"/>
      <c r="Y50" s="112"/>
      <c r="Z50" s="112"/>
      <c r="AA50" s="112"/>
      <c r="AB50" s="112">
        <v>0</v>
      </c>
      <c r="AC50" s="112"/>
      <c r="AD50" s="112"/>
      <c r="AE50" s="112"/>
      <c r="AF50" s="112"/>
      <c r="AG50" s="112"/>
      <c r="AH50" s="112"/>
      <c r="AI50" s="112">
        <v>32</v>
      </c>
      <c r="AJ50" s="112"/>
      <c r="AK50" s="112"/>
      <c r="AL50" s="112"/>
      <c r="AM50" s="112"/>
      <c r="AN50" s="112"/>
      <c r="AO50" s="112"/>
      <c r="AP50" s="114">
        <v>0</v>
      </c>
      <c r="AQ50" s="115"/>
      <c r="AR50" s="115"/>
      <c r="AS50" s="115"/>
      <c r="AT50" s="115"/>
      <c r="AU50" s="115"/>
      <c r="AV50" s="115"/>
      <c r="AW50" s="115">
        <v>0</v>
      </c>
      <c r="AX50" s="115"/>
      <c r="AY50" s="115"/>
      <c r="AZ50" s="115"/>
      <c r="BA50" s="115"/>
      <c r="BB50" s="115"/>
      <c r="BC50" s="115"/>
      <c r="BD50" s="115">
        <v>55</v>
      </c>
      <c r="BE50" s="115"/>
      <c r="BF50" s="115"/>
      <c r="BG50" s="115"/>
      <c r="BH50" s="115"/>
      <c r="BI50" s="115"/>
      <c r="BJ50" s="115"/>
    </row>
    <row r="51" spans="3:64" ht="12" customHeight="1">
      <c r="C51" s="244" t="s">
        <v>62</v>
      </c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88"/>
      <c r="U51" s="116">
        <v>191</v>
      </c>
      <c r="V51" s="112"/>
      <c r="W51" s="112"/>
      <c r="X51" s="112"/>
      <c r="Y51" s="112"/>
      <c r="Z51" s="112"/>
      <c r="AA51" s="112"/>
      <c r="AB51" s="112">
        <v>1028</v>
      </c>
      <c r="AC51" s="112"/>
      <c r="AD51" s="112"/>
      <c r="AE51" s="112"/>
      <c r="AF51" s="112"/>
      <c r="AG51" s="112"/>
      <c r="AH51" s="112"/>
      <c r="AI51" s="112">
        <v>59</v>
      </c>
      <c r="AJ51" s="112"/>
      <c r="AK51" s="112"/>
      <c r="AL51" s="112"/>
      <c r="AM51" s="112"/>
      <c r="AN51" s="112"/>
      <c r="AO51" s="112"/>
      <c r="AP51" s="114">
        <v>104</v>
      </c>
      <c r="AQ51" s="115"/>
      <c r="AR51" s="115"/>
      <c r="AS51" s="115"/>
      <c r="AT51" s="115"/>
      <c r="AU51" s="115"/>
      <c r="AV51" s="115"/>
      <c r="AW51" s="115">
        <v>825</v>
      </c>
      <c r="AX51" s="115"/>
      <c r="AY51" s="115"/>
      <c r="AZ51" s="115"/>
      <c r="BA51" s="115"/>
      <c r="BB51" s="115"/>
      <c r="BC51" s="115"/>
      <c r="BD51" s="115">
        <v>31</v>
      </c>
      <c r="BE51" s="115"/>
      <c r="BF51" s="115"/>
      <c r="BG51" s="115"/>
      <c r="BH51" s="115"/>
      <c r="BI51" s="115"/>
      <c r="BJ51" s="115"/>
      <c r="BL51" s="13"/>
    </row>
    <row r="52" spans="3:62" ht="12" customHeight="1">
      <c r="C52" s="84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88"/>
      <c r="U52" s="116"/>
      <c r="V52" s="112"/>
      <c r="W52" s="112"/>
      <c r="X52" s="112"/>
      <c r="Y52" s="112"/>
      <c r="Z52" s="112"/>
      <c r="AA52" s="112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23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</row>
    <row r="53" spans="3:62" ht="12" customHeight="1">
      <c r="C53" s="244" t="s">
        <v>63</v>
      </c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88"/>
      <c r="U53" s="116">
        <v>0</v>
      </c>
      <c r="V53" s="112"/>
      <c r="W53" s="112"/>
      <c r="X53" s="112"/>
      <c r="Y53" s="112"/>
      <c r="Z53" s="112"/>
      <c r="AA53" s="112"/>
      <c r="AB53" s="112">
        <v>4139</v>
      </c>
      <c r="AC53" s="112"/>
      <c r="AD53" s="112"/>
      <c r="AE53" s="112"/>
      <c r="AF53" s="112"/>
      <c r="AG53" s="112"/>
      <c r="AH53" s="112"/>
      <c r="AI53" s="112">
        <v>109</v>
      </c>
      <c r="AJ53" s="112"/>
      <c r="AK53" s="112"/>
      <c r="AL53" s="112"/>
      <c r="AM53" s="112"/>
      <c r="AN53" s="112"/>
      <c r="AO53" s="112"/>
      <c r="AP53" s="114">
        <v>0</v>
      </c>
      <c r="AQ53" s="115"/>
      <c r="AR53" s="115"/>
      <c r="AS53" s="115"/>
      <c r="AT53" s="115"/>
      <c r="AU53" s="115"/>
      <c r="AV53" s="115"/>
      <c r="AW53" s="115">
        <v>3674</v>
      </c>
      <c r="AX53" s="115"/>
      <c r="AY53" s="115"/>
      <c r="AZ53" s="115"/>
      <c r="BA53" s="115"/>
      <c r="BB53" s="115"/>
      <c r="BC53" s="115"/>
      <c r="BD53" s="115">
        <v>90</v>
      </c>
      <c r="BE53" s="115"/>
      <c r="BF53" s="115"/>
      <c r="BG53" s="115"/>
      <c r="BH53" s="115"/>
      <c r="BI53" s="115"/>
      <c r="BJ53" s="115"/>
    </row>
    <row r="54" spans="3:62" ht="12" customHeight="1">
      <c r="C54" s="244" t="s">
        <v>427</v>
      </c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88"/>
      <c r="U54" s="116">
        <v>9</v>
      </c>
      <c r="V54" s="112"/>
      <c r="W54" s="112"/>
      <c r="X54" s="112"/>
      <c r="Y54" s="112"/>
      <c r="Z54" s="112"/>
      <c r="AA54" s="112"/>
      <c r="AB54" s="112">
        <v>984</v>
      </c>
      <c r="AC54" s="112"/>
      <c r="AD54" s="112"/>
      <c r="AE54" s="112"/>
      <c r="AF54" s="112"/>
      <c r="AG54" s="112"/>
      <c r="AH54" s="112"/>
      <c r="AI54" s="112">
        <v>64</v>
      </c>
      <c r="AJ54" s="112"/>
      <c r="AK54" s="112"/>
      <c r="AL54" s="112"/>
      <c r="AM54" s="112"/>
      <c r="AN54" s="112"/>
      <c r="AO54" s="112"/>
      <c r="AP54" s="114">
        <v>25</v>
      </c>
      <c r="AQ54" s="115"/>
      <c r="AR54" s="115"/>
      <c r="AS54" s="115"/>
      <c r="AT54" s="115"/>
      <c r="AU54" s="115"/>
      <c r="AV54" s="115"/>
      <c r="AW54" s="115">
        <v>652</v>
      </c>
      <c r="AX54" s="115"/>
      <c r="AY54" s="115"/>
      <c r="AZ54" s="115"/>
      <c r="BA54" s="115"/>
      <c r="BB54" s="115"/>
      <c r="BC54" s="115"/>
      <c r="BD54" s="115">
        <v>62</v>
      </c>
      <c r="BE54" s="115"/>
      <c r="BF54" s="115"/>
      <c r="BG54" s="115"/>
      <c r="BH54" s="115"/>
      <c r="BI54" s="115"/>
      <c r="BJ54" s="115"/>
    </row>
    <row r="55" spans="3:62" ht="12" customHeight="1">
      <c r="C55" s="244" t="s">
        <v>420</v>
      </c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88"/>
      <c r="U55" s="116">
        <v>0</v>
      </c>
      <c r="V55" s="112"/>
      <c r="W55" s="112"/>
      <c r="X55" s="112"/>
      <c r="Y55" s="112"/>
      <c r="Z55" s="112"/>
      <c r="AA55" s="112"/>
      <c r="AB55" s="112">
        <v>0</v>
      </c>
      <c r="AC55" s="112"/>
      <c r="AD55" s="112"/>
      <c r="AE55" s="112"/>
      <c r="AF55" s="112"/>
      <c r="AG55" s="112"/>
      <c r="AH55" s="112"/>
      <c r="AI55" s="112">
        <v>0</v>
      </c>
      <c r="AJ55" s="112"/>
      <c r="AK55" s="112"/>
      <c r="AL55" s="112"/>
      <c r="AM55" s="112"/>
      <c r="AN55" s="112"/>
      <c r="AO55" s="112"/>
      <c r="AP55" s="114">
        <v>0</v>
      </c>
      <c r="AQ55" s="115"/>
      <c r="AR55" s="115"/>
      <c r="AS55" s="115"/>
      <c r="AT55" s="115"/>
      <c r="AU55" s="115"/>
      <c r="AV55" s="115"/>
      <c r="AW55" s="115">
        <v>0</v>
      </c>
      <c r="AX55" s="115"/>
      <c r="AY55" s="115"/>
      <c r="AZ55" s="115"/>
      <c r="BA55" s="115"/>
      <c r="BB55" s="115"/>
      <c r="BC55" s="115"/>
      <c r="BD55" s="115">
        <v>30</v>
      </c>
      <c r="BE55" s="115"/>
      <c r="BF55" s="115"/>
      <c r="BG55" s="115"/>
      <c r="BH55" s="115"/>
      <c r="BI55" s="115"/>
      <c r="BJ55" s="115"/>
    </row>
    <row r="56" spans="3:62" ht="12" customHeight="1">
      <c r="C56" s="84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88"/>
      <c r="U56" s="116"/>
      <c r="V56" s="112"/>
      <c r="W56" s="112"/>
      <c r="X56" s="112"/>
      <c r="Y56" s="112"/>
      <c r="Z56" s="112"/>
      <c r="AA56" s="112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23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</row>
    <row r="57" spans="3:62" ht="12" customHeight="1">
      <c r="C57" s="13" t="s">
        <v>220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88"/>
      <c r="U57" s="116"/>
      <c r="V57" s="112"/>
      <c r="W57" s="112"/>
      <c r="X57" s="112"/>
      <c r="Y57" s="112"/>
      <c r="Z57" s="112"/>
      <c r="AA57" s="112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23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</row>
    <row r="58" spans="3:62" ht="12" customHeight="1">
      <c r="C58" s="84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88"/>
      <c r="U58" s="116"/>
      <c r="V58" s="112"/>
      <c r="W58" s="112"/>
      <c r="X58" s="112"/>
      <c r="Y58" s="112"/>
      <c r="Z58" s="112"/>
      <c r="AA58" s="112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23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</row>
    <row r="59" spans="3:62" ht="12" customHeight="1">
      <c r="C59" s="244" t="s">
        <v>64</v>
      </c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88"/>
      <c r="U59" s="116">
        <v>0</v>
      </c>
      <c r="V59" s="112"/>
      <c r="W59" s="112"/>
      <c r="X59" s="112"/>
      <c r="Y59" s="112"/>
      <c r="Z59" s="112"/>
      <c r="AA59" s="112"/>
      <c r="AB59" s="112">
        <v>0</v>
      </c>
      <c r="AC59" s="112"/>
      <c r="AD59" s="112"/>
      <c r="AE59" s="112"/>
      <c r="AF59" s="112"/>
      <c r="AG59" s="112"/>
      <c r="AH59" s="112"/>
      <c r="AI59" s="112">
        <v>38</v>
      </c>
      <c r="AJ59" s="112"/>
      <c r="AK59" s="112"/>
      <c r="AL59" s="112"/>
      <c r="AM59" s="112"/>
      <c r="AN59" s="112"/>
      <c r="AO59" s="112"/>
      <c r="AP59" s="114">
        <v>0</v>
      </c>
      <c r="AQ59" s="115"/>
      <c r="AR59" s="115"/>
      <c r="AS59" s="115"/>
      <c r="AT59" s="115"/>
      <c r="AU59" s="115"/>
      <c r="AV59" s="115"/>
      <c r="AW59" s="115">
        <v>0</v>
      </c>
      <c r="AX59" s="115"/>
      <c r="AY59" s="115"/>
      <c r="AZ59" s="115"/>
      <c r="BA59" s="115"/>
      <c r="BB59" s="115"/>
      <c r="BC59" s="115"/>
      <c r="BD59" s="115">
        <v>41</v>
      </c>
      <c r="BE59" s="115"/>
      <c r="BF59" s="115"/>
      <c r="BG59" s="115"/>
      <c r="BH59" s="115"/>
      <c r="BI59" s="115"/>
      <c r="BJ59" s="115"/>
    </row>
    <row r="60" spans="3:62" ht="12" customHeight="1">
      <c r="C60" s="244" t="s">
        <v>65</v>
      </c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88"/>
      <c r="U60" s="116">
        <v>0</v>
      </c>
      <c r="V60" s="112"/>
      <c r="W60" s="112"/>
      <c r="X60" s="112"/>
      <c r="Y60" s="112"/>
      <c r="Z60" s="112"/>
      <c r="AA60" s="112"/>
      <c r="AB60" s="112">
        <v>0</v>
      </c>
      <c r="AC60" s="112"/>
      <c r="AD60" s="112"/>
      <c r="AE60" s="112"/>
      <c r="AF60" s="112"/>
      <c r="AG60" s="112"/>
      <c r="AH60" s="112"/>
      <c r="AI60" s="112">
        <v>159</v>
      </c>
      <c r="AJ60" s="112"/>
      <c r="AK60" s="112"/>
      <c r="AL60" s="112"/>
      <c r="AM60" s="112"/>
      <c r="AN60" s="112"/>
      <c r="AO60" s="112"/>
      <c r="AP60" s="114">
        <v>0</v>
      </c>
      <c r="AQ60" s="115"/>
      <c r="AR60" s="115"/>
      <c r="AS60" s="115"/>
      <c r="AT60" s="115"/>
      <c r="AU60" s="115"/>
      <c r="AV60" s="115"/>
      <c r="AW60" s="115">
        <v>0</v>
      </c>
      <c r="AX60" s="115"/>
      <c r="AY60" s="115"/>
      <c r="AZ60" s="115"/>
      <c r="BA60" s="115"/>
      <c r="BB60" s="115"/>
      <c r="BC60" s="115"/>
      <c r="BD60" s="115">
        <v>157</v>
      </c>
      <c r="BE60" s="115"/>
      <c r="BF60" s="115"/>
      <c r="BG60" s="115"/>
      <c r="BH60" s="115"/>
      <c r="BI60" s="115"/>
      <c r="BJ60" s="115"/>
    </row>
    <row r="61" spans="3:62" ht="12" customHeight="1">
      <c r="C61" s="244" t="s">
        <v>66</v>
      </c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88"/>
      <c r="U61" s="116">
        <v>0</v>
      </c>
      <c r="V61" s="112"/>
      <c r="W61" s="112"/>
      <c r="X61" s="112"/>
      <c r="Y61" s="112"/>
      <c r="Z61" s="112"/>
      <c r="AA61" s="112"/>
      <c r="AB61" s="112">
        <v>0</v>
      </c>
      <c r="AC61" s="112"/>
      <c r="AD61" s="112"/>
      <c r="AE61" s="112"/>
      <c r="AF61" s="112"/>
      <c r="AG61" s="112"/>
      <c r="AH61" s="112"/>
      <c r="AI61" s="112">
        <v>66</v>
      </c>
      <c r="AJ61" s="112"/>
      <c r="AK61" s="112"/>
      <c r="AL61" s="112"/>
      <c r="AM61" s="112"/>
      <c r="AN61" s="112"/>
      <c r="AO61" s="112"/>
      <c r="AP61" s="114">
        <v>0</v>
      </c>
      <c r="AQ61" s="115"/>
      <c r="AR61" s="115"/>
      <c r="AS61" s="115"/>
      <c r="AT61" s="115"/>
      <c r="AU61" s="115"/>
      <c r="AV61" s="115"/>
      <c r="AW61" s="115">
        <v>0</v>
      </c>
      <c r="AX61" s="115"/>
      <c r="AY61" s="115"/>
      <c r="AZ61" s="115"/>
      <c r="BA61" s="115"/>
      <c r="BB61" s="115"/>
      <c r="BC61" s="115"/>
      <c r="BD61" s="115">
        <v>42</v>
      </c>
      <c r="BE61" s="115"/>
      <c r="BF61" s="115"/>
      <c r="BG61" s="115"/>
      <c r="BH61" s="115"/>
      <c r="BI61" s="115"/>
      <c r="BJ61" s="115"/>
    </row>
    <row r="62" spans="3:62" ht="12" customHeight="1">
      <c r="C62" s="84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88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23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</row>
    <row r="63" spans="3:62" ht="12" customHeight="1">
      <c r="C63" s="13" t="s">
        <v>421</v>
      </c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88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23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</row>
    <row r="64" spans="3:62" ht="12" customHeight="1">
      <c r="C64" s="84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88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23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</row>
    <row r="65" spans="3:62" ht="12" customHeight="1">
      <c r="C65" s="244" t="s">
        <v>422</v>
      </c>
      <c r="D65" s="244"/>
      <c r="E65" s="244"/>
      <c r="F65" s="244"/>
      <c r="G65" s="244"/>
      <c r="H65" s="244"/>
      <c r="I65" s="244"/>
      <c r="J65" s="244"/>
      <c r="K65" s="244"/>
      <c r="L65" s="244"/>
      <c r="M65" s="244"/>
      <c r="N65" s="244"/>
      <c r="O65" s="244"/>
      <c r="P65" s="244"/>
      <c r="Q65" s="244"/>
      <c r="R65" s="244"/>
      <c r="S65" s="244"/>
      <c r="T65" s="93"/>
      <c r="U65" s="116">
        <v>0</v>
      </c>
      <c r="V65" s="112"/>
      <c r="W65" s="112"/>
      <c r="X65" s="112"/>
      <c r="Y65" s="112"/>
      <c r="Z65" s="112"/>
      <c r="AA65" s="112"/>
      <c r="AB65" s="112">
        <v>0</v>
      </c>
      <c r="AC65" s="112"/>
      <c r="AD65" s="112"/>
      <c r="AE65" s="112"/>
      <c r="AF65" s="112"/>
      <c r="AG65" s="112"/>
      <c r="AH65" s="112"/>
      <c r="AI65" s="112">
        <v>9</v>
      </c>
      <c r="AJ65" s="112"/>
      <c r="AK65" s="112"/>
      <c r="AL65" s="112"/>
      <c r="AM65" s="112"/>
      <c r="AN65" s="112"/>
      <c r="AO65" s="112"/>
      <c r="AP65" s="114">
        <v>0</v>
      </c>
      <c r="AQ65" s="115"/>
      <c r="AR65" s="115"/>
      <c r="AS65" s="115"/>
      <c r="AT65" s="115"/>
      <c r="AU65" s="115"/>
      <c r="AV65" s="115"/>
      <c r="AW65" s="115">
        <v>0</v>
      </c>
      <c r="AX65" s="115"/>
      <c r="AY65" s="115"/>
      <c r="AZ65" s="115"/>
      <c r="BA65" s="115"/>
      <c r="BB65" s="115"/>
      <c r="BC65" s="115"/>
      <c r="BD65" s="115">
        <v>10</v>
      </c>
      <c r="BE65" s="115"/>
      <c r="BF65" s="115"/>
      <c r="BG65" s="115"/>
      <c r="BH65" s="115"/>
      <c r="BI65" s="115"/>
      <c r="BJ65" s="115"/>
    </row>
    <row r="66" spans="3:62" ht="12" customHeight="1">
      <c r="C66" s="244" t="s">
        <v>423</v>
      </c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88"/>
      <c r="U66" s="116">
        <v>0</v>
      </c>
      <c r="V66" s="112"/>
      <c r="W66" s="112"/>
      <c r="X66" s="112"/>
      <c r="Y66" s="112"/>
      <c r="Z66" s="112"/>
      <c r="AA66" s="112"/>
      <c r="AB66" s="112">
        <v>0</v>
      </c>
      <c r="AC66" s="112"/>
      <c r="AD66" s="112"/>
      <c r="AE66" s="112"/>
      <c r="AF66" s="112"/>
      <c r="AG66" s="112"/>
      <c r="AH66" s="112"/>
      <c r="AI66" s="112">
        <v>35</v>
      </c>
      <c r="AJ66" s="112"/>
      <c r="AK66" s="112"/>
      <c r="AL66" s="112"/>
      <c r="AM66" s="112"/>
      <c r="AN66" s="112"/>
      <c r="AO66" s="112"/>
      <c r="AP66" s="114">
        <v>0</v>
      </c>
      <c r="AQ66" s="115"/>
      <c r="AR66" s="115"/>
      <c r="AS66" s="115"/>
      <c r="AT66" s="115"/>
      <c r="AU66" s="115"/>
      <c r="AV66" s="115"/>
      <c r="AW66" s="115">
        <v>0</v>
      </c>
      <c r="AX66" s="115"/>
      <c r="AY66" s="115"/>
      <c r="AZ66" s="115"/>
      <c r="BA66" s="115"/>
      <c r="BB66" s="115"/>
      <c r="BC66" s="115"/>
      <c r="BD66" s="115">
        <v>30</v>
      </c>
      <c r="BE66" s="115"/>
      <c r="BF66" s="115"/>
      <c r="BG66" s="115"/>
      <c r="BH66" s="115"/>
      <c r="BI66" s="115"/>
      <c r="BJ66" s="115"/>
    </row>
    <row r="67" spans="3:62" ht="12" customHeight="1">
      <c r="C67" s="244" t="s">
        <v>424</v>
      </c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88"/>
      <c r="U67" s="116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4"/>
      <c r="AQ67" s="115"/>
      <c r="AR67" s="115"/>
      <c r="AS67" s="115"/>
      <c r="AT67" s="115"/>
      <c r="AU67" s="115"/>
      <c r="AV67" s="115"/>
      <c r="AW67" s="245"/>
      <c r="AX67" s="245"/>
      <c r="AY67" s="245"/>
      <c r="AZ67" s="245"/>
      <c r="BA67" s="245"/>
      <c r="BB67" s="245"/>
      <c r="BC67" s="245"/>
      <c r="BD67" s="115"/>
      <c r="BE67" s="115"/>
      <c r="BF67" s="115"/>
      <c r="BG67" s="115"/>
      <c r="BH67" s="115"/>
      <c r="BI67" s="115"/>
      <c r="BJ67" s="115"/>
    </row>
    <row r="68" spans="3:62" ht="12" customHeight="1">
      <c r="C68" s="244" t="s">
        <v>340</v>
      </c>
      <c r="D68" s="244"/>
      <c r="E68" s="244"/>
      <c r="F68" s="244"/>
      <c r="G68" s="244"/>
      <c r="H68" s="244"/>
      <c r="I68" s="244"/>
      <c r="J68" s="244"/>
      <c r="K68" s="244"/>
      <c r="L68" s="244"/>
      <c r="M68" s="244"/>
      <c r="N68" s="244"/>
      <c r="O68" s="244"/>
      <c r="P68" s="244"/>
      <c r="Q68" s="244"/>
      <c r="R68" s="244"/>
      <c r="S68" s="244"/>
      <c r="T68" s="93"/>
      <c r="U68" s="116">
        <v>0</v>
      </c>
      <c r="V68" s="112"/>
      <c r="W68" s="112"/>
      <c r="X68" s="112"/>
      <c r="Y68" s="112"/>
      <c r="Z68" s="112"/>
      <c r="AA68" s="112"/>
      <c r="AB68" s="112">
        <v>0</v>
      </c>
      <c r="AC68" s="112"/>
      <c r="AD68" s="112"/>
      <c r="AE68" s="112"/>
      <c r="AF68" s="112"/>
      <c r="AG68" s="112"/>
      <c r="AH68" s="112"/>
      <c r="AI68" s="112">
        <v>26</v>
      </c>
      <c r="AJ68" s="112"/>
      <c r="AK68" s="112"/>
      <c r="AL68" s="112"/>
      <c r="AM68" s="112"/>
      <c r="AN68" s="112"/>
      <c r="AO68" s="112"/>
      <c r="AP68" s="114">
        <v>0</v>
      </c>
      <c r="AQ68" s="115"/>
      <c r="AR68" s="115"/>
      <c r="AS68" s="115"/>
      <c r="AT68" s="115"/>
      <c r="AU68" s="115"/>
      <c r="AV68" s="115"/>
      <c r="AW68" s="115">
        <v>0</v>
      </c>
      <c r="AX68" s="115"/>
      <c r="AY68" s="115"/>
      <c r="AZ68" s="115"/>
      <c r="BA68" s="115"/>
      <c r="BB68" s="115"/>
      <c r="BC68" s="115"/>
      <c r="BD68" s="115">
        <v>26</v>
      </c>
      <c r="BE68" s="115"/>
      <c r="BF68" s="115"/>
      <c r="BG68" s="115"/>
      <c r="BH68" s="115"/>
      <c r="BI68" s="115"/>
      <c r="BJ68" s="115"/>
    </row>
    <row r="69" spans="2:62" ht="10.5" customHeight="1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44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25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</row>
    <row r="70" spans="2:42" ht="10.5" customHeight="1">
      <c r="B70" s="124" t="s">
        <v>9</v>
      </c>
      <c r="C70" s="124"/>
      <c r="D70" s="124"/>
      <c r="E70" s="3" t="s">
        <v>428</v>
      </c>
      <c r="F70" s="4" t="s">
        <v>425</v>
      </c>
      <c r="AO70" s="13"/>
      <c r="AP70" s="71"/>
    </row>
    <row r="71" spans="41:42" ht="10.5" customHeight="1">
      <c r="AO71" s="13"/>
      <c r="AP71" s="13"/>
    </row>
  </sheetData>
  <sheetProtection/>
  <mergeCells count="261">
    <mergeCell ref="AP65:AV65"/>
    <mergeCell ref="AW61:BC61"/>
    <mergeCell ref="B70:D70"/>
    <mergeCell ref="C68:S68"/>
    <mergeCell ref="U68:AA68"/>
    <mergeCell ref="AB68:AH68"/>
    <mergeCell ref="C55:S55"/>
    <mergeCell ref="BD68:BJ68"/>
    <mergeCell ref="AI68:AO68"/>
    <mergeCell ref="AP68:AV68"/>
    <mergeCell ref="AW68:BC68"/>
    <mergeCell ref="AI60:AO60"/>
    <mergeCell ref="AW60:BC60"/>
    <mergeCell ref="AP60:AV60"/>
    <mergeCell ref="C67:S67"/>
    <mergeCell ref="C61:S61"/>
    <mergeCell ref="C59:S59"/>
    <mergeCell ref="BD61:BJ61"/>
    <mergeCell ref="F11:H11"/>
    <mergeCell ref="M11:AC11"/>
    <mergeCell ref="AD10:AT10"/>
    <mergeCell ref="C60:S60"/>
    <mergeCell ref="U58:AA58"/>
    <mergeCell ref="U51:AA51"/>
    <mergeCell ref="U49:AA49"/>
    <mergeCell ref="U47:AA47"/>
    <mergeCell ref="BD66:BJ67"/>
    <mergeCell ref="AI66:AO67"/>
    <mergeCell ref="U66:AA67"/>
    <mergeCell ref="AB66:AH67"/>
    <mergeCell ref="AP66:AV67"/>
    <mergeCell ref="AU11:BJ11"/>
    <mergeCell ref="AD11:AT11"/>
    <mergeCell ref="U61:AA61"/>
    <mergeCell ref="AP61:AV61"/>
    <mergeCell ref="AW66:BC67"/>
    <mergeCell ref="AU8:BJ8"/>
    <mergeCell ref="F10:H10"/>
    <mergeCell ref="AU10:BJ10"/>
    <mergeCell ref="F9:H9"/>
    <mergeCell ref="AU9:BJ9"/>
    <mergeCell ref="M8:AC8"/>
    <mergeCell ref="M9:AC9"/>
    <mergeCell ref="F8:H8"/>
    <mergeCell ref="AD9:AT9"/>
    <mergeCell ref="M10:AC10"/>
    <mergeCell ref="M7:AC7"/>
    <mergeCell ref="AD8:AT8"/>
    <mergeCell ref="B3:BJ3"/>
    <mergeCell ref="B5:L5"/>
    <mergeCell ref="AD7:AT7"/>
    <mergeCell ref="AU7:BJ7"/>
    <mergeCell ref="M5:AC5"/>
    <mergeCell ref="AD5:AT5"/>
    <mergeCell ref="AU5:BJ5"/>
    <mergeCell ref="F7:H7"/>
    <mergeCell ref="C65:S65"/>
    <mergeCell ref="C66:S66"/>
    <mergeCell ref="B13:D13"/>
    <mergeCell ref="C53:S53"/>
    <mergeCell ref="C54:S54"/>
    <mergeCell ref="C42:S42"/>
    <mergeCell ref="C39:S39"/>
    <mergeCell ref="C37:S37"/>
    <mergeCell ref="C51:S51"/>
    <mergeCell ref="C49:S49"/>
    <mergeCell ref="U56:AA56"/>
    <mergeCell ref="U57:AA57"/>
    <mergeCell ref="AI49:AO49"/>
    <mergeCell ref="C48:S48"/>
    <mergeCell ref="U48:AA48"/>
    <mergeCell ref="AB48:AH48"/>
    <mergeCell ref="AI48:AO48"/>
    <mergeCell ref="U50:AA50"/>
    <mergeCell ref="AB50:AH50"/>
    <mergeCell ref="AI50:AO50"/>
    <mergeCell ref="AB47:AH47"/>
    <mergeCell ref="AI47:AO47"/>
    <mergeCell ref="C45:S45"/>
    <mergeCell ref="U45:AA45"/>
    <mergeCell ref="AB45:AH45"/>
    <mergeCell ref="AI45:AO45"/>
    <mergeCell ref="C47:S47"/>
    <mergeCell ref="C43:S43"/>
    <mergeCell ref="U43:AA43"/>
    <mergeCell ref="AB43:AH43"/>
    <mergeCell ref="AI43:AO43"/>
    <mergeCell ref="AB49:AH49"/>
    <mergeCell ref="C50:S50"/>
    <mergeCell ref="AB44:AH44"/>
    <mergeCell ref="AI44:AO44"/>
    <mergeCell ref="C44:S44"/>
    <mergeCell ref="U44:AA44"/>
    <mergeCell ref="U42:AA42"/>
    <mergeCell ref="AB42:AH42"/>
    <mergeCell ref="AI42:AO42"/>
    <mergeCell ref="C41:S41"/>
    <mergeCell ref="U41:AA41"/>
    <mergeCell ref="AB41:AH41"/>
    <mergeCell ref="AI41:AO41"/>
    <mergeCell ref="AB36:AH36"/>
    <mergeCell ref="AI36:AO36"/>
    <mergeCell ref="U39:AA39"/>
    <mergeCell ref="AB39:AH39"/>
    <mergeCell ref="AI39:AO39"/>
    <mergeCell ref="C38:S38"/>
    <mergeCell ref="U38:AA38"/>
    <mergeCell ref="AB38:AH38"/>
    <mergeCell ref="AI38:AO38"/>
    <mergeCell ref="AI33:AO33"/>
    <mergeCell ref="C35:S35"/>
    <mergeCell ref="U35:AA35"/>
    <mergeCell ref="AB35:AH35"/>
    <mergeCell ref="AI35:AO35"/>
    <mergeCell ref="U37:AA37"/>
    <mergeCell ref="AB37:AH37"/>
    <mergeCell ref="AI37:AO37"/>
    <mergeCell ref="C36:S36"/>
    <mergeCell ref="U36:AA36"/>
    <mergeCell ref="U34:AA34"/>
    <mergeCell ref="C32:S32"/>
    <mergeCell ref="U32:AA32"/>
    <mergeCell ref="AB32:AH32"/>
    <mergeCell ref="C33:S33"/>
    <mergeCell ref="U33:AA33"/>
    <mergeCell ref="AB33:AH33"/>
    <mergeCell ref="AI32:AO32"/>
    <mergeCell ref="AB30:AH30"/>
    <mergeCell ref="AI30:AO30"/>
    <mergeCell ref="C31:S31"/>
    <mergeCell ref="U31:AA31"/>
    <mergeCell ref="AB31:AH31"/>
    <mergeCell ref="AI31:AO31"/>
    <mergeCell ref="AW29:BC29"/>
    <mergeCell ref="BD29:BJ29"/>
    <mergeCell ref="AB29:AH29"/>
    <mergeCell ref="AP24:AV24"/>
    <mergeCell ref="AW24:BC24"/>
    <mergeCell ref="BD24:BJ24"/>
    <mergeCell ref="C30:S30"/>
    <mergeCell ref="U30:AA30"/>
    <mergeCell ref="C29:S29"/>
    <mergeCell ref="U29:AA29"/>
    <mergeCell ref="U24:AA24"/>
    <mergeCell ref="AB24:AH24"/>
    <mergeCell ref="B19:T20"/>
    <mergeCell ref="AI29:AO29"/>
    <mergeCell ref="AP20:AV21"/>
    <mergeCell ref="AN22:AO22"/>
    <mergeCell ref="AP29:AV29"/>
    <mergeCell ref="C24:S24"/>
    <mergeCell ref="AI24:AO24"/>
    <mergeCell ref="BI22:BJ22"/>
    <mergeCell ref="U18:AO18"/>
    <mergeCell ref="AP18:BJ18"/>
    <mergeCell ref="U20:AA21"/>
    <mergeCell ref="AB20:AH21"/>
    <mergeCell ref="AI19:AO21"/>
    <mergeCell ref="AP19:BC19"/>
    <mergeCell ref="AW20:BC21"/>
    <mergeCell ref="BD19:BJ21"/>
    <mergeCell ref="U19:AH19"/>
    <mergeCell ref="AP30:AV30"/>
    <mergeCell ref="AW30:BC30"/>
    <mergeCell ref="BD30:BJ30"/>
    <mergeCell ref="AP31:AV31"/>
    <mergeCell ref="AW31:BC31"/>
    <mergeCell ref="BD31:BJ31"/>
    <mergeCell ref="AP32:AV32"/>
    <mergeCell ref="AW32:BC32"/>
    <mergeCell ref="BD32:BJ32"/>
    <mergeCell ref="AP33:AV33"/>
    <mergeCell ref="AW33:BC33"/>
    <mergeCell ref="BD33:BJ33"/>
    <mergeCell ref="AP37:AV37"/>
    <mergeCell ref="AW37:BC37"/>
    <mergeCell ref="BD37:BJ37"/>
    <mergeCell ref="AP36:AV36"/>
    <mergeCell ref="AP35:AV35"/>
    <mergeCell ref="AW35:BC35"/>
    <mergeCell ref="BD35:BJ35"/>
    <mergeCell ref="AW36:BC36"/>
    <mergeCell ref="BD36:BJ36"/>
    <mergeCell ref="AW38:BC38"/>
    <mergeCell ref="BD38:BJ38"/>
    <mergeCell ref="AP39:AV39"/>
    <mergeCell ref="AW39:BC39"/>
    <mergeCell ref="BD39:BJ39"/>
    <mergeCell ref="AP38:AV38"/>
    <mergeCell ref="AW41:BC41"/>
    <mergeCell ref="BD41:BJ41"/>
    <mergeCell ref="AP42:AV42"/>
    <mergeCell ref="AW42:BC42"/>
    <mergeCell ref="BD42:BJ42"/>
    <mergeCell ref="AP41:AV41"/>
    <mergeCell ref="AW43:BC43"/>
    <mergeCell ref="BD43:BJ43"/>
    <mergeCell ref="AP44:AV44"/>
    <mergeCell ref="AW44:BC44"/>
    <mergeCell ref="BD44:BJ44"/>
    <mergeCell ref="AP43:AV43"/>
    <mergeCell ref="AW45:BC45"/>
    <mergeCell ref="BD45:BJ45"/>
    <mergeCell ref="AP47:AV47"/>
    <mergeCell ref="AW47:BC47"/>
    <mergeCell ref="BD47:BJ47"/>
    <mergeCell ref="AP45:AV45"/>
    <mergeCell ref="AW51:BC51"/>
    <mergeCell ref="AW48:BC48"/>
    <mergeCell ref="BD48:BJ48"/>
    <mergeCell ref="AP49:AV49"/>
    <mergeCell ref="AW49:BC49"/>
    <mergeCell ref="BD49:BJ49"/>
    <mergeCell ref="AP48:AV48"/>
    <mergeCell ref="BD54:BJ54"/>
    <mergeCell ref="AI53:AO53"/>
    <mergeCell ref="BD50:BJ50"/>
    <mergeCell ref="AP51:AV51"/>
    <mergeCell ref="AP53:AV53"/>
    <mergeCell ref="AW53:BC53"/>
    <mergeCell ref="AP50:AV50"/>
    <mergeCell ref="AW50:BC50"/>
    <mergeCell ref="BD53:BJ53"/>
    <mergeCell ref="BD51:BJ51"/>
    <mergeCell ref="AW55:BC55"/>
    <mergeCell ref="AW54:BC54"/>
    <mergeCell ref="AB55:AH55"/>
    <mergeCell ref="AI55:AO55"/>
    <mergeCell ref="AP54:AV54"/>
    <mergeCell ref="AP55:AV55"/>
    <mergeCell ref="AI54:AO54"/>
    <mergeCell ref="AW65:BC65"/>
    <mergeCell ref="BD65:BJ65"/>
    <mergeCell ref="U60:AA60"/>
    <mergeCell ref="AB60:AH60"/>
    <mergeCell ref="U65:AA65"/>
    <mergeCell ref="AB65:AH65"/>
    <mergeCell ref="AI65:AO65"/>
    <mergeCell ref="AB61:AH61"/>
    <mergeCell ref="AI61:AO61"/>
    <mergeCell ref="BD60:BJ60"/>
    <mergeCell ref="B7:E7"/>
    <mergeCell ref="I7:L7"/>
    <mergeCell ref="AI59:AO59"/>
    <mergeCell ref="AP59:AV59"/>
    <mergeCell ref="U53:AA53"/>
    <mergeCell ref="AB53:AH53"/>
    <mergeCell ref="AI51:AO51"/>
    <mergeCell ref="U40:AA40"/>
    <mergeCell ref="U46:AA46"/>
    <mergeCell ref="U52:AA52"/>
    <mergeCell ref="B16:BJ16"/>
    <mergeCell ref="U55:AA55"/>
    <mergeCell ref="U59:AA59"/>
    <mergeCell ref="AB59:AH59"/>
    <mergeCell ref="AW59:BC59"/>
    <mergeCell ref="U54:AA54"/>
    <mergeCell ref="AB54:AH54"/>
    <mergeCell ref="AB51:AH51"/>
    <mergeCell ref="BD59:BJ59"/>
    <mergeCell ref="BD55:BJ55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練馬区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練馬区</dc:creator>
  <cp:keywords/>
  <dc:description/>
  <cp:lastModifiedBy>TOUKEI</cp:lastModifiedBy>
  <cp:lastPrinted>2008-11-26T02:48:27Z</cp:lastPrinted>
  <dcterms:created xsi:type="dcterms:W3CDTF">2003-04-20T23:33:31Z</dcterms:created>
  <dcterms:modified xsi:type="dcterms:W3CDTF">2008-12-09T04:44:16Z</dcterms:modified>
  <cp:category/>
  <cp:version/>
  <cp:contentType/>
  <cp:contentStatus/>
</cp:coreProperties>
</file>