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erima.local\課共有\企画部\財政課\総括ライン\16　情報政策関係（オープンデータ・ソフトウェア申請等）\03　★オープンデータ\R07\R8.3.xx　財政状況資料集\01　作業\"/>
    </mc:Choice>
  </mc:AlternateContent>
  <xr:revisionPtr revIDLastSave="0" documentId="13_ncr:1_{2B104CF3-DFBA-40AD-9305-BF7AB20D4CB1}" xr6:coauthVersionLast="47" xr6:coauthVersionMax="47" xr10:uidLastSave="{00000000-0000-0000-0000-000000000000}"/>
  <bookViews>
    <workbookView xWindow="-289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BE38" i="10"/>
  <c r="AM38" i="10"/>
  <c r="U38" i="10"/>
  <c r="C38" i="10"/>
  <c r="BE37" i="10"/>
  <c r="AM37" i="10"/>
  <c r="C37" i="10"/>
  <c r="BE36" i="10"/>
  <c r="AM36" i="10"/>
  <c r="C36" i="10"/>
  <c r="BE35" i="10"/>
  <c r="AM35" i="10"/>
  <c r="C35" i="10"/>
  <c r="BE34" i="10"/>
  <c r="AM34" i="10"/>
  <c r="C34" i="10"/>
  <c r="U34" i="10" l="1"/>
  <c r="U35" i="10" s="1"/>
  <c r="U36" i="10" s="1"/>
  <c r="U37" i="10" s="1"/>
  <c r="BW34" i="10"/>
  <c r="BW35" i="10" s="1"/>
  <c r="BW36" i="10" s="1"/>
  <c r="BW37" i="10" s="1"/>
  <c r="BW38" i="10" s="1"/>
  <c r="CO34" i="10"/>
  <c r="CO35" i="10" s="1"/>
  <c r="CO36" i="10" s="1"/>
  <c r="CO37" i="10" s="1"/>
  <c r="CO38"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<sst xmlns="http://schemas.openxmlformats.org/spreadsheetml/2006/main" count="1117" uniqueCount="565">
  <si>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</si>
  <si>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</si>
  <si>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</si>
  <si>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</si>
  <si>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</si>
  <si>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</si>
  <si>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</si>
  <si>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</si>
  <si>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</si>
  <si>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</si>
  <si>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</si>
  <si>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</si>
  <si>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</si>
  <si>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</si>
  <si>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</si>
  <si>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</si>
  <si>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</si>
  <si>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</si>
  <si>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</si>
  <si>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</si>
  <si>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</si>
  <si>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</si>
  <si>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</si>
  <si>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</si>
  <si>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</si>
  <si>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</si>
  <si>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</si>
  <si>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</si>
  <si>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</si>
  <si>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</si>
  <si>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</si>
  <si>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</si>
  <si>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</si>
  <si>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</si>
  <si>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</si>
  <si>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</si>
  <si>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</si>
  <si>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</si>
  <si>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</si>
  <si>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</si>
  <si>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</si>
  <si>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</si>
  <si>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</si>
  <si>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</si>
  <si>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</si>
  <si>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</si>
  <si>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</si>
  <si>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</si>
  <si>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</si>
  <si>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</si>
  <si>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</si>
  <si>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</si>
  <si>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</si>
  <si>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</si>
  <si>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</si>
  <si>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</si>
  <si>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</si>
  <si>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</si>
  <si>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</si>
  <si>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</si>
  <si>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</si>
  <si>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</si>
  <si>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</si>
  <si>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</si>
  <si>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</si>
  <si>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</si>
  <si>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</si>
  <si>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</si>
  <si>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</si>
  <si>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</si>
  <si>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</si>
  <si>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</si>
  <si>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</si>
  <si>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</si>
  <si>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</si>
  <si>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</si>
  <si>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令和5年度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</si>
  <si>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</si>
  <si>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</si>
  <si>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</si>
  <si>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</si>
  <si>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特別区</t>
    <phoneticPr fontId="5"/>
  </si>
  <si>
    <t>指定団体等の指定状況</t>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</si>
  <si>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</si>
  <si>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</si>
  <si>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</si>
  <si>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</si>
  <si>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歳入総額</t>
    <phoneticPr fontId="26"/>
  </si>
  <si>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</si>
  <si>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</si>
  <si>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</si>
  <si>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6"/>
  </si>
  <si>
    <t>経常収支比率</t>
    <rPh sb="0" eb="2">
      <t>ケイジョウ</t>
    </rPh>
    <rPh sb="2" eb="4">
      <t>シュウシ</t>
    </rPh>
    <rPh sb="4" eb="6">
      <t>ヒリツ</t>
    </rPh>
    <phoneticPr fontId="5"/>
  </si>
  <si>
    <t>市町村名</t>
    <rPh sb="0" eb="3">
      <t>シチョウソン</t>
    </rPh>
    <rPh sb="3" eb="4">
      <t>メイ</t>
    </rPh>
    <phoneticPr fontId="5"/>
  </si>
  <si>
    <t>練馬区</t>
    <phoneticPr fontId="5"/>
  </si>
  <si>
    <t>地方交付税種地</t>
    <rPh sb="0" eb="2">
      <t>チホウ</t>
    </rPh>
    <rPh sb="2" eb="5">
      <t>コウフゼイ</t>
    </rPh>
    <rPh sb="5" eb="6">
      <t>シュ</t>
    </rPh>
    <rPh sb="6" eb="7">
      <t>チ</t>
    </rPh>
    <phoneticPr fontId="5"/>
  </si>
  <si>
    <t>0-</t>
    <phoneticPr fontId="5"/>
  </si>
  <si>
    <t>財源超過</t>
    <rPh sb="0" eb="2">
      <t>ザイゲン</t>
    </rPh>
    <rPh sb="2" eb="4">
      <t>チョウカ</t>
    </rPh>
    <phoneticPr fontId="5"/>
  </si>
  <si>
    <t>歳入歳出差引</t>
    <phoneticPr fontId="26"/>
  </si>
  <si>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</si>
  <si>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</si>
  <si>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</si>
  <si>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</si>
  <si>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</si>
  <si>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</si>
  <si>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6"/>
  </si>
  <si>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</si>
  <si>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</si>
  <si>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</si>
  <si>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</si>
  <si>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</si>
  <si>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6"/>
  </si>
  <si>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</si>
  <si>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</si>
  <si>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</si>
  <si>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6"/>
  </si>
  <si>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</si>
  <si>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</si>
  <si>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</si>
  <si>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</si>
  <si>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繰上償還金</t>
    <phoneticPr fontId="26"/>
  </si>
  <si>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</si>
  <si>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</si>
  <si>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</si>
  <si>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令06.01.01(人)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</si>
  <si>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</si>
  <si>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</si>
  <si>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</si>
  <si>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6"/>
  </si>
  <si>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</si>
  <si>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</si>
  <si>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</si>
  <si>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</si>
  <si>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6"/>
  </si>
  <si>
    <t>　実質公債費比率</t>
    <rPh sb="1" eb="3">
      <t>ジッシツ</t>
    </rPh>
    <rPh sb="3" eb="6">
      <t>コウサイヒ</t>
    </rPh>
    <rPh sb="6" eb="8">
      <t>ヒリツ</t>
    </rPh>
    <phoneticPr fontId="5"/>
  </si>
  <si>
    <t>令05.01.01(人)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</si>
  <si>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</si>
  <si>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</si>
  <si>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6"/>
  </si>
  <si>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</si>
  <si>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</si>
  <si>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</si>
  <si>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26"/>
  </si>
  <si>
    <t>うち日本人(％)</t>
    <phoneticPr fontId="5"/>
  </si>
  <si>
    <t>0.0</t>
    <phoneticPr fontId="5"/>
  </si>
  <si>
    <t>第3次</t>
    <rPh sb="0" eb="1">
      <t>ダイ</t>
    </rPh>
    <rPh sb="2" eb="3">
      <t>ジ</t>
    </rPh>
    <phoneticPr fontId="5"/>
  </si>
  <si>
    <t>標準税収入額等</t>
    <phoneticPr fontId="26"/>
  </si>
  <si>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</si>
  <si>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6"/>
  </si>
  <si>
    <t>人口密度 (人/k㎡)</t>
    <rPh sb="0" eb="2">
      <t>ジンコウ</t>
    </rPh>
    <rPh sb="2" eb="4">
      <t>ミツド</t>
    </rPh>
    <phoneticPr fontId="5"/>
  </si>
  <si>
    <t>歳入一般財源等</t>
    <rPh sb="0" eb="2">
      <t>サイニュウ</t>
    </rPh>
    <rPh sb="2" eb="4">
      <t>イッパン</t>
    </rPh>
    <rPh sb="4" eb="6">
      <t>ザイゲン</t>
    </rPh>
    <rPh sb="6" eb="7">
      <t>トウ</t>
    </rPh>
    <phoneticPr fontId="26"/>
  </si>
  <si>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</si>
  <si>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</si>
  <si>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</si>
  <si>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</si>
  <si>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</si>
  <si>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</si>
  <si>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</si>
  <si>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</si>
  <si>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</si>
  <si>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</si>
  <si>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</si>
  <si>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</si>
  <si>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</si>
  <si>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</si>
  <si>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</si>
  <si>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</si>
  <si>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</si>
  <si>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</si>
  <si>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</si>
  <si>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</si>
  <si>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</si>
  <si>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6"/>
  </si>
  <si>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</si>
  <si>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</si>
  <si>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6"/>
  </si>
  <si>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</si>
  <si>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</si>
  <si>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</si>
  <si>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</si>
  <si>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</si>
  <si>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</si>
  <si>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</si>
  <si>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</si>
  <si>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</si>
  <si>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</si>
  <si>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</si>
  <si>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</si>
  <si>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</si>
  <si>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</si>
  <si>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</si>
  <si>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</si>
  <si>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</si>
  <si>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</si>
  <si>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</si>
  <si>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9"/>
  </si>
  <si>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</si>
  <si>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</si>
  <si>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</si>
  <si>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</si>
  <si>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30"/>
  </si>
  <si>
    <t>※8：職員の状況については、調査対象年度の地方公務員給与実態調査に基づいている。</t>
    <phoneticPr fontId="30"/>
  </si>
  <si>
    <t>令和5年度</t>
    <phoneticPr fontId="26"/>
  </si>
  <si>
    <t>東京都練馬区</t>
    <phoneticPr fontId="26"/>
  </si>
  <si>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</si>
  <si>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</si>
  <si>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</si>
  <si>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</si>
  <si>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</si>
  <si>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</si>
  <si>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</si>
  <si>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</si>
  <si>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</si>
  <si>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</si>
  <si>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</si>
  <si>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</si>
  <si>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</si>
  <si>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</si>
  <si>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</si>
  <si>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</si>
  <si>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</si>
  <si>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</si>
  <si>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</si>
  <si>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</si>
  <si>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</si>
  <si>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</si>
  <si>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5"/>
  </si>
  <si>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</si>
  <si>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</si>
  <si>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5"/>
  </si>
  <si>
    <t>　　　所得割</t>
    <phoneticPr fontId="5"/>
  </si>
  <si>
    <t>衛生費</t>
  </si>
  <si>
    <t>分離課税所得割交付金</t>
    <phoneticPr fontId="26"/>
  </si>
  <si>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</si>
  <si>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</si>
  <si>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</si>
  <si>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</si>
  <si>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</si>
  <si>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</si>
  <si>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</si>
  <si>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</si>
  <si>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</si>
  <si>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</si>
  <si>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</si>
  <si>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</si>
  <si>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</si>
  <si>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</si>
  <si>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</si>
  <si>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</si>
  <si>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</si>
  <si>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</si>
  <si>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</si>
  <si>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</si>
  <si>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7"/>
  </si>
  <si>
    <t>　　特別土地保有税</t>
    <phoneticPr fontId="5"/>
  </si>
  <si>
    <t>公債費</t>
  </si>
  <si>
    <t>地方特例交付金等</t>
    <rPh sb="7" eb="8">
      <t>トウ</t>
    </rPh>
    <phoneticPr fontId="17"/>
  </si>
  <si>
    <t>　法定外普通税</t>
    <phoneticPr fontId="5"/>
  </si>
  <si>
    <t>諸支出金</t>
    <rPh sb="3" eb="4">
      <t>キン</t>
    </rPh>
    <phoneticPr fontId="26"/>
  </si>
  <si>
    <t>　地方特例交付金</t>
    <rPh sb="1" eb="3">
      <t>チホウ</t>
    </rPh>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</si>
  <si>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</si>
  <si>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</si>
  <si>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</si>
  <si>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</si>
  <si>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</si>
  <si>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</si>
  <si>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</si>
  <si>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</si>
  <si>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</si>
  <si>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</si>
  <si>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</si>
  <si>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</si>
  <si>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</si>
  <si>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</si>
  <si>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</si>
  <si>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</si>
  <si>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1"/>
  </si>
  <si>
    <t>　震災復興特別交付税</t>
    <phoneticPr fontId="26"/>
  </si>
  <si>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</si>
  <si>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</si>
  <si>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</si>
  <si>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</si>
  <si>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</si>
  <si>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</si>
  <si>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</si>
  <si>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</si>
  <si>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</si>
  <si>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</si>
  <si>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</si>
  <si>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</si>
  <si>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</si>
  <si>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</si>
  <si>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</si>
  <si>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</si>
  <si>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令和5年度</t>
    <rPh sb="0" eb="2">
      <t>レイワ</t>
    </rPh>
    <rPh sb="3" eb="5">
      <t>ネンド</t>
    </rPh>
    <phoneticPr fontId="5"/>
  </si>
  <si>
    <t>令和4年度</t>
    <rPh sb="0" eb="2">
      <t>レイワ</t>
    </rPh>
    <rPh sb="3" eb="5">
      <t>ネンド</t>
    </rPh>
    <rPh sb="4" eb="5">
      <t>ド</t>
    </rPh>
    <phoneticPr fontId="5"/>
  </si>
  <si>
    <t>　うち元金</t>
    <phoneticPr fontId="26"/>
  </si>
  <si>
    <t>国有提供交付金(特別区財調交付金)</t>
  </si>
  <si>
    <t>徴収率
(％)</t>
    <rPh sb="0" eb="2">
      <t>チョウシュウ</t>
    </rPh>
    <rPh sb="2" eb="3">
      <t>リツ</t>
    </rPh>
    <phoneticPr fontId="5"/>
  </si>
  <si>
    <t>現年</t>
    <rPh sb="0" eb="1">
      <t>ゲン</t>
    </rPh>
    <rPh sb="1" eb="2">
      <t>ネン</t>
    </rPh>
    <phoneticPr fontId="5"/>
  </si>
  <si>
    <t>　うち利子</t>
    <phoneticPr fontId="26"/>
  </si>
  <si>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</si>
  <si>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</si>
  <si>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</si>
  <si>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</si>
  <si>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</si>
  <si>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</si>
  <si>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</si>
  <si>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</si>
  <si>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</si>
  <si>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</si>
  <si>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</si>
  <si>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</si>
  <si>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</si>
  <si>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</si>
  <si>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</si>
  <si>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</si>
  <si>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</si>
  <si>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</si>
  <si>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介護サービス</t>
    <phoneticPr fontId="5"/>
  </si>
  <si>
    <t>再差引収支</t>
    <rPh sb="0" eb="1">
      <t>サイ</t>
    </rPh>
    <rPh sb="1" eb="3">
      <t>サシヒキ</t>
    </rPh>
    <rPh sb="3" eb="5">
      <t>シュウシ</t>
    </rPh>
    <phoneticPr fontId="5"/>
  </si>
  <si>
    <t>　　うち一部事務組合負担金</t>
    <phoneticPr fontId="5"/>
  </si>
  <si>
    <t>地方債</t>
  </si>
  <si>
    <t>駐車場整備</t>
    <phoneticPr fontId="5"/>
  </si>
  <si>
    <t>加入世帯数(世帯)</t>
  </si>
  <si>
    <t>　繰出金</t>
    <phoneticPr fontId="5"/>
  </si>
  <si>
    <t>　うち減収補塡債(特例分)</t>
    <rPh sb="4" eb="5">
      <t>シュウ</t>
    </rPh>
    <rPh sb="9" eb="10">
      <t>トク</t>
    </rPh>
    <rPh sb="10" eb="11">
      <t>レイ</t>
    </rPh>
    <rPh sb="11" eb="12">
      <t>ブン</t>
    </rPh>
    <phoneticPr fontId="17"/>
  </si>
  <si>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</si>
  <si>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</si>
  <si>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</si>
  <si>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</si>
  <si>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</si>
  <si>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</si>
  <si>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</si>
  <si>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</si>
  <si>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</si>
  <si>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</si>
  <si>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</si>
  <si>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</si>
  <si>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</si>
  <si>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</si>
  <si>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</si>
  <si>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</si>
  <si>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</si>
  <si>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</si>
  <si>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</si>
  <si>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</si>
  <si>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</si>
  <si>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</si>
  <si>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</si>
  <si>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</si>
  <si>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</si>
  <si>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</si>
  <si>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令和5年度</t>
  </si>
  <si>
    <t>東京都練馬区</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</si>
  <si>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</si>
  <si>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</si>
  <si>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</si>
  <si>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歳入</t>
    <rPh sb="0" eb="2">
      <t>サイニュウ</t>
    </rPh>
    <phoneticPr fontId="32"/>
  </si>
  <si>
    <t>歳出</t>
    <phoneticPr fontId="32"/>
  </si>
  <si>
    <t>形式収支</t>
    <phoneticPr fontId="32"/>
  </si>
  <si>
    <t>実質収支</t>
    <phoneticPr fontId="32"/>
  </si>
  <si>
    <t>他会計等
からの
繰入金</t>
    <rPh sb="9" eb="11">
      <t>クリイレ</t>
    </rPh>
    <rPh sb="11" eb="12">
      <t>キン</t>
    </rPh>
    <phoneticPr fontId="3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</si>
  <si>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</si>
  <si>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</si>
  <si>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</si>
  <si>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</si>
  <si>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</si>
  <si>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</si>
  <si>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</si>
  <si>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</si>
  <si>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</si>
  <si>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</si>
  <si>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</si>
  <si>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</si>
  <si>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</si>
  <si>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</si>
  <si>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</si>
  <si>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</si>
  <si>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</si>
  <si>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</si>
  <si>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</si>
  <si>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</si>
  <si>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</si>
  <si>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</si>
  <si>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</si>
  <si>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</si>
  <si>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</si>
  <si>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t>
    <phoneticPr fontId="5"/>
  </si>
  <si>
    <t>介護保険会計（保険事業勘定）</t>
    <phoneticPr fontId="5"/>
  </si>
  <si>
    <t>後期高齢者医療会計</t>
    <phoneticPr fontId="5"/>
  </si>
  <si>
    <t>公共駐車場会計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</si>
  <si>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</si>
  <si>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</si>
  <si>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</si>
  <si>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</si>
  <si>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</si>
  <si>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</si>
  <si>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</si>
  <si>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</si>
  <si>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</si>
  <si>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</si>
  <si>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</si>
  <si>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</si>
  <si>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</si>
  <si>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2"/>
  </si>
  <si>
    <t>令和3年度</t>
    <rPh sb="0" eb="2">
      <t>レイワ</t>
    </rPh>
    <rPh sb="3" eb="5">
      <t>ネンド</t>
    </rPh>
    <phoneticPr fontId="5"/>
  </si>
  <si>
    <t>令和4年度</t>
    <rPh sb="0" eb="2">
      <t>レイワ</t>
    </rPh>
    <rPh sb="3" eb="5">
      <t>ネンド</t>
    </rPh>
    <phoneticPr fontId="5"/>
  </si>
  <si>
    <t>分母比</t>
    <rPh sb="0" eb="2">
      <t>ブンボ</t>
    </rPh>
    <rPh sb="2" eb="3">
      <t>ヒ</t>
    </rPh>
    <phoneticPr fontId="5"/>
  </si>
  <si>
    <t>内訳</t>
    <rPh sb="0" eb="2">
      <t>ウチワケ</t>
    </rPh>
    <phoneticPr fontId="32"/>
  </si>
  <si>
    <t>元利償還金</t>
    <rPh sb="0" eb="2">
      <t>ガンリ</t>
    </rPh>
    <rPh sb="2" eb="5">
      <t>ショウカンキン</t>
    </rPh>
    <phoneticPr fontId="32"/>
  </si>
  <si>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</si>
  <si>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債務負担行為</t>
    <rPh sb="0" eb="2">
      <t>サイム</t>
    </rPh>
    <rPh sb="2" eb="4">
      <t>フタン</t>
    </rPh>
    <rPh sb="4" eb="6">
      <t>コウイ</t>
    </rPh>
    <phoneticPr fontId="5"/>
  </si>
  <si>
    <t>PFI事業に係るもの</t>
    <rPh sb="3" eb="5">
      <t>ジギョウ</t>
    </rPh>
    <rPh sb="6" eb="7">
      <t>カカ</t>
    </rPh>
    <phoneticPr fontId="3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</si>
  <si>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</si>
  <si>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2"/>
  </si>
  <si>
    <t>いわゆる五省協定等に係るもの</t>
    <rPh sb="4" eb="6">
      <t>ゴショウ</t>
    </rPh>
    <rPh sb="6" eb="9">
      <t>キョウテイトウ</t>
    </rPh>
    <rPh sb="10" eb="11">
      <t>カカ</t>
    </rPh>
    <phoneticPr fontId="32"/>
  </si>
  <si>
    <t>準元利償還金</t>
    <rPh sb="0" eb="1">
      <t>ジュン</t>
    </rPh>
    <rPh sb="1" eb="3">
      <t>ガンリ</t>
    </rPh>
    <rPh sb="3" eb="6">
      <t>ショウカンキン</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</si>
  <si>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</si>
  <si>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 xml:space="preserve">公営企業債等繰入見込額 </t>
    <rPh sb="0" eb="2">
      <t>コウエイ</t>
    </rPh>
    <rPh sb="2" eb="5">
      <t>キギョウサイ</t>
    </rPh>
    <rPh sb="5" eb="6">
      <t>トウ</t>
    </rPh>
    <rPh sb="6" eb="8">
      <t>クリイ</t>
    </rPh>
    <rPh sb="8" eb="11">
      <t>ミコミガク</t>
    </rPh>
    <phoneticPr fontId="32"/>
  </si>
  <si>
    <t>国営土地改良事業に係るもの</t>
    <rPh sb="0" eb="2">
      <t>コクエイ</t>
    </rPh>
    <rPh sb="2" eb="4">
      <t>トチ</t>
    </rPh>
    <rPh sb="4" eb="6">
      <t>カイリョウ</t>
    </rPh>
    <rPh sb="6" eb="8">
      <t>ジギョウ</t>
    </rPh>
    <rPh sb="9" eb="10">
      <t>カカ</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</si>
  <si>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</si>
  <si>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</si>
  <si>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</si>
  <si>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</si>
  <si>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</si>
  <si>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</si>
  <si>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</si>
  <si>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</si>
  <si>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</si>
  <si>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2"/>
  </si>
  <si>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</si>
  <si>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</si>
  <si>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</si>
  <si>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</si>
  <si>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</si>
  <si>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</si>
  <si>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</si>
  <si>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</si>
  <si>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</si>
  <si>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</si>
  <si>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2"/>
  </si>
  <si>
    <t>企業債等
繰入見込額</t>
    <rPh sb="0" eb="2">
      <t>キギョウ</t>
    </rPh>
    <rPh sb="2" eb="3">
      <t>サイ</t>
    </rPh>
    <rPh sb="3" eb="4">
      <t>トウ</t>
    </rPh>
    <rPh sb="5" eb="7">
      <t>クリイレ</t>
    </rPh>
    <rPh sb="7" eb="9">
      <t>ミコ</t>
    </rPh>
    <rPh sb="9" eb="10">
      <t>ガク</t>
    </rPh>
    <phoneticPr fontId="5"/>
  </si>
  <si>
    <t>介護保険会計（サービス事業勘定）</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</si>
  <si>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</si>
  <si>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充当可能特定歳入 </t>
    <rPh sb="0" eb="2">
      <t>ジュウトウ</t>
    </rPh>
    <rPh sb="2" eb="4">
      <t>カノウ</t>
    </rPh>
    <rPh sb="4" eb="6">
      <t>トクテイ</t>
    </rPh>
    <rPh sb="6" eb="8">
      <t>サイニュウ</t>
    </rPh>
    <phoneticPr fontId="32"/>
  </si>
  <si>
    <t xml:space="preserve">基準財政需要額算入見込額 </t>
    <rPh sb="0" eb="2">
      <t>キジュン</t>
    </rPh>
    <rPh sb="2" eb="4">
      <t>ザイセイ</t>
    </rPh>
    <rPh sb="4" eb="7">
      <t>ジュヨウガク</t>
    </rPh>
    <rPh sb="7" eb="9">
      <t>サンニュウ</t>
    </rPh>
    <rPh sb="9" eb="12">
      <t>ミコミガク</t>
    </rPh>
    <phoneticPr fontId="3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</si>
  <si>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</si>
  <si>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</si>
  <si>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</si>
  <si>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</si>
  <si>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2"/>
  </si>
  <si>
    <t>土地開発公社に係る将来負担額</t>
    <rPh sb="0" eb="2">
      <t>トチ</t>
    </rPh>
    <rPh sb="2" eb="4">
      <t>カイハツ</t>
    </rPh>
    <rPh sb="4" eb="6">
      <t>コウシャ</t>
    </rPh>
    <rPh sb="7" eb="8">
      <t>カカ</t>
    </rPh>
    <rPh sb="9" eb="11">
      <t>ショウライ</t>
    </rPh>
    <rPh sb="11" eb="14">
      <t>フタンガク</t>
    </rPh>
    <phoneticPr fontId="32"/>
  </si>
  <si>
    <t>利子補給に係るもの</t>
  </si>
  <si>
    <t>健全化判断比率</t>
    <rPh sb="0" eb="3">
      <t>ケンゼンカ</t>
    </rPh>
    <rPh sb="3" eb="5">
      <t>ハンダン</t>
    </rPh>
    <rPh sb="5" eb="7">
      <t>ヒリツ</t>
    </rPh>
    <phoneticPr fontId="21"/>
  </si>
  <si>
    <t>令和5年度</t>
    <rPh sb="0" eb="2">
      <t>レイワ</t>
    </rPh>
    <rPh sb="3" eb="5">
      <t>ネンド</t>
    </rPh>
    <phoneticPr fontId="21"/>
  </si>
  <si>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</si>
  <si>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</si>
  <si>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</si>
  <si>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</si>
  <si>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</si>
  <si>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1"/>
  </si>
  <si>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</si>
  <si>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(Ｃ)</t>
    <phoneticPr fontId="5"/>
  </si>
  <si>
    <t>連結実質赤字比率</t>
    <rPh sb="0" eb="2">
      <t>レンケツ</t>
    </rPh>
    <rPh sb="2" eb="4">
      <t>ジッシツ</t>
    </rPh>
    <rPh sb="4" eb="6">
      <t>アカジ</t>
    </rPh>
    <rPh sb="6" eb="8">
      <t>ヒリツ</t>
    </rPh>
    <phoneticPr fontId="21"/>
  </si>
  <si>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</si>
  <si>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</si>
  <si>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1"/>
  </si>
  <si>
    <t>(Ｃ)－(Ｄ)</t>
    <phoneticPr fontId="5"/>
  </si>
  <si>
    <t>将来負担比率</t>
    <rPh sb="0" eb="2">
      <t>ショウライ</t>
    </rPh>
    <rPh sb="2" eb="4">
      <t>フタン</t>
    </rPh>
    <rPh sb="4" eb="6">
      <t>ヒリツ</t>
    </rPh>
    <phoneticPr fontId="21"/>
  </si>
  <si>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</si>
  <si>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</si>
  <si>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</si>
  <si>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</si>
  <si>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</si>
  <si>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</si>
  <si>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</si>
  <si>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</si>
  <si>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</si>
  <si>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</si>
  <si>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</si>
  <si>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</si>
  <si>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</si>
  <si>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</si>
  <si>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</si>
  <si>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</si>
  <si>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</si>
  <si>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</si>
  <si>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</si>
  <si>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</si>
  <si>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</si>
  <si>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</si>
  <si>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</si>
  <si>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</si>
  <si>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</si>
  <si>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</si>
  <si>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</si>
  <si>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</si>
  <si>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</si>
  <si>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</si>
  <si>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</si>
  <si>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</si>
  <si>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</si>
  <si>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</si>
  <si>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</si>
  <si>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</si>
  <si>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</si>
  <si>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</si>
  <si>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</si>
  <si>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</si>
  <si>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</si>
  <si>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</si>
  <si>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</si>
  <si>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</si>
  <si>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</si>
  <si>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</si>
  <si>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</si>
  <si>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</si>
  <si>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</si>
  <si>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</si>
  <si>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</si>
  <si>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</si>
  <si>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</si>
  <si>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</si>
  <si>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</si>
  <si>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</si>
  <si>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</si>
  <si>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</si>
  <si>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 0.51</t>
  </si>
  <si>
    <t>▲ 0.96</t>
  </si>
  <si>
    <t>▲ 0.83</t>
  </si>
  <si>
    <t>▲ 2.14</t>
  </si>
  <si>
    <t>▲ 2.82</t>
  </si>
  <si>
    <t>一般会計</t>
  </si>
  <si>
    <t>介護保険会計（保険事業勘定）</t>
  </si>
  <si>
    <t>国民健康保険事業会計</t>
  </si>
  <si>
    <t>後期高齢者医療会計</t>
  </si>
  <si>
    <t>公共駐車場会計</t>
  </si>
  <si>
    <t>その他会計（赤字）</t>
  </si>
  <si>
    <t>その他会計（黒字）</t>
  </si>
  <si>
    <t>R01</t>
    <phoneticPr fontId="5"/>
  </si>
  <si>
    <t>R02</t>
    <phoneticPr fontId="5"/>
  </si>
  <si>
    <t>R03</t>
    <phoneticPr fontId="5"/>
  </si>
  <si>
    <t>R04</t>
    <phoneticPr fontId="5"/>
  </si>
  <si>
    <t>R05</t>
    <phoneticPr fontId="5"/>
  </si>
  <si>
    <t>-</t>
    <phoneticPr fontId="2"/>
  </si>
  <si>
    <t>介護事業会計（サービス事業勘定）</t>
    <rPh sb="0" eb="6">
      <t>カイゴジギョウカイケイ</t>
    </rPh>
    <rPh sb="11" eb="15">
      <t>ジギョウカンジョウ</t>
    </rPh>
    <phoneticPr fontId="5"/>
  </si>
  <si>
    <t>特別区人事・厚生事務組合</t>
    <rPh sb="0" eb="2">
      <t>トクベツ</t>
    </rPh>
    <rPh sb="2" eb="3">
      <t>ク</t>
    </rPh>
    <rPh sb="3" eb="5">
      <t>ジンジ</t>
    </rPh>
    <rPh sb="6" eb="8">
      <t>コウセイ</t>
    </rPh>
    <rPh sb="8" eb="10">
      <t>ジム</t>
    </rPh>
    <rPh sb="10" eb="12">
      <t>クミアイ</t>
    </rPh>
    <phoneticPr fontId="6"/>
  </si>
  <si>
    <t>特別区競馬組合</t>
    <rPh sb="0" eb="2">
      <t>トクベツ</t>
    </rPh>
    <rPh sb="2" eb="3">
      <t>ク</t>
    </rPh>
    <rPh sb="3" eb="5">
      <t>ケイバ</t>
    </rPh>
    <rPh sb="5" eb="7">
      <t>クミアイ</t>
    </rPh>
    <phoneticPr fontId="6"/>
  </si>
  <si>
    <t>東京二十三区清掃一部事務組合</t>
    <rPh sb="0" eb="2">
      <t>トウキョウ</t>
    </rPh>
    <rPh sb="2" eb="4">
      <t>ニジュウ</t>
    </rPh>
    <rPh sb="4" eb="6">
      <t>サンク</t>
    </rPh>
    <rPh sb="6" eb="8">
      <t>セイソウ</t>
    </rPh>
    <rPh sb="8" eb="10">
      <t>イチブ</t>
    </rPh>
    <rPh sb="10" eb="12">
      <t>ジム</t>
    </rPh>
    <rPh sb="12" eb="14">
      <t>クミアイ</t>
    </rPh>
    <phoneticPr fontId="6"/>
  </si>
  <si>
    <t>東京都後期高齢者医療広域連合（一般会計）</t>
    <rPh sb="0" eb="2">
      <t>トウキョウ</t>
    </rPh>
    <rPh sb="2" eb="3">
      <t>ト</t>
    </rPh>
    <rPh sb="3" eb="5">
      <t>コウキ</t>
    </rPh>
    <rPh sb="5" eb="7">
      <t>コウレイ</t>
    </rPh>
    <rPh sb="7" eb="8">
      <t>シャ</t>
    </rPh>
    <rPh sb="8" eb="10">
      <t>イリョウ</t>
    </rPh>
    <rPh sb="10" eb="12">
      <t>コウイキ</t>
    </rPh>
    <rPh sb="12" eb="14">
      <t>レンゴウ</t>
    </rPh>
    <rPh sb="15" eb="17">
      <t>イッパン</t>
    </rPh>
    <rPh sb="17" eb="19">
      <t>カイケイ</t>
    </rPh>
    <phoneticPr fontId="6"/>
  </si>
  <si>
    <t>東京都後期高齢者医療広域連合
（後期高齢者医療特別会計）</t>
    <rPh sb="0" eb="2">
      <t>トウキョウ</t>
    </rPh>
    <rPh sb="2" eb="3">
      <t>ト</t>
    </rPh>
    <rPh sb="3" eb="5">
      <t>コウキ</t>
    </rPh>
    <rPh sb="5" eb="7">
      <t>コウレイ</t>
    </rPh>
    <rPh sb="7" eb="8">
      <t>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6"/>
  </si>
  <si>
    <t>法適用</t>
    <rPh sb="0" eb="1">
      <t>ホウ</t>
    </rPh>
    <rPh sb="1" eb="3">
      <t>テキヨウ</t>
    </rPh>
    <phoneticPr fontId="6"/>
  </si>
  <si>
    <t>練馬区土地開発公社</t>
    <rPh sb="0" eb="9">
      <t>ネリマクトチカイハツコウシャ</t>
    </rPh>
    <phoneticPr fontId="2"/>
  </si>
  <si>
    <t>練馬区環境まちづくり公社</t>
    <rPh sb="0" eb="3">
      <t>ネリマク</t>
    </rPh>
    <rPh sb="3" eb="5">
      <t>カンキョウ</t>
    </rPh>
    <rPh sb="10" eb="12">
      <t>コウシャ</t>
    </rPh>
    <phoneticPr fontId="2"/>
  </si>
  <si>
    <t>練馬区文化振興協会</t>
    <rPh sb="0" eb="9">
      <t>ネリマクブンカシンコウキョウカイ</t>
    </rPh>
    <phoneticPr fontId="2"/>
  </si>
  <si>
    <t>江古田駅整備株式会社</t>
    <rPh sb="0" eb="4">
      <t>エコダエキ</t>
    </rPh>
    <rPh sb="4" eb="10">
      <t>セイビカブシキガイシャ</t>
    </rPh>
    <phoneticPr fontId="2"/>
  </si>
  <si>
    <t>練馬区産業振興公社</t>
    <rPh sb="0" eb="9">
      <t>ネリマクサンギョウシンコウコウシャ</t>
    </rPh>
    <phoneticPr fontId="2"/>
  </si>
  <si>
    <t>○</t>
    <phoneticPr fontId="2"/>
  </si>
  <si>
    <t>施設整備基金</t>
    <rPh sb="0" eb="6">
      <t>シセツセイビキキン</t>
    </rPh>
    <phoneticPr fontId="5"/>
  </si>
  <si>
    <t>大江戸線延伸推進基金</t>
    <rPh sb="0" eb="6">
      <t>オオエドセンエンシン</t>
    </rPh>
    <rPh sb="6" eb="10">
      <t>スイシンキキン</t>
    </rPh>
    <phoneticPr fontId="2"/>
  </si>
  <si>
    <t>医療環境整備基金</t>
    <rPh sb="0" eb="8">
      <t>イリョウカンキョウセイビキキン</t>
    </rPh>
    <phoneticPr fontId="2"/>
  </si>
  <si>
    <t>区営住宅整備基金</t>
    <rPh sb="0" eb="8">
      <t>クエイジュウタクセイビキキン</t>
    </rPh>
    <phoneticPr fontId="2"/>
  </si>
  <si>
    <t>みどりを育む基金</t>
    <rPh sb="4" eb="5">
      <t>ハグク</t>
    </rPh>
    <rPh sb="6" eb="8">
      <t>キキン</t>
    </rPh>
    <phoneticPr fontId="2"/>
  </si>
  <si>
    <t>法非適用</t>
    <rPh sb="0" eb="1">
      <t>ホウ</t>
    </rPh>
    <rPh sb="1" eb="4">
      <t>ヒテキヨウ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</si>
</sst>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40"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39" fillId="0" borderId="0">
      <alignment vertical="center"/>
    </xf>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Border="1" applyAlignment="1">
      <alignment horizontal="center" vertical="center" wrapText="1"/>
    </xf>
    <xf numFmtId="177" fontId="14" fillId="0" borderId="5" xfId="5" applyNumberFormat="1" applyFont="1" applyBorder="1" applyAlignment="1">
      <alignment horizontal="right" vertical="center" shrinkToFit="1"/>
    </xf>
    <xf numFmtId="177" fontId="14" fillId="0" borderId="10" xfId="5" applyNumberFormat="1" applyFont="1" applyBorder="1" applyAlignment="1">
      <alignment horizontal="right" vertical="center" shrinkToFit="1"/>
    </xf>
    <xf numFmtId="0" fontId="14" fillId="0" borderId="11" xfId="1" applyFont="1" applyBorder="1" applyAlignment="1">
      <alignment horizontal="center" vertical="center" wrapText="1"/>
    </xf>
    <xf numFmtId="177" fontId="14" fillId="0" borderId="15" xfId="5" applyNumberFormat="1" applyFont="1" applyBorder="1" applyAlignment="1">
      <alignment horizontal="right" vertical="center" shrinkToFit="1"/>
    </xf>
    <xf numFmtId="177" fontId="14" fillId="0" borderId="16" xfId="5" applyNumberFormat="1" applyFont="1" applyBorder="1" applyAlignment="1">
      <alignment horizontal="right" vertical="center" shrinkToFit="1"/>
    </xf>
    <xf numFmtId="177" fontId="14" fillId="0" borderId="34" xfId="5" applyNumberFormat="1" applyFont="1" applyBorder="1" applyAlignment="1">
      <alignment horizontal="right" vertical="center" shrinkToFit="1"/>
    </xf>
    <xf numFmtId="177" fontId="14" fillId="0" borderId="35" xfId="5" applyNumberFormat="1" applyFont="1" applyBorder="1" applyAlignment="1">
      <alignment horizontal="right" vertical="center" shrinkToFit="1"/>
    </xf>
    <xf numFmtId="0" fontId="14" fillId="0" borderId="47" xfId="1" applyFont="1" applyBorder="1" applyAlignment="1">
      <alignment horizontal="center" vertical="center"/>
    </xf>
    <xf numFmtId="177" fontId="14" fillId="0" borderId="34" xfId="5" applyNumberFormat="1" applyFont="1" applyBorder="1" applyAlignment="1" applyProtection="1">
      <alignment horizontal="right" vertical="center" shrinkToFit="1"/>
      <protection locked="0"/>
    </xf>
    <xf numFmtId="177" fontId="14" fillId="0" borderId="35" xfId="5" applyNumberFormat="1" applyFont="1" applyBorder="1" applyAlignment="1" applyProtection="1">
      <alignment horizontal="right" vertical="center" shrinkToFit="1"/>
      <protection locked="0"/>
    </xf>
    <xf numFmtId="0" fontId="14" fillId="0" borderId="52" xfId="1" applyFont="1" applyBorder="1" applyAlignment="1">
      <alignment horizontal="center" vertical="center"/>
    </xf>
    <xf numFmtId="177" fontId="14" fillId="0" borderId="21" xfId="5" applyNumberFormat="1" applyFont="1" applyBorder="1" applyAlignment="1" applyProtection="1">
      <alignment horizontal="right" vertical="center" shrinkToFit="1"/>
      <protection locked="0"/>
    </xf>
    <xf numFmtId="177" fontId="14" fillId="0" borderId="22" xfId="5" applyNumberFormat="1" applyFont="1" applyBorder="1" applyAlignment="1" applyProtection="1">
      <alignment horizontal="right" vertical="center" shrinkToFit="1"/>
      <protection locked="0"/>
    </xf>
    <xf numFmtId="0" fontId="14" fillId="0" borderId="1" xfId="1" applyFont="1" applyBorder="1" applyAlignment="1">
      <alignment horizontal="center" vertical="center"/>
    </xf>
    <xf numFmtId="177" fontId="14" fillId="0" borderId="53" xfId="5" applyNumberFormat="1" applyFont="1" applyBorder="1" applyAlignment="1">
      <alignment horizontal="right" vertical="center" shrinkToFit="1"/>
    </xf>
    <xf numFmtId="177" fontId="14" fillId="0" borderId="6" xfId="5" applyNumberFormat="1" applyFont="1" applyBorder="1" applyAlignment="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58" xfId="6" applyNumberFormat="1" applyFont="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Border="1" applyAlignment="1">
      <alignment vertical="center"/>
    </xf>
    <xf numFmtId="179" fontId="18" fillId="0" borderId="61" xfId="6" applyNumberFormat="1" applyFont="1" applyBorder="1" applyAlignment="1">
      <alignment vertical="center"/>
    </xf>
    <xf numFmtId="180" fontId="18" fillId="0" borderId="59" xfId="6" applyNumberFormat="1" applyFont="1" applyBorder="1" applyAlignment="1">
      <alignment vertical="center"/>
    </xf>
    <xf numFmtId="179" fontId="18" fillId="0" borderId="62" xfId="6" applyNumberFormat="1" applyFont="1" applyBorder="1" applyAlignment="1">
      <alignment vertical="center"/>
    </xf>
    <xf numFmtId="180" fontId="18" fillId="0" borderId="63" xfId="6" applyNumberFormat="1" applyFont="1" applyBorder="1" applyAlignment="1">
      <alignment vertical="center"/>
    </xf>
    <xf numFmtId="180" fontId="18" fillId="0" borderId="60" xfId="6" applyNumberFormat="1" applyFont="1" applyBorder="1" applyAlignment="1">
      <alignment vertical="center"/>
    </xf>
    <xf numFmtId="179" fontId="18" fillId="0" borderId="60" xfId="6" applyNumberFormat="1" applyFont="1" applyBorder="1" applyAlignment="1">
      <alignment vertical="center" wrapText="1"/>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21" fillId="0" borderId="0" xfId="8" applyFont="1">
      <alignment vertical="center"/>
    </xf>
    <xf numFmtId="49" fontId="21" fillId="0" borderId="0" xfId="8" applyNumberFormat="1" applyFont="1">
      <alignment vertical="center"/>
    </xf>
    <xf numFmtId="0" fontId="23" fillId="0" borderId="0" xfId="8" applyFont="1">
      <alignment vertical="center"/>
    </xf>
    <xf numFmtId="0" fontId="24" fillId="0" borderId="0" xfId="8" applyFont="1">
      <alignment vertical="center"/>
    </xf>
    <xf numFmtId="0" fontId="21" fillId="0" borderId="7" xfId="8" applyFont="1" applyBorder="1" applyAlignment="1">
      <alignment horizontal="center" vertical="center"/>
    </xf>
    <xf numFmtId="0" fontId="21" fillId="0" borderId="0" xfId="8" applyFont="1" applyAlignment="1">
      <alignment horizontal="center" vertical="center"/>
    </xf>
    <xf numFmtId="0" fontId="21" fillId="0" borderId="66" xfId="8" applyFont="1" applyBorder="1" applyAlignment="1">
      <alignment horizontal="center"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0" fontId="21" fillId="0" borderId="7" xfId="8" applyFont="1" applyBorder="1" applyAlignment="1">
      <alignment horizontal="left" vertical="center"/>
    </xf>
    <xf numFmtId="49" fontId="21" fillId="0" borderId="0" xfId="8" applyNumberFormat="1" applyFont="1" applyAlignment="1">
      <alignment horizontal="center" vertical="center"/>
    </xf>
    <xf numFmtId="0" fontId="21" fillId="0" borderId="74" xfId="8" applyFont="1" applyBorder="1" applyAlignment="1">
      <alignment horizontal="center" vertical="center"/>
    </xf>
    <xf numFmtId="184" fontId="21" fillId="0" borderId="36" xfId="8" applyNumberFormat="1" applyFont="1" applyBorder="1" applyAlignment="1">
      <alignment horizontal="right" vertical="center" shrinkToFit="1"/>
    </xf>
    <xf numFmtId="184" fontId="21" fillId="0" borderId="8" xfId="8" applyNumberFormat="1" applyFont="1" applyBorder="1" applyAlignment="1">
      <alignment horizontal="right" vertical="center" shrinkToFit="1"/>
    </xf>
    <xf numFmtId="184" fontId="21" fillId="0" borderId="9" xfId="8" applyNumberFormat="1" applyFont="1" applyBorder="1" applyAlignment="1">
      <alignment horizontal="right" vertical="center" shrinkToFit="1"/>
    </xf>
    <xf numFmtId="0" fontId="25" fillId="0" borderId="50" xfId="9" applyFont="1" applyBorder="1">
      <alignment vertical="center"/>
    </xf>
    <xf numFmtId="184" fontId="21" fillId="0" borderId="36" xfId="8" applyNumberFormat="1" applyFont="1" applyBorder="1" applyAlignment="1">
      <alignment vertical="center" shrinkToFit="1"/>
    </xf>
    <xf numFmtId="184" fontId="21" fillId="0" borderId="8" xfId="8" applyNumberFormat="1" applyFont="1" applyBorder="1" applyAlignment="1">
      <alignment vertical="center" shrinkToFit="1"/>
    </xf>
    <xf numFmtId="184" fontId="21" fillId="0" borderId="9" xfId="8" applyNumberFormat="1" applyFont="1" applyBorder="1" applyAlignment="1">
      <alignment vertical="center" shrinkToFit="1"/>
    </xf>
    <xf numFmtId="0" fontId="25" fillId="0" borderId="71" xfId="9" applyFont="1" applyBorder="1" applyAlignment="1">
      <alignment horizontal="center" vertical="center"/>
    </xf>
    <xf numFmtId="0" fontId="27" fillId="0" borderId="75" xfId="8" applyFont="1" applyBorder="1" applyAlignment="1">
      <alignment vertical="center" wrapText="1"/>
    </xf>
    <xf numFmtId="0" fontId="27" fillId="0" borderId="76" xfId="8" applyFont="1" applyBorder="1" applyAlignment="1">
      <alignment vertical="center" wrapText="1"/>
    </xf>
    <xf numFmtId="181" fontId="21" fillId="0" borderId="74" xfId="8" applyNumberFormat="1" applyFont="1" applyBorder="1">
      <alignment vertical="center"/>
    </xf>
    <xf numFmtId="181" fontId="21" fillId="0" borderId="75" xfId="8" applyNumberFormat="1" applyFont="1" applyBorder="1">
      <alignment vertical="center"/>
    </xf>
    <xf numFmtId="181" fontId="21" fillId="0" borderId="76" xfId="8" applyNumberFormat="1" applyFont="1" applyBorder="1">
      <alignment vertical="center"/>
    </xf>
    <xf numFmtId="0" fontId="21" fillId="0" borderId="7" xfId="8" applyFont="1" applyBorder="1">
      <alignment vertical="center"/>
    </xf>
    <xf numFmtId="0" fontId="21" fillId="0" borderId="66" xfId="8" applyFont="1" applyBorder="1">
      <alignment vertical="center"/>
    </xf>
    <xf numFmtId="49" fontId="21" fillId="0" borderId="7" xfId="8" applyNumberFormat="1" applyFont="1" applyBorder="1">
      <alignment vertical="center"/>
    </xf>
    <xf numFmtId="0" fontId="21" fillId="0" borderId="74" xfId="8" applyFont="1" applyBorder="1">
      <alignment vertical="center"/>
    </xf>
    <xf numFmtId="0" fontId="21" fillId="0" borderId="75" xfId="8" applyFont="1" applyBorder="1">
      <alignment vertical="center"/>
    </xf>
    <xf numFmtId="0" fontId="21" fillId="0" borderId="76" xfId="8" applyFont="1" applyBorder="1">
      <alignment vertical="center"/>
    </xf>
    <xf numFmtId="49" fontId="31" fillId="0" borderId="0" xfId="11" applyNumberFormat="1" applyFont="1">
      <alignment vertical="center"/>
    </xf>
    <xf numFmtId="49" fontId="21" fillId="0" borderId="0" xfId="11" applyNumberFormat="1" applyFont="1">
      <alignment vertical="center"/>
    </xf>
    <xf numFmtId="0" fontId="21" fillId="0" borderId="0" xfId="11" applyFont="1">
      <alignment vertical="center"/>
    </xf>
    <xf numFmtId="0" fontId="32"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1" fillId="0" borderId="12" xfId="11" applyFont="1" applyBorder="1">
      <alignment vertical="center"/>
    </xf>
    <xf numFmtId="0" fontId="21" fillId="0" borderId="56" xfId="11" applyFont="1" applyBorder="1">
      <alignment vertical="center"/>
    </xf>
    <xf numFmtId="0" fontId="21" fillId="0" borderId="0" xfId="11" applyFont="1" applyAlignment="1">
      <alignment horizontal="center" vertical="center" wrapText="1"/>
    </xf>
    <xf numFmtId="0" fontId="21" fillId="0" borderId="56" xfId="11" applyFont="1" applyBorder="1" applyAlignment="1">
      <alignment horizontal="center" vertical="center" wrapText="1"/>
    </xf>
    <xf numFmtId="0" fontId="21" fillId="0" borderId="41" xfId="11" applyFont="1" applyBorder="1" applyAlignment="1">
      <alignment horizontal="center" vertical="center"/>
    </xf>
    <xf numFmtId="0" fontId="21" fillId="0" borderId="12" xfId="11" applyFont="1" applyBorder="1" applyAlignment="1">
      <alignment horizontal="center" vertical="center"/>
    </xf>
    <xf numFmtId="0" fontId="21" fillId="0" borderId="65" xfId="11" applyFont="1" applyBorder="1" applyAlignment="1">
      <alignment horizontal="center" vertical="center"/>
    </xf>
    <xf numFmtId="0" fontId="25" fillId="0" borderId="0" xfId="11" applyFont="1">
      <alignment vertical="center"/>
    </xf>
    <xf numFmtId="0" fontId="21" fillId="0" borderId="0" xfId="11" applyFont="1" applyAlignment="1">
      <alignment vertical="center" shrinkToFit="1"/>
    </xf>
    <xf numFmtId="49" fontId="21" fillId="6" borderId="0" xfId="12" applyNumberFormat="1" applyFont="1" applyFill="1">
      <alignment vertical="center"/>
    </xf>
    <xf numFmtId="0" fontId="21" fillId="6" borderId="0" xfId="12" applyFont="1" applyFill="1">
      <alignment vertical="center"/>
    </xf>
    <xf numFmtId="0" fontId="21"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6" fillId="6" borderId="0" xfId="12" applyFont="1" applyFill="1">
      <alignment vertical="center"/>
    </xf>
    <xf numFmtId="0" fontId="35" fillId="6" borderId="75" xfId="12" applyFont="1" applyFill="1" applyBorder="1">
      <alignment vertical="center"/>
    </xf>
    <xf numFmtId="0" fontId="36" fillId="6" borderId="0" xfId="13" applyFont="1" applyFill="1">
      <alignment vertical="center"/>
    </xf>
    <xf numFmtId="0" fontId="36" fillId="0" borderId="0" xfId="13" applyFont="1">
      <alignment vertical="center"/>
    </xf>
    <xf numFmtId="0" fontId="35" fillId="0" borderId="97" xfId="12" applyFont="1" applyBorder="1" applyAlignment="1" applyProtection="1">
      <alignment horizontal="center" vertical="center" shrinkToFit="1"/>
      <protection locked="0"/>
    </xf>
    <xf numFmtId="0" fontId="35" fillId="0" borderId="109" xfId="15" applyFont="1" applyBorder="1" applyAlignment="1" applyProtection="1">
      <alignment horizontal="center" vertical="center" shrinkToFit="1"/>
      <protection locked="0"/>
    </xf>
    <xf numFmtId="0" fontId="35" fillId="0" borderId="111" xfId="12" applyFont="1" applyBorder="1" applyAlignment="1" applyProtection="1">
      <alignment horizontal="center" vertical="center" shrinkToFit="1"/>
      <protection locked="0"/>
    </xf>
    <xf numFmtId="0" fontId="35" fillId="0" borderId="122" xfId="15" applyFont="1" applyBorder="1" applyAlignment="1" applyProtection="1">
      <alignment horizontal="center" vertical="center" shrinkToFit="1"/>
      <protection locked="0"/>
    </xf>
    <xf numFmtId="0" fontId="35" fillId="8" borderId="20" xfId="12" applyFont="1" applyFill="1" applyBorder="1" applyAlignment="1" applyProtection="1">
      <alignment horizontal="center" vertical="center" shrinkToFit="1"/>
      <protection locked="0"/>
    </xf>
    <xf numFmtId="0" fontId="28" fillId="6" borderId="0" xfId="12" applyFont="1" applyFill="1">
      <alignment vertical="center"/>
    </xf>
    <xf numFmtId="0" fontId="35" fillId="0" borderId="135" xfId="12" applyFont="1" applyBorder="1" applyAlignment="1" applyProtection="1">
      <alignment horizontal="center" vertical="center" shrinkToFit="1"/>
      <protection locked="0"/>
    </xf>
    <xf numFmtId="0" fontId="35" fillId="6" borderId="122" xfId="12" applyFont="1" applyFill="1" applyBorder="1" applyAlignment="1" applyProtection="1">
      <alignment horizontal="center" vertical="center" shrinkToFit="1"/>
      <protection locked="0"/>
    </xf>
    <xf numFmtId="0" fontId="35" fillId="0" borderId="144" xfId="12" applyFont="1" applyBorder="1" applyAlignment="1" applyProtection="1">
      <alignment horizontal="center" vertical="center" shrinkToFit="1"/>
      <protection locked="0"/>
    </xf>
    <xf numFmtId="0" fontId="35" fillId="6" borderId="0" xfId="12" applyFont="1" applyFill="1" applyAlignment="1">
      <alignment horizontal="center" vertical="center" shrinkToFit="1"/>
    </xf>
    <xf numFmtId="0" fontId="35" fillId="6" borderId="0" xfId="12" applyFont="1" applyFill="1" applyAlignment="1">
      <alignment horizontal="left" vertical="center" shrinkToFit="1"/>
    </xf>
    <xf numFmtId="177" fontId="35" fillId="6" borderId="0" xfId="12" applyNumberFormat="1" applyFont="1" applyFill="1" applyAlignment="1">
      <alignment horizontal="right" vertical="center" shrinkToFit="1"/>
    </xf>
    <xf numFmtId="177" fontId="35" fillId="6" borderId="0" xfId="12" applyNumberFormat="1" applyFont="1" applyFill="1" applyAlignment="1">
      <alignment horizontal="left" vertical="center" shrinkToFit="1"/>
    </xf>
    <xf numFmtId="0" fontId="35" fillId="6" borderId="75" xfId="12" applyFont="1" applyFill="1" applyBorder="1" applyAlignment="1">
      <alignment horizontal="center" vertical="center"/>
    </xf>
    <xf numFmtId="0" fontId="35" fillId="6" borderId="11" xfId="12" applyFont="1" applyFill="1" applyBorder="1">
      <alignment vertical="center"/>
    </xf>
    <xf numFmtId="0" fontId="35" fillId="6" borderId="12" xfId="12" applyFont="1" applyFill="1" applyBorder="1">
      <alignment vertical="center"/>
    </xf>
    <xf numFmtId="0" fontId="35" fillId="6" borderId="31" xfId="12" applyFont="1" applyFill="1" applyBorder="1">
      <alignment vertical="center"/>
    </xf>
    <xf numFmtId="0" fontId="35" fillId="6" borderId="66" xfId="12" applyFont="1" applyFill="1" applyBorder="1">
      <alignment vertical="center"/>
    </xf>
    <xf numFmtId="0" fontId="35" fillId="6" borderId="0" xfId="12" applyFont="1" applyFill="1" applyAlignment="1">
      <alignment horizontal="center" vertical="center"/>
    </xf>
    <xf numFmtId="0" fontId="36" fillId="6" borderId="0" xfId="12" applyFont="1" applyFill="1" applyAlignment="1">
      <alignment horizontal="center" vertical="center"/>
    </xf>
    <xf numFmtId="0" fontId="36" fillId="6" borderId="7" xfId="12" applyFont="1" applyFill="1" applyBorder="1">
      <alignment vertical="center"/>
    </xf>
    <xf numFmtId="0" fontId="38" fillId="6" borderId="0" xfId="13" applyFont="1" applyFill="1">
      <alignment vertical="center"/>
    </xf>
    <xf numFmtId="0" fontId="17" fillId="6" borderId="0" xfId="6" applyFill="1" applyProtection="1">
      <protection hidden="1"/>
    </xf>
    <xf numFmtId="0" fontId="17" fillId="6" borderId="0" xfId="6" applyFill="1"/>
    <xf numFmtId="0" fontId="1" fillId="0" borderId="0" xfId="16" applyFont="1">
      <alignment vertical="center"/>
    </xf>
    <xf numFmtId="0" fontId="35"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1"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8" fillId="0" borderId="34" xfId="16" applyNumberFormat="1" applyFont="1" applyBorder="1" applyAlignment="1">
      <alignment horizontal="right" vertical="center" shrinkToFit="1"/>
    </xf>
    <xf numFmtId="190" fontId="18"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8" fillId="0" borderId="34" xfId="16" applyNumberFormat="1" applyFont="1" applyBorder="1" applyAlignment="1">
      <alignment horizontal="right" vertical="center" shrinkToFit="1"/>
    </xf>
    <xf numFmtId="187" fontId="18"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5"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8" fillId="0" borderId="41" xfId="18" applyNumberFormat="1" applyFont="1" applyBorder="1" applyAlignment="1">
      <alignment vertical="center"/>
    </xf>
    <xf numFmtId="178" fontId="18" fillId="0" borderId="51" xfId="18" applyNumberFormat="1" applyFont="1" applyBorder="1" applyAlignment="1">
      <alignment vertical="center"/>
    </xf>
    <xf numFmtId="178" fontId="18" fillId="0" borderId="37" xfId="18" applyNumberFormat="1" applyFont="1" applyBorder="1" applyAlignment="1">
      <alignment vertical="center"/>
    </xf>
    <xf numFmtId="178" fontId="18" fillId="0" borderId="40" xfId="18" applyNumberFormat="1" applyFont="1" applyBorder="1" applyAlignment="1">
      <alignment vertical="center"/>
    </xf>
    <xf numFmtId="178" fontId="18" fillId="0" borderId="41" xfId="18" applyNumberFormat="1" applyFont="1" applyBorder="1" applyAlignment="1">
      <alignment horizontal="center" vertical="center"/>
    </xf>
    <xf numFmtId="178" fontId="18" fillId="0" borderId="54" xfId="18" applyNumberFormat="1" applyFont="1" applyBorder="1" applyAlignment="1">
      <alignment horizontal="center" vertical="center" wrapText="1"/>
    </xf>
    <xf numFmtId="178" fontId="25" fillId="0" borderId="55" xfId="18" applyNumberFormat="1" applyFont="1" applyBorder="1" applyAlignment="1">
      <alignment horizontal="center" vertical="center"/>
    </xf>
    <xf numFmtId="178" fontId="18" fillId="0" borderId="56" xfId="18" applyNumberFormat="1" applyFont="1" applyBorder="1" applyAlignment="1">
      <alignment horizontal="center" vertical="center" wrapText="1"/>
    </xf>
    <xf numFmtId="178" fontId="18" fillId="0" borderId="34" xfId="18" applyNumberFormat="1" applyFont="1" applyBorder="1" applyAlignment="1">
      <alignment horizontal="center" vertical="center"/>
    </xf>
    <xf numFmtId="177" fontId="18" fillId="0" borderId="15" xfId="19" applyNumberFormat="1" applyFont="1" applyBorder="1" applyAlignment="1">
      <alignment horizontal="right" vertical="center" shrinkToFit="1"/>
    </xf>
    <xf numFmtId="177" fontId="18" fillId="0" borderId="41" xfId="19" applyNumberFormat="1" applyFont="1" applyBorder="1" applyAlignment="1">
      <alignment horizontal="right" vertical="center" shrinkToFit="1"/>
    </xf>
    <xf numFmtId="187" fontId="18" fillId="0" borderId="57" xfId="19" applyNumberFormat="1" applyFont="1" applyBorder="1" applyAlignment="1">
      <alignment horizontal="right" vertical="center" shrinkToFit="1"/>
    </xf>
    <xf numFmtId="177" fontId="18" fillId="0" borderId="55" xfId="19" applyNumberFormat="1" applyFont="1" applyBorder="1" applyAlignment="1">
      <alignment horizontal="right" vertical="center" shrinkToFit="1"/>
    </xf>
    <xf numFmtId="187" fontId="18" fillId="0" borderId="58" xfId="19" applyNumberFormat="1" applyFont="1" applyBorder="1" applyAlignment="1">
      <alignment horizontal="right" vertical="center" shrinkToFit="1"/>
    </xf>
    <xf numFmtId="187" fontId="18" fillId="0" borderId="15" xfId="19" applyNumberFormat="1" applyFont="1" applyBorder="1" applyAlignment="1">
      <alignment horizontal="right" vertical="center" shrinkToFit="1"/>
    </xf>
    <xf numFmtId="178" fontId="18" fillId="0" borderId="37" xfId="18" applyNumberFormat="1" applyFont="1" applyBorder="1" applyAlignment="1">
      <alignment horizontal="center" vertical="center"/>
    </xf>
    <xf numFmtId="178" fontId="18" fillId="0" borderId="59" xfId="18" applyNumberFormat="1" applyFont="1" applyBorder="1" applyAlignment="1">
      <alignment horizontal="center" vertical="center"/>
    </xf>
    <xf numFmtId="177" fontId="18" fillId="0" borderId="60" xfId="19" applyNumberFormat="1" applyFont="1" applyBorder="1" applyAlignment="1">
      <alignment horizontal="right" vertical="center" shrinkToFit="1"/>
    </xf>
    <xf numFmtId="177" fontId="18" fillId="0" borderId="61" xfId="19" applyNumberFormat="1" applyFont="1" applyBorder="1" applyAlignment="1">
      <alignment horizontal="right" vertical="center" shrinkToFit="1"/>
    </xf>
    <xf numFmtId="187" fontId="18" fillId="0" borderId="59" xfId="19" applyNumberFormat="1" applyFont="1" applyBorder="1" applyAlignment="1">
      <alignment horizontal="right" vertical="center" shrinkToFit="1"/>
    </xf>
    <xf numFmtId="177" fontId="18" fillId="0" borderId="62" xfId="19" applyNumberFormat="1" applyFont="1" applyBorder="1" applyAlignment="1">
      <alignment horizontal="right" vertical="center" shrinkToFit="1"/>
    </xf>
    <xf numFmtId="187" fontId="18" fillId="0" borderId="63" xfId="19" applyNumberFormat="1" applyFont="1" applyBorder="1" applyAlignment="1">
      <alignment horizontal="right" vertical="center" shrinkToFit="1"/>
    </xf>
    <xf numFmtId="187" fontId="18" fillId="0" borderId="60" xfId="19" applyNumberFormat="1" applyFont="1" applyBorder="1" applyAlignment="1">
      <alignment horizontal="right" vertical="center" shrinkToFit="1"/>
    </xf>
    <xf numFmtId="178" fontId="18" fillId="0" borderId="51" xfId="18" applyNumberFormat="1" applyFont="1" applyBorder="1" applyAlignment="1">
      <alignment horizontal="center" vertical="center"/>
    </xf>
    <xf numFmtId="187" fontId="18"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1" fillId="0" borderId="36" xfId="8" applyFont="1" applyBorder="1" applyAlignment="1">
      <alignment horizontal="center" vertical="center"/>
    </xf>
    <xf numFmtId="0" fontId="21" fillId="0" borderId="8" xfId="8" applyFont="1" applyBorder="1" applyAlignment="1">
      <alignment horizontal="center" vertical="center"/>
    </xf>
    <xf numFmtId="0" fontId="21" fillId="0" borderId="9" xfId="8" applyFont="1" applyBorder="1" applyAlignment="1">
      <alignment horizontal="center" vertical="center"/>
    </xf>
    <xf numFmtId="0" fontId="25" fillId="0" borderId="36"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178" fontId="21" fillId="0" borderId="36" xfId="8" applyNumberFormat="1" applyFont="1" applyBorder="1" applyAlignment="1">
      <alignment horizontal="right" vertical="center" shrinkToFit="1"/>
    </xf>
    <xf numFmtId="178" fontId="21" fillId="0" borderId="8" xfId="8" applyNumberFormat="1" applyFont="1" applyBorder="1" applyAlignment="1">
      <alignment horizontal="right" vertical="center" shrinkToFit="1"/>
    </xf>
    <xf numFmtId="178" fontId="21" fillId="0" borderId="9" xfId="8" applyNumberFormat="1" applyFont="1" applyBorder="1" applyAlignment="1">
      <alignment horizontal="right" vertical="center" shrinkToFit="1"/>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1" fontId="21" fillId="0" borderId="36" xfId="8" applyNumberFormat="1" applyFont="1" applyBorder="1" applyAlignment="1">
      <alignment horizontal="right" vertical="center" shrinkToFit="1"/>
    </xf>
    <xf numFmtId="181" fontId="21" fillId="0" borderId="8" xfId="8" applyNumberFormat="1" applyFont="1" applyBorder="1" applyAlignment="1">
      <alignment horizontal="right" vertical="center" shrinkToFit="1"/>
    </xf>
    <xf numFmtId="181" fontId="21" fillId="0" borderId="9" xfId="8" applyNumberFormat="1" applyFont="1" applyBorder="1" applyAlignment="1">
      <alignment horizontal="right" vertical="center" shrinkToFit="1"/>
    </xf>
    <xf numFmtId="49" fontId="22" fillId="0" borderId="0" xfId="8" applyNumberFormat="1" applyFont="1" applyAlignment="1">
      <alignment horizontal="center" vertical="center"/>
    </xf>
    <xf numFmtId="0" fontId="21" fillId="0" borderId="4" xfId="8" applyFont="1" applyBorder="1" applyAlignment="1">
      <alignment horizontal="center" vertical="center"/>
    </xf>
    <xf numFmtId="0" fontId="21" fillId="0" borderId="23" xfId="8" applyFont="1" applyBorder="1" applyAlignment="1">
      <alignment horizontal="center" vertical="center"/>
    </xf>
    <xf numFmtId="0" fontId="21" fillId="0" borderId="5" xfId="8" applyFont="1" applyBorder="1" applyAlignment="1">
      <alignment horizontal="center" vertical="center"/>
    </xf>
    <xf numFmtId="0" fontId="21" fillId="0" borderId="47" xfId="8" applyFont="1" applyBorder="1" applyAlignment="1">
      <alignment horizontal="center" vertical="center"/>
    </xf>
    <xf numFmtId="0" fontId="21" fillId="0" borderId="38" xfId="8" applyFont="1" applyBorder="1" applyAlignment="1">
      <alignment horizontal="center" vertical="center"/>
    </xf>
    <xf numFmtId="0" fontId="21" fillId="0" borderId="48" xfId="8" applyFont="1" applyBorder="1" applyAlignment="1">
      <alignment horizontal="center" vertical="center"/>
    </xf>
    <xf numFmtId="0" fontId="21" fillId="0" borderId="68" xfId="8" applyFont="1" applyBorder="1" applyAlignment="1">
      <alignment horizontal="center" vertical="center"/>
    </xf>
    <xf numFmtId="0" fontId="21" fillId="0" borderId="40" xfId="8" applyFont="1" applyBorder="1" applyAlignment="1">
      <alignment horizontal="center" vertical="center"/>
    </xf>
    <xf numFmtId="0" fontId="21" fillId="0" borderId="50" xfId="8" applyFont="1" applyBorder="1" applyAlignment="1">
      <alignment horizontal="center" vertical="center"/>
    </xf>
    <xf numFmtId="0" fontId="21" fillId="0" borderId="64" xfId="8" applyFont="1" applyBorder="1" applyAlignment="1">
      <alignment horizontal="center" vertical="center"/>
    </xf>
    <xf numFmtId="0" fontId="21" fillId="0" borderId="10" xfId="8" applyFont="1" applyBorder="1" applyAlignment="1">
      <alignment horizontal="center" vertical="center"/>
    </xf>
    <xf numFmtId="0" fontId="21" fillId="0" borderId="65" xfId="8" applyFont="1" applyBorder="1" applyAlignment="1">
      <alignment horizontal="center" vertical="center"/>
    </xf>
    <xf numFmtId="0" fontId="21" fillId="0" borderId="49" xfId="8" applyFont="1" applyBorder="1" applyAlignment="1">
      <alignment horizontal="center" vertical="center"/>
    </xf>
    <xf numFmtId="0" fontId="21" fillId="0" borderId="37" xfId="8" applyFont="1" applyBorder="1" applyAlignment="1">
      <alignment horizontal="center" vertical="center"/>
    </xf>
    <xf numFmtId="0" fontId="21" fillId="0" borderId="69" xfId="8" applyFont="1" applyBorder="1" applyAlignment="1">
      <alignment horizontal="center" vertical="center"/>
    </xf>
    <xf numFmtId="0" fontId="21" fillId="0" borderId="7" xfId="8" applyFont="1" applyBorder="1" applyAlignment="1">
      <alignment horizontal="center" vertical="center"/>
    </xf>
    <xf numFmtId="0" fontId="21" fillId="0" borderId="0" xfId="8" applyFont="1" applyAlignment="1">
      <alignment horizontal="center" vertical="center"/>
    </xf>
    <xf numFmtId="0" fontId="21" fillId="0" borderId="24" xfId="8" applyFont="1" applyBorder="1" applyAlignment="1">
      <alignment horizontal="center" vertical="center"/>
    </xf>
    <xf numFmtId="0" fontId="21" fillId="0" borderId="56" xfId="8" applyFont="1" applyBorder="1" applyAlignment="1">
      <alignment horizontal="center" vertical="center"/>
    </xf>
    <xf numFmtId="0" fontId="21" fillId="0" borderId="66" xfId="8" applyFont="1" applyBorder="1" applyAlignment="1">
      <alignment horizontal="center" vertical="center"/>
    </xf>
    <xf numFmtId="0" fontId="21" fillId="0" borderId="67"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1" fillId="0" borderId="3" xfId="8" applyFont="1" applyBorder="1" applyAlignment="1">
      <alignment horizontal="center" vertical="center"/>
    </xf>
    <xf numFmtId="181" fontId="21" fillId="0" borderId="7" xfId="8" applyNumberFormat="1" applyFont="1" applyBorder="1" applyAlignment="1">
      <alignment horizontal="right" vertical="center" shrinkToFit="1"/>
    </xf>
    <xf numFmtId="181" fontId="21" fillId="0" borderId="0" xfId="8" applyNumberFormat="1" applyFont="1" applyAlignment="1">
      <alignment horizontal="right" vertical="center" shrinkToFit="1"/>
    </xf>
    <xf numFmtId="181" fontId="21" fillId="0" borderId="66" xfId="8" applyNumberFormat="1" applyFont="1" applyBorder="1" applyAlignment="1">
      <alignment horizontal="right" vertical="center" shrinkToFit="1"/>
    </xf>
    <xf numFmtId="178" fontId="21" fillId="0" borderId="7" xfId="8" applyNumberFormat="1" applyFont="1" applyBorder="1" applyAlignment="1">
      <alignment horizontal="right" vertical="center" shrinkToFit="1"/>
    </xf>
    <xf numFmtId="178" fontId="21" fillId="0" borderId="0" xfId="8" applyNumberFormat="1" applyFont="1" applyAlignment="1">
      <alignment horizontal="right" vertical="center" shrinkToFit="1"/>
    </xf>
    <xf numFmtId="178" fontId="21" fillId="0" borderId="66" xfId="8" applyNumberFormat="1" applyFont="1" applyBorder="1" applyAlignment="1">
      <alignment horizontal="right" vertical="center" shrinkToFit="1"/>
    </xf>
    <xf numFmtId="0" fontId="21" fillId="0" borderId="7" xfId="8" applyFont="1" applyBorder="1" applyAlignment="1">
      <alignment horizontal="left" vertical="center"/>
    </xf>
    <xf numFmtId="0" fontId="21" fillId="0" borderId="0" xfId="8" applyFont="1" applyAlignment="1">
      <alignment horizontal="left" vertical="center"/>
    </xf>
    <xf numFmtId="0" fontId="21" fillId="0" borderId="66" xfId="8" applyFont="1" applyBorder="1" applyAlignment="1">
      <alignment horizontal="left" vertical="center"/>
    </xf>
    <xf numFmtId="0" fontId="21" fillId="0" borderId="14" xfId="8" applyFont="1" applyBorder="1" applyAlignment="1">
      <alignment horizontal="center" vertical="center"/>
    </xf>
    <xf numFmtId="0" fontId="21" fillId="0" borderId="51" xfId="8" applyFont="1" applyBorder="1" applyAlignment="1">
      <alignment horizontal="center" vertical="center"/>
    </xf>
    <xf numFmtId="0" fontId="21" fillId="0" borderId="15" xfId="8" applyFont="1" applyBorder="1" applyAlignment="1">
      <alignment horizontal="center" vertical="center"/>
    </xf>
    <xf numFmtId="0" fontId="21" fillId="0" borderId="52" xfId="8" applyFont="1" applyBorder="1" applyAlignment="1">
      <alignment horizontal="center" vertical="center"/>
    </xf>
    <xf numFmtId="0" fontId="21" fillId="0" borderId="70" xfId="8" applyFont="1" applyBorder="1" applyAlignment="1">
      <alignment horizontal="center" vertical="center"/>
    </xf>
    <xf numFmtId="0" fontId="21" fillId="0" borderId="71" xfId="8" applyFont="1" applyBorder="1" applyAlignment="1">
      <alignment horizontal="center" vertical="center"/>
    </xf>
    <xf numFmtId="0" fontId="21" fillId="0" borderId="41" xfId="8" applyFont="1" applyBorder="1" applyAlignment="1">
      <alignment horizontal="center" vertical="center"/>
    </xf>
    <xf numFmtId="0" fontId="21" fillId="0" borderId="16" xfId="8" applyFont="1" applyBorder="1" applyAlignment="1">
      <alignment horizontal="center" vertical="center"/>
    </xf>
    <xf numFmtId="0" fontId="21" fillId="0" borderId="72" xfId="8" applyFont="1" applyBorder="1" applyAlignment="1">
      <alignment horizontal="center" vertical="center"/>
    </xf>
    <xf numFmtId="0" fontId="21" fillId="0" borderId="73" xfId="8" applyFont="1" applyBorder="1" applyAlignment="1">
      <alignment horizontal="center" vertical="center"/>
    </xf>
    <xf numFmtId="0" fontId="21" fillId="0" borderId="11" xfId="8" applyFont="1" applyBorder="1" applyAlignment="1">
      <alignment horizontal="center" vertical="center"/>
    </xf>
    <xf numFmtId="0" fontId="21" fillId="0" borderId="12" xfId="8" applyFont="1" applyBorder="1" applyAlignment="1">
      <alignment horizontal="center" vertical="center"/>
    </xf>
    <xf numFmtId="0" fontId="21" fillId="0" borderId="74" xfId="8" applyFont="1" applyBorder="1" applyAlignment="1">
      <alignment horizontal="center" vertical="center"/>
    </xf>
    <xf numFmtId="0" fontId="21" fillId="0" borderId="75" xfId="8" applyFont="1" applyBorder="1" applyAlignment="1">
      <alignment horizontal="center" vertical="center"/>
    </xf>
    <xf numFmtId="49" fontId="21" fillId="0" borderId="41" xfId="8" applyNumberFormat="1" applyFont="1" applyBorder="1" applyAlignment="1">
      <alignment horizontal="center" vertical="center"/>
    </xf>
    <xf numFmtId="49" fontId="21" fillId="0" borderId="12" xfId="8" applyNumberFormat="1" applyFont="1" applyBorder="1" applyAlignment="1">
      <alignment horizontal="center" vertical="center"/>
    </xf>
    <xf numFmtId="49" fontId="21" fillId="0" borderId="13" xfId="8" applyNumberFormat="1" applyFont="1" applyBorder="1" applyAlignment="1">
      <alignment horizontal="center" vertical="center"/>
    </xf>
    <xf numFmtId="49" fontId="21" fillId="0" borderId="65" xfId="8" applyNumberFormat="1" applyFont="1" applyBorder="1" applyAlignment="1">
      <alignment horizontal="center" vertical="center"/>
    </xf>
    <xf numFmtId="49" fontId="21" fillId="0" borderId="0" xfId="8" applyNumberFormat="1" applyFont="1" applyAlignment="1">
      <alignment horizontal="center" vertical="center"/>
    </xf>
    <xf numFmtId="49" fontId="21" fillId="0" borderId="66" xfId="8" applyNumberFormat="1" applyFont="1" applyBorder="1" applyAlignment="1">
      <alignment horizontal="center" vertical="center"/>
    </xf>
    <xf numFmtId="49" fontId="21" fillId="0" borderId="72" xfId="8" applyNumberFormat="1" applyFont="1" applyBorder="1" applyAlignment="1">
      <alignment horizontal="center" vertical="center"/>
    </xf>
    <xf numFmtId="49" fontId="21" fillId="0" borderId="75" xfId="8" applyNumberFormat="1" applyFont="1" applyBorder="1" applyAlignment="1">
      <alignment horizontal="center" vertical="center"/>
    </xf>
    <xf numFmtId="49" fontId="21" fillId="0" borderId="76" xfId="8" applyNumberFormat="1" applyFont="1" applyBorder="1" applyAlignment="1">
      <alignment horizontal="center" vertical="center"/>
    </xf>
    <xf numFmtId="0" fontId="21" fillId="0" borderId="30" xfId="8" applyFont="1" applyBorder="1">
      <alignment vertical="center"/>
    </xf>
    <xf numFmtId="0" fontId="21" fillId="0" borderId="31" xfId="8" applyFont="1" applyBorder="1">
      <alignment vertical="center"/>
    </xf>
    <xf numFmtId="0" fontId="21" fillId="0" borderId="42" xfId="8" applyFont="1" applyBorder="1">
      <alignment vertical="center"/>
    </xf>
    <xf numFmtId="0" fontId="21" fillId="0" borderId="39" xfId="8" applyFont="1" applyBorder="1" applyAlignment="1">
      <alignment horizontal="center" vertical="center"/>
    </xf>
    <xf numFmtId="0" fontId="21" fillId="0" borderId="31" xfId="8" applyFont="1" applyBorder="1" applyAlignment="1">
      <alignment horizontal="center" vertical="center"/>
    </xf>
    <xf numFmtId="0" fontId="25" fillId="0" borderId="7" xfId="7" applyFont="1" applyBorder="1" applyAlignment="1">
      <alignment horizontal="left" vertical="center"/>
    </xf>
    <xf numFmtId="0" fontId="25" fillId="0" borderId="0" xfId="7" applyFont="1" applyAlignment="1">
      <alignment horizontal="left" vertical="center"/>
    </xf>
    <xf numFmtId="0" fontId="25" fillId="0" borderId="66" xfId="7" applyFont="1" applyBorder="1" applyAlignment="1">
      <alignment horizontal="left" vertical="center"/>
    </xf>
    <xf numFmtId="182" fontId="21" fillId="0" borderId="7" xfId="8" applyNumberFormat="1" applyFont="1" applyBorder="1" applyAlignment="1">
      <alignment horizontal="right" vertical="center" shrinkToFit="1"/>
    </xf>
    <xf numFmtId="182" fontId="21" fillId="0" borderId="0" xfId="8" applyNumberFormat="1" applyFont="1" applyAlignment="1">
      <alignment horizontal="right" vertical="center" shrinkToFit="1"/>
    </xf>
    <xf numFmtId="182" fontId="21" fillId="0" borderId="66" xfId="8" applyNumberFormat="1" applyFont="1" applyBorder="1" applyAlignment="1">
      <alignment horizontal="right" vertical="center" shrinkToFit="1"/>
    </xf>
    <xf numFmtId="183" fontId="21" fillId="0" borderId="7" xfId="8" applyNumberFormat="1" applyFont="1" applyBorder="1" applyAlignment="1">
      <alignment horizontal="right" vertical="center" shrinkToFit="1"/>
    </xf>
    <xf numFmtId="183" fontId="21" fillId="0" borderId="0" xfId="8" applyNumberFormat="1" applyFont="1" applyAlignment="1">
      <alignment horizontal="right" vertical="center" shrinkToFit="1"/>
    </xf>
    <xf numFmtId="183" fontId="21" fillId="0" borderId="66" xfId="8" applyNumberFormat="1" applyFont="1" applyBorder="1" applyAlignment="1">
      <alignment horizontal="right" vertical="center" shrinkToFit="1"/>
    </xf>
    <xf numFmtId="0" fontId="21" fillId="0" borderId="77" xfId="8" applyFont="1" applyBorder="1" applyAlignment="1">
      <alignment horizontal="center" vertical="center"/>
    </xf>
    <xf numFmtId="0" fontId="21" fillId="0" borderId="45" xfId="8" applyFont="1" applyBorder="1">
      <alignment vertical="center"/>
    </xf>
    <xf numFmtId="0" fontId="21" fillId="0" borderId="25" xfId="8" applyFont="1" applyBorder="1">
      <alignment vertical="center"/>
    </xf>
    <xf numFmtId="0" fontId="21" fillId="0" borderId="46" xfId="8" applyFont="1" applyBorder="1">
      <alignment vertical="center"/>
    </xf>
    <xf numFmtId="178" fontId="21" fillId="0" borderId="45" xfId="8" applyNumberFormat="1" applyFont="1" applyBorder="1" applyAlignment="1">
      <alignment horizontal="right" vertical="center" shrinkToFit="1"/>
    </xf>
    <xf numFmtId="178" fontId="21" fillId="0" borderId="25" xfId="8" applyNumberFormat="1" applyFont="1" applyBorder="1" applyAlignment="1">
      <alignment horizontal="right" vertical="center" shrinkToFit="1"/>
    </xf>
    <xf numFmtId="178" fontId="21" fillId="0" borderId="26" xfId="8" applyNumberFormat="1" applyFont="1" applyBorder="1" applyAlignment="1">
      <alignment horizontal="right" vertical="center" shrinkToFit="1"/>
    </xf>
    <xf numFmtId="0" fontId="21" fillId="0" borderId="39" xfId="8" applyFont="1" applyBorder="1">
      <alignment vertical="center"/>
    </xf>
    <xf numFmtId="178" fontId="21" fillId="0" borderId="39" xfId="8" applyNumberFormat="1" applyFont="1" applyBorder="1" applyAlignment="1">
      <alignment horizontal="right" vertical="center" shrinkToFit="1"/>
    </xf>
    <xf numFmtId="178" fontId="21" fillId="0" borderId="31" xfId="8" applyNumberFormat="1" applyFont="1" applyBorder="1" applyAlignment="1">
      <alignment horizontal="right" vertical="center" shrinkToFit="1"/>
    </xf>
    <xf numFmtId="178" fontId="21" fillId="0" borderId="32" xfId="8" applyNumberFormat="1" applyFont="1" applyBorder="1" applyAlignment="1">
      <alignment horizontal="right" vertical="center" shrinkToFit="1"/>
    </xf>
    <xf numFmtId="0" fontId="21" fillId="0" borderId="44" xfId="8" applyFont="1" applyBorder="1">
      <alignment vertical="center"/>
    </xf>
    <xf numFmtId="0" fontId="21" fillId="0" borderId="18" xfId="8" applyFont="1" applyBorder="1">
      <alignment vertical="center"/>
    </xf>
    <xf numFmtId="0" fontId="21" fillId="0" borderId="43" xfId="8" applyFont="1" applyBorder="1">
      <alignment vertical="center"/>
    </xf>
    <xf numFmtId="185" fontId="21" fillId="0" borderId="44" xfId="8" applyNumberFormat="1" applyFont="1" applyBorder="1" applyAlignment="1">
      <alignment horizontal="right" vertical="center" shrinkToFit="1"/>
    </xf>
    <xf numFmtId="185" fontId="21" fillId="0" borderId="18" xfId="8" applyNumberFormat="1" applyFont="1" applyBorder="1" applyAlignment="1">
      <alignment horizontal="right" vertical="center" shrinkToFit="1"/>
    </xf>
    <xf numFmtId="185" fontId="21" fillId="0" borderId="19" xfId="8" applyNumberFormat="1" applyFont="1" applyBorder="1" applyAlignment="1">
      <alignment horizontal="right" vertical="center" shrinkToFit="1"/>
    </xf>
    <xf numFmtId="0" fontId="21" fillId="0" borderId="36"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0" xfId="8" applyFont="1" applyAlignment="1">
      <alignment horizontal="center" vertical="center" wrapText="1"/>
    </xf>
    <xf numFmtId="0" fontId="21" fillId="0" borderId="38" xfId="8" applyFont="1" applyBorder="1" applyAlignment="1">
      <alignment horizontal="center" vertical="center" wrapText="1"/>
    </xf>
    <xf numFmtId="0" fontId="21" fillId="0" borderId="74" xfId="8" applyFont="1" applyBorder="1" applyAlignment="1">
      <alignment horizontal="center" vertical="center" wrapText="1"/>
    </xf>
    <xf numFmtId="0" fontId="21" fillId="0" borderId="75" xfId="8" applyFont="1" applyBorder="1" applyAlignment="1">
      <alignment horizontal="center" vertical="center" wrapText="1"/>
    </xf>
    <xf numFmtId="0" fontId="21" fillId="0" borderId="70" xfId="8" applyFont="1" applyBorder="1" applyAlignment="1">
      <alignment horizontal="center" vertical="center" wrapText="1"/>
    </xf>
    <xf numFmtId="0" fontId="25" fillId="0" borderId="64" xfId="8" applyFont="1" applyBorder="1">
      <alignment vertical="center"/>
    </xf>
    <xf numFmtId="0" fontId="25" fillId="0" borderId="25" xfId="8" applyFont="1" applyBorder="1">
      <alignment vertical="center"/>
    </xf>
    <xf numFmtId="0" fontId="25" fillId="0" borderId="46" xfId="8" applyFont="1" applyBorder="1">
      <alignment vertical="center"/>
    </xf>
    <xf numFmtId="178" fontId="25" fillId="0" borderId="64" xfId="8" applyNumberFormat="1" applyFont="1" applyBorder="1" applyAlignment="1">
      <alignment horizontal="right" vertical="center" shrinkToFit="1"/>
    </xf>
    <xf numFmtId="178" fontId="25" fillId="0" borderId="8" xfId="8" applyNumberFormat="1" applyFont="1" applyBorder="1" applyAlignment="1">
      <alignment horizontal="right" vertical="center" shrinkToFit="1"/>
    </xf>
    <xf numFmtId="178" fontId="25" fillId="0" borderId="9" xfId="8" applyNumberFormat="1" applyFont="1" applyBorder="1" applyAlignment="1">
      <alignment horizontal="right" vertical="center" shrinkToFit="1"/>
    </xf>
    <xf numFmtId="0" fontId="21" fillId="0" borderId="30" xfId="8" applyFont="1" applyBorder="1" applyAlignment="1">
      <alignment horizontal="center" vertical="center"/>
    </xf>
    <xf numFmtId="0" fontId="21" fillId="0" borderId="42" xfId="8" applyFont="1" applyBorder="1" applyAlignment="1">
      <alignment horizontal="center" vertical="center"/>
    </xf>
    <xf numFmtId="0" fontId="21" fillId="0" borderId="39" xfId="8" applyFont="1" applyBorder="1" applyAlignment="1">
      <alignment horizontal="center" vertical="center" shrinkToFit="1"/>
    </xf>
    <xf numFmtId="0" fontId="21" fillId="0" borderId="31" xfId="8" applyFont="1" applyBorder="1" applyAlignment="1">
      <alignment horizontal="center" vertical="center" shrinkToFit="1"/>
    </xf>
    <xf numFmtId="0" fontId="21" fillId="0" borderId="42" xfId="8" applyFont="1" applyBorder="1" applyAlignment="1">
      <alignment horizontal="center" vertical="center" shrinkToFit="1"/>
    </xf>
    <xf numFmtId="0" fontId="21" fillId="0" borderId="32" xfId="8" applyFont="1" applyBorder="1" applyAlignment="1">
      <alignment horizontal="center" vertical="center" shrinkToFit="1"/>
    </xf>
    <xf numFmtId="0" fontId="25" fillId="0" borderId="41" xfId="8" applyFont="1" applyBorder="1">
      <alignment vertical="center"/>
    </xf>
    <xf numFmtId="0" fontId="25" fillId="0" borderId="31" xfId="8" applyFont="1" applyBorder="1">
      <alignment vertical="center"/>
    </xf>
    <xf numFmtId="0" fontId="25" fillId="0" borderId="42" xfId="8" applyFont="1" applyBorder="1">
      <alignment vertical="center"/>
    </xf>
    <xf numFmtId="178" fontId="25" fillId="0" borderId="39" xfId="8" applyNumberFormat="1" applyFont="1" applyBorder="1" applyAlignment="1">
      <alignment horizontal="right" vertical="center" shrinkToFit="1"/>
    </xf>
    <xf numFmtId="178" fontId="25" fillId="0" borderId="31" xfId="8" applyNumberFormat="1" applyFont="1" applyBorder="1" applyAlignment="1">
      <alignment horizontal="right" vertical="center" shrinkToFit="1"/>
    </xf>
    <xf numFmtId="178" fontId="25" fillId="0" borderId="32" xfId="8" applyNumberFormat="1" applyFont="1" applyBorder="1" applyAlignment="1">
      <alignment horizontal="right" vertical="center" shrinkToFit="1"/>
    </xf>
    <xf numFmtId="181" fontId="21" fillId="0" borderId="39" xfId="8" applyNumberFormat="1" applyFont="1" applyBorder="1" applyAlignment="1">
      <alignment horizontal="right" vertical="center" shrinkToFit="1"/>
    </xf>
    <xf numFmtId="181" fontId="21" fillId="0" borderId="31" xfId="8" applyNumberFormat="1" applyFont="1" applyBorder="1" applyAlignment="1">
      <alignment horizontal="right" vertical="center" shrinkToFit="1"/>
    </xf>
    <xf numFmtId="181" fontId="21" fillId="0" borderId="42" xfId="8" applyNumberFormat="1" applyFont="1" applyBorder="1" applyAlignment="1">
      <alignment horizontal="right" vertical="center" shrinkToFit="1"/>
    </xf>
    <xf numFmtId="181" fontId="21" fillId="0" borderId="32" xfId="8" applyNumberFormat="1" applyFont="1" applyBorder="1" applyAlignment="1">
      <alignment horizontal="right" vertical="center" shrinkToFit="1"/>
    </xf>
    <xf numFmtId="0" fontId="25" fillId="0" borderId="41" xfId="9" applyFont="1" applyBorder="1" applyAlignment="1">
      <alignment horizontal="center" vertical="center" shrinkToFit="1"/>
    </xf>
    <xf numFmtId="0" fontId="25" fillId="0" borderId="12" xfId="9" applyFont="1" applyBorder="1" applyAlignment="1">
      <alignment horizontal="center" vertical="center" shrinkToFit="1"/>
    </xf>
    <xf numFmtId="0" fontId="25" fillId="0" borderId="51" xfId="9" applyFont="1" applyBorder="1" applyAlignment="1">
      <alignment horizontal="center" vertical="center" shrinkToFit="1"/>
    </xf>
    <xf numFmtId="178" fontId="21" fillId="0" borderId="42" xfId="8" applyNumberFormat="1" applyFont="1" applyBorder="1" applyAlignment="1">
      <alignment horizontal="right" vertical="center" shrinkToFit="1"/>
    </xf>
    <xf numFmtId="0" fontId="21" fillId="0" borderId="74" xfId="8" applyFont="1" applyBorder="1" applyAlignment="1">
      <alignment horizontal="left" vertical="center"/>
    </xf>
    <xf numFmtId="0" fontId="21" fillId="0" borderId="75" xfId="8" applyFont="1" applyBorder="1" applyAlignment="1">
      <alignment horizontal="left" vertical="center"/>
    </xf>
    <xf numFmtId="0" fontId="21" fillId="0" borderId="76" xfId="8" applyFont="1" applyBorder="1" applyAlignment="1">
      <alignment horizontal="left" vertical="center"/>
    </xf>
    <xf numFmtId="181" fontId="21" fillId="0" borderId="74" xfId="8" applyNumberFormat="1" applyFont="1" applyBorder="1" applyAlignment="1">
      <alignment horizontal="right" vertical="center" shrinkToFit="1"/>
    </xf>
    <xf numFmtId="181" fontId="21" fillId="0" borderId="75" xfId="8" applyNumberFormat="1" applyFont="1" applyBorder="1" applyAlignment="1">
      <alignment horizontal="right" vertical="center" shrinkToFit="1"/>
    </xf>
    <xf numFmtId="181" fontId="21" fillId="0" borderId="76" xfId="8" applyNumberFormat="1" applyFont="1" applyBorder="1" applyAlignment="1">
      <alignment horizontal="right" vertical="center" shrinkToFit="1"/>
    </xf>
    <xf numFmtId="0" fontId="21" fillId="0" borderId="36" xfId="10" applyBorder="1" applyAlignment="1">
      <alignment horizontal="left" vertical="center"/>
    </xf>
    <xf numFmtId="0" fontId="21" fillId="0" borderId="8" xfId="10" applyBorder="1" applyAlignment="1">
      <alignment horizontal="left" vertical="center"/>
    </xf>
    <xf numFmtId="0" fontId="21" fillId="0" borderId="9" xfId="10" applyBorder="1" applyAlignment="1">
      <alignment horizontal="left" vertical="center"/>
    </xf>
    <xf numFmtId="0" fontId="25" fillId="0" borderId="12" xfId="8" applyFont="1" applyBorder="1">
      <alignment vertical="center"/>
    </xf>
    <xf numFmtId="0" fontId="25" fillId="0" borderId="51" xfId="8" applyFont="1" applyBorder="1">
      <alignment vertical="center"/>
    </xf>
    <xf numFmtId="185" fontId="25" fillId="0" borderId="41" xfId="8" applyNumberFormat="1" applyFont="1" applyBorder="1" applyAlignment="1">
      <alignment horizontal="right" vertical="center" shrinkToFit="1"/>
    </xf>
    <xf numFmtId="185" fontId="25" fillId="0" borderId="12" xfId="8" applyNumberFormat="1" applyFont="1" applyBorder="1" applyAlignment="1">
      <alignment horizontal="right" vertical="center" shrinkToFit="1"/>
    </xf>
    <xf numFmtId="185" fontId="25" fillId="0" borderId="13" xfId="8" applyNumberFormat="1" applyFont="1" applyBorder="1" applyAlignment="1">
      <alignment horizontal="right" vertical="center" shrinkToFit="1"/>
    </xf>
    <xf numFmtId="178" fontId="21" fillId="0" borderId="8" xfId="8" applyNumberFormat="1" applyFont="1" applyBorder="1" applyAlignment="1">
      <alignment horizontal="right" vertical="center"/>
    </xf>
    <xf numFmtId="178" fontId="21" fillId="0" borderId="9" xfId="8" applyNumberFormat="1" applyFont="1" applyBorder="1" applyAlignment="1">
      <alignment horizontal="right" vertical="center"/>
    </xf>
    <xf numFmtId="0" fontId="25" fillId="0" borderId="44" xfId="9" applyFont="1" applyBorder="1" applyAlignment="1">
      <alignment horizontal="center" vertical="center" shrinkToFit="1"/>
    </xf>
    <xf numFmtId="0" fontId="25" fillId="0" borderId="18" xfId="9" applyFont="1" applyBorder="1" applyAlignment="1">
      <alignment horizontal="center" vertical="center" shrinkToFit="1"/>
    </xf>
    <xf numFmtId="0" fontId="25" fillId="0" borderId="43" xfId="9" applyFont="1" applyBorder="1" applyAlignment="1">
      <alignment horizontal="center" vertical="center" shrinkToFit="1"/>
    </xf>
    <xf numFmtId="0" fontId="27" fillId="0" borderId="0" xfId="8" applyFont="1" applyAlignment="1">
      <alignment horizontal="left" vertical="center" wrapText="1"/>
    </xf>
    <xf numFmtId="0" fontId="27" fillId="0" borderId="66" xfId="8" applyFont="1" applyBorder="1" applyAlignment="1">
      <alignment horizontal="left" vertical="center" wrapText="1"/>
    </xf>
    <xf numFmtId="0" fontId="25" fillId="0" borderId="74" xfId="7" applyFont="1" applyBorder="1" applyAlignment="1">
      <alignment horizontal="left" vertical="center"/>
    </xf>
    <xf numFmtId="0" fontId="25" fillId="0" borderId="75" xfId="7" applyFont="1" applyBorder="1" applyAlignment="1">
      <alignment horizontal="left" vertical="center"/>
    </xf>
    <xf numFmtId="0" fontId="25" fillId="0" borderId="76" xfId="7" applyFont="1" applyBorder="1" applyAlignment="1">
      <alignment horizontal="left" vertical="center"/>
    </xf>
    <xf numFmtId="178" fontId="21" fillId="0" borderId="74" xfId="8" applyNumberFormat="1" applyFont="1" applyBorder="1" applyAlignment="1">
      <alignment horizontal="right" vertical="center" shrinkToFit="1"/>
    </xf>
    <xf numFmtId="178" fontId="21" fillId="0" borderId="75" xfId="8" applyNumberFormat="1" applyFont="1" applyBorder="1" applyAlignment="1">
      <alignment horizontal="right" vertical="center" shrinkToFit="1"/>
    </xf>
    <xf numFmtId="178" fontId="21" fillId="0" borderId="76" xfId="8" applyNumberFormat="1" applyFont="1" applyBorder="1" applyAlignment="1">
      <alignment horizontal="right" vertical="center" shrinkToFit="1"/>
    </xf>
    <xf numFmtId="0" fontId="21" fillId="0" borderId="78" xfId="8" applyFont="1" applyBorder="1" applyAlignment="1">
      <alignment horizontal="center" vertical="center"/>
    </xf>
    <xf numFmtId="0" fontId="21" fillId="0" borderId="53" xfId="8" applyFont="1" applyBorder="1" applyAlignment="1">
      <alignment horizontal="center" vertical="center"/>
    </xf>
    <xf numFmtId="183" fontId="21" fillId="0" borderId="53" xfId="8" applyNumberFormat="1" applyFont="1" applyBorder="1" applyAlignment="1">
      <alignment horizontal="right" vertical="center" shrinkToFit="1"/>
    </xf>
    <xf numFmtId="183" fontId="21" fillId="0" borderId="79" xfId="8" applyNumberFormat="1" applyFont="1" applyBorder="1" applyAlignment="1">
      <alignment horizontal="right" vertical="center" shrinkToFit="1"/>
    </xf>
    <xf numFmtId="183" fontId="21" fillId="0" borderId="6" xfId="8" applyNumberFormat="1" applyFont="1" applyBorder="1" applyAlignment="1">
      <alignment horizontal="right" vertical="center" shrinkToFit="1"/>
    </xf>
    <xf numFmtId="181" fontId="21" fillId="0" borderId="44" xfId="8" applyNumberFormat="1" applyFont="1" applyBorder="1" applyAlignment="1">
      <alignment horizontal="right" vertical="center" shrinkToFit="1"/>
    </xf>
    <xf numFmtId="181" fontId="21" fillId="0" borderId="18" xfId="8" applyNumberFormat="1" applyFont="1" applyBorder="1" applyAlignment="1">
      <alignment horizontal="right" vertical="center" shrinkToFit="1"/>
    </xf>
    <xf numFmtId="181" fontId="21" fillId="0" borderId="43" xfId="8" applyNumberFormat="1" applyFont="1" applyBorder="1" applyAlignment="1">
      <alignment horizontal="right" vertical="center" shrinkToFit="1"/>
    </xf>
    <xf numFmtId="181" fontId="21" fillId="0" borderId="19" xfId="8" applyNumberFormat="1" applyFont="1" applyBorder="1" applyAlignment="1">
      <alignment horizontal="right" vertical="center" shrinkToFit="1"/>
    </xf>
    <xf numFmtId="178" fontId="21" fillId="0" borderId="53" xfId="8" applyNumberFormat="1" applyFont="1" applyBorder="1" applyAlignment="1">
      <alignment horizontal="right" vertical="center" shrinkToFit="1"/>
    </xf>
    <xf numFmtId="178" fontId="21" fillId="0" borderId="79" xfId="8" applyNumberFormat="1" applyFont="1" applyBorder="1" applyAlignment="1">
      <alignment horizontal="right" vertical="center" shrinkToFit="1"/>
    </xf>
    <xf numFmtId="178" fontId="21" fillId="0" borderId="6" xfId="8" applyNumberFormat="1" applyFont="1" applyBorder="1" applyAlignment="1">
      <alignment horizontal="right" vertical="center" shrinkToFit="1"/>
    </xf>
    <xf numFmtId="181" fontId="21" fillId="0" borderId="75" xfId="8" applyNumberFormat="1" applyFont="1" applyBorder="1" applyAlignment="1">
      <alignment horizontal="right" vertical="center"/>
    </xf>
    <xf numFmtId="181" fontId="21" fillId="0" borderId="76" xfId="8" applyNumberFormat="1" applyFont="1" applyBorder="1" applyAlignment="1">
      <alignment horizontal="right" vertical="center"/>
    </xf>
    <xf numFmtId="0" fontId="21" fillId="0" borderId="17" xfId="8" applyFont="1" applyBorder="1">
      <alignment vertical="center"/>
    </xf>
    <xf numFmtId="0" fontId="21" fillId="0" borderId="22" xfId="8" applyFont="1" applyBorder="1" applyAlignment="1">
      <alignment horizontal="center" vertical="center"/>
    </xf>
    <xf numFmtId="0" fontId="21" fillId="0" borderId="19" xfId="8" applyFont="1" applyBorder="1" applyAlignment="1">
      <alignment horizontal="center" vertical="center"/>
    </xf>
    <xf numFmtId="0" fontId="21" fillId="0" borderId="80" xfId="8" applyFont="1" applyBorder="1" applyAlignment="1">
      <alignment horizontal="center" vertical="center"/>
    </xf>
    <xf numFmtId="0" fontId="21" fillId="0" borderId="81" xfId="8" applyFont="1" applyBorder="1" applyAlignment="1">
      <alignment horizontal="center" vertical="center"/>
    </xf>
    <xf numFmtId="0" fontId="21" fillId="0" borderId="25" xfId="8" applyFont="1" applyBorder="1" applyAlignment="1">
      <alignment horizontal="center" vertical="center"/>
    </xf>
    <xf numFmtId="0" fontId="21" fillId="0" borderId="26" xfId="8" applyFont="1" applyBorder="1" applyAlignment="1">
      <alignment horizontal="center" vertical="center"/>
    </xf>
    <xf numFmtId="0" fontId="21" fillId="0" borderId="41" xfId="8" applyFont="1" applyBorder="1" applyAlignment="1">
      <alignment horizontal="center" vertical="center" textRotation="255"/>
    </xf>
    <xf numFmtId="0" fontId="21" fillId="0" borderId="12" xfId="8" applyFont="1" applyBorder="1" applyAlignment="1">
      <alignment horizontal="center" vertical="center" textRotation="255"/>
    </xf>
    <xf numFmtId="0" fontId="21" fillId="0" borderId="51" xfId="8" applyFont="1" applyBorder="1" applyAlignment="1">
      <alignment horizontal="center" vertical="center" textRotation="255"/>
    </xf>
    <xf numFmtId="0" fontId="21" fillId="0" borderId="65" xfId="8" applyFont="1" applyBorder="1" applyAlignment="1">
      <alignment horizontal="center" vertical="center" textRotation="255"/>
    </xf>
    <xf numFmtId="0" fontId="21" fillId="0" borderId="0" xfId="8" applyFont="1" applyAlignment="1">
      <alignment horizontal="center" vertical="center" textRotation="255"/>
    </xf>
    <xf numFmtId="0" fontId="21" fillId="0" borderId="38" xfId="8" applyFont="1" applyBorder="1" applyAlignment="1">
      <alignment horizontal="center" vertical="center" textRotation="255"/>
    </xf>
    <xf numFmtId="0" fontId="21" fillId="0" borderId="37" xfId="8" applyFont="1" applyBorder="1" applyAlignment="1">
      <alignment horizontal="center" vertical="center" textRotation="255"/>
    </xf>
    <xf numFmtId="0" fontId="21" fillId="0" borderId="56" xfId="8" applyFont="1" applyBorder="1" applyAlignment="1">
      <alignment horizontal="center" vertical="center" textRotation="255"/>
    </xf>
    <xf numFmtId="0" fontId="21" fillId="0" borderId="40" xfId="8" applyFont="1" applyBorder="1" applyAlignment="1">
      <alignment horizontal="center" vertical="center" textRotation="255"/>
    </xf>
    <xf numFmtId="0" fontId="28" fillId="0" borderId="31" xfId="8" applyFont="1" applyBorder="1">
      <alignment vertical="center"/>
    </xf>
    <xf numFmtId="0" fontId="28" fillId="0" borderId="42" xfId="8" applyFont="1" applyBorder="1">
      <alignment vertical="center"/>
    </xf>
    <xf numFmtId="0" fontId="25" fillId="0" borderId="3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0" xfId="7" applyFont="1" applyAlignment="1">
      <alignment horizontal="center" vertical="center" wrapText="1"/>
    </xf>
    <xf numFmtId="0" fontId="25" fillId="0" borderId="6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6" xfId="7" applyFont="1" applyBorder="1" applyAlignment="1">
      <alignment horizontal="center" vertical="center" wrapText="1"/>
    </xf>
    <xf numFmtId="49" fontId="21" fillId="0" borderId="0" xfId="8" applyNumberFormat="1" applyFont="1" applyAlignment="1">
      <alignment horizontal="left" vertical="center"/>
    </xf>
    <xf numFmtId="178" fontId="21" fillId="0" borderId="44" xfId="8" applyNumberFormat="1" applyFont="1" applyBorder="1" applyAlignment="1">
      <alignment horizontal="right" vertical="center"/>
    </xf>
    <xf numFmtId="178" fontId="21" fillId="0" borderId="18" xfId="8" applyNumberFormat="1" applyFont="1" applyBorder="1" applyAlignment="1">
      <alignment horizontal="right" vertical="center"/>
    </xf>
    <xf numFmtId="178" fontId="21" fillId="0" borderId="43" xfId="8" applyNumberFormat="1" applyFont="1" applyBorder="1" applyAlignment="1">
      <alignment horizontal="right" vertical="center"/>
    </xf>
    <xf numFmtId="0" fontId="21" fillId="0" borderId="72" xfId="8" applyFont="1" applyBorder="1" applyAlignment="1">
      <alignment horizontal="center" vertical="center" shrinkToFit="1"/>
    </xf>
    <xf numFmtId="0" fontId="21" fillId="0" borderId="75" xfId="8" applyFont="1" applyBorder="1" applyAlignment="1">
      <alignment horizontal="center" vertical="center" shrinkToFit="1"/>
    </xf>
    <xf numFmtId="0" fontId="21" fillId="0" borderId="70" xfId="8" applyFont="1" applyBorder="1" applyAlignment="1">
      <alignment horizontal="center" vertical="center" shrinkToFit="1"/>
    </xf>
    <xf numFmtId="0" fontId="21" fillId="0" borderId="11" xfId="8" applyFont="1" applyBorder="1" applyAlignment="1">
      <alignment horizontal="center" vertical="center" textRotation="255"/>
    </xf>
    <xf numFmtId="0" fontId="21" fillId="0" borderId="7" xfId="8" applyFont="1" applyBorder="1" applyAlignment="1">
      <alignment horizontal="center" vertical="center" textRotation="255"/>
    </xf>
    <xf numFmtId="0" fontId="21" fillId="0" borderId="74" xfId="8" applyFont="1" applyBorder="1" applyAlignment="1">
      <alignment horizontal="center" vertical="center" textRotation="255"/>
    </xf>
    <xf numFmtId="0" fontId="21" fillId="0" borderId="75" xfId="8" applyFont="1" applyBorder="1" applyAlignment="1">
      <alignment horizontal="center" vertical="center" textRotation="255"/>
    </xf>
    <xf numFmtId="0" fontId="21" fillId="0" borderId="70" xfId="8" applyFont="1" applyBorder="1" applyAlignment="1">
      <alignment horizontal="center" vertical="center" textRotation="255"/>
    </xf>
    <xf numFmtId="0" fontId="27" fillId="0" borderId="41" xfId="8" applyFont="1" applyBorder="1" applyAlignment="1">
      <alignment horizontal="center" vertical="center" wrapText="1"/>
    </xf>
    <xf numFmtId="0" fontId="27" fillId="0" borderId="12" xfId="8" applyFont="1" applyBorder="1" applyAlignment="1">
      <alignment horizontal="center" vertical="center" wrapText="1"/>
    </xf>
    <xf numFmtId="0" fontId="27" fillId="0" borderId="51"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0" xfId="8" applyFont="1" applyBorder="1" applyAlignment="1">
      <alignment horizontal="center" vertical="center" wrapText="1"/>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51"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6" xfId="8" applyFont="1" applyBorder="1" applyAlignment="1">
      <alignment horizontal="center" vertical="center" wrapText="1"/>
    </xf>
    <xf numFmtId="0" fontId="21" fillId="0" borderId="4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67" xfId="8" applyFont="1" applyBorder="1" applyAlignment="1">
      <alignment horizontal="center" vertical="center" wrapText="1"/>
    </xf>
    <xf numFmtId="0" fontId="21" fillId="0" borderId="0" xfId="8" applyFont="1" applyAlignment="1">
      <alignment horizontal="center" vertical="center" shrinkToFit="1"/>
    </xf>
    <xf numFmtId="186" fontId="21" fillId="0" borderId="0" xfId="8" applyNumberFormat="1" applyFont="1" applyAlignment="1" applyProtection="1">
      <alignment horizontal="center" vertical="center" shrinkToFit="1"/>
      <protection hidden="1"/>
    </xf>
    <xf numFmtId="0" fontId="27" fillId="0" borderId="0" xfId="8" applyFont="1" applyAlignment="1" applyProtection="1">
      <alignment horizontal="left" vertical="center" wrapText="1"/>
      <protection hidden="1"/>
    </xf>
    <xf numFmtId="0" fontId="21" fillId="0" borderId="0" xfId="8" applyFont="1" applyAlignment="1" applyProtection="1">
      <alignment horizontal="center" vertical="center" shrinkToFit="1"/>
      <protection hidden="1"/>
    </xf>
    <xf numFmtId="0" fontId="21" fillId="0" borderId="0" xfId="8" applyFont="1">
      <alignment vertical="center"/>
    </xf>
    <xf numFmtId="0" fontId="21" fillId="0" borderId="0" xfId="10">
      <alignment vertical="center"/>
    </xf>
    <xf numFmtId="49" fontId="24" fillId="0" borderId="1" xfId="11" applyNumberFormat="1" applyFont="1" applyBorder="1" applyAlignment="1">
      <alignment horizontal="center" vertical="center"/>
    </xf>
    <xf numFmtId="49" fontId="24" fillId="0" borderId="2" xfId="11" applyNumberFormat="1" applyFont="1" applyBorder="1" applyAlignment="1">
      <alignment horizontal="center" vertical="center"/>
    </xf>
    <xf numFmtId="49" fontId="24" fillId="0" borderId="3" xfId="11" applyNumberFormat="1" applyFont="1" applyBorder="1" applyAlignment="1">
      <alignment horizontal="center"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0" fontId="21" fillId="0" borderId="34" xfId="11" applyFont="1" applyBorder="1" applyAlignment="1">
      <alignment horizontal="center" vertical="center"/>
    </xf>
    <xf numFmtId="0" fontId="21" fillId="0" borderId="41" xfId="11" applyFont="1" applyBorder="1">
      <alignment vertical="center"/>
    </xf>
    <xf numFmtId="0" fontId="21" fillId="0" borderId="12" xfId="11" applyFont="1" applyBorder="1">
      <alignment vertical="center"/>
    </xf>
    <xf numFmtId="0" fontId="21" fillId="0" borderId="51" xfId="11" applyFont="1" applyBorder="1">
      <alignment vertical="center"/>
    </xf>
    <xf numFmtId="178" fontId="21" fillId="0" borderId="41" xfId="11" applyNumberFormat="1" applyFont="1" applyBorder="1" applyAlignment="1">
      <alignment horizontal="right" vertical="center" shrinkToFit="1"/>
    </xf>
    <xf numFmtId="178" fontId="21" fillId="0" borderId="12" xfId="11" applyNumberFormat="1" applyFont="1" applyBorder="1" applyAlignment="1">
      <alignment horizontal="right" vertical="center" shrinkToFit="1"/>
    </xf>
    <xf numFmtId="178" fontId="21" fillId="0" borderId="82" xfId="11" applyNumberFormat="1" applyFont="1" applyBorder="1" applyAlignment="1">
      <alignment horizontal="right" vertical="center" shrinkToFit="1"/>
    </xf>
    <xf numFmtId="181" fontId="21" fillId="0" borderId="83" xfId="11" applyNumberFormat="1" applyFont="1" applyBorder="1" applyAlignment="1">
      <alignment horizontal="right" vertical="center" shrinkToFit="1"/>
    </xf>
    <xf numFmtId="178" fontId="21" fillId="0" borderId="83" xfId="11" applyNumberFormat="1" applyFont="1" applyBorder="1" applyAlignment="1">
      <alignment horizontal="right" vertical="center" shrinkToFit="1"/>
    </xf>
    <xf numFmtId="181" fontId="21" fillId="0" borderId="84" xfId="11" applyNumberFormat="1" applyFont="1" applyBorder="1" applyAlignment="1">
      <alignment horizontal="right" vertical="center" shrinkToFit="1"/>
    </xf>
    <xf numFmtId="181" fontId="21" fillId="0" borderId="12" xfId="11" applyNumberFormat="1" applyFont="1" applyBorder="1" applyAlignment="1">
      <alignment horizontal="right" vertical="center" shrinkToFit="1"/>
    </xf>
    <xf numFmtId="181" fontId="21" fillId="0" borderId="51" xfId="11" applyNumberFormat="1" applyFont="1" applyBorder="1" applyAlignment="1">
      <alignment horizontal="right" vertical="center" shrinkToFit="1"/>
    </xf>
    <xf numFmtId="0" fontId="21" fillId="0" borderId="65" xfId="11" applyFont="1" applyBorder="1">
      <alignment vertical="center"/>
    </xf>
    <xf numFmtId="0" fontId="21" fillId="0" borderId="0" xfId="11" applyFont="1">
      <alignment vertical="center"/>
    </xf>
    <xf numFmtId="0" fontId="21" fillId="0" borderId="38" xfId="11" applyFont="1" applyBorder="1">
      <alignment vertical="center"/>
    </xf>
    <xf numFmtId="178" fontId="21" fillId="0" borderId="65" xfId="11" applyNumberFormat="1" applyFont="1" applyBorder="1" applyAlignment="1">
      <alignment horizontal="right" vertical="center" shrinkToFit="1"/>
    </xf>
    <xf numFmtId="178" fontId="21" fillId="0" borderId="0" xfId="11" applyNumberFormat="1" applyFont="1" applyAlignment="1">
      <alignment horizontal="right" vertical="center" shrinkToFit="1"/>
    </xf>
    <xf numFmtId="178" fontId="21" fillId="0" borderId="85" xfId="11" applyNumberFormat="1" applyFont="1" applyBorder="1" applyAlignment="1">
      <alignment horizontal="right" vertical="center" shrinkToFit="1"/>
    </xf>
    <xf numFmtId="181" fontId="21" fillId="0" borderId="86" xfId="11" applyNumberFormat="1" applyFont="1" applyBorder="1" applyAlignment="1">
      <alignment horizontal="right" vertical="center" shrinkToFit="1"/>
    </xf>
    <xf numFmtId="178" fontId="21" fillId="0" borderId="86" xfId="11" applyNumberFormat="1" applyFont="1" applyBorder="1" applyAlignment="1">
      <alignment horizontal="right" vertical="center" shrinkToFit="1"/>
    </xf>
    <xf numFmtId="181" fontId="21" fillId="0" borderId="88" xfId="11" applyNumberFormat="1" applyFont="1" applyBorder="1" applyAlignment="1">
      <alignment horizontal="right" vertical="center" shrinkToFit="1"/>
    </xf>
    <xf numFmtId="181" fontId="21" fillId="0" borderId="0" xfId="11" applyNumberFormat="1" applyFont="1" applyAlignment="1">
      <alignment horizontal="right" vertical="center" shrinkToFit="1"/>
    </xf>
    <xf numFmtId="181" fontId="21" fillId="0" borderId="38" xfId="11" applyNumberFormat="1" applyFont="1" applyBorder="1" applyAlignment="1">
      <alignment horizontal="right" vertical="center" shrinkToFit="1"/>
    </xf>
    <xf numFmtId="178" fontId="21" fillId="0" borderId="87" xfId="11" applyNumberFormat="1" applyFont="1" applyBorder="1" applyAlignment="1">
      <alignment horizontal="right" vertical="center" shrinkToFit="1"/>
    </xf>
    <xf numFmtId="178" fontId="21" fillId="0" borderId="88" xfId="11" applyNumberFormat="1" applyFont="1" applyBorder="1" applyAlignment="1">
      <alignment horizontal="right" vertical="center" shrinkToFit="1"/>
    </xf>
    <xf numFmtId="178" fontId="21" fillId="0" borderId="38" xfId="11" applyNumberFormat="1" applyFont="1" applyBorder="1" applyAlignment="1">
      <alignment horizontal="right" vertical="center" shrinkToFit="1"/>
    </xf>
    <xf numFmtId="181" fontId="21" fillId="0" borderId="82" xfId="11" applyNumberFormat="1" applyFont="1" applyBorder="1" applyAlignment="1">
      <alignment horizontal="right" vertical="center" shrinkToFit="1"/>
    </xf>
    <xf numFmtId="181" fontId="21" fillId="0" borderId="85" xfId="11" applyNumberFormat="1" applyFont="1" applyBorder="1" applyAlignment="1">
      <alignment horizontal="right" vertical="center" shrinkToFit="1"/>
    </xf>
    <xf numFmtId="0" fontId="27" fillId="0" borderId="65" xfId="11" applyFont="1" applyBorder="1">
      <alignment vertical="center"/>
    </xf>
    <xf numFmtId="0" fontId="27" fillId="0" borderId="0" xfId="11" applyFont="1">
      <alignment vertical="center"/>
    </xf>
    <xf numFmtId="0" fontId="27" fillId="0" borderId="38" xfId="11" applyFont="1" applyBorder="1">
      <alignment vertical="center"/>
    </xf>
    <xf numFmtId="0" fontId="17" fillId="0" borderId="0" xfId="6" applyAlignment="1">
      <alignment vertical="center"/>
    </xf>
    <xf numFmtId="0" fontId="17" fillId="0" borderId="38" xfId="6" applyBorder="1" applyAlignment="1">
      <alignment vertical="center"/>
    </xf>
    <xf numFmtId="178" fontId="21" fillId="0" borderId="88" xfId="11" applyNumberFormat="1" applyFont="1" applyBorder="1" applyAlignment="1">
      <alignment horizontal="right" vertical="center"/>
    </xf>
    <xf numFmtId="178" fontId="21" fillId="0" borderId="0" xfId="11" applyNumberFormat="1" applyFont="1" applyAlignment="1">
      <alignment horizontal="right" vertical="center"/>
    </xf>
    <xf numFmtId="178" fontId="21" fillId="0" borderId="38" xfId="11" applyNumberFormat="1" applyFont="1" applyBorder="1" applyAlignment="1">
      <alignment horizontal="right" vertical="center"/>
    </xf>
    <xf numFmtId="0" fontId="21" fillId="0" borderId="37" xfId="11" applyFont="1" applyBorder="1">
      <alignment vertical="center"/>
    </xf>
    <xf numFmtId="0" fontId="21" fillId="0" borderId="56" xfId="11" applyFont="1" applyBorder="1">
      <alignment vertical="center"/>
    </xf>
    <xf numFmtId="0" fontId="21" fillId="0" borderId="40" xfId="11" applyFont="1" applyBorder="1">
      <alignment vertical="center"/>
    </xf>
    <xf numFmtId="178" fontId="21" fillId="0" borderId="65" xfId="11" applyNumberFormat="1" applyFont="1" applyBorder="1" applyAlignment="1">
      <alignment horizontal="right" vertical="center"/>
    </xf>
    <xf numFmtId="178" fontId="21" fillId="0" borderId="85" xfId="11" applyNumberFormat="1" applyFont="1" applyBorder="1" applyAlignment="1">
      <alignment horizontal="right" vertical="center"/>
    </xf>
    <xf numFmtId="181" fontId="21" fillId="0" borderId="86" xfId="11" applyNumberFormat="1" applyFont="1" applyBorder="1" applyAlignment="1">
      <alignment horizontal="right" vertical="center"/>
    </xf>
    <xf numFmtId="0" fontId="27" fillId="0" borderId="39" xfId="11" applyFont="1" applyBorder="1" applyAlignment="1">
      <alignment horizontal="center" vertical="center"/>
    </xf>
    <xf numFmtId="0" fontId="27" fillId="0" borderId="31" xfId="11" applyFont="1" applyBorder="1" applyAlignment="1">
      <alignment horizontal="center" vertical="center"/>
    </xf>
    <xf numFmtId="0" fontId="27"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1" fillId="0" borderId="84" xfId="11" applyNumberFormat="1" applyFont="1" applyBorder="1" applyAlignment="1">
      <alignment horizontal="right" vertical="center" shrinkToFit="1"/>
    </xf>
    <xf numFmtId="0" fontId="21" fillId="0" borderId="41" xfId="11" applyFont="1" applyBorder="1" applyAlignment="1">
      <alignment horizontal="center" vertical="center" textRotation="255"/>
    </xf>
    <xf numFmtId="0" fontId="21" fillId="0" borderId="51" xfId="11" applyFont="1" applyBorder="1" applyAlignment="1">
      <alignment horizontal="center" vertical="center" textRotation="255"/>
    </xf>
    <xf numFmtId="0" fontId="21" fillId="0" borderId="65" xfId="11" applyFont="1" applyBorder="1" applyAlignment="1">
      <alignment horizontal="center" vertical="center" textRotation="255"/>
    </xf>
    <xf numFmtId="0" fontId="21" fillId="0" borderId="38" xfId="11" applyFont="1" applyBorder="1" applyAlignment="1">
      <alignment horizontal="center" vertical="center" textRotation="255"/>
    </xf>
    <xf numFmtId="0" fontId="21" fillId="0" borderId="37" xfId="11" applyFont="1" applyBorder="1" applyAlignment="1">
      <alignment horizontal="center" vertical="center" textRotation="255"/>
    </xf>
    <xf numFmtId="0" fontId="21"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1" fillId="0" borderId="41" xfId="11" applyFont="1" applyBorder="1" applyAlignment="1">
      <alignment horizontal="center" vertical="center" wrapText="1"/>
    </xf>
    <xf numFmtId="0" fontId="21" fillId="0" borderId="12" xfId="11" applyFont="1" applyBorder="1" applyAlignment="1">
      <alignment horizontal="center" vertical="center" wrapText="1"/>
    </xf>
    <xf numFmtId="0" fontId="21" fillId="0" borderId="65" xfId="11" applyFont="1" applyBorder="1" applyAlignment="1">
      <alignment horizontal="center" vertical="center" wrapText="1"/>
    </xf>
    <xf numFmtId="0" fontId="21" fillId="0" borderId="0" xfId="11" applyFont="1" applyAlignment="1">
      <alignment horizontal="center" vertical="center" wrapText="1"/>
    </xf>
    <xf numFmtId="0" fontId="21" fillId="0" borderId="37" xfId="11" applyFont="1" applyBorder="1" applyAlignment="1">
      <alignment horizontal="center" vertical="center" wrapText="1"/>
    </xf>
    <xf numFmtId="0" fontId="21" fillId="0" borderId="56" xfId="11" applyFont="1" applyBorder="1" applyAlignment="1">
      <alignment horizontal="center" vertical="center" wrapText="1"/>
    </xf>
    <xf numFmtId="0" fontId="21" fillId="0" borderId="12" xfId="11" applyFont="1" applyBorder="1" applyAlignment="1">
      <alignment vertical="center" textRotation="255"/>
    </xf>
    <xf numFmtId="0" fontId="21" fillId="0" borderId="0" xfId="11" applyFont="1" applyAlignment="1">
      <alignment vertical="center" textRotation="255"/>
    </xf>
    <xf numFmtId="0" fontId="21" fillId="0" borderId="56" xfId="11" applyFont="1" applyBorder="1" applyAlignment="1">
      <alignment vertical="center" textRotation="255"/>
    </xf>
    <xf numFmtId="0" fontId="1" fillId="0" borderId="38" xfId="11" applyBorder="1" applyAlignment="1">
      <alignment horizontal="right" vertical="center" shrinkToFit="1"/>
    </xf>
    <xf numFmtId="181" fontId="21" fillId="0" borderId="41" xfId="11" applyNumberFormat="1" applyFont="1" applyBorder="1" applyAlignment="1">
      <alignment horizontal="right" vertical="center" shrinkToFit="1"/>
    </xf>
    <xf numFmtId="181" fontId="21" fillId="0" borderId="65" xfId="11" applyNumberFormat="1" applyFont="1" applyBorder="1" applyAlignment="1">
      <alignment horizontal="right" vertical="center" shrinkToFit="1"/>
    </xf>
    <xf numFmtId="181" fontId="21"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1"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1" fillId="0" borderId="51" xfId="11" applyNumberFormat="1" applyFont="1" applyBorder="1" applyAlignment="1">
      <alignment horizontal="right" vertical="center" shrinkToFit="1"/>
    </xf>
    <xf numFmtId="0" fontId="21" fillId="0" borderId="65" xfId="11" applyFont="1" applyBorder="1" applyAlignment="1">
      <alignment horizontal="left" vertical="center"/>
    </xf>
    <xf numFmtId="0" fontId="21" fillId="0" borderId="0" xfId="11" applyFont="1" applyAlignment="1">
      <alignment horizontal="left" vertical="center"/>
    </xf>
    <xf numFmtId="0" fontId="21" fillId="0" borderId="38" xfId="11" applyFont="1" applyBorder="1" applyAlignment="1">
      <alignment horizontal="left" vertical="center"/>
    </xf>
    <xf numFmtId="0" fontId="21" fillId="0" borderId="41" xfId="11" applyFont="1" applyBorder="1" applyAlignment="1">
      <alignment horizontal="left" vertical="center"/>
    </xf>
    <xf numFmtId="0" fontId="21" fillId="0" borderId="12" xfId="11" applyFont="1" applyBorder="1" applyAlignment="1">
      <alignment horizontal="left" vertical="center"/>
    </xf>
    <xf numFmtId="0" fontId="21" fillId="0" borderId="51" xfId="11" applyFont="1" applyBorder="1" applyAlignment="1">
      <alignment horizontal="left" vertical="center"/>
    </xf>
    <xf numFmtId="0" fontId="21" fillId="0" borderId="37" xfId="11" applyFont="1" applyBorder="1" applyAlignment="1">
      <alignment horizontal="left" vertical="center"/>
    </xf>
    <xf numFmtId="0" fontId="21" fillId="0" borderId="56" xfId="11" applyFont="1" applyBorder="1" applyAlignment="1">
      <alignment horizontal="left" vertical="center"/>
    </xf>
    <xf numFmtId="0" fontId="21" fillId="0" borderId="40" xfId="11" applyFont="1" applyBorder="1" applyAlignment="1">
      <alignment horizontal="left" vertical="center"/>
    </xf>
    <xf numFmtId="178" fontId="21" fillId="0" borderId="37" xfId="11" applyNumberFormat="1" applyFont="1" applyBorder="1" applyAlignment="1">
      <alignment horizontal="right" vertical="center" shrinkToFit="1"/>
    </xf>
    <xf numFmtId="178" fontId="21" fillId="0" borderId="56" xfId="11" applyNumberFormat="1" applyFont="1" applyBorder="1" applyAlignment="1">
      <alignment horizontal="right" vertical="center" shrinkToFit="1"/>
    </xf>
    <xf numFmtId="0" fontId="21" fillId="5" borderId="88" xfId="11" applyFont="1" applyFill="1" applyBorder="1" applyAlignment="1">
      <alignment horizontal="right" vertical="center" shrinkToFit="1"/>
    </xf>
    <xf numFmtId="0" fontId="21" fillId="5" borderId="0" xfId="11" applyFont="1" applyFill="1" applyAlignment="1">
      <alignment horizontal="right" vertical="center" shrinkToFit="1"/>
    </xf>
    <xf numFmtId="0" fontId="21" fillId="5" borderId="38" xfId="11" applyFont="1" applyFill="1" applyBorder="1" applyAlignment="1">
      <alignment horizontal="right" vertical="center" shrinkToFit="1"/>
    </xf>
    <xf numFmtId="178" fontId="21" fillId="0" borderId="89" xfId="11" applyNumberFormat="1" applyFont="1" applyBorder="1" applyAlignment="1">
      <alignment horizontal="right" vertical="center" shrinkToFit="1"/>
    </xf>
    <xf numFmtId="181" fontId="21" fillId="0" borderId="90" xfId="11" applyNumberFormat="1" applyFont="1" applyBorder="1" applyAlignment="1">
      <alignment horizontal="right" vertical="center" shrinkToFit="1"/>
    </xf>
    <xf numFmtId="178" fontId="21" fillId="0" borderId="90" xfId="11" applyNumberFormat="1" applyFont="1" applyBorder="1" applyAlignment="1">
      <alignment horizontal="right" vertical="center" shrinkToFit="1"/>
    </xf>
    <xf numFmtId="181" fontId="21" fillId="0" borderId="91" xfId="11" applyNumberFormat="1" applyFont="1" applyBorder="1" applyAlignment="1">
      <alignment horizontal="right" vertical="center" shrinkToFit="1"/>
    </xf>
    <xf numFmtId="181" fontId="21" fillId="0" borderId="40" xfId="11" applyNumberFormat="1" applyFont="1" applyBorder="1" applyAlignment="1">
      <alignment horizontal="right" vertical="center" shrinkToFit="1"/>
    </xf>
    <xf numFmtId="178" fontId="21" fillId="0" borderId="40" xfId="11" applyNumberFormat="1" applyFont="1" applyBorder="1" applyAlignment="1">
      <alignment horizontal="right" vertical="center" shrinkToFit="1"/>
    </xf>
    <xf numFmtId="178" fontId="21" fillId="5" borderId="88" xfId="11" applyNumberFormat="1" applyFont="1" applyFill="1" applyBorder="1" applyAlignment="1">
      <alignment horizontal="right" vertical="center" shrinkToFit="1"/>
    </xf>
    <xf numFmtId="178" fontId="21" fillId="5" borderId="0" xfId="11" applyNumberFormat="1" applyFont="1" applyFill="1" applyAlignment="1">
      <alignment horizontal="right" vertical="center" shrinkToFit="1"/>
    </xf>
    <xf numFmtId="178" fontId="21" fillId="5" borderId="85" xfId="11" applyNumberFormat="1" applyFont="1" applyFill="1" applyBorder="1" applyAlignment="1">
      <alignment horizontal="right" vertical="center" shrinkToFit="1"/>
    </xf>
    <xf numFmtId="0" fontId="25" fillId="0" borderId="0" xfId="11" applyFont="1">
      <alignment vertical="center"/>
    </xf>
    <xf numFmtId="0" fontId="25"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1" fillId="0" borderId="91" xfId="11" applyNumberFormat="1" applyFont="1" applyBorder="1" applyAlignment="1">
      <alignment horizontal="right" vertical="center" shrinkToFit="1"/>
    </xf>
    <xf numFmtId="178" fontId="21" fillId="5" borderId="91" xfId="11" applyNumberFormat="1" applyFont="1" applyFill="1" applyBorder="1" applyAlignment="1">
      <alignment horizontal="right" vertical="center" shrinkToFit="1"/>
    </xf>
    <xf numFmtId="178" fontId="21" fillId="5" borderId="56" xfId="11" applyNumberFormat="1" applyFont="1" applyFill="1" applyBorder="1" applyAlignment="1">
      <alignment horizontal="right" vertical="center" shrinkToFit="1"/>
    </xf>
    <xf numFmtId="178" fontId="21" fillId="5" borderId="89" xfId="11" applyNumberFormat="1" applyFont="1" applyFill="1" applyBorder="1" applyAlignment="1">
      <alignment horizontal="right" vertical="center" shrinkToFit="1"/>
    </xf>
    <xf numFmtId="0" fontId="21" fillId="5" borderId="91" xfId="11" applyFont="1" applyFill="1" applyBorder="1" applyAlignment="1">
      <alignment horizontal="right" vertical="center" shrinkToFit="1"/>
    </xf>
    <xf numFmtId="0" fontId="21" fillId="5" borderId="56" xfId="11" applyFont="1" applyFill="1" applyBorder="1" applyAlignment="1">
      <alignment horizontal="right" vertical="center" shrinkToFit="1"/>
    </xf>
    <xf numFmtId="0" fontId="21" fillId="5" borderId="40" xfId="11" applyFont="1" applyFill="1" applyBorder="1" applyAlignment="1">
      <alignment horizontal="right" vertical="center" shrinkToFit="1"/>
    </xf>
    <xf numFmtId="0" fontId="33" fillId="6" borderId="0" xfId="12" applyFont="1" applyFill="1">
      <alignment vertical="center"/>
    </xf>
    <xf numFmtId="0" fontId="34" fillId="6" borderId="1" xfId="12" applyFont="1" applyFill="1" applyBorder="1" applyAlignment="1">
      <alignment horizontal="center" vertical="center"/>
    </xf>
    <xf numFmtId="0" fontId="34" fillId="6" borderId="2" xfId="12" applyFont="1" applyFill="1" applyBorder="1" applyAlignment="1">
      <alignment horizontal="center" vertical="center"/>
    </xf>
    <xf numFmtId="0" fontId="34" fillId="6" borderId="3" xfId="12" applyFont="1" applyFill="1" applyBorder="1" applyAlignment="1">
      <alignment horizontal="center" vertical="center"/>
    </xf>
    <xf numFmtId="0" fontId="35" fillId="6" borderId="75" xfId="12" applyFont="1" applyFill="1" applyBorder="1" applyAlignment="1">
      <alignment horizontal="left" vertical="center"/>
    </xf>
    <xf numFmtId="0" fontId="35" fillId="6" borderId="75" xfId="12" applyFont="1" applyFill="1" applyBorder="1">
      <alignment vertical="center"/>
    </xf>
    <xf numFmtId="0" fontId="35" fillId="7" borderId="36" xfId="12" applyFont="1" applyFill="1" applyBorder="1" applyAlignment="1" applyProtection="1">
      <alignment horizontal="center" vertical="center"/>
      <protection locked="0"/>
    </xf>
    <xf numFmtId="0" fontId="35" fillId="7" borderId="8" xfId="12" applyFont="1" applyFill="1" applyBorder="1" applyAlignment="1" applyProtection="1">
      <alignment horizontal="center" vertical="center"/>
      <protection locked="0"/>
    </xf>
    <xf numFmtId="0" fontId="35" fillId="7" borderId="23" xfId="12" applyFont="1" applyFill="1" applyBorder="1" applyAlignment="1" applyProtection="1">
      <alignment horizontal="center" vertical="center"/>
      <protection locked="0"/>
    </xf>
    <xf numFmtId="0" fontId="35" fillId="7" borderId="92" xfId="12" applyFont="1" applyFill="1" applyBorder="1" applyAlignment="1" applyProtection="1">
      <alignment horizontal="center" vertical="center"/>
      <protection locked="0"/>
    </xf>
    <xf numFmtId="0" fontId="35" fillId="7" borderId="93" xfId="12" applyFont="1" applyFill="1" applyBorder="1" applyAlignment="1" applyProtection="1">
      <alignment horizontal="center" vertical="center"/>
      <protection locked="0"/>
    </xf>
    <xf numFmtId="0" fontId="35" fillId="7" borderId="94" xfId="12" applyFont="1" applyFill="1" applyBorder="1" applyAlignment="1" applyProtection="1">
      <alignment horizontal="center" vertical="center"/>
      <protection locked="0"/>
    </xf>
    <xf numFmtId="0" fontId="35" fillId="7" borderId="64" xfId="12" applyFont="1" applyFill="1" applyBorder="1" applyAlignment="1" applyProtection="1">
      <alignment horizontal="center" vertical="center" wrapText="1"/>
      <protection locked="0"/>
    </xf>
    <xf numFmtId="0" fontId="35" fillId="7" borderId="8" xfId="12" applyFont="1" applyFill="1" applyBorder="1" applyAlignment="1" applyProtection="1">
      <alignment horizontal="center" vertical="center" wrapText="1"/>
      <protection locked="0"/>
    </xf>
    <xf numFmtId="0" fontId="35" fillId="7" borderId="23" xfId="12" applyFont="1" applyFill="1" applyBorder="1" applyAlignment="1" applyProtection="1">
      <alignment horizontal="center" vertical="center" wrapText="1"/>
      <protection locked="0"/>
    </xf>
    <xf numFmtId="0" fontId="35" fillId="7" borderId="95" xfId="12" applyFont="1" applyFill="1" applyBorder="1" applyAlignment="1" applyProtection="1">
      <alignment horizontal="center" vertical="center" wrapText="1"/>
      <protection locked="0"/>
    </xf>
    <xf numFmtId="0" fontId="35" fillId="7" borderId="93" xfId="12" applyFont="1" applyFill="1" applyBorder="1" applyAlignment="1" applyProtection="1">
      <alignment horizontal="center" vertical="center" wrapText="1"/>
      <protection locked="0"/>
    </xf>
    <xf numFmtId="0" fontId="35" fillId="7" borderId="94" xfId="12" applyFont="1" applyFill="1" applyBorder="1" applyAlignment="1" applyProtection="1">
      <alignment horizontal="center" vertical="center" wrapText="1"/>
      <protection locked="0"/>
    </xf>
    <xf numFmtId="0" fontId="35" fillId="7" borderId="36" xfId="12" applyFont="1" applyFill="1" applyBorder="1" applyAlignment="1" applyProtection="1">
      <alignment horizontal="center" vertical="center" wrapText="1"/>
      <protection locked="0"/>
    </xf>
    <xf numFmtId="0" fontId="35" fillId="7" borderId="9" xfId="12" applyFont="1" applyFill="1" applyBorder="1" applyAlignment="1" applyProtection="1">
      <alignment horizontal="center" vertical="center" wrapText="1"/>
      <protection locked="0"/>
    </xf>
    <xf numFmtId="0" fontId="35" fillId="7" borderId="92" xfId="12" applyFont="1" applyFill="1" applyBorder="1" applyAlignment="1" applyProtection="1">
      <alignment horizontal="center" vertical="center" wrapText="1"/>
      <protection locked="0"/>
    </xf>
    <xf numFmtId="0" fontId="35" fillId="7" borderId="96" xfId="12" applyFont="1" applyFill="1" applyBorder="1" applyAlignment="1" applyProtection="1">
      <alignment horizontal="center" vertical="center" wrapText="1"/>
      <protection locked="0"/>
    </xf>
    <xf numFmtId="177" fontId="35" fillId="0" borderId="98" xfId="15" applyNumberFormat="1" applyFont="1" applyBorder="1" applyAlignment="1" applyProtection="1">
      <alignment horizontal="right" vertical="center" shrinkToFit="1"/>
      <protection locked="0"/>
    </xf>
    <xf numFmtId="177" fontId="35" fillId="0" borderId="99" xfId="15" applyNumberFormat="1" applyFont="1" applyBorder="1" applyAlignment="1" applyProtection="1">
      <alignment horizontal="right" vertical="center" shrinkToFit="1"/>
      <protection locked="0"/>
    </xf>
    <xf numFmtId="177" fontId="35" fillId="0" borderId="100" xfId="15" applyNumberFormat="1" applyFont="1" applyBorder="1" applyAlignment="1" applyProtection="1">
      <alignment horizontal="right" vertical="center" shrinkToFit="1"/>
      <protection locked="0"/>
    </xf>
    <xf numFmtId="0" fontId="35" fillId="0" borderId="98" xfId="15" applyFont="1" applyBorder="1" applyAlignment="1" applyProtection="1">
      <alignment horizontal="left" vertical="center" shrinkToFit="1"/>
      <protection locked="0"/>
    </xf>
    <xf numFmtId="0" fontId="35" fillId="0" borderId="99" xfId="15" applyFont="1" applyBorder="1" applyAlignment="1" applyProtection="1">
      <alignment horizontal="left" vertical="center" shrinkToFit="1"/>
      <protection locked="0"/>
    </xf>
    <xf numFmtId="0" fontId="35" fillId="0" borderId="110" xfId="15" applyFont="1" applyBorder="1" applyAlignment="1" applyProtection="1">
      <alignment horizontal="left" vertical="center" shrinkToFit="1"/>
      <protection locked="0"/>
    </xf>
    <xf numFmtId="0" fontId="35" fillId="0" borderId="98" xfId="14" applyFont="1" applyBorder="1" applyAlignment="1" applyProtection="1">
      <alignment horizontal="left" vertical="center" shrinkToFit="1"/>
      <protection locked="0"/>
    </xf>
    <xf numFmtId="0" fontId="35" fillId="0" borderId="99" xfId="14" applyFont="1" applyBorder="1" applyAlignment="1" applyProtection="1">
      <alignment horizontal="left" vertical="center" shrinkToFit="1"/>
      <protection locked="0"/>
    </xf>
    <xf numFmtId="0" fontId="35" fillId="0" borderId="100" xfId="14" applyFont="1" applyBorder="1" applyAlignment="1" applyProtection="1">
      <alignment horizontal="left" vertical="center" shrinkToFit="1"/>
      <protection locked="0"/>
    </xf>
    <xf numFmtId="177" fontId="35" fillId="0" borderId="101" xfId="14" applyNumberFormat="1" applyFont="1" applyBorder="1" applyAlignment="1" applyProtection="1">
      <alignment horizontal="right" vertical="center" shrinkToFit="1"/>
      <protection locked="0"/>
    </xf>
    <xf numFmtId="177" fontId="35" fillId="0" borderId="102" xfId="14" applyNumberFormat="1" applyFont="1" applyBorder="1" applyAlignment="1" applyProtection="1">
      <alignment horizontal="right" vertical="center" shrinkToFit="1"/>
      <protection locked="0"/>
    </xf>
    <xf numFmtId="177" fontId="35" fillId="0" borderId="103" xfId="14" applyNumberFormat="1" applyFont="1" applyBorder="1" applyAlignment="1" applyProtection="1">
      <alignment horizontal="right" vertical="center" shrinkToFit="1"/>
      <protection locked="0"/>
    </xf>
    <xf numFmtId="177" fontId="35" fillId="0" borderId="104" xfId="14" applyNumberFormat="1" applyFont="1" applyBorder="1" applyAlignment="1" applyProtection="1">
      <alignment horizontal="right" vertical="center" shrinkToFit="1"/>
      <protection locked="0"/>
    </xf>
    <xf numFmtId="177" fontId="35" fillId="0" borderId="105" xfId="14" applyNumberFormat="1" applyFont="1" applyBorder="1" applyAlignment="1" applyProtection="1">
      <alignment horizontal="right" vertical="center" shrinkToFit="1"/>
      <protection locked="0"/>
    </xf>
    <xf numFmtId="177" fontId="35" fillId="0" borderId="106" xfId="14" applyNumberFormat="1" applyFont="1" applyBorder="1" applyAlignment="1" applyProtection="1">
      <alignment horizontal="right" vertical="center" shrinkToFit="1"/>
      <protection locked="0"/>
    </xf>
    <xf numFmtId="177" fontId="35" fillId="0" borderId="107" xfId="15" applyNumberFormat="1" applyFont="1" applyBorder="1" applyAlignment="1" applyProtection="1">
      <alignment horizontal="right" vertical="center" shrinkToFit="1"/>
      <protection locked="0"/>
    </xf>
    <xf numFmtId="177" fontId="35" fillId="0" borderId="102" xfId="15" applyNumberFormat="1" applyFont="1" applyBorder="1" applyAlignment="1" applyProtection="1">
      <alignment horizontal="right" vertical="center" shrinkToFit="1"/>
      <protection locked="0"/>
    </xf>
    <xf numFmtId="0" fontId="35" fillId="0" borderId="102" xfId="15" applyFont="1" applyBorder="1" applyAlignment="1" applyProtection="1">
      <alignment horizontal="left" vertical="center" shrinkToFit="1"/>
      <protection locked="0"/>
    </xf>
    <xf numFmtId="0" fontId="35" fillId="0" borderId="108" xfId="15" applyFont="1" applyBorder="1" applyAlignment="1" applyProtection="1">
      <alignment horizontal="left" vertical="center" shrinkToFit="1"/>
      <protection locked="0"/>
    </xf>
    <xf numFmtId="0" fontId="35"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5" fillId="0" borderId="120" xfId="15" applyNumberFormat="1" applyFont="1" applyBorder="1" applyAlignment="1" applyProtection="1">
      <alignment horizontal="right" vertical="center" shrinkToFit="1"/>
      <protection locked="0"/>
    </xf>
    <xf numFmtId="177" fontId="35" fillId="0" borderId="116" xfId="15" applyNumberFormat="1" applyFont="1" applyBorder="1" applyAlignment="1" applyProtection="1">
      <alignment horizontal="right" vertical="center" shrinkToFit="1"/>
      <protection locked="0"/>
    </xf>
    <xf numFmtId="0" fontId="35" fillId="0" borderId="116" xfId="15" applyFont="1" applyBorder="1" applyAlignment="1" applyProtection="1">
      <alignment horizontal="left" vertical="center" shrinkToFit="1"/>
      <protection locked="0"/>
    </xf>
    <xf numFmtId="0" fontId="35" fillId="0" borderId="121" xfId="15" applyFont="1" applyBorder="1" applyAlignment="1" applyProtection="1">
      <alignment horizontal="left" vertical="center" shrinkToFit="1"/>
      <protection locked="0"/>
    </xf>
    <xf numFmtId="0" fontId="35" fillId="0" borderId="112" xfId="15" applyFont="1" applyBorder="1" applyAlignment="1" applyProtection="1">
      <alignment horizontal="left" vertical="center" shrinkToFit="1"/>
      <protection locked="0"/>
    </xf>
    <xf numFmtId="0" fontId="35" fillId="0" borderId="113" xfId="15" applyFont="1" applyBorder="1" applyAlignment="1" applyProtection="1">
      <alignment horizontal="left" vertical="center" shrinkToFit="1"/>
      <protection locked="0"/>
    </xf>
    <xf numFmtId="0" fontId="35" fillId="0" borderId="114" xfId="15" applyFont="1" applyBorder="1" applyAlignment="1" applyProtection="1">
      <alignment horizontal="left" vertical="center" shrinkToFit="1"/>
      <protection locked="0"/>
    </xf>
    <xf numFmtId="177" fontId="35" fillId="0" borderId="112" xfId="15" applyNumberFormat="1" applyFont="1" applyBorder="1" applyAlignment="1" applyProtection="1">
      <alignment horizontal="right" vertical="center" shrinkToFit="1"/>
      <protection locked="0"/>
    </xf>
    <xf numFmtId="177" fontId="35" fillId="0" borderId="113" xfId="15" applyNumberFormat="1" applyFont="1" applyBorder="1" applyAlignment="1" applyProtection="1">
      <alignment horizontal="right" vertical="center" shrinkToFit="1"/>
      <protection locked="0"/>
    </xf>
    <xf numFmtId="177" fontId="35" fillId="0" borderId="114" xfId="15" applyNumberFormat="1" applyFont="1" applyBorder="1" applyAlignment="1" applyProtection="1">
      <alignment horizontal="right" vertical="center" shrinkToFit="1"/>
      <protection locked="0"/>
    </xf>
    <xf numFmtId="0" fontId="35" fillId="0" borderId="119" xfId="15" applyFont="1" applyBorder="1" applyAlignment="1" applyProtection="1">
      <alignment horizontal="left" vertical="center" shrinkToFit="1"/>
      <protection locked="0"/>
    </xf>
    <xf numFmtId="0" fontId="35" fillId="0" borderId="112" xfId="14" applyFont="1" applyBorder="1" applyAlignment="1" applyProtection="1">
      <alignment horizontal="left" vertical="center" shrinkToFit="1"/>
      <protection locked="0"/>
    </xf>
    <xf numFmtId="0" fontId="35" fillId="0" borderId="113" xfId="14" applyFont="1" applyBorder="1" applyAlignment="1" applyProtection="1">
      <alignment horizontal="left" vertical="center" shrinkToFit="1"/>
      <protection locked="0"/>
    </xf>
    <xf numFmtId="0" fontId="35" fillId="0" borderId="114" xfId="14" applyFont="1" applyBorder="1" applyAlignment="1" applyProtection="1">
      <alignment horizontal="left" vertical="center" shrinkToFit="1"/>
      <protection locked="0"/>
    </xf>
    <xf numFmtId="177" fontId="35" fillId="0" borderId="115" xfId="14" applyNumberFormat="1" applyFont="1" applyBorder="1" applyAlignment="1" applyProtection="1">
      <alignment horizontal="right" vertical="center" shrinkToFit="1"/>
      <protection locked="0"/>
    </xf>
    <xf numFmtId="177" fontId="35" fillId="0" borderId="116" xfId="14" applyNumberFormat="1" applyFont="1" applyBorder="1" applyAlignment="1" applyProtection="1">
      <alignment horizontal="right" vertical="center" shrinkToFit="1"/>
      <protection locked="0"/>
    </xf>
    <xf numFmtId="177" fontId="35" fillId="0" borderId="117" xfId="14" applyNumberFormat="1" applyFont="1" applyBorder="1" applyAlignment="1" applyProtection="1">
      <alignment horizontal="right" vertical="center" shrinkToFit="1"/>
      <protection locked="0"/>
    </xf>
    <xf numFmtId="177" fontId="35" fillId="0" borderId="118" xfId="14" applyNumberFormat="1" applyFont="1" applyBorder="1" applyAlignment="1" applyProtection="1">
      <alignment horizontal="right" vertical="center" shrinkToFit="1"/>
      <protection locked="0"/>
    </xf>
    <xf numFmtId="177" fontId="35" fillId="0" borderId="113" xfId="14" applyNumberFormat="1" applyFont="1" applyBorder="1" applyAlignment="1" applyProtection="1">
      <alignment horizontal="right" vertical="center" shrinkToFit="1"/>
      <protection locked="0"/>
    </xf>
    <xf numFmtId="177" fontId="35" fillId="0" borderId="119" xfId="14" applyNumberFormat="1" applyFont="1" applyBorder="1" applyAlignment="1" applyProtection="1">
      <alignment horizontal="right" vertical="center" shrinkToFit="1"/>
      <protection locked="0"/>
    </xf>
    <xf numFmtId="0" fontId="35" fillId="8" borderId="44" xfId="12" applyFont="1" applyFill="1" applyBorder="1" applyAlignment="1" applyProtection="1">
      <alignment horizontal="left" vertical="center" shrinkToFit="1"/>
      <protection locked="0"/>
    </xf>
    <xf numFmtId="0" fontId="35" fillId="8" borderId="18" xfId="12" applyFont="1" applyFill="1" applyBorder="1" applyAlignment="1" applyProtection="1">
      <alignment horizontal="left" vertical="center" shrinkToFit="1"/>
      <protection locked="0"/>
    </xf>
    <xf numFmtId="0" fontId="35" fillId="8" borderId="43" xfId="12" applyFont="1" applyFill="1" applyBorder="1" applyAlignment="1" applyProtection="1">
      <alignment horizontal="left" vertical="center" shrinkToFit="1"/>
      <protection locked="0"/>
    </xf>
    <xf numFmtId="177" fontId="35" fillId="8" borderId="128" xfId="15" applyNumberFormat="1" applyFont="1" applyFill="1" applyBorder="1" applyAlignment="1" applyProtection="1">
      <alignment horizontal="right" vertical="center" shrinkToFit="1"/>
      <protection locked="0"/>
    </xf>
    <xf numFmtId="177" fontId="35" fillId="8" borderId="129" xfId="15" applyNumberFormat="1" applyFont="1" applyFill="1" applyBorder="1" applyAlignment="1" applyProtection="1">
      <alignment horizontal="right" vertical="center" shrinkToFit="1"/>
      <protection locked="0"/>
    </xf>
    <xf numFmtId="177" fontId="35" fillId="8" borderId="130" xfId="15" applyNumberFormat="1" applyFont="1" applyFill="1" applyBorder="1" applyAlignment="1" applyProtection="1">
      <alignment horizontal="right" vertical="center" shrinkToFit="1"/>
      <protection locked="0"/>
    </xf>
    <xf numFmtId="177" fontId="35" fillId="8" borderId="131" xfId="15" applyNumberFormat="1" applyFont="1" applyFill="1" applyBorder="1" applyAlignment="1" applyProtection="1">
      <alignment horizontal="right" vertical="center" shrinkToFit="1"/>
      <protection locked="0"/>
    </xf>
    <xf numFmtId="177" fontId="35" fillId="8" borderId="132" xfId="15" applyNumberFormat="1" applyFont="1" applyFill="1" applyBorder="1" applyAlignment="1" applyProtection="1">
      <alignment horizontal="right" vertical="center" shrinkToFit="1"/>
      <protection locked="0"/>
    </xf>
    <xf numFmtId="177" fontId="35" fillId="8" borderId="133" xfId="15" applyNumberFormat="1" applyFont="1" applyFill="1" applyBorder="1" applyAlignment="1" applyProtection="1">
      <alignment horizontal="right" vertical="center" shrinkToFit="1"/>
      <protection locked="0"/>
    </xf>
    <xf numFmtId="177" fontId="35" fillId="8" borderId="134" xfId="15" applyNumberFormat="1" applyFont="1" applyFill="1" applyBorder="1" applyAlignment="1" applyProtection="1">
      <alignment horizontal="right" vertical="center" shrinkToFit="1"/>
      <protection locked="0"/>
    </xf>
    <xf numFmtId="177" fontId="35" fillId="0" borderId="123" xfId="14" applyNumberFormat="1" applyFont="1" applyBorder="1" applyAlignment="1" applyProtection="1">
      <alignment horizontal="right" vertical="center" shrinkToFit="1"/>
      <protection locked="0"/>
    </xf>
    <xf numFmtId="177" fontId="35" fillId="0" borderId="124" xfId="14" applyNumberFormat="1" applyFont="1" applyBorder="1" applyAlignment="1" applyProtection="1">
      <alignment horizontal="right" vertical="center" shrinkToFit="1"/>
      <protection locked="0"/>
    </xf>
    <xf numFmtId="177" fontId="35" fillId="0" borderId="125" xfId="14" applyNumberFormat="1" applyFont="1" applyBorder="1" applyAlignment="1" applyProtection="1">
      <alignment horizontal="right" vertical="center" shrinkToFit="1"/>
      <protection locked="0"/>
    </xf>
    <xf numFmtId="177" fontId="35" fillId="0" borderId="126" xfId="15" applyNumberFormat="1" applyFont="1" applyBorder="1" applyAlignment="1" applyProtection="1">
      <alignment horizontal="right" vertical="center" shrinkToFit="1"/>
      <protection locked="0"/>
    </xf>
    <xf numFmtId="177" fontId="35" fillId="0" borderId="124" xfId="15" applyNumberFormat="1" applyFont="1" applyBorder="1" applyAlignment="1" applyProtection="1">
      <alignment horizontal="right" vertical="center" shrinkToFit="1"/>
      <protection locked="0"/>
    </xf>
    <xf numFmtId="0" fontId="35" fillId="0" borderId="124" xfId="15" applyFont="1" applyBorder="1" applyAlignment="1" applyProtection="1">
      <alignment horizontal="left" vertical="center" shrinkToFit="1"/>
      <protection locked="0"/>
    </xf>
    <xf numFmtId="0" fontId="35" fillId="0" borderId="127" xfId="15" applyFont="1" applyBorder="1" applyAlignment="1" applyProtection="1">
      <alignment horizontal="left" vertical="center" shrinkToFit="1"/>
      <protection locked="0"/>
    </xf>
    <xf numFmtId="0" fontId="35" fillId="0" borderId="25" xfId="12" applyFont="1" applyBorder="1" applyAlignment="1" applyProtection="1">
      <alignment horizontal="center" vertical="center"/>
      <protection locked="0"/>
    </xf>
    <xf numFmtId="0" fontId="35" fillId="0" borderId="26" xfId="12" applyFont="1" applyBorder="1" applyAlignment="1" applyProtection="1">
      <alignment horizontal="center" vertical="center"/>
      <protection locked="0"/>
    </xf>
    <xf numFmtId="0" fontId="35" fillId="6" borderId="8" xfId="12" applyFont="1" applyFill="1" applyBorder="1" applyAlignment="1">
      <alignment horizontal="left" vertical="center"/>
    </xf>
    <xf numFmtId="0" fontId="35" fillId="8" borderId="129" xfId="15" applyFont="1" applyFill="1" applyBorder="1" applyAlignment="1" applyProtection="1">
      <alignment horizontal="left" vertical="center" shrinkToFit="1"/>
      <protection locked="0"/>
    </xf>
    <xf numFmtId="0" fontId="35" fillId="8" borderId="132" xfId="15" applyFont="1" applyFill="1" applyBorder="1" applyAlignment="1" applyProtection="1">
      <alignment horizontal="left" vertical="center" shrinkToFit="1"/>
      <protection locked="0"/>
    </xf>
    <xf numFmtId="177" fontId="35" fillId="8" borderId="17" xfId="15" applyNumberFormat="1" applyFont="1" applyFill="1" applyBorder="1" applyAlignment="1" applyProtection="1">
      <alignment horizontal="right" vertical="center" shrinkToFit="1"/>
      <protection locked="0"/>
    </xf>
    <xf numFmtId="177" fontId="35" fillId="8" borderId="18" xfId="15" applyNumberFormat="1" applyFont="1" applyFill="1" applyBorder="1" applyAlignment="1" applyProtection="1">
      <alignment horizontal="right" vertical="center" shrinkToFit="1"/>
      <protection locked="0"/>
    </xf>
    <xf numFmtId="177" fontId="35" fillId="8" borderId="19" xfId="15" applyNumberFormat="1" applyFont="1" applyFill="1" applyBorder="1" applyAlignment="1" applyProtection="1">
      <alignment horizontal="right" vertical="center" shrinkToFit="1"/>
      <protection locked="0"/>
    </xf>
    <xf numFmtId="0" fontId="35" fillId="7" borderId="36" xfId="12" applyFont="1" applyFill="1" applyBorder="1" applyAlignment="1" applyProtection="1">
      <alignment horizontal="center" vertical="center" wrapText="1" shrinkToFit="1"/>
      <protection locked="0"/>
    </xf>
    <xf numFmtId="0" fontId="35" fillId="7" borderId="8" xfId="12" applyFont="1" applyFill="1" applyBorder="1" applyAlignment="1" applyProtection="1">
      <alignment horizontal="center" vertical="center" shrinkToFit="1"/>
      <protection locked="0"/>
    </xf>
    <xf numFmtId="0" fontId="35" fillId="7" borderId="9" xfId="12" applyFont="1" applyFill="1" applyBorder="1" applyAlignment="1" applyProtection="1">
      <alignment horizontal="center" vertical="center" shrinkToFit="1"/>
      <protection locked="0"/>
    </xf>
    <xf numFmtId="0" fontId="35" fillId="7" borderId="92" xfId="12" applyFont="1" applyFill="1" applyBorder="1" applyAlignment="1" applyProtection="1">
      <alignment horizontal="center" vertical="center" shrinkToFit="1"/>
      <protection locked="0"/>
    </xf>
    <xf numFmtId="0" fontId="35" fillId="7" borderId="93" xfId="12" applyFont="1" applyFill="1" applyBorder="1" applyAlignment="1" applyProtection="1">
      <alignment horizontal="center" vertical="center" shrinkToFit="1"/>
      <protection locked="0"/>
    </xf>
    <xf numFmtId="0" fontId="35" fillId="7" borderId="96" xfId="12" applyFont="1" applyFill="1" applyBorder="1" applyAlignment="1" applyProtection="1">
      <alignment horizontal="center" vertical="center" shrinkToFit="1"/>
      <protection locked="0"/>
    </xf>
    <xf numFmtId="0" fontId="35" fillId="0" borderId="137" xfId="12" applyFont="1" applyBorder="1" applyAlignment="1" applyProtection="1">
      <alignment horizontal="left" vertical="center" shrinkToFit="1"/>
      <protection locked="0"/>
    </xf>
    <xf numFmtId="0" fontId="35" fillId="0" borderId="140" xfId="12" applyFont="1" applyBorder="1" applyAlignment="1" applyProtection="1">
      <alignment horizontal="left" vertical="center" shrinkToFit="1"/>
      <protection locked="0"/>
    </xf>
    <xf numFmtId="177" fontId="35" fillId="0" borderId="136" xfId="14" applyNumberFormat="1" applyFont="1" applyBorder="1" applyAlignment="1" applyProtection="1">
      <alignment horizontal="right" vertical="center" shrinkToFit="1"/>
      <protection locked="0"/>
    </xf>
    <xf numFmtId="177" fontId="35" fillId="0" borderId="137" xfId="14" applyNumberFormat="1" applyFont="1" applyBorder="1" applyAlignment="1" applyProtection="1">
      <alignment horizontal="right" vertical="center" shrinkToFit="1"/>
      <protection locked="0"/>
    </xf>
    <xf numFmtId="177" fontId="35" fillId="0" borderId="138" xfId="14" applyNumberFormat="1" applyFont="1" applyBorder="1" applyAlignment="1" applyProtection="1">
      <alignment horizontal="right" vertical="center" shrinkToFit="1"/>
      <protection locked="0"/>
    </xf>
    <xf numFmtId="177" fontId="35" fillId="0" borderId="139" xfId="14" applyNumberFormat="1" applyFont="1" applyBorder="1" applyAlignment="1" applyProtection="1">
      <alignment horizontal="right" vertical="center" shrinkToFit="1"/>
      <protection locked="0"/>
    </xf>
    <xf numFmtId="177" fontId="35" fillId="0" borderId="140" xfId="14" applyNumberFormat="1" applyFont="1" applyBorder="1" applyAlignment="1" applyProtection="1">
      <alignment horizontal="right" vertical="center" shrinkToFit="1"/>
      <protection locked="0"/>
    </xf>
    <xf numFmtId="177" fontId="35" fillId="0" borderId="141" xfId="12" applyNumberFormat="1" applyFont="1" applyBorder="1" applyAlignment="1" applyProtection="1">
      <alignment horizontal="right" vertical="center" shrinkToFit="1"/>
      <protection locked="0"/>
    </xf>
    <xf numFmtId="177" fontId="35" fillId="0" borderId="137" xfId="12" applyNumberFormat="1" applyFont="1" applyBorder="1" applyAlignment="1" applyProtection="1">
      <alignment horizontal="right" vertical="center" shrinkToFit="1"/>
      <protection locked="0"/>
    </xf>
    <xf numFmtId="187" fontId="35" fillId="0" borderId="137" xfId="12" applyNumberFormat="1" applyFont="1" applyBorder="1" applyAlignment="1" applyProtection="1">
      <alignment horizontal="right" vertical="center" shrinkToFit="1"/>
      <protection locked="0"/>
    </xf>
    <xf numFmtId="177" fontId="35" fillId="0" borderId="116" xfId="12" applyNumberFormat="1" applyFont="1" applyBorder="1" applyAlignment="1" applyProtection="1">
      <alignment horizontal="right" vertical="center" shrinkToFit="1"/>
      <protection locked="0"/>
    </xf>
    <xf numFmtId="187" fontId="35" fillId="0" borderId="116" xfId="12" applyNumberFormat="1" applyFont="1" applyBorder="1" applyAlignment="1" applyProtection="1">
      <alignment horizontal="right" vertical="center" shrinkToFit="1"/>
      <protection locked="0"/>
    </xf>
    <xf numFmtId="0" fontId="35" fillId="0" borderId="116" xfId="12" applyFont="1" applyBorder="1" applyAlignment="1" applyProtection="1">
      <alignment horizontal="left" vertical="center" shrinkToFit="1"/>
      <protection locked="0"/>
    </xf>
    <xf numFmtId="0" fontId="35" fillId="0" borderId="121" xfId="12" applyFont="1" applyBorder="1" applyAlignment="1" applyProtection="1">
      <alignment horizontal="left" vertical="center" shrinkToFit="1"/>
      <protection locked="0"/>
    </xf>
    <xf numFmtId="177" fontId="35" fillId="0" borderId="120" xfId="12" applyNumberFormat="1" applyFont="1" applyBorder="1" applyAlignment="1" applyProtection="1">
      <alignment horizontal="right" vertical="center" shrinkToFit="1"/>
      <protection locked="0"/>
    </xf>
    <xf numFmtId="177" fontId="35" fillId="6" borderId="115" xfId="13" applyNumberFormat="1" applyFont="1" applyFill="1" applyBorder="1" applyAlignment="1" applyProtection="1">
      <alignment horizontal="right" vertical="center" shrinkToFit="1"/>
      <protection locked="0"/>
    </xf>
    <xf numFmtId="177" fontId="35" fillId="6" borderId="116" xfId="13" applyNumberFormat="1" applyFont="1" applyFill="1" applyBorder="1" applyAlignment="1" applyProtection="1">
      <alignment horizontal="right" vertical="center" shrinkToFit="1"/>
      <protection locked="0"/>
    </xf>
    <xf numFmtId="177" fontId="35" fillId="6" borderId="117" xfId="13" applyNumberFormat="1" applyFont="1" applyFill="1" applyBorder="1" applyAlignment="1" applyProtection="1">
      <alignment horizontal="right" vertical="center" shrinkToFit="1"/>
      <protection locked="0"/>
    </xf>
    <xf numFmtId="187" fontId="35" fillId="6" borderId="116" xfId="13" applyNumberFormat="1" applyFont="1" applyFill="1" applyBorder="1" applyAlignment="1" applyProtection="1">
      <alignment horizontal="right" vertical="center" shrinkToFit="1"/>
      <protection locked="0"/>
    </xf>
    <xf numFmtId="177" fontId="35" fillId="6" borderId="120" xfId="13" applyNumberFormat="1" applyFont="1" applyFill="1" applyBorder="1" applyAlignment="1" applyProtection="1">
      <alignment horizontal="right" vertical="center" shrinkToFit="1"/>
      <protection locked="0"/>
    </xf>
    <xf numFmtId="177" fontId="35" fillId="8" borderId="142" xfId="12" applyNumberFormat="1" applyFont="1" applyFill="1" applyBorder="1" applyAlignment="1" applyProtection="1">
      <alignment horizontal="right" vertical="center" shrinkToFit="1"/>
      <protection locked="0"/>
    </xf>
    <xf numFmtId="177" fontId="35" fillId="8" borderId="134" xfId="12" applyNumberFormat="1" applyFont="1" applyFill="1" applyBorder="1" applyAlignment="1" applyProtection="1">
      <alignment horizontal="right" vertical="center" shrinkToFit="1"/>
      <protection locked="0"/>
    </xf>
    <xf numFmtId="177" fontId="35" fillId="8" borderId="143" xfId="12" applyNumberFormat="1" applyFont="1" applyFill="1" applyBorder="1" applyAlignment="1" applyProtection="1">
      <alignment horizontal="right" vertical="center" shrinkToFit="1"/>
      <protection locked="0"/>
    </xf>
    <xf numFmtId="177" fontId="35" fillId="8" borderId="131" xfId="12" applyNumberFormat="1" applyFont="1" applyFill="1" applyBorder="1" applyAlignment="1" applyProtection="1">
      <alignment horizontal="right" vertical="center" shrinkToFit="1"/>
      <protection locked="0"/>
    </xf>
    <xf numFmtId="177" fontId="35" fillId="8" borderId="129" xfId="12" applyNumberFormat="1" applyFont="1" applyFill="1" applyBorder="1" applyAlignment="1" applyProtection="1">
      <alignment horizontal="right" vertical="center" shrinkToFit="1"/>
      <protection locked="0"/>
    </xf>
    <xf numFmtId="177" fontId="35" fillId="8" borderId="132" xfId="12" applyNumberFormat="1" applyFont="1" applyFill="1" applyBorder="1" applyAlignment="1" applyProtection="1">
      <alignment horizontal="right" vertical="center" shrinkToFit="1"/>
      <protection locked="0"/>
    </xf>
    <xf numFmtId="177" fontId="35" fillId="8" borderId="133" xfId="12" applyNumberFormat="1" applyFont="1" applyFill="1" applyBorder="1" applyAlignment="1" applyProtection="1">
      <alignment horizontal="right" vertical="center" shrinkToFit="1"/>
      <protection locked="0"/>
    </xf>
    <xf numFmtId="0" fontId="35" fillId="0" borderId="81" xfId="12" applyFont="1" applyBorder="1" applyAlignment="1" applyProtection="1">
      <alignment horizontal="center" vertical="center" shrinkToFit="1"/>
      <protection locked="0"/>
    </xf>
    <xf numFmtId="187" fontId="35" fillId="8" borderId="134" xfId="12" applyNumberFormat="1" applyFont="1" applyFill="1" applyBorder="1" applyAlignment="1" applyProtection="1">
      <alignment horizontal="right" vertical="center" shrinkToFit="1"/>
      <protection locked="0"/>
    </xf>
    <xf numFmtId="0" fontId="35" fillId="8" borderId="129" xfId="12" applyFont="1" applyFill="1" applyBorder="1" applyAlignment="1" applyProtection="1">
      <alignment horizontal="left" vertical="center" shrinkToFit="1"/>
      <protection locked="0"/>
    </xf>
    <xf numFmtId="0" fontId="35" fillId="8" borderId="132" xfId="12" applyFont="1" applyFill="1" applyBorder="1" applyAlignment="1" applyProtection="1">
      <alignment horizontal="left" vertical="center" shrinkToFit="1"/>
      <protection locked="0"/>
    </xf>
    <xf numFmtId="177" fontId="35" fillId="8" borderId="17" xfId="12" applyNumberFormat="1" applyFont="1" applyFill="1" applyBorder="1" applyAlignment="1" applyProtection="1">
      <alignment horizontal="right" vertical="center" shrinkToFit="1"/>
      <protection locked="0"/>
    </xf>
    <xf numFmtId="177" fontId="35" fillId="8" borderId="18" xfId="12" applyNumberFormat="1" applyFont="1" applyFill="1" applyBorder="1" applyAlignment="1" applyProtection="1">
      <alignment horizontal="right" vertical="center" shrinkToFit="1"/>
      <protection locked="0"/>
    </xf>
    <xf numFmtId="177" fontId="35" fillId="8" borderId="19" xfId="12" applyNumberFormat="1" applyFont="1" applyFill="1" applyBorder="1" applyAlignment="1" applyProtection="1">
      <alignment horizontal="right" vertical="center" shrinkToFit="1"/>
      <protection locked="0"/>
    </xf>
    <xf numFmtId="0" fontId="35" fillId="7" borderId="64" xfId="12" applyFont="1" applyFill="1" applyBorder="1" applyAlignment="1" applyProtection="1">
      <alignment horizontal="center" vertical="center" wrapText="1" shrinkToFit="1"/>
      <protection locked="0"/>
    </xf>
    <xf numFmtId="0" fontId="35" fillId="7" borderId="23"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shrinkToFit="1"/>
      <protection locked="0"/>
    </xf>
    <xf numFmtId="0" fontId="35" fillId="7" borderId="94"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protection locked="0"/>
    </xf>
    <xf numFmtId="0" fontId="35" fillId="6" borderId="112" xfId="12" applyFont="1" applyFill="1" applyBorder="1" applyAlignment="1" applyProtection="1">
      <alignment horizontal="left" vertical="center" shrinkToFit="1"/>
      <protection locked="0"/>
    </xf>
    <xf numFmtId="0" fontId="35" fillId="6" borderId="113" xfId="12" applyFont="1" applyFill="1" applyBorder="1" applyAlignment="1" applyProtection="1">
      <alignment horizontal="left" vertical="center" shrinkToFit="1"/>
      <protection locked="0"/>
    </xf>
    <xf numFmtId="0" fontId="35" fillId="6" borderId="119" xfId="12" applyFont="1" applyFill="1" applyBorder="1" applyAlignment="1" applyProtection="1">
      <alignment horizontal="left" vertical="center" shrinkToFit="1"/>
      <protection locked="0"/>
    </xf>
    <xf numFmtId="177" fontId="35" fillId="6" borderId="112" xfId="12" applyNumberFormat="1" applyFont="1" applyFill="1" applyBorder="1" applyAlignment="1" applyProtection="1">
      <alignment horizontal="right" vertical="center" shrinkToFit="1"/>
      <protection locked="0"/>
    </xf>
    <xf numFmtId="177" fontId="35" fillId="6" borderId="113" xfId="12" applyNumberFormat="1" applyFont="1" applyFill="1" applyBorder="1" applyAlignment="1" applyProtection="1">
      <alignment horizontal="right" vertical="center" shrinkToFit="1"/>
      <protection locked="0"/>
    </xf>
    <xf numFmtId="177" fontId="35" fillId="6" borderId="114" xfId="12" applyNumberFormat="1" applyFont="1" applyFill="1" applyBorder="1" applyAlignment="1" applyProtection="1">
      <alignment horizontal="right" vertical="center" shrinkToFit="1"/>
      <protection locked="0"/>
    </xf>
    <xf numFmtId="0" fontId="35" fillId="6" borderId="114" xfId="12" applyFont="1" applyFill="1" applyBorder="1" applyAlignment="1" applyProtection="1">
      <alignment horizontal="left" vertical="center" shrinkToFit="1"/>
      <protection locked="0"/>
    </xf>
    <xf numFmtId="177" fontId="35" fillId="0" borderId="102" xfId="12" applyNumberFormat="1" applyFont="1" applyBorder="1" applyAlignment="1" applyProtection="1">
      <alignment horizontal="right" vertical="center" shrinkToFit="1"/>
      <protection locked="0"/>
    </xf>
    <xf numFmtId="0" fontId="35" fillId="0" borderId="102" xfId="12" applyFont="1" applyBorder="1" applyAlignment="1" applyProtection="1">
      <alignment horizontal="left" vertical="center" shrinkToFit="1"/>
      <protection locked="0"/>
    </xf>
    <xf numFmtId="0" fontId="35" fillId="0" borderId="108" xfId="12" applyFont="1" applyBorder="1" applyAlignment="1" applyProtection="1">
      <alignment horizontal="left" vertical="center" shrinkToFit="1"/>
      <protection locked="0"/>
    </xf>
    <xf numFmtId="0" fontId="35" fillId="0" borderId="98" xfId="12" applyFont="1" applyBorder="1" applyAlignment="1" applyProtection="1">
      <alignment horizontal="left" vertical="center" shrinkToFit="1"/>
      <protection locked="0"/>
    </xf>
    <xf numFmtId="0" fontId="35" fillId="0" borderId="99" xfId="12" applyFont="1" applyBorder="1" applyAlignment="1" applyProtection="1">
      <alignment horizontal="left" vertical="center" shrinkToFit="1"/>
      <protection locked="0"/>
    </xf>
    <xf numFmtId="0" fontId="35" fillId="0" borderId="100" xfId="12" applyFont="1" applyBorder="1" applyAlignment="1" applyProtection="1">
      <alignment horizontal="left" vertical="center" shrinkToFit="1"/>
      <protection locked="0"/>
    </xf>
    <xf numFmtId="177" fontId="35" fillId="0" borderId="101" xfId="12" applyNumberFormat="1" applyFont="1" applyBorder="1" applyAlignment="1" applyProtection="1">
      <alignment horizontal="right" vertical="center" shrinkToFit="1"/>
      <protection locked="0"/>
    </xf>
    <xf numFmtId="0" fontId="35" fillId="0" borderId="112" xfId="12" applyFont="1" applyBorder="1" applyAlignment="1" applyProtection="1">
      <alignment horizontal="left" vertical="center" shrinkToFit="1"/>
      <protection locked="0"/>
    </xf>
    <xf numFmtId="0" fontId="35" fillId="0" borderId="113" xfId="12" applyFont="1" applyBorder="1" applyAlignment="1" applyProtection="1">
      <alignment horizontal="left" vertical="center" shrinkToFit="1"/>
      <protection locked="0"/>
    </xf>
    <xf numFmtId="0" fontId="35" fillId="0" borderId="114" xfId="12" applyFont="1" applyBorder="1" applyAlignment="1" applyProtection="1">
      <alignment horizontal="left" vertical="center" shrinkToFit="1"/>
      <protection locked="0"/>
    </xf>
    <xf numFmtId="177" fontId="35" fillId="0" borderId="115" xfId="12" applyNumberFormat="1" applyFont="1" applyBorder="1" applyAlignment="1" applyProtection="1">
      <alignment horizontal="right" vertical="center" shrinkToFit="1"/>
      <protection locked="0"/>
    </xf>
    <xf numFmtId="177" fontId="35" fillId="0" borderId="112" xfId="12" applyNumberFormat="1" applyFont="1" applyBorder="1" applyAlignment="1" applyProtection="1">
      <alignment horizontal="right" vertical="center" shrinkToFit="1"/>
      <protection locked="0"/>
    </xf>
    <xf numFmtId="177" fontId="35" fillId="0" borderId="113" xfId="12" applyNumberFormat="1" applyFont="1" applyBorder="1" applyAlignment="1" applyProtection="1">
      <alignment horizontal="right" vertical="center" shrinkToFit="1"/>
      <protection locked="0"/>
    </xf>
    <xf numFmtId="177" fontId="35" fillId="0" borderId="117" xfId="12" applyNumberFormat="1" applyFont="1" applyBorder="1" applyAlignment="1" applyProtection="1">
      <alignment horizontal="right" vertical="center" shrinkToFit="1"/>
      <protection locked="0"/>
    </xf>
    <xf numFmtId="0" fontId="35" fillId="6" borderId="145" xfId="12" applyFont="1" applyFill="1" applyBorder="1" applyAlignment="1" applyProtection="1">
      <alignment horizontal="left" vertical="center" shrinkToFit="1"/>
      <protection locked="0"/>
    </xf>
    <xf numFmtId="0" fontId="35" fillId="6" borderId="146" xfId="12" applyFont="1" applyFill="1" applyBorder="1" applyAlignment="1" applyProtection="1">
      <alignment horizontal="left" vertical="center" shrinkToFit="1"/>
      <protection locked="0"/>
    </xf>
    <xf numFmtId="0" fontId="35" fillId="6" borderId="147" xfId="12" applyFont="1" applyFill="1" applyBorder="1" applyAlignment="1" applyProtection="1">
      <alignment horizontal="left" vertical="center" shrinkToFit="1"/>
      <protection locked="0"/>
    </xf>
    <xf numFmtId="177" fontId="35" fillId="6" borderId="123" xfId="12" applyNumberFormat="1" applyFont="1" applyFill="1" applyBorder="1" applyAlignment="1" applyProtection="1">
      <alignment horizontal="right" vertical="center" shrinkToFit="1"/>
      <protection locked="0"/>
    </xf>
    <xf numFmtId="177" fontId="35" fillId="6" borderId="124" xfId="12" applyNumberFormat="1" applyFont="1" applyFill="1" applyBorder="1" applyAlignment="1" applyProtection="1">
      <alignment horizontal="right" vertical="center" shrinkToFit="1"/>
      <protection locked="0"/>
    </xf>
    <xf numFmtId="0" fontId="35" fillId="6" borderId="124" xfId="12" applyFont="1" applyFill="1" applyBorder="1" applyAlignment="1" applyProtection="1">
      <alignment horizontal="left" vertical="center" shrinkToFit="1"/>
      <protection locked="0"/>
    </xf>
    <xf numFmtId="0" fontId="35" fillId="6" borderId="127" xfId="12" applyFont="1" applyFill="1" applyBorder="1" applyAlignment="1" applyProtection="1">
      <alignment horizontal="left" vertical="center" shrinkToFit="1"/>
      <protection locked="0"/>
    </xf>
    <xf numFmtId="177" fontId="35" fillId="8" borderId="148" xfId="12" applyNumberFormat="1" applyFont="1" applyFill="1" applyBorder="1" applyAlignment="1" applyProtection="1">
      <alignment horizontal="right" vertical="center" shrinkToFit="1"/>
      <protection locked="0"/>
    </xf>
    <xf numFmtId="177" fontId="35" fillId="8" borderId="149" xfId="12" applyNumberFormat="1" applyFont="1" applyFill="1" applyBorder="1" applyAlignment="1" applyProtection="1">
      <alignment horizontal="right" vertical="center" shrinkToFit="1"/>
      <protection locked="0"/>
    </xf>
    <xf numFmtId="177" fontId="35" fillId="8" borderId="150" xfId="12" applyNumberFormat="1" applyFont="1" applyFill="1" applyBorder="1" applyAlignment="1" applyProtection="1">
      <alignment horizontal="right" vertical="center" shrinkToFit="1"/>
      <protection locked="0"/>
    </xf>
    <xf numFmtId="177" fontId="35" fillId="8" borderId="44" xfId="12" applyNumberFormat="1" applyFont="1" applyFill="1" applyBorder="1" applyAlignment="1" applyProtection="1">
      <alignment horizontal="right" vertical="center" shrinkToFit="1"/>
      <protection locked="0"/>
    </xf>
    <xf numFmtId="177" fontId="35" fillId="8" borderId="43" xfId="12" applyNumberFormat="1" applyFont="1" applyFill="1" applyBorder="1" applyAlignment="1" applyProtection="1">
      <alignment horizontal="right" vertical="center" shrinkToFit="1"/>
      <protection locked="0"/>
    </xf>
    <xf numFmtId="0" fontId="35" fillId="6" borderId="39" xfId="12" applyFont="1" applyFill="1" applyBorder="1" applyAlignment="1">
      <alignment horizontal="center" vertical="center"/>
    </xf>
    <xf numFmtId="0" fontId="35" fillId="6" borderId="31" xfId="12" applyFont="1" applyFill="1" applyBorder="1" applyAlignment="1">
      <alignment horizontal="center" vertical="center"/>
    </xf>
    <xf numFmtId="0" fontId="35" fillId="6" borderId="42" xfId="12" applyFont="1" applyFill="1" applyBorder="1" applyAlignment="1">
      <alignment horizontal="center" vertical="center"/>
    </xf>
    <xf numFmtId="0" fontId="35" fillId="6" borderId="32" xfId="12" applyFont="1" applyFill="1" applyBorder="1" applyAlignment="1">
      <alignment horizontal="center" vertical="center"/>
    </xf>
    <xf numFmtId="0" fontId="35" fillId="6" borderId="11" xfId="12" applyFont="1" applyFill="1" applyBorder="1">
      <alignment vertical="center"/>
    </xf>
    <xf numFmtId="0" fontId="35" fillId="6" borderId="12" xfId="12" applyFont="1" applyFill="1" applyBorder="1">
      <alignment vertical="center"/>
    </xf>
    <xf numFmtId="0" fontId="35" fillId="6" borderId="51" xfId="12" applyFont="1" applyFill="1" applyBorder="1">
      <alignment vertical="center"/>
    </xf>
    <xf numFmtId="177" fontId="35" fillId="6" borderId="41" xfId="14" applyNumberFormat="1" applyFont="1" applyFill="1" applyBorder="1" applyAlignment="1">
      <alignment horizontal="right" vertical="center" shrinkToFit="1"/>
    </xf>
    <xf numFmtId="177" fontId="35" fillId="6" borderId="12" xfId="14" applyNumberFormat="1" applyFont="1" applyFill="1" applyBorder="1" applyAlignment="1">
      <alignment horizontal="right" vertical="center" shrinkToFit="1"/>
    </xf>
    <xf numFmtId="177" fontId="35" fillId="6" borderId="82" xfId="14" applyNumberFormat="1" applyFont="1" applyFill="1" applyBorder="1" applyAlignment="1">
      <alignment horizontal="right" vertical="center" shrinkToFit="1"/>
    </xf>
    <xf numFmtId="177" fontId="35" fillId="6" borderId="84" xfId="14" applyNumberFormat="1" applyFont="1" applyFill="1" applyBorder="1" applyAlignment="1">
      <alignment horizontal="right" vertical="center" shrinkToFit="1"/>
    </xf>
    <xf numFmtId="187" fontId="35" fillId="6" borderId="84" xfId="14" applyNumberFormat="1" applyFont="1" applyFill="1" applyBorder="1" applyAlignment="1">
      <alignment horizontal="right" vertical="center" shrinkToFit="1"/>
    </xf>
    <xf numFmtId="187" fontId="35" fillId="6" borderId="12" xfId="14" applyNumberFormat="1" applyFont="1" applyFill="1" applyBorder="1" applyAlignment="1">
      <alignment horizontal="right" vertical="center" shrinkToFit="1"/>
    </xf>
    <xf numFmtId="187" fontId="35" fillId="6" borderId="13" xfId="14" applyNumberFormat="1" applyFont="1" applyFill="1" applyBorder="1" applyAlignment="1">
      <alignment horizontal="right" vertical="center" shrinkToFit="1"/>
    </xf>
    <xf numFmtId="0" fontId="35" fillId="6" borderId="11" xfId="12" applyFont="1" applyFill="1" applyBorder="1" applyAlignment="1">
      <alignment horizontal="center" vertical="top"/>
    </xf>
    <xf numFmtId="0" fontId="35" fillId="6" borderId="12" xfId="12" applyFont="1" applyFill="1" applyBorder="1" applyAlignment="1">
      <alignment horizontal="center" vertical="top"/>
    </xf>
    <xf numFmtId="0" fontId="35" fillId="6" borderId="7" xfId="12" applyFont="1" applyFill="1" applyBorder="1" applyAlignment="1">
      <alignment horizontal="center" vertical="top"/>
    </xf>
    <xf numFmtId="0" fontId="35" fillId="6" borderId="0" xfId="12" applyFont="1" applyFill="1" applyAlignment="1">
      <alignment horizontal="center" vertical="top"/>
    </xf>
    <xf numFmtId="0" fontId="35" fillId="6" borderId="24" xfId="12" applyFont="1" applyFill="1" applyBorder="1" applyAlignment="1">
      <alignment horizontal="center" vertical="top"/>
    </xf>
    <xf numFmtId="0" fontId="35" fillId="6" borderId="56" xfId="12" applyFont="1" applyFill="1" applyBorder="1" applyAlignment="1">
      <alignment horizontal="center" vertical="top"/>
    </xf>
    <xf numFmtId="0" fontId="35" fillId="6" borderId="30" xfId="12" applyFont="1" applyFill="1" applyBorder="1" applyAlignment="1">
      <alignment horizontal="center" vertical="center"/>
    </xf>
    <xf numFmtId="0" fontId="35" fillId="6" borderId="34" xfId="12" applyFont="1" applyFill="1" applyBorder="1" applyAlignment="1">
      <alignment horizontal="center" vertical="center"/>
    </xf>
    <xf numFmtId="0" fontId="35" fillId="8" borderId="19" xfId="12" applyFont="1" applyFill="1" applyBorder="1" applyAlignment="1" applyProtection="1">
      <alignment horizontal="left" vertical="center" shrinkToFit="1"/>
      <protection locked="0"/>
    </xf>
    <xf numFmtId="0" fontId="35" fillId="6" borderId="8" xfId="12" applyFont="1" applyFill="1" applyBorder="1" applyAlignment="1">
      <alignment horizontal="left" vertical="center" wrapText="1"/>
    </xf>
    <xf numFmtId="0" fontId="35" fillId="6" borderId="0" xfId="13" applyFont="1" applyFill="1" applyAlignment="1">
      <alignment horizontal="left" vertical="center"/>
    </xf>
    <xf numFmtId="0" fontId="35" fillId="6" borderId="24" xfId="12" applyFont="1" applyFill="1" applyBorder="1" applyAlignment="1">
      <alignment horizontal="center" vertical="center"/>
    </xf>
    <xf numFmtId="0" fontId="35" fillId="6" borderId="56" xfId="12" applyFont="1" applyFill="1" applyBorder="1" applyAlignment="1">
      <alignment horizontal="center" vertical="center"/>
    </xf>
    <xf numFmtId="0" fontId="35" fillId="6" borderId="67" xfId="12" applyFont="1" applyFill="1" applyBorder="1" applyAlignment="1">
      <alignment horizontal="center" vertical="center"/>
    </xf>
    <xf numFmtId="187" fontId="35" fillId="6" borderId="87" xfId="14" applyNumberFormat="1" applyFont="1" applyFill="1" applyBorder="1" applyAlignment="1">
      <alignment horizontal="right" vertical="center" shrinkToFit="1"/>
    </xf>
    <xf numFmtId="187" fontId="35" fillId="6" borderId="48" xfId="14" applyNumberFormat="1" applyFont="1" applyFill="1" applyBorder="1" applyAlignment="1">
      <alignment horizontal="right" vertical="center" shrinkToFit="1"/>
    </xf>
    <xf numFmtId="0" fontId="35" fillId="6" borderId="65" xfId="12" applyFont="1" applyFill="1" applyBorder="1">
      <alignment vertical="center"/>
    </xf>
    <xf numFmtId="0" fontId="35" fillId="6" borderId="0" xfId="12" applyFont="1" applyFill="1">
      <alignment vertical="center"/>
    </xf>
    <xf numFmtId="0" fontId="35" fillId="6" borderId="38" xfId="12" applyFont="1" applyFill="1" applyBorder="1">
      <alignment vertical="center"/>
    </xf>
    <xf numFmtId="177" fontId="35" fillId="6" borderId="154" xfId="14" applyNumberFormat="1" applyFont="1" applyFill="1" applyBorder="1" applyAlignment="1">
      <alignment horizontal="right" vertical="center" shrinkToFit="1"/>
    </xf>
    <xf numFmtId="177" fontId="35" fillId="6" borderId="86" xfId="14" applyNumberFormat="1" applyFont="1" applyFill="1" applyBorder="1" applyAlignment="1">
      <alignment horizontal="right" vertical="center" shrinkToFit="1"/>
    </xf>
    <xf numFmtId="187" fontId="35" fillId="6" borderId="86" xfId="14" applyNumberFormat="1" applyFont="1" applyFill="1" applyBorder="1" applyAlignment="1">
      <alignment horizontal="right" vertical="center" shrinkToFit="1"/>
    </xf>
    <xf numFmtId="187" fontId="35" fillId="6" borderId="155" xfId="14" applyNumberFormat="1" applyFont="1" applyFill="1" applyBorder="1" applyAlignment="1">
      <alignment horizontal="right" vertical="center" shrinkToFit="1"/>
    </xf>
    <xf numFmtId="0" fontId="35" fillId="6" borderId="41" xfId="12" applyFont="1" applyFill="1" applyBorder="1">
      <alignment vertical="center"/>
    </xf>
    <xf numFmtId="177" fontId="35" fillId="6" borderId="151" xfId="14" applyNumberFormat="1" applyFont="1" applyFill="1" applyBorder="1" applyAlignment="1">
      <alignment horizontal="right" vertical="center" shrinkToFit="1"/>
    </xf>
    <xf numFmtId="177" fontId="35" fillId="6" borderId="83" xfId="14" applyNumberFormat="1" applyFont="1" applyFill="1" applyBorder="1" applyAlignment="1">
      <alignment horizontal="right" vertical="center" shrinkToFit="1"/>
    </xf>
    <xf numFmtId="187" fontId="35" fillId="6" borderId="83" xfId="14" applyNumberFormat="1" applyFont="1" applyFill="1" applyBorder="1" applyAlignment="1">
      <alignment horizontal="right" vertical="center" shrinkToFit="1"/>
    </xf>
    <xf numFmtId="187" fontId="35" fillId="6" borderId="153" xfId="14" applyNumberFormat="1" applyFont="1" applyFill="1" applyBorder="1" applyAlignment="1">
      <alignment horizontal="right" vertical="center" shrinkToFit="1"/>
    </xf>
    <xf numFmtId="0" fontId="35" fillId="6" borderId="7" xfId="12" applyFont="1" applyFill="1" applyBorder="1" applyAlignment="1">
      <alignment horizontal="left" vertical="center"/>
    </xf>
    <xf numFmtId="0" fontId="35" fillId="6" borderId="0" xfId="12" applyFont="1" applyFill="1" applyAlignment="1">
      <alignment horizontal="left" vertical="center"/>
    </xf>
    <xf numFmtId="0" fontId="35" fillId="6" borderId="38" xfId="12" applyFont="1" applyFill="1" applyBorder="1" applyAlignment="1">
      <alignment horizontal="left" vertical="center"/>
    </xf>
    <xf numFmtId="177" fontId="35" fillId="6" borderId="65" xfId="13" applyNumberFormat="1" applyFont="1" applyFill="1" applyBorder="1" applyAlignment="1">
      <alignment horizontal="right" vertical="center" shrinkToFit="1"/>
    </xf>
    <xf numFmtId="177" fontId="35" fillId="6" borderId="0" xfId="13" applyNumberFormat="1" applyFont="1" applyFill="1" applyAlignment="1">
      <alignment horizontal="right" vertical="center" shrinkToFit="1"/>
    </xf>
    <xf numFmtId="177" fontId="35" fillId="6" borderId="85" xfId="13" applyNumberFormat="1" applyFont="1" applyFill="1" applyBorder="1" applyAlignment="1">
      <alignment horizontal="right" vertical="center" shrinkToFit="1"/>
    </xf>
    <xf numFmtId="177" fontId="35" fillId="6" borderId="88" xfId="13" applyNumberFormat="1" applyFont="1" applyFill="1" applyBorder="1" applyAlignment="1">
      <alignment horizontal="right" vertical="center" shrinkToFit="1"/>
    </xf>
    <xf numFmtId="187" fontId="35" fillId="6" borderId="88" xfId="13" applyNumberFormat="1" applyFont="1" applyFill="1" applyBorder="1" applyAlignment="1">
      <alignment horizontal="right" vertical="center" shrinkToFit="1"/>
    </xf>
    <xf numFmtId="187" fontId="35" fillId="6" borderId="0" xfId="13" applyNumberFormat="1" applyFont="1" applyFill="1" applyAlignment="1">
      <alignment horizontal="right" vertical="center" shrinkToFit="1"/>
    </xf>
    <xf numFmtId="187" fontId="35" fillId="6" borderId="66" xfId="13" applyNumberFormat="1" applyFont="1" applyFill="1" applyBorder="1" applyAlignment="1">
      <alignment horizontal="right" vertical="center" shrinkToFit="1"/>
    </xf>
    <xf numFmtId="187" fontId="35" fillId="6" borderId="152" xfId="14" applyNumberFormat="1" applyFont="1" applyFill="1" applyBorder="1" applyAlignment="1">
      <alignment horizontal="right" vertical="center" shrinkToFit="1"/>
    </xf>
    <xf numFmtId="187" fontId="35" fillId="6" borderId="15" xfId="14" applyNumberFormat="1" applyFont="1" applyFill="1" applyBorder="1" applyAlignment="1">
      <alignment horizontal="right" vertical="center" shrinkToFit="1"/>
    </xf>
    <xf numFmtId="0" fontId="35" fillId="6" borderId="41" xfId="12" applyFont="1" applyFill="1" applyBorder="1" applyAlignment="1">
      <alignment horizontal="center" vertical="center" textRotation="255" wrapText="1"/>
    </xf>
    <xf numFmtId="0" fontId="35" fillId="6" borderId="51" xfId="12" applyFont="1" applyFill="1" applyBorder="1" applyAlignment="1">
      <alignment horizontal="center" vertical="center" textRotation="255" wrapText="1"/>
    </xf>
    <xf numFmtId="0" fontId="35" fillId="6" borderId="65" xfId="12" applyFont="1" applyFill="1" applyBorder="1" applyAlignment="1">
      <alignment horizontal="center" vertical="center" textRotation="255" wrapText="1"/>
    </xf>
    <xf numFmtId="0" fontId="35" fillId="6" borderId="38" xfId="12" applyFont="1" applyFill="1" applyBorder="1" applyAlignment="1">
      <alignment horizontal="center" vertical="center" textRotation="255" wrapText="1"/>
    </xf>
    <xf numFmtId="0" fontId="35" fillId="6" borderId="37" xfId="12" applyFont="1" applyFill="1" applyBorder="1" applyAlignment="1">
      <alignment horizontal="center" vertical="center" textRotation="255" wrapText="1"/>
    </xf>
    <xf numFmtId="0" fontId="35" fillId="6" borderId="40" xfId="12" applyFont="1" applyFill="1" applyBorder="1" applyAlignment="1">
      <alignment horizontal="center" vertical="center" textRotation="255" wrapText="1"/>
    </xf>
    <xf numFmtId="0" fontId="35" fillId="6" borderId="11" xfId="12" applyFont="1" applyFill="1" applyBorder="1" applyAlignment="1">
      <alignment horizontal="center" vertical="center" textRotation="255" shrinkToFit="1"/>
    </xf>
    <xf numFmtId="0" fontId="35" fillId="6" borderId="51" xfId="12" applyFont="1" applyFill="1" applyBorder="1" applyAlignment="1">
      <alignment horizontal="center" vertical="center" textRotation="255" shrinkToFit="1"/>
    </xf>
    <xf numFmtId="0" fontId="35" fillId="6" borderId="7" xfId="12" applyFont="1" applyFill="1" applyBorder="1" applyAlignment="1">
      <alignment horizontal="center" vertical="center" textRotation="255" shrinkToFit="1"/>
    </xf>
    <xf numFmtId="0" fontId="35" fillId="6" borderId="38" xfId="12" applyFont="1" applyFill="1" applyBorder="1" applyAlignment="1">
      <alignment horizontal="center" vertical="center" textRotation="255" shrinkToFit="1"/>
    </xf>
    <xf numFmtId="0" fontId="35" fillId="6" borderId="24" xfId="12" applyFont="1" applyFill="1" applyBorder="1" applyAlignment="1">
      <alignment horizontal="center" vertical="center" textRotation="255" shrinkToFit="1"/>
    </xf>
    <xf numFmtId="0" fontId="35" fillId="6" borderId="40" xfId="12" applyFont="1" applyFill="1" applyBorder="1" applyAlignment="1">
      <alignment horizontal="center" vertical="center" textRotation="255" shrinkToFit="1"/>
    </xf>
    <xf numFmtId="177" fontId="35" fillId="6" borderId="65" xfId="14" applyNumberFormat="1" applyFont="1" applyFill="1" applyBorder="1" applyAlignment="1">
      <alignment horizontal="right" vertical="center" shrinkToFit="1"/>
    </xf>
    <xf numFmtId="177" fontId="35" fillId="6" borderId="0" xfId="14" applyNumberFormat="1" applyFont="1" applyFill="1" applyAlignment="1">
      <alignment horizontal="right" vertical="center" shrinkToFit="1"/>
    </xf>
    <xf numFmtId="177" fontId="35" fillId="6" borderId="85" xfId="14" applyNumberFormat="1" applyFont="1" applyFill="1" applyBorder="1" applyAlignment="1">
      <alignment horizontal="right" vertical="center" shrinkToFit="1"/>
    </xf>
    <xf numFmtId="177" fontId="35" fillId="6" borderId="88" xfId="14" applyNumberFormat="1" applyFont="1" applyFill="1" applyBorder="1" applyAlignment="1">
      <alignment horizontal="right" vertical="center" shrinkToFit="1"/>
    </xf>
    <xf numFmtId="187" fontId="35" fillId="6" borderId="88" xfId="14" applyNumberFormat="1" applyFont="1" applyFill="1" applyBorder="1" applyAlignment="1">
      <alignment horizontal="right" vertical="center" shrinkToFit="1"/>
    </xf>
    <xf numFmtId="187" fontId="35" fillId="6" borderId="0" xfId="14" applyNumberFormat="1" applyFont="1" applyFill="1" applyAlignment="1">
      <alignment horizontal="right" vertical="center" shrinkToFit="1"/>
    </xf>
    <xf numFmtId="187" fontId="35" fillId="6" borderId="66" xfId="14" applyNumberFormat="1" applyFont="1" applyFill="1" applyBorder="1" applyAlignment="1">
      <alignment horizontal="right" vertical="center" shrinkToFit="1"/>
    </xf>
    <xf numFmtId="0" fontId="35" fillId="6" borderId="56" xfId="12" applyFont="1" applyFill="1" applyBorder="1">
      <alignment vertical="center"/>
    </xf>
    <xf numFmtId="0" fontId="35"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5" fillId="6" borderId="39" xfId="14" applyFont="1" applyFill="1" applyBorder="1" applyAlignment="1">
      <alignment horizontal="center" vertical="center"/>
    </xf>
    <xf numFmtId="0" fontId="35" fillId="6" borderId="31" xfId="14" applyFont="1" applyFill="1" applyBorder="1" applyAlignment="1">
      <alignment horizontal="center" vertical="center"/>
    </xf>
    <xf numFmtId="0" fontId="35" fillId="6" borderId="32" xfId="14" applyFont="1" applyFill="1" applyBorder="1" applyAlignment="1">
      <alignment horizontal="center" vertical="center"/>
    </xf>
    <xf numFmtId="0" fontId="35" fillId="6" borderId="37" xfId="12" applyFont="1" applyFill="1" applyBorder="1">
      <alignment vertical="center"/>
    </xf>
    <xf numFmtId="0" fontId="35" fillId="6" borderId="65" xfId="12" applyFont="1" applyFill="1" applyBorder="1" applyAlignment="1">
      <alignment vertical="center" shrinkToFit="1"/>
    </xf>
    <xf numFmtId="0" fontId="35" fillId="6" borderId="0" xfId="12" applyFont="1" applyFill="1" applyAlignment="1">
      <alignment vertical="center" shrinkToFit="1"/>
    </xf>
    <xf numFmtId="0" fontId="35" fillId="6" borderId="38" xfId="12" applyFont="1" applyFill="1" applyBorder="1" applyAlignment="1">
      <alignment vertical="center" shrinkToFit="1"/>
    </xf>
    <xf numFmtId="0" fontId="35" fillId="6" borderId="31" xfId="12" applyFont="1" applyFill="1" applyBorder="1" applyAlignment="1">
      <alignment horizontal="center" vertical="center" wrapText="1"/>
    </xf>
    <xf numFmtId="177" fontId="35" fillId="6" borderId="39" xfId="14" applyNumberFormat="1" applyFont="1" applyFill="1" applyBorder="1" applyAlignment="1">
      <alignment horizontal="right" vertical="center" shrinkToFit="1"/>
    </xf>
    <xf numFmtId="177" fontId="35" fillId="6" borderId="31" xfId="14" applyNumberFormat="1" applyFont="1" applyFill="1" applyBorder="1" applyAlignment="1">
      <alignment horizontal="right" vertical="center" shrinkToFit="1"/>
    </xf>
    <xf numFmtId="177" fontId="35" fillId="6" borderId="156" xfId="14" applyNumberFormat="1" applyFont="1" applyFill="1" applyBorder="1" applyAlignment="1">
      <alignment horizontal="right" vertical="center" shrinkToFit="1"/>
    </xf>
    <xf numFmtId="177" fontId="35" fillId="6" borderId="157" xfId="14" applyNumberFormat="1" applyFont="1" applyFill="1" applyBorder="1" applyAlignment="1">
      <alignment horizontal="right" vertical="center" shrinkToFit="1"/>
    </xf>
    <xf numFmtId="177" fontId="35" fillId="6" borderId="158" xfId="14" applyNumberFormat="1" applyFont="1" applyFill="1" applyBorder="1" applyAlignment="1">
      <alignment horizontal="right" vertical="center" shrinkToFit="1"/>
    </xf>
    <xf numFmtId="177" fontId="35" fillId="6" borderId="159" xfId="14" applyNumberFormat="1" applyFont="1" applyFill="1" applyBorder="1" applyAlignment="1">
      <alignment horizontal="right" vertical="center" shrinkToFit="1"/>
    </xf>
    <xf numFmtId="177" fontId="35" fillId="6" borderId="160" xfId="14" applyNumberFormat="1" applyFont="1" applyFill="1" applyBorder="1" applyAlignment="1">
      <alignment horizontal="right" vertical="center" shrinkToFit="1"/>
    </xf>
    <xf numFmtId="177" fontId="35" fillId="6" borderId="91" xfId="14" applyNumberFormat="1" applyFont="1" applyFill="1" applyBorder="1" applyAlignment="1">
      <alignment horizontal="right" vertical="center" shrinkToFit="1"/>
    </xf>
    <xf numFmtId="177" fontId="35" fillId="6" borderId="56" xfId="14" applyNumberFormat="1" applyFont="1" applyFill="1" applyBorder="1" applyAlignment="1">
      <alignment horizontal="right" vertical="center" shrinkToFit="1"/>
    </xf>
    <xf numFmtId="177" fontId="35" fillId="6" borderId="89" xfId="14" applyNumberFormat="1" applyFont="1" applyFill="1" applyBorder="1" applyAlignment="1">
      <alignment horizontal="right" vertical="center" shrinkToFit="1"/>
    </xf>
    <xf numFmtId="187" fontId="35" fillId="6" borderId="91" xfId="14" applyNumberFormat="1" applyFont="1" applyFill="1" applyBorder="1" applyAlignment="1">
      <alignment horizontal="right" vertical="center" shrinkToFit="1"/>
    </xf>
    <xf numFmtId="187" fontId="35" fillId="6" borderId="56" xfId="14" applyNumberFormat="1" applyFont="1" applyFill="1" applyBorder="1" applyAlignment="1">
      <alignment horizontal="right" vertical="center" shrinkToFit="1"/>
    </xf>
    <xf numFmtId="187" fontId="35" fillId="6" borderId="67" xfId="14" applyNumberFormat="1" applyFont="1" applyFill="1" applyBorder="1" applyAlignment="1">
      <alignment horizontal="right" vertical="center" shrinkToFit="1"/>
    </xf>
    <xf numFmtId="0" fontId="35" fillId="6" borderId="11" xfId="12" applyFont="1" applyFill="1" applyBorder="1" applyAlignment="1">
      <alignment horizontal="center" vertical="top" wrapText="1"/>
    </xf>
    <xf numFmtId="0" fontId="35" fillId="6" borderId="12" xfId="12" applyFont="1" applyFill="1" applyBorder="1" applyAlignment="1">
      <alignment horizontal="center" vertical="top" wrapText="1"/>
    </xf>
    <xf numFmtId="0" fontId="35" fillId="6" borderId="51" xfId="12" applyFont="1" applyFill="1" applyBorder="1" applyAlignment="1">
      <alignment horizontal="center" vertical="top" wrapText="1"/>
    </xf>
    <xf numFmtId="0" fontId="35" fillId="6" borderId="7" xfId="12" applyFont="1" applyFill="1" applyBorder="1" applyAlignment="1">
      <alignment horizontal="center" vertical="top" wrapText="1"/>
    </xf>
    <xf numFmtId="0" fontId="35" fillId="6" borderId="0" xfId="12" applyFont="1" applyFill="1" applyAlignment="1">
      <alignment horizontal="center" vertical="top" wrapText="1"/>
    </xf>
    <xf numFmtId="0" fontId="35" fillId="6" borderId="38" xfId="12" applyFont="1" applyFill="1" applyBorder="1" applyAlignment="1">
      <alignment horizontal="center" vertical="top" wrapText="1"/>
    </xf>
    <xf numFmtId="0" fontId="35" fillId="6" borderId="24" xfId="12" applyFont="1" applyFill="1" applyBorder="1" applyAlignment="1">
      <alignment horizontal="center" vertical="top" wrapText="1"/>
    </xf>
    <xf numFmtId="0" fontId="35" fillId="6" borderId="56" xfId="12" applyFont="1" applyFill="1" applyBorder="1" applyAlignment="1">
      <alignment horizontal="center" vertical="top" wrapText="1"/>
    </xf>
    <xf numFmtId="177" fontId="35" fillId="6" borderId="161" xfId="14" applyNumberFormat="1" applyFont="1" applyFill="1" applyBorder="1" applyAlignment="1">
      <alignment horizontal="right" vertical="center" shrinkToFit="1"/>
    </xf>
    <xf numFmtId="177" fontId="35" fillId="6" borderId="90" xfId="14" applyNumberFormat="1" applyFont="1" applyFill="1" applyBorder="1" applyAlignment="1">
      <alignment horizontal="right" vertical="center" shrinkToFit="1"/>
    </xf>
    <xf numFmtId="187" fontId="35" fillId="6" borderId="158" xfId="14" applyNumberFormat="1" applyFont="1" applyFill="1" applyBorder="1" applyAlignment="1">
      <alignment horizontal="right" vertical="center" shrinkToFit="1"/>
    </xf>
    <xf numFmtId="187" fontId="35" fillId="6" borderId="159" xfId="14" applyNumberFormat="1" applyFont="1" applyFill="1" applyBorder="1" applyAlignment="1">
      <alignment horizontal="right" vertical="center" shrinkToFit="1"/>
    </xf>
    <xf numFmtId="187" fontId="35" fillId="6" borderId="162" xfId="14" applyNumberFormat="1" applyFont="1" applyFill="1" applyBorder="1" applyAlignment="1">
      <alignment horizontal="right" vertical="center" shrinkToFit="1"/>
    </xf>
    <xf numFmtId="177" fontId="35" fillId="6" borderId="37" xfId="14" applyNumberFormat="1" applyFont="1" applyFill="1" applyBorder="1" applyAlignment="1">
      <alignment horizontal="right" vertical="center" shrinkToFit="1"/>
    </xf>
    <xf numFmtId="0" fontId="37" fillId="6" borderId="42" xfId="12" applyFont="1" applyFill="1" applyBorder="1" applyAlignment="1">
      <alignment horizontal="center" vertical="center"/>
    </xf>
    <xf numFmtId="0" fontId="35" fillId="6" borderId="41" xfId="12" applyFont="1" applyFill="1" applyBorder="1" applyAlignment="1">
      <alignment horizontal="center" vertical="center" wrapText="1"/>
    </xf>
    <xf numFmtId="0" fontId="35" fillId="6" borderId="12" xfId="12" applyFont="1" applyFill="1" applyBorder="1" applyAlignment="1">
      <alignment horizontal="center" vertical="center" wrapText="1"/>
    </xf>
    <xf numFmtId="0" fontId="35" fillId="6" borderId="51" xfId="12" applyFont="1" applyFill="1" applyBorder="1" applyAlignment="1">
      <alignment horizontal="center" vertical="center" wrapText="1"/>
    </xf>
    <xf numFmtId="0" fontId="35" fillId="6" borderId="65" xfId="12" applyFont="1" applyFill="1" applyBorder="1" applyAlignment="1">
      <alignment horizontal="center" vertical="center" wrapText="1"/>
    </xf>
    <xf numFmtId="0" fontId="35" fillId="6" borderId="0" xfId="12" applyFont="1" applyFill="1" applyAlignment="1">
      <alignment horizontal="center" vertical="center" wrapText="1"/>
    </xf>
    <xf numFmtId="0" fontId="35" fillId="6" borderId="38" xfId="12" applyFont="1" applyFill="1" applyBorder="1" applyAlignment="1">
      <alignment horizontal="center" vertical="center" wrapText="1"/>
    </xf>
    <xf numFmtId="0" fontId="35" fillId="6" borderId="56" xfId="12" applyFont="1" applyFill="1" applyBorder="1" applyAlignment="1">
      <alignment horizontal="center" vertical="center" wrapText="1"/>
    </xf>
    <xf numFmtId="0" fontId="35" fillId="6" borderId="40" xfId="12" applyFont="1" applyFill="1" applyBorder="1" applyAlignment="1">
      <alignment horizontal="center" vertical="center" wrapText="1"/>
    </xf>
    <xf numFmtId="0" fontId="35" fillId="6" borderId="41" xfId="14" applyFont="1" applyFill="1" applyBorder="1" applyAlignment="1">
      <alignment horizontal="left" vertical="center" shrinkToFit="1"/>
    </xf>
    <xf numFmtId="0" fontId="35" fillId="6" borderId="12" xfId="14" applyFont="1" applyFill="1" applyBorder="1" applyAlignment="1">
      <alignment horizontal="left" vertical="center" shrinkToFit="1"/>
    </xf>
    <xf numFmtId="0" fontId="35" fillId="6" borderId="51" xfId="14" applyFont="1" applyFill="1" applyBorder="1" applyAlignment="1">
      <alignment horizontal="left" vertical="center" shrinkToFit="1"/>
    </xf>
    <xf numFmtId="187" fontId="35" fillId="6" borderId="163" xfId="14" applyNumberFormat="1" applyFont="1" applyFill="1" applyBorder="1" applyAlignment="1">
      <alignment horizontal="right" vertical="center" shrinkToFit="1"/>
    </xf>
    <xf numFmtId="187" fontId="35" fillId="6" borderId="50" xfId="14" applyNumberFormat="1" applyFont="1" applyFill="1" applyBorder="1" applyAlignment="1">
      <alignment horizontal="right" vertical="center" shrinkToFit="1"/>
    </xf>
    <xf numFmtId="0" fontId="35" fillId="6" borderId="65" xfId="14" applyFont="1" applyFill="1" applyBorder="1" applyAlignment="1">
      <alignment horizontal="left" vertical="center" shrinkToFit="1"/>
    </xf>
    <xf numFmtId="0" fontId="35" fillId="6" borderId="0" xfId="14" applyFont="1" applyFill="1" applyAlignment="1">
      <alignment horizontal="left" vertical="center" shrinkToFit="1"/>
    </xf>
    <xf numFmtId="0" fontId="35" fillId="6" borderId="38" xfId="14" applyFont="1" applyFill="1" applyBorder="1" applyAlignment="1">
      <alignment horizontal="left" vertical="center" shrinkToFit="1"/>
    </xf>
    <xf numFmtId="0" fontId="35" fillId="6" borderId="11" xfId="12" applyFont="1" applyFill="1" applyBorder="1" applyAlignment="1">
      <alignment horizontal="center" vertical="center" wrapText="1"/>
    </xf>
    <xf numFmtId="0" fontId="35" fillId="6" borderId="7" xfId="12" applyFont="1" applyFill="1" applyBorder="1" applyAlignment="1">
      <alignment horizontal="center" vertical="center" wrapText="1"/>
    </xf>
    <xf numFmtId="0" fontId="35" fillId="6" borderId="74" xfId="12" applyFont="1" applyFill="1" applyBorder="1" applyAlignment="1">
      <alignment horizontal="center" vertical="center" wrapText="1"/>
    </xf>
    <xf numFmtId="0" fontId="35" fillId="6" borderId="75" xfId="12" applyFont="1" applyFill="1" applyBorder="1" applyAlignment="1">
      <alignment horizontal="center" vertical="center" wrapText="1"/>
    </xf>
    <xf numFmtId="0" fontId="35" fillId="6" borderId="70" xfId="12" applyFont="1" applyFill="1" applyBorder="1" applyAlignment="1">
      <alignment horizontal="center" vertical="center" wrapText="1"/>
    </xf>
    <xf numFmtId="187" fontId="35" fillId="6" borderId="129" xfId="14" applyNumberFormat="1" applyFont="1" applyFill="1" applyBorder="1" applyAlignment="1">
      <alignment horizontal="right" vertical="center" shrinkToFit="1"/>
    </xf>
    <xf numFmtId="187" fontId="35" fillId="6" borderId="166" xfId="14" applyNumberFormat="1" applyFont="1" applyFill="1" applyBorder="1" applyAlignment="1">
      <alignment horizontal="right" vertical="center" shrinkToFit="1"/>
    </xf>
    <xf numFmtId="187" fontId="35" fillId="6" borderId="167" xfId="14" applyNumberFormat="1" applyFont="1" applyFill="1" applyBorder="1" applyAlignment="1">
      <alignment horizontal="right" vertical="center" shrinkToFit="1"/>
    </xf>
    <xf numFmtId="187" fontId="35" fillId="6" borderId="168" xfId="14" applyNumberFormat="1" applyFont="1" applyFill="1" applyBorder="1" applyAlignment="1">
      <alignment horizontal="right" vertical="center" shrinkToFit="1"/>
    </xf>
    <xf numFmtId="0" fontId="35" fillId="6" borderId="81" xfId="12" applyFont="1" applyFill="1" applyBorder="1" applyAlignment="1">
      <alignment horizontal="center" vertical="center"/>
    </xf>
    <xf numFmtId="0" fontId="35" fillId="6" borderId="25" xfId="12" applyFont="1" applyFill="1" applyBorder="1" applyAlignment="1">
      <alignment horizontal="center" vertical="center"/>
    </xf>
    <xf numFmtId="0" fontId="35" fillId="6" borderId="46" xfId="12" applyFont="1" applyFill="1" applyBorder="1" applyAlignment="1">
      <alignment horizontal="center" vertical="center"/>
    </xf>
    <xf numFmtId="0" fontId="35" fillId="6" borderId="45" xfId="12" applyFont="1" applyFill="1" applyBorder="1" applyAlignment="1">
      <alignment horizontal="center" vertical="center"/>
    </xf>
    <xf numFmtId="0" fontId="35" fillId="6" borderId="72" xfId="12" applyFont="1" applyFill="1" applyBorder="1">
      <alignment vertical="center"/>
    </xf>
    <xf numFmtId="0" fontId="35" fillId="6" borderId="70" xfId="12" applyFont="1" applyFill="1" applyBorder="1">
      <alignment vertical="center"/>
    </xf>
    <xf numFmtId="177" fontId="35" fillId="6" borderId="172" xfId="14" applyNumberFormat="1" applyFont="1" applyFill="1" applyBorder="1" applyAlignment="1">
      <alignment horizontal="right" vertical="center" shrinkToFit="1"/>
    </xf>
    <xf numFmtId="177" fontId="35" fillId="6" borderId="173" xfId="14" applyNumberFormat="1" applyFont="1" applyFill="1" applyBorder="1" applyAlignment="1">
      <alignment horizontal="right" vertical="center" shrinkToFit="1"/>
    </xf>
    <xf numFmtId="187" fontId="35" fillId="6" borderId="173" xfId="14" applyNumberFormat="1" applyFont="1" applyFill="1" applyBorder="1" applyAlignment="1">
      <alignment horizontal="right" vertical="center" shrinkToFit="1"/>
    </xf>
    <xf numFmtId="187" fontId="35" fillId="6" borderId="174" xfId="14" applyNumberFormat="1" applyFont="1" applyFill="1" applyBorder="1" applyAlignment="1">
      <alignment horizontal="right" vertical="center" shrinkToFit="1"/>
    </xf>
    <xf numFmtId="0" fontId="35" fillId="6" borderId="11" xfId="12" applyFont="1" applyFill="1" applyBorder="1" applyAlignment="1">
      <alignment horizontal="left" vertical="center"/>
    </xf>
    <xf numFmtId="0" fontId="35" fillId="6" borderId="12" xfId="12" applyFont="1" applyFill="1" applyBorder="1" applyAlignment="1">
      <alignment horizontal="left" vertical="center"/>
    </xf>
    <xf numFmtId="0" fontId="35" fillId="6" borderId="12" xfId="12" applyFont="1" applyFill="1" applyBorder="1" applyAlignment="1">
      <alignment horizontal="right" vertical="center"/>
    </xf>
    <xf numFmtId="0" fontId="35" fillId="6" borderId="51" xfId="12" applyFont="1" applyFill="1" applyBorder="1" applyAlignment="1">
      <alignment horizontal="right" vertical="center"/>
    </xf>
    <xf numFmtId="177" fontId="35" fillId="6" borderId="41" xfId="13" applyNumberFormat="1" applyFont="1" applyFill="1" applyBorder="1" applyAlignment="1">
      <alignment horizontal="right" vertical="center" shrinkToFit="1"/>
    </xf>
    <xf numFmtId="177" fontId="35" fillId="6" borderId="12" xfId="13" applyNumberFormat="1" applyFont="1" applyFill="1" applyBorder="1" applyAlignment="1">
      <alignment horizontal="right" vertical="center" shrinkToFit="1"/>
    </xf>
    <xf numFmtId="177" fontId="35" fillId="6" borderId="82" xfId="13" applyNumberFormat="1" applyFont="1" applyFill="1" applyBorder="1" applyAlignment="1">
      <alignment horizontal="right" vertical="center" shrinkToFit="1"/>
    </xf>
    <xf numFmtId="177" fontId="35" fillId="6" borderId="84" xfId="13" applyNumberFormat="1" applyFont="1" applyFill="1" applyBorder="1" applyAlignment="1">
      <alignment horizontal="right" vertical="center" shrinkToFit="1"/>
    </xf>
    <xf numFmtId="187" fontId="35" fillId="6" borderId="169" xfId="14" applyNumberFormat="1" applyFont="1" applyFill="1" applyBorder="1" applyAlignment="1">
      <alignment horizontal="right" vertical="center" shrinkToFit="1"/>
    </xf>
    <xf numFmtId="187" fontId="35" fillId="6" borderId="170" xfId="14" applyNumberFormat="1" applyFont="1" applyFill="1" applyBorder="1" applyAlignment="1">
      <alignment horizontal="right" vertical="center" shrinkToFit="1"/>
    </xf>
    <xf numFmtId="187" fontId="35" fillId="6" borderId="171" xfId="14" applyNumberFormat="1" applyFont="1" applyFill="1" applyBorder="1" applyAlignment="1">
      <alignment horizontal="right" vertical="center" shrinkToFit="1"/>
    </xf>
    <xf numFmtId="176" fontId="35" fillId="6" borderId="41" xfId="14" applyNumberFormat="1" applyFont="1" applyFill="1" applyBorder="1" applyAlignment="1">
      <alignment horizontal="right" vertical="center" shrinkToFit="1"/>
    </xf>
    <xf numFmtId="176" fontId="35" fillId="6" borderId="12" xfId="14" applyNumberFormat="1" applyFont="1" applyFill="1" applyBorder="1" applyAlignment="1">
      <alignment horizontal="right" vertical="center" shrinkToFit="1"/>
    </xf>
    <xf numFmtId="176" fontId="35" fillId="6" borderId="51" xfId="14" applyNumberFormat="1" applyFont="1" applyFill="1" applyBorder="1" applyAlignment="1">
      <alignment horizontal="right" vertical="center" shrinkToFit="1"/>
    </xf>
    <xf numFmtId="0" fontId="35" fillId="6" borderId="26" xfId="12" applyFont="1" applyFill="1" applyBorder="1" applyAlignment="1">
      <alignment horizontal="center" vertical="center"/>
    </xf>
    <xf numFmtId="0" fontId="35" fillId="6" borderId="11" xfId="12" applyFont="1" applyFill="1" applyBorder="1" applyAlignment="1">
      <alignment horizontal="center" vertical="center" textRotation="255" wrapText="1"/>
    </xf>
    <xf numFmtId="0" fontId="35" fillId="6" borderId="7" xfId="12" applyFont="1" applyFill="1" applyBorder="1" applyAlignment="1">
      <alignment horizontal="center" vertical="center" textRotation="255" wrapText="1"/>
    </xf>
    <xf numFmtId="0" fontId="35" fillId="6" borderId="24" xfId="12" applyFont="1" applyFill="1" applyBorder="1" applyAlignment="1">
      <alignment horizontal="center" vertical="center" textRotation="255" wrapText="1"/>
    </xf>
    <xf numFmtId="0" fontId="35" fillId="6" borderId="17" xfId="12" applyFont="1" applyFill="1" applyBorder="1" applyAlignment="1">
      <alignment horizontal="left" vertical="center" wrapText="1"/>
    </xf>
    <xf numFmtId="0" fontId="35" fillId="6" borderId="18" xfId="12" applyFont="1" applyFill="1" applyBorder="1" applyAlignment="1">
      <alignment horizontal="left" vertical="center"/>
    </xf>
    <xf numFmtId="0" fontId="35" fillId="6" borderId="43" xfId="12" applyFont="1" applyFill="1" applyBorder="1" applyAlignment="1">
      <alignment horizontal="left" vertical="center"/>
    </xf>
    <xf numFmtId="187" fontId="35" fillId="6" borderId="128" xfId="14" applyNumberFormat="1" applyFont="1" applyFill="1" applyBorder="1" applyAlignment="1">
      <alignment horizontal="right" vertical="center" shrinkToFit="1"/>
    </xf>
    <xf numFmtId="177" fontId="35" fillId="6" borderId="164" xfId="14" applyNumberFormat="1" applyFont="1" applyFill="1" applyBorder="1" applyAlignment="1">
      <alignment horizontal="right" vertical="center" shrinkToFit="1"/>
    </xf>
    <xf numFmtId="177" fontId="35" fillId="6" borderId="165" xfId="14" applyNumberFormat="1" applyFont="1" applyFill="1" applyBorder="1" applyAlignment="1">
      <alignment horizontal="right" vertical="center" shrinkToFit="1"/>
    </xf>
    <xf numFmtId="0" fontId="35" fillId="6" borderId="7" xfId="12" applyFont="1" applyFill="1" applyBorder="1">
      <alignment vertical="center"/>
    </xf>
    <xf numFmtId="176" fontId="35" fillId="6" borderId="65" xfId="14" applyNumberFormat="1" applyFont="1" applyFill="1" applyBorder="1" applyAlignment="1">
      <alignment horizontal="right" vertical="center" shrinkToFit="1"/>
    </xf>
    <xf numFmtId="176" fontId="35" fillId="6" borderId="0" xfId="14" applyNumberFormat="1" applyFont="1" applyFill="1" applyAlignment="1">
      <alignment horizontal="right" vertical="center" shrinkToFit="1"/>
    </xf>
    <xf numFmtId="176" fontId="35" fillId="6" borderId="38" xfId="14" applyNumberFormat="1" applyFont="1" applyFill="1" applyBorder="1" applyAlignment="1">
      <alignment horizontal="right" vertical="center" shrinkToFit="1"/>
    </xf>
    <xf numFmtId="176" fontId="35" fillId="6" borderId="66" xfId="14" applyNumberFormat="1" applyFont="1" applyFill="1" applyBorder="1" applyAlignment="1">
      <alignment horizontal="right" vertical="center" shrinkToFit="1"/>
    </xf>
    <xf numFmtId="0" fontId="35" fillId="6" borderId="0" xfId="12" applyFont="1" applyFill="1" applyAlignment="1">
      <alignment horizontal="right" vertical="center" wrapText="1"/>
    </xf>
    <xf numFmtId="0" fontId="35" fillId="6" borderId="0" xfId="12" applyFont="1" applyFill="1" applyAlignment="1">
      <alignment horizontal="right" vertical="center"/>
    </xf>
    <xf numFmtId="0" fontId="35" fillId="6" borderId="38" xfId="12" applyFont="1" applyFill="1" applyBorder="1" applyAlignment="1">
      <alignment horizontal="right" vertical="center"/>
    </xf>
    <xf numFmtId="187" fontId="35" fillId="6" borderId="175" xfId="14" applyNumberFormat="1" applyFont="1" applyFill="1" applyBorder="1" applyAlignment="1">
      <alignment horizontal="right" vertical="center" shrinkToFit="1"/>
    </xf>
    <xf numFmtId="187" fontId="35" fillId="6" borderId="176" xfId="14" applyNumberFormat="1" applyFont="1" applyFill="1" applyBorder="1" applyAlignment="1">
      <alignment horizontal="right" vertical="center" shrinkToFit="1"/>
    </xf>
    <xf numFmtId="187" fontId="35" fillId="6" borderId="177" xfId="14" applyNumberFormat="1" applyFont="1" applyFill="1" applyBorder="1" applyAlignment="1">
      <alignment horizontal="right" vertical="center" shrinkToFit="1"/>
    </xf>
    <xf numFmtId="176" fontId="35" fillId="6" borderId="13" xfId="14" applyNumberFormat="1" applyFont="1" applyFill="1" applyBorder="1" applyAlignment="1">
      <alignment horizontal="right" vertical="center" shrinkToFit="1"/>
    </xf>
    <xf numFmtId="0" fontId="35" fillId="6" borderId="75" xfId="12" applyFont="1" applyFill="1" applyBorder="1" applyAlignment="1">
      <alignment horizontal="center" vertical="center"/>
    </xf>
    <xf numFmtId="0" fontId="35" fillId="6" borderId="70" xfId="12" applyFont="1" applyFill="1" applyBorder="1" applyAlignment="1">
      <alignment horizontal="center" vertical="center"/>
    </xf>
    <xf numFmtId="187" fontId="35" fillId="6" borderId="130" xfId="14" applyNumberFormat="1" applyFont="1" applyFill="1" applyBorder="1" applyAlignment="1">
      <alignment horizontal="right" vertical="center" shrinkToFit="1"/>
    </xf>
    <xf numFmtId="187" fontId="35" fillId="6" borderId="18" xfId="14" applyNumberFormat="1" applyFont="1" applyFill="1" applyBorder="1" applyAlignment="1">
      <alignment horizontal="right" vertical="center" shrinkToFit="1"/>
    </xf>
    <xf numFmtId="187" fontId="35" fillId="6" borderId="184" xfId="14" applyNumberFormat="1" applyFont="1" applyFill="1" applyBorder="1" applyAlignment="1">
      <alignment horizontal="right" vertical="center" shrinkToFit="1"/>
    </xf>
    <xf numFmtId="187" fontId="35" fillId="6" borderId="185" xfId="14" applyNumberFormat="1" applyFont="1" applyFill="1" applyBorder="1" applyAlignment="1">
      <alignment horizontal="right" vertical="center" shrinkToFit="1"/>
    </xf>
    <xf numFmtId="0" fontId="35" fillId="6" borderId="74" xfId="12" applyFont="1" applyFill="1" applyBorder="1">
      <alignment vertical="center"/>
    </xf>
    <xf numFmtId="188" fontId="35" fillId="6" borderId="72" xfId="14" applyNumberFormat="1" applyFont="1" applyFill="1" applyBorder="1" applyAlignment="1">
      <alignment horizontal="right" vertical="center" shrinkToFit="1"/>
    </xf>
    <xf numFmtId="188" fontId="35" fillId="6" borderId="75" xfId="14" applyNumberFormat="1" applyFont="1" applyFill="1" applyBorder="1" applyAlignment="1">
      <alignment horizontal="right" vertical="center" shrinkToFit="1"/>
    </xf>
    <xf numFmtId="188" fontId="35" fillId="6" borderId="70" xfId="14" applyNumberFormat="1" applyFont="1" applyFill="1" applyBorder="1" applyAlignment="1">
      <alignment horizontal="right" vertical="center" shrinkToFit="1"/>
    </xf>
    <xf numFmtId="188" fontId="35" fillId="6" borderId="181" xfId="14" applyNumberFormat="1" applyFont="1" applyFill="1" applyBorder="1" applyAlignment="1">
      <alignment horizontal="right" vertical="center" shrinkToFit="1"/>
    </xf>
    <xf numFmtId="188" fontId="35" fillId="6" borderId="182" xfId="14" applyNumberFormat="1" applyFont="1" applyFill="1" applyBorder="1" applyAlignment="1">
      <alignment horizontal="right" vertical="center" shrinkToFit="1"/>
    </xf>
    <xf numFmtId="188" fontId="35" fillId="6" borderId="183" xfId="14" applyNumberFormat="1" applyFont="1" applyFill="1" applyBorder="1" applyAlignment="1">
      <alignment horizontal="right" vertical="center" shrinkToFit="1"/>
    </xf>
    <xf numFmtId="0" fontId="35" fillId="6" borderId="11" xfId="12" applyFont="1" applyFill="1" applyBorder="1" applyAlignment="1">
      <alignment horizontal="left" vertical="center" wrapText="1"/>
    </xf>
    <xf numFmtId="0" fontId="35" fillId="6" borderId="12" xfId="12" applyFont="1" applyFill="1" applyBorder="1" applyAlignment="1">
      <alignment horizontal="left" vertical="center" wrapText="1"/>
    </xf>
    <xf numFmtId="0" fontId="35" fillId="6" borderId="74" xfId="12" applyFont="1" applyFill="1" applyBorder="1" applyAlignment="1">
      <alignment horizontal="left" vertical="center" wrapText="1"/>
    </xf>
    <xf numFmtId="0" fontId="35" fillId="6" borderId="75" xfId="12" applyFont="1" applyFill="1" applyBorder="1" applyAlignment="1">
      <alignment horizontal="left" vertical="center" wrapText="1"/>
    </xf>
    <xf numFmtId="0" fontId="35" fillId="6" borderId="12" xfId="12" applyFont="1" applyFill="1" applyBorder="1" applyAlignment="1">
      <alignment horizontal="center" vertical="center"/>
    </xf>
    <xf numFmtId="0" fontId="35" fillId="6" borderId="51" xfId="12" applyFont="1" applyFill="1" applyBorder="1" applyAlignment="1">
      <alignment horizontal="center" vertical="center"/>
    </xf>
    <xf numFmtId="187" fontId="35" fillId="6" borderId="39" xfId="14" applyNumberFormat="1" applyFont="1" applyFill="1" applyBorder="1" applyAlignment="1">
      <alignment horizontal="right" vertical="center" shrinkToFit="1"/>
    </xf>
    <xf numFmtId="187" fontId="35" fillId="6" borderId="31" xfId="14" applyNumberFormat="1" applyFont="1" applyFill="1" applyBorder="1" applyAlignment="1">
      <alignment horizontal="right" vertical="center" shrinkToFit="1"/>
    </xf>
    <xf numFmtId="187" fontId="35" fillId="6" borderId="156" xfId="14" applyNumberFormat="1" applyFont="1" applyFill="1" applyBorder="1" applyAlignment="1">
      <alignment horizontal="right" vertical="center" shrinkToFit="1"/>
    </xf>
    <xf numFmtId="187" fontId="35" fillId="6" borderId="157" xfId="14" applyNumberFormat="1" applyFont="1" applyFill="1" applyBorder="1" applyAlignment="1">
      <alignment horizontal="right" vertical="center" shrinkToFit="1"/>
    </xf>
    <xf numFmtId="187" fontId="35" fillId="6" borderId="160" xfId="14" applyNumberFormat="1" applyFont="1" applyFill="1" applyBorder="1" applyAlignment="1">
      <alignment horizontal="right" vertical="center" shrinkToFit="1"/>
    </xf>
    <xf numFmtId="188" fontId="35" fillId="6" borderId="65" xfId="14" applyNumberFormat="1" applyFont="1" applyFill="1" applyBorder="1" applyAlignment="1">
      <alignment horizontal="right" vertical="center" shrinkToFit="1"/>
    </xf>
    <xf numFmtId="188" fontId="35" fillId="6" borderId="0" xfId="14" applyNumberFormat="1" applyFont="1" applyFill="1" applyAlignment="1">
      <alignment horizontal="right" vertical="center" shrinkToFit="1"/>
    </xf>
    <xf numFmtId="188" fontId="35" fillId="6" borderId="38" xfId="14" applyNumberFormat="1" applyFont="1" applyFill="1" applyBorder="1" applyAlignment="1">
      <alignment horizontal="right" vertical="center" shrinkToFit="1"/>
    </xf>
    <xf numFmtId="188" fontId="35" fillId="6" borderId="66" xfId="14" applyNumberFormat="1" applyFont="1" applyFill="1" applyBorder="1" applyAlignment="1">
      <alignment horizontal="right" vertical="center" shrinkToFit="1"/>
    </xf>
    <xf numFmtId="0" fontId="37" fillId="6" borderId="24" xfId="12" applyFont="1" applyFill="1" applyBorder="1" applyAlignment="1">
      <alignment horizontal="left" vertical="center"/>
    </xf>
    <xf numFmtId="0" fontId="35" fillId="6" borderId="56" xfId="12" applyFont="1" applyFill="1" applyBorder="1" applyAlignment="1">
      <alignment horizontal="left" vertical="center"/>
    </xf>
    <xf numFmtId="0" fontId="35" fillId="6" borderId="56" xfId="12" applyFont="1" applyFill="1" applyBorder="1" applyAlignment="1">
      <alignment horizontal="right" vertical="center" wrapText="1"/>
    </xf>
    <xf numFmtId="0" fontId="35" fillId="6" borderId="56" xfId="12" applyFont="1" applyFill="1" applyBorder="1" applyAlignment="1">
      <alignment horizontal="right" vertical="center"/>
    </xf>
    <xf numFmtId="0" fontId="35" fillId="6" borderId="40" xfId="12" applyFont="1" applyFill="1" applyBorder="1" applyAlignment="1">
      <alignment horizontal="right" vertical="center"/>
    </xf>
    <xf numFmtId="187" fontId="35" fillId="6" borderId="178" xfId="14" applyNumberFormat="1" applyFont="1" applyFill="1" applyBorder="1" applyAlignment="1">
      <alignment horizontal="right" vertical="center" shrinkToFit="1"/>
    </xf>
    <xf numFmtId="187" fontId="35" fillId="6" borderId="179" xfId="14" applyNumberFormat="1" applyFont="1" applyFill="1" applyBorder="1" applyAlignment="1">
      <alignment horizontal="right" vertical="center" shrinkToFit="1"/>
    </xf>
    <xf numFmtId="187" fontId="35"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8" fillId="0" borderId="39" xfId="16" applyNumberFormat="1" applyFont="1" applyBorder="1">
      <alignment vertical="center"/>
    </xf>
    <xf numFmtId="178" fontId="18" fillId="0" borderId="31" xfId="16" applyNumberFormat="1" applyFont="1" applyBorder="1">
      <alignment vertical="center"/>
    </xf>
    <xf numFmtId="178" fontId="18" fillId="0" borderId="42" xfId="16" applyNumberFormat="1" applyFont="1" applyBorder="1">
      <alignment vertical="center"/>
    </xf>
    <xf numFmtId="178" fontId="18" fillId="0" borderId="15" xfId="18" applyNumberFormat="1" applyFont="1" applyBorder="1" applyAlignment="1">
      <alignment horizontal="center" vertical="center" wrapText="1"/>
    </xf>
    <xf numFmtId="178" fontId="18" fillId="0" borderId="50" xfId="18" applyNumberFormat="1" applyFont="1" applyBorder="1" applyAlignment="1">
      <alignment horizontal="center" vertical="center" wrapText="1"/>
    </xf>
    <xf numFmtId="178" fontId="18" fillId="0" borderId="39" xfId="18" applyNumberFormat="1" applyFont="1" applyBorder="1" applyAlignment="1">
      <alignment horizontal="center" vertical="center"/>
    </xf>
    <xf numFmtId="178" fontId="18" fillId="0" borderId="31" xfId="18" applyNumberFormat="1" applyFont="1" applyBorder="1" applyAlignment="1">
      <alignment horizontal="center" vertical="center"/>
    </xf>
    <xf numFmtId="178" fontId="18"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4" fillId="0" borderId="39" xfId="1" applyFont="1" applyBorder="1" applyAlignment="1" applyProtection="1">
      <alignment horizontal="left" vertical="center" wrapText="1"/>
      <protection locked="0"/>
    </xf>
    <xf numFmtId="0" fontId="14" fillId="0" borderId="31" xfId="1" applyFont="1" applyBorder="1" applyAlignment="1" applyProtection="1">
      <alignment horizontal="left" vertical="center" wrapText="1"/>
      <protection locked="0"/>
    </xf>
    <xf numFmtId="0" fontId="14" fillId="0" borderId="32" xfId="1" applyFont="1" applyBorder="1" applyAlignment="1" applyProtection="1">
      <alignment horizontal="left" vertical="center" wrapText="1"/>
      <protection locked="0"/>
    </xf>
    <xf numFmtId="0" fontId="14" fillId="0" borderId="44" xfId="1" applyFont="1" applyBorder="1" applyAlignment="1" applyProtection="1">
      <alignment horizontal="left" vertical="center" wrapText="1"/>
      <protection locked="0"/>
    </xf>
    <xf numFmtId="0" fontId="14" fillId="0" borderId="18" xfId="1" applyFont="1" applyBorder="1" applyAlignment="1" applyProtection="1">
      <alignment horizontal="left" vertical="center" wrapText="1"/>
      <protection locked="0"/>
    </xf>
    <xf numFmtId="0" fontId="14" fillId="0" borderId="19" xfId="1" applyFont="1" applyBorder="1" applyAlignment="1" applyProtection="1">
      <alignment horizontal="left" vertical="center" wrapText="1"/>
      <protection locked="0"/>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12" xfId="1" applyFont="1" applyBorder="1" applyAlignment="1">
      <alignment horizontal="left" vertical="center"/>
    </xf>
    <xf numFmtId="0" fontId="14" fillId="0" borderId="13" xfId="1" applyFont="1" applyBorder="1" applyAlignment="1">
      <alignment horizontal="left" vertical="center"/>
    </xf>
    <xf numFmtId="0" fontId="14" fillId="0" borderId="31" xfId="1" applyFont="1" applyBorder="1" applyAlignment="1">
      <alignment horizontal="left" vertical="center"/>
    </xf>
    <xf numFmtId="0" fontId="14" fillId="0" borderId="32" xfId="1" applyFont="1" applyBorder="1" applyAlignment="1">
      <alignment horizontal="left" vertical="center"/>
    </xf>
  </cellXfs>
  <cellStyles count="21">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 7" xfId="20" xr:uid="{6A3C7B66-20DF-4873-BF5E-A130F8087CE2}"/>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51681</c:v>
                </c:pt>
                <c:pt idx="1">
                  <c:v>50465</c:v>
                </c:pt>
                <c:pt idx="2">
                  <c:v>51679</c:v>
                </c:pt>
                <c:pt idx="3">
                  <c:v>49665</c:v>
                </c:pt>
                <c:pt idx="4">
                  <c:v>63439</c:v>
                </c:pt>
              </c:numCache>
            </c:numRef>
          </c:val>
          <c:smooth val="0"/>
          <c:extLst>
            <c:ext xmlns:c16="http://schemas.microsoft.com/office/drawing/2014/chart" uri="{C3380CC4-5D6E-409C-BE32-E72D297353CC}">
              <c16:uniqueId val="{00000000-E0B3-4031-8AE6-5B75D2F8E62D}"/>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36625</c:v>
                </c:pt>
                <c:pt idx="1">
                  <c:v>35741</c:v>
                </c:pt>
                <c:pt idx="2">
                  <c:v>37826</c:v>
                </c:pt>
                <c:pt idx="3">
                  <c:v>35476</c:v>
                </c:pt>
                <c:pt idx="4">
                  <c:v>41436</c:v>
                </c:pt>
              </c:numCache>
            </c:numRef>
          </c:val>
          <c:smooth val="0"/>
          <c:extLst>
            <c:ext xmlns:c16="http://schemas.microsoft.com/office/drawing/2014/chart" uri="{C3380CC4-5D6E-409C-BE32-E72D297353CC}">
              <c16:uniqueId val="{00000001-E0B3-4031-8AE6-5B75D2F8E62D}"/>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3.29</c:v>
                </c:pt>
                <c:pt idx="1">
                  <c:v>5.13</c:v>
                </c:pt>
                <c:pt idx="2">
                  <c:v>5.94</c:v>
                </c:pt>
                <c:pt idx="3">
                  <c:v>5.24</c:v>
                </c:pt>
                <c:pt idx="4">
                  <c:v>3.67</c:v>
                </c:pt>
              </c:numCache>
            </c:numRef>
          </c:val>
          <c:extLst>
            <c:ext xmlns:c16="http://schemas.microsoft.com/office/drawing/2014/chart" uri="{C3380CC4-5D6E-409C-BE32-E72D297353CC}">
              <c16:uniqueId val="{00000000-ED74-4808-B67F-6916EE86FD8F}"/>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26.19</c:v>
                </c:pt>
                <c:pt idx="1">
                  <c:v>25.92</c:v>
                </c:pt>
                <c:pt idx="2">
                  <c:v>26.33</c:v>
                </c:pt>
                <c:pt idx="3">
                  <c:v>26.04</c:v>
                </c:pt>
                <c:pt idx="4">
                  <c:v>25.54</c:v>
                </c:pt>
              </c:numCache>
            </c:numRef>
          </c:val>
          <c:extLst>
            <c:ext xmlns:c16="http://schemas.microsoft.com/office/drawing/2014/chart" uri="{C3380CC4-5D6E-409C-BE32-E72D297353CC}">
              <c16:uniqueId val="{00000001-ED74-4808-B67F-6916EE86FD8F}"/>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-0.51</c:v>
                </c:pt>
                <c:pt idx="1">
                  <c:v>-0.96</c:v>
                </c:pt>
                <c:pt idx="2">
                  <c:v>-0.83</c:v>
                </c:pt>
                <c:pt idx="3">
                  <c:v>-2.14</c:v>
                </c:pt>
                <c:pt idx="4">
                  <c:v>-2.82</c:v>
                </c:pt>
              </c:numCache>
            </c:numRef>
          </c:val>
          <c:smooth val="0"/>
          <c:extLst>
            <c:ext xmlns:c16="http://schemas.microsoft.com/office/drawing/2014/chart" uri="{C3380CC4-5D6E-409C-BE32-E72D297353CC}">
              <c16:uniqueId val="{00000002-ED74-4808-B67F-6916EE86FD8F}"/>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5B6-4672-8D63-4FC87A64EA7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5B6-4672-8D63-4FC87A64EA79}"/>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5B6-4672-8D63-4FC87A64EA79}"/>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65B6-4672-8D63-4FC87A64EA79}"/>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65B6-4672-8D63-4FC87A64EA79}"/>
            </c:ext>
          </c:extLst>
        </c:ser>
        <c:ser>
          <c:idx val="5"/>
          <c:order val="5"/>
          <c:tx>
            <c:strRef>
              <c:f>データシート!$A$32</c:f>
              <c:strCache>
                <c:ptCount val="1"/>
                <c:pt idx="0">
                  <c:v>公共駐車場会計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5-65B6-4672-8D63-4FC87A64EA79}"/>
            </c:ext>
          </c:extLst>
        </c:ser>
        <c:ser>
          <c:idx val="6"/>
          <c:order val="6"/>
          <c:tx>
            <c:strRef>
              <c:f>データシート!$A$33</c:f>
              <c:strCache>
                <c:ptCount val="1"/>
                <c:pt idx="0">
                  <c:v>後期高齢者医療会計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0.01</c:v>
                </c:pt>
                <c:pt idx="2">
                  <c:v>#N/A</c:v>
                </c:pt>
                <c:pt idx="3">
                  <c:v>0</c:v>
                </c:pt>
                <c:pt idx="4">
                  <c:v>#N/A</c:v>
                </c:pt>
                <c:pt idx="5">
                  <c:v>0.01</c:v>
                </c:pt>
                <c:pt idx="6">
                  <c:v>#N/A</c:v>
                </c:pt>
                <c:pt idx="7">
                  <c:v>0.01</c:v>
                </c:pt>
                <c:pt idx="8">
                  <c:v>#N/A</c:v>
                </c:pt>
                <c:pt idx="9">
                  <c:v>0.01</c:v>
                </c:pt>
              </c:numCache>
            </c:numRef>
          </c:val>
          <c:extLst>
            <c:ext xmlns:c16="http://schemas.microsoft.com/office/drawing/2014/chart" uri="{C3380CC4-5D6E-409C-BE32-E72D297353CC}">
              <c16:uniqueId val="{00000006-65B6-4672-8D63-4FC87A64EA79}"/>
            </c:ext>
          </c:extLst>
        </c:ser>
        <c:ser>
          <c:idx val="7"/>
          <c:order val="7"/>
          <c:tx>
            <c:strRef>
              <c:f>データシート!$A$34</c:f>
              <c:strCache>
                <c:ptCount val="1"/>
                <c:pt idx="0">
                  <c:v>国民健康保険事業会計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0.27</c:v>
                </c:pt>
                <c:pt idx="2">
                  <c:v>#N/A</c:v>
                </c:pt>
                <c:pt idx="3">
                  <c:v>0.26</c:v>
                </c:pt>
                <c:pt idx="4">
                  <c:v>#N/A</c:v>
                </c:pt>
                <c:pt idx="5">
                  <c:v>0.44</c:v>
                </c:pt>
                <c:pt idx="6">
                  <c:v>#N/A</c:v>
                </c:pt>
                <c:pt idx="7">
                  <c:v>0.22</c:v>
                </c:pt>
                <c:pt idx="8">
                  <c:v>#N/A</c:v>
                </c:pt>
                <c:pt idx="9">
                  <c:v>0.28999999999999998</c:v>
                </c:pt>
              </c:numCache>
            </c:numRef>
          </c:val>
          <c:extLst>
            <c:ext xmlns:c16="http://schemas.microsoft.com/office/drawing/2014/chart" uri="{C3380CC4-5D6E-409C-BE32-E72D297353CC}">
              <c16:uniqueId val="{00000007-65B6-4672-8D63-4FC87A64EA79}"/>
            </c:ext>
          </c:extLst>
        </c:ser>
        <c:ser>
          <c:idx val="8"/>
          <c:order val="8"/>
          <c:tx>
            <c:strRef>
              <c:f>データシート!$A$35</c:f>
              <c:strCache>
                <c:ptCount val="1"/>
                <c:pt idx="0">
                  <c:v>介護保険会計（保険事業勘定）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0.31</c:v>
                </c:pt>
                <c:pt idx="2">
                  <c:v>#N/A</c:v>
                </c:pt>
                <c:pt idx="3">
                  <c:v>0.55000000000000004</c:v>
                </c:pt>
                <c:pt idx="4">
                  <c:v>#N/A</c:v>
                </c:pt>
                <c:pt idx="5">
                  <c:v>0.76</c:v>
                </c:pt>
                <c:pt idx="6">
                  <c:v>#N/A</c:v>
                </c:pt>
                <c:pt idx="7">
                  <c:v>0.72</c:v>
                </c:pt>
                <c:pt idx="8">
                  <c:v>#N/A</c:v>
                </c:pt>
                <c:pt idx="9">
                  <c:v>0.3</c:v>
                </c:pt>
              </c:numCache>
            </c:numRef>
          </c:val>
          <c:extLst>
            <c:ext xmlns:c16="http://schemas.microsoft.com/office/drawing/2014/chart" uri="{C3380CC4-5D6E-409C-BE32-E72D297353CC}">
              <c16:uniqueId val="{00000008-65B6-4672-8D63-4FC87A64EA79}"/>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3.29</c:v>
                </c:pt>
                <c:pt idx="2">
                  <c:v>#N/A</c:v>
                </c:pt>
                <c:pt idx="3">
                  <c:v>5.12</c:v>
                </c:pt>
                <c:pt idx="4">
                  <c:v>#N/A</c:v>
                </c:pt>
                <c:pt idx="5">
                  <c:v>5.93</c:v>
                </c:pt>
                <c:pt idx="6">
                  <c:v>#N/A</c:v>
                </c:pt>
                <c:pt idx="7">
                  <c:v>5.23</c:v>
                </c:pt>
                <c:pt idx="8">
                  <c:v>#N/A</c:v>
                </c:pt>
                <c:pt idx="9">
                  <c:v>3.67</c:v>
                </c:pt>
              </c:numCache>
            </c:numRef>
          </c:val>
          <c:extLst>
            <c:ext xmlns:c16="http://schemas.microsoft.com/office/drawing/2014/chart" uri="{C3380CC4-5D6E-409C-BE32-E72D297353CC}">
              <c16:uniqueId val="{00000009-65B6-4672-8D63-4FC87A64EA79}"/>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11767</c:v>
                </c:pt>
                <c:pt idx="5">
                  <c:v>11627</c:v>
                </c:pt>
                <c:pt idx="8">
                  <c:v>11172</c:v>
                </c:pt>
                <c:pt idx="11">
                  <c:v>10374</c:v>
                </c:pt>
                <c:pt idx="14">
                  <c:v>9438</c:v>
                </c:pt>
              </c:numCache>
            </c:numRef>
          </c:val>
          <c:extLst>
            <c:ext xmlns:c16="http://schemas.microsoft.com/office/drawing/2014/chart" uri="{C3380CC4-5D6E-409C-BE32-E72D297353CC}">
              <c16:uniqueId val="{00000000-2949-4B75-AC97-9DBE933AA70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949-4B75-AC97-9DBE933AA70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2346</c:v>
                </c:pt>
                <c:pt idx="3">
                  <c:v>3381</c:v>
                </c:pt>
                <c:pt idx="6">
                  <c:v>4088</c:v>
                </c:pt>
                <c:pt idx="9">
                  <c:v>873</c:v>
                </c:pt>
                <c:pt idx="12">
                  <c:v>772</c:v>
                </c:pt>
              </c:numCache>
            </c:numRef>
          </c:val>
          <c:extLst>
            <c:ext xmlns:c16="http://schemas.microsoft.com/office/drawing/2014/chart" uri="{C3380CC4-5D6E-409C-BE32-E72D297353CC}">
              <c16:uniqueId val="{00000002-2949-4B75-AC97-9DBE933AA70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180</c:v>
                </c:pt>
                <c:pt idx="3">
                  <c:v>200</c:v>
                </c:pt>
                <c:pt idx="6">
                  <c:v>192</c:v>
                </c:pt>
                <c:pt idx="9">
                  <c:v>197</c:v>
                </c:pt>
                <c:pt idx="12">
                  <c:v>240</c:v>
                </c:pt>
              </c:numCache>
            </c:numRef>
          </c:val>
          <c:extLst>
            <c:ext xmlns:c16="http://schemas.microsoft.com/office/drawing/2014/chart" uri="{C3380CC4-5D6E-409C-BE32-E72D297353CC}">
              <c16:uniqueId val="{00000003-2949-4B75-AC97-9DBE933AA70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116</c:v>
                </c:pt>
                <c:pt idx="3">
                  <c:v>93</c:v>
                </c:pt>
                <c:pt idx="6">
                  <c:v>77</c:v>
                </c:pt>
                <c:pt idx="9">
                  <c:v>59</c:v>
                </c:pt>
                <c:pt idx="12">
                  <c:v>54</c:v>
                </c:pt>
              </c:numCache>
            </c:numRef>
          </c:val>
          <c:extLst>
            <c:ext xmlns:c16="http://schemas.microsoft.com/office/drawing/2014/chart" uri="{C3380CC4-5D6E-409C-BE32-E72D297353CC}">
              <c16:uniqueId val="{00000004-2949-4B75-AC97-9DBE933AA70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582</c:v>
                </c:pt>
                <c:pt idx="3">
                  <c:v>612</c:v>
                </c:pt>
                <c:pt idx="6">
                  <c:v>537</c:v>
                </c:pt>
                <c:pt idx="9">
                  <c:v>558</c:v>
                </c:pt>
                <c:pt idx="12">
                  <c:v>527</c:v>
                </c:pt>
              </c:numCache>
            </c:numRef>
          </c:val>
          <c:extLst>
            <c:ext xmlns:c16="http://schemas.microsoft.com/office/drawing/2014/chart" uri="{C3380CC4-5D6E-409C-BE32-E72D297353CC}">
              <c16:uniqueId val="{00000005-2949-4B75-AC97-9DBE933AA70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949-4B75-AC97-9DBE933AA70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3263</c:v>
                </c:pt>
                <c:pt idx="3">
                  <c:v>3350</c:v>
                </c:pt>
                <c:pt idx="6">
                  <c:v>3071</c:v>
                </c:pt>
                <c:pt idx="9">
                  <c:v>3239</c:v>
                </c:pt>
                <c:pt idx="12">
                  <c:v>3288</c:v>
                </c:pt>
              </c:numCache>
            </c:numRef>
          </c:val>
          <c:extLst>
            <c:ext xmlns:c16="http://schemas.microsoft.com/office/drawing/2014/chart" uri="{C3380CC4-5D6E-409C-BE32-E72D297353CC}">
              <c16:uniqueId val="{00000007-2949-4B75-AC97-9DBE933AA707}"/>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-5280</c:v>
                </c:pt>
                <c:pt idx="2">
                  <c:v>#N/A</c:v>
                </c:pt>
                <c:pt idx="3">
                  <c:v>#N/A</c:v>
                </c:pt>
                <c:pt idx="4">
                  <c:v>-3991</c:v>
                </c:pt>
                <c:pt idx="5">
                  <c:v>#N/A</c:v>
                </c:pt>
                <c:pt idx="6">
                  <c:v>#N/A</c:v>
                </c:pt>
                <c:pt idx="7">
                  <c:v>-3207</c:v>
                </c:pt>
                <c:pt idx="8">
                  <c:v>#N/A</c:v>
                </c:pt>
                <c:pt idx="9">
                  <c:v>#N/A</c:v>
                </c:pt>
                <c:pt idx="10">
                  <c:v>-5448</c:v>
                </c:pt>
                <c:pt idx="11">
                  <c:v>#N/A</c:v>
                </c:pt>
                <c:pt idx="12">
                  <c:v>#N/A</c:v>
                </c:pt>
                <c:pt idx="13">
                  <c:v>-4557</c:v>
                </c:pt>
                <c:pt idx="14">
                  <c:v>#N/A</c:v>
                </c:pt>
              </c:numCache>
            </c:numRef>
          </c:val>
          <c:smooth val="0"/>
          <c:extLst>
            <c:ext xmlns:c16="http://schemas.microsoft.com/office/drawing/2014/chart" uri="{C3380CC4-5D6E-409C-BE32-E72D297353CC}">
              <c16:uniqueId val="{00000008-2949-4B75-AC97-9DBE933AA707}"/>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103219</c:v>
                </c:pt>
                <c:pt idx="5">
                  <c:v>96597</c:v>
                </c:pt>
                <c:pt idx="8">
                  <c:v>103663</c:v>
                </c:pt>
                <c:pt idx="11">
                  <c:v>101357</c:v>
                </c:pt>
                <c:pt idx="14">
                  <c:v>90872</c:v>
                </c:pt>
              </c:numCache>
            </c:numRef>
          </c:val>
          <c:extLst>
            <c:ext xmlns:c16="http://schemas.microsoft.com/office/drawing/2014/chart" uri="{C3380CC4-5D6E-409C-BE32-E72D297353CC}">
              <c16:uniqueId val="{00000000-3E30-4102-BE73-0DF579C32D1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5660</c:v>
                </c:pt>
                <c:pt idx="5">
                  <c:v>7307</c:v>
                </c:pt>
                <c:pt idx="8">
                  <c:v>10246</c:v>
                </c:pt>
                <c:pt idx="11">
                  <c:v>12635</c:v>
                </c:pt>
                <c:pt idx="14">
                  <c:v>12850</c:v>
                </c:pt>
              </c:numCache>
            </c:numRef>
          </c:val>
          <c:extLst>
            <c:ext xmlns:c16="http://schemas.microsoft.com/office/drawing/2014/chart" uri="{C3380CC4-5D6E-409C-BE32-E72D297353CC}">
              <c16:uniqueId val="{00000001-3E30-4102-BE73-0DF579C32D1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108584</c:v>
                </c:pt>
                <c:pt idx="5">
                  <c:v>106984</c:v>
                </c:pt>
                <c:pt idx="8">
                  <c:v>112900</c:v>
                </c:pt>
                <c:pt idx="11">
                  <c:v>123971</c:v>
                </c:pt>
                <c:pt idx="14">
                  <c:v>127473</c:v>
                </c:pt>
              </c:numCache>
            </c:numRef>
          </c:val>
          <c:extLst>
            <c:ext xmlns:c16="http://schemas.microsoft.com/office/drawing/2014/chart" uri="{C3380CC4-5D6E-409C-BE32-E72D297353CC}">
              <c16:uniqueId val="{00000002-3E30-4102-BE73-0DF579C32D1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E30-4102-BE73-0DF579C32D1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E30-4102-BE73-0DF579C32D1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E30-4102-BE73-0DF579C32D1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33873</c:v>
                </c:pt>
                <c:pt idx="3">
                  <c:v>33092</c:v>
                </c:pt>
                <c:pt idx="6">
                  <c:v>32422</c:v>
                </c:pt>
                <c:pt idx="9">
                  <c:v>30615</c:v>
                </c:pt>
                <c:pt idx="12">
                  <c:v>30558</c:v>
                </c:pt>
              </c:numCache>
            </c:numRef>
          </c:val>
          <c:extLst>
            <c:ext xmlns:c16="http://schemas.microsoft.com/office/drawing/2014/chart" uri="{C3380CC4-5D6E-409C-BE32-E72D297353CC}">
              <c16:uniqueId val="{00000006-3E30-4102-BE73-0DF579C32D1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2262</c:v>
                </c:pt>
                <c:pt idx="3">
                  <c:v>2627</c:v>
                </c:pt>
                <c:pt idx="6">
                  <c:v>2978</c:v>
                </c:pt>
                <c:pt idx="9">
                  <c:v>3644</c:v>
                </c:pt>
                <c:pt idx="12">
                  <c:v>3755</c:v>
                </c:pt>
              </c:numCache>
            </c:numRef>
          </c:val>
          <c:extLst>
            <c:ext xmlns:c16="http://schemas.microsoft.com/office/drawing/2014/chart" uri="{C3380CC4-5D6E-409C-BE32-E72D297353CC}">
              <c16:uniqueId val="{00000007-3E30-4102-BE73-0DF579C32D1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616</c:v>
                </c:pt>
                <c:pt idx="3">
                  <c:v>529</c:v>
                </c:pt>
                <c:pt idx="6">
                  <c:v>451</c:v>
                </c:pt>
                <c:pt idx="9">
                  <c:v>393</c:v>
                </c:pt>
                <c:pt idx="12">
                  <c:v>342</c:v>
                </c:pt>
              </c:numCache>
            </c:numRef>
          </c:val>
          <c:extLst>
            <c:ext xmlns:c16="http://schemas.microsoft.com/office/drawing/2014/chart" uri="{C3380CC4-5D6E-409C-BE32-E72D297353CC}">
              <c16:uniqueId val="{00000008-3E30-4102-BE73-0DF579C32D1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24120</c:v>
                </c:pt>
                <c:pt idx="3">
                  <c:v>28227</c:v>
                </c:pt>
                <c:pt idx="6">
                  <c:v>29223</c:v>
                </c:pt>
                <c:pt idx="9">
                  <c:v>28887</c:v>
                </c:pt>
                <c:pt idx="12">
                  <c:v>30047</c:v>
                </c:pt>
              </c:numCache>
            </c:numRef>
          </c:val>
          <c:extLst>
            <c:ext xmlns:c16="http://schemas.microsoft.com/office/drawing/2014/chart" uri="{C3380CC4-5D6E-409C-BE32-E72D297353CC}">
              <c16:uniqueId val="{00000009-3E30-4102-BE73-0DF579C32D1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56919</c:v>
                </c:pt>
                <c:pt idx="3">
                  <c:v>56108</c:v>
                </c:pt>
                <c:pt idx="6">
                  <c:v>56735</c:v>
                </c:pt>
                <c:pt idx="9">
                  <c:v>59220</c:v>
                </c:pt>
                <c:pt idx="12">
                  <c:v>55690</c:v>
                </c:pt>
              </c:numCache>
            </c:numRef>
          </c:val>
          <c:extLst>
            <c:ext xmlns:c16="http://schemas.microsoft.com/office/drawing/2014/chart" uri="{C3380CC4-5D6E-409C-BE32-E72D297353CC}">
              <c16:uniqueId val="{0000000A-3E30-4102-BE73-0DF579C32D19}"/>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3E30-4102-BE73-0DF579C32D19}"/>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45337</c:v>
                </c:pt>
                <c:pt idx="1">
                  <c:v>47289</c:v>
                </c:pt>
                <c:pt idx="2">
                  <c:v>49087</c:v>
                </c:pt>
              </c:numCache>
            </c:numRef>
          </c:val>
          <c:extLst>
            <c:ext xmlns:c16="http://schemas.microsoft.com/office/drawing/2014/chart" uri="{C3380CC4-5D6E-409C-BE32-E72D297353CC}">
              <c16:uniqueId val="{00000000-63D4-4706-BC62-784ED2344C01}"/>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5320</c:v>
                </c:pt>
                <c:pt idx="1">
                  <c:v>5326</c:v>
                </c:pt>
                <c:pt idx="2">
                  <c:v>5336</c:v>
                </c:pt>
              </c:numCache>
            </c:numRef>
          </c:val>
          <c:extLst>
            <c:ext xmlns:c16="http://schemas.microsoft.com/office/drawing/2014/chart" uri="{C3380CC4-5D6E-409C-BE32-E72D297353CC}">
              <c16:uniqueId val="{00000001-63D4-4706-BC62-784ED2344C01}"/>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45165</c:v>
                </c:pt>
                <c:pt idx="1">
                  <c:v>49609</c:v>
                </c:pt>
                <c:pt idx="2">
                  <c:v>54440</c:v>
                </c:pt>
              </c:numCache>
            </c:numRef>
          </c:val>
          <c:extLst>
            <c:ext xmlns:c16="http://schemas.microsoft.com/office/drawing/2014/chart" uri="{C3380CC4-5D6E-409C-BE32-E72D297353CC}">
              <c16:uniqueId val="{00000002-63D4-4706-BC62-784ED2344C01}"/>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東京都練馬区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実質公債比率の分子は、前年度比で</a:t>
          </a:r>
          <a:r>
            <a:rPr kumimoji="1" lang="en-US" altLang="ja-JP" sz="1400">
              <a:latin typeface="ＭＳ ゴシック" pitchFamily="49" charset="-128"/>
              <a:ea typeface="ＭＳ ゴシック" pitchFamily="49" charset="-128"/>
            </a:rPr>
            <a:t>891</a:t>
          </a:r>
          <a:r>
            <a:rPr kumimoji="1" lang="ja-JP" altLang="en-US" sz="1400">
              <a:latin typeface="ＭＳ ゴシック" pitchFamily="49" charset="-128"/>
              <a:ea typeface="ＭＳ ゴシック" pitchFamily="49" charset="-128"/>
            </a:rPr>
            <a:t>百万円増加した。これは、算入公債費等が</a:t>
          </a:r>
          <a:r>
            <a:rPr kumimoji="1" lang="en-US" altLang="ja-JP" sz="1400">
              <a:latin typeface="ＭＳ ゴシック" pitchFamily="49" charset="-128"/>
              <a:ea typeface="ＭＳ ゴシック" pitchFamily="49" charset="-128"/>
            </a:rPr>
            <a:t>936</a:t>
          </a:r>
          <a:r>
            <a:rPr kumimoji="1" lang="ja-JP" altLang="en-US" sz="1400">
              <a:latin typeface="ＭＳ ゴシック" pitchFamily="49" charset="-128"/>
              <a:ea typeface="ＭＳ ゴシック" pitchFamily="49" charset="-128"/>
            </a:rPr>
            <a:t>百万円減少したこと等によるものである。</a:t>
          </a:r>
        </a:p>
        <a:p>
          <a:r>
            <a:rPr kumimoji="1" lang="ja-JP" altLang="en-US" sz="1400">
              <a:latin typeface="ＭＳ ゴシック" pitchFamily="49" charset="-128"/>
              <a:ea typeface="ＭＳ ゴシック" pitchFamily="49" charset="-128"/>
            </a:rPr>
            <a:t>　公共施設の改修改築自体の需要は、施設の老朽化が進む中で、今後も増大が見込まれる。</a:t>
          </a:r>
        </a:p>
        <a:p>
          <a:r>
            <a:rPr kumimoji="1" lang="ja-JP" altLang="en-US" sz="1400">
              <a:latin typeface="ＭＳ ゴシック" pitchFamily="49" charset="-128"/>
              <a:ea typeface="ＭＳ ゴシック" pitchFamily="49" charset="-128"/>
            </a:rPr>
            <a:t>　世代間の負担の公平性を保つため、金利動向や将来世代への負担に配慮しながら、積極的に起債を活用していくが、将来を見据えた計画的な起債により健全な状態を維持していく。</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毎年度、満期一括償還地方債償還元金の</a:t>
          </a:r>
          <a:r>
            <a:rPr kumimoji="1" lang="en-US" altLang="ja-JP" sz="1300">
              <a:latin typeface="ＭＳ ゴシック" pitchFamily="49" charset="-128"/>
              <a:ea typeface="ＭＳ ゴシック" pitchFamily="49" charset="-128"/>
            </a:rPr>
            <a:t>1/10</a:t>
          </a:r>
          <a:r>
            <a:rPr kumimoji="1" lang="ja-JP" altLang="en-US" sz="1300">
              <a:latin typeface="ＭＳ ゴシック" pitchFamily="49" charset="-128"/>
              <a:ea typeface="ＭＳ ゴシック" pitchFamily="49" charset="-128"/>
            </a:rPr>
            <a:t>ずつを計画的に積み立てている。今後も、公的資金活用を主としつつ、計画的な積立を行う。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東京都練馬区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将来負担比率の分子は、前年度比で</a:t>
          </a:r>
          <a:r>
            <a:rPr kumimoji="1" lang="en-US" altLang="ja-JP" sz="1400">
              <a:latin typeface="ＭＳ ゴシック" pitchFamily="49" charset="-128"/>
              <a:ea typeface="ＭＳ ゴシック" pitchFamily="49" charset="-128"/>
            </a:rPr>
            <a:t>4,402</a:t>
          </a:r>
          <a:r>
            <a:rPr kumimoji="1" lang="ja-JP" altLang="en-US" sz="1400">
              <a:latin typeface="ＭＳ ゴシック" pitchFamily="49" charset="-128"/>
              <a:ea typeface="ＭＳ ゴシック" pitchFamily="49" charset="-128"/>
            </a:rPr>
            <a:t>百万円増加した。充当可能基金が</a:t>
          </a:r>
          <a:r>
            <a:rPr kumimoji="1" lang="en-US" altLang="ja-JP" sz="1400">
              <a:latin typeface="ＭＳ ゴシック" pitchFamily="49" charset="-128"/>
              <a:ea typeface="ＭＳ ゴシック" pitchFamily="49" charset="-128"/>
            </a:rPr>
            <a:t>3,502</a:t>
          </a:r>
          <a:r>
            <a:rPr kumimoji="1" lang="ja-JP" altLang="en-US" sz="1400">
              <a:latin typeface="ＭＳ ゴシック" pitchFamily="49" charset="-128"/>
              <a:ea typeface="ＭＳ ゴシック" pitchFamily="49" charset="-128"/>
            </a:rPr>
            <a:t>百万円増加したことが主な要因である。</a:t>
          </a:r>
        </a:p>
        <a:p>
          <a:r>
            <a:rPr kumimoji="1" lang="ja-JP" altLang="en-US" sz="1400">
              <a:latin typeface="ＭＳ ゴシック" pitchFamily="49" charset="-128"/>
              <a:ea typeface="ＭＳ ゴシック" pitchFamily="49" charset="-128"/>
            </a:rPr>
            <a:t>　今後も、地方債現在高や基金残高等に配慮しつつ、健全な財政運営に努めていく。</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東京都練馬区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前年度残高に対して約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億円の増となった。これは、決算譲与による積立が約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億円、その他の積立が約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億円、合計約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億円の積立に対して、取崩が約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億円であったためである。取崩しは主に財政調整基金の取崩しである。財政調整基金は当初約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億円の取崩を予定していたが、歳出・歳入の決算見込みなどを勘案し、結果的に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億円となった。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歳入は、景気の回復基調を背景に、特別区民税や特別区財政調整交付金等が増額傾向にある一方、ふるさと納税による特別区民税の減収拡大に加え、地方消費税の清算基準の見直し、法人住民税の一部国税化などによる大幅な減収が生じている。今後も、海外景気の下振れリスク、物価上昇、アメリカの政策動向、金融資本市場の変動や税制改正の動向次第で、更なる減収につながる恐れがあり、十分注意が必要であ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歳出は、少子高齢化の進行による福祉・医療などの社会保障関係経費、区立施設の老朽化による改修改築経費、遅れている都市インフラの整備費など、膨大な需要に対応していかなければならず、今後、財政状況が厳しさを増すことが確実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加えて、東京都特別区は、年度途中の調整税の減収について、一般の市町村が採りうる減収対策が制度上採れず、基金の活用により対応せざるを得ない。将来に渡って持続可能な財政運営を行うためにも、中長期的な財政対応力を強化する基金の積立は必要であり、今後も必要に応じて活用を図りながら、計画的に積立てを行う。</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・施設整備基金･･･施設の建設、改修または改築</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・大江戸線延伸推進基金･･･都営地下鉄大江戸線光が丘駅から大泉学園町方面の延伸に資するもの</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・区営住宅整備基金･･･区営住宅の大規模修繕その他の整備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・医療環境整備基金･･･国おける医療環境の整備に資するもの</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みどりを育む基金･･･緑化の推進およびみどりの普及啓発に関すること、区民の緑化活動への助成に関すること、民間樹林等の保全および取得に関すること、その他みどりの保全および創出に関すること。</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その他特定目的基金全体で、前年度に対して約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億円の増となった。主な要因は、今後の公共施設改築等に備えて、施設整備基金を約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億円積み立てるとともに、基金運用利子等により約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億円を積み立てたことによる。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区立施設の老朽化による改修改築に備え、施設整備基金への積立を優先的に行っていくとともに、都営地下鉄大江戸線延伸の早期実現に向けて、大江戸線延伸推進基金の積み増しを行っていく。</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前年度残高に対して約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億円の増となった。これは、決算剰余等による約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億円の積立を行った一方、一般財源等の不足を補うためため、取崩を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億円行ったことが要因である。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歳入は、景気の回復基調を背景に、特別区民税や特別区財政調整交付金等が増額傾向にある一方、ふるさと納税、地方消費税の清算基準の見直し、法人住民税の一部国税化などによる大幅な減収が生じている。今後も、社会経済情勢、金利政策、税制改正などの動向次第で、更なる減収につながる恐れがあり、十分注意が必要であ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歳出は、社会保障関係経費増加や、老朽化した区立施設の改修改築、遅れている都市インフラの整備など、膨大な需要に対応していかなければならず、今後、財政状況が厳しさを増すことが確実である。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東京都特別区は、年度途中の調整税の減収について、一般の市町村が採りうる減収対策が制度上採れず、財政調整基金等の活用により対応せざるを得ないことから、将来に渡って持続可能な財政運営を行うためにも、特定目的基金の積立と調整を図りながら、計画的に積立てを行う。</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前年度の対して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百万円の増となった。満期一括償還方式による起債の借入額の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を計画的に積立てているが、普通会計上は公債費扱いとなるため、積立額が基金利子の約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百万円となったことによる。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老朽化した区立施設の改修改築や、都市計画道路などの都市インフラの整備など、今後、投資的経費は増加する見込である。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社会資本形成に資する事業には世代間の負担の公平を図るため、後年度負担に配慮しつつ、金利動向を注視しながら、積極的に起債を活用していく。その際、満期一括償還方式による借入額の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を毎年度減債基金に積み立て、償還財源を確保する。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東京都練馬区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741,540
718,345
48.08
320,634,548
312,286,631
7,057,921
192,226,207
48,474,522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財政力指数は過去３か年の平均となるため、今回の増減は令和２年度と令和５年度の単年度数値の差が反映される。単年度数値では、令和２年度が</a:t>
          </a:r>
          <a:r>
            <a:rPr kumimoji="1" lang="en-US" altLang="ja-JP" sz="1300">
              <a:latin typeface="ＭＳ Ｐゴシック" panose="020B0600070205080204" pitchFamily="50" charset="-128"/>
              <a:ea typeface="ＭＳ Ｐゴシック" panose="020B0600070205080204" pitchFamily="50" charset="-128"/>
            </a:rPr>
            <a:t>0.49</a:t>
          </a:r>
          <a:r>
            <a:rPr kumimoji="1" lang="ja-JP" altLang="en-US" sz="1300">
              <a:latin typeface="ＭＳ Ｐゴシック" panose="020B0600070205080204" pitchFamily="50" charset="-128"/>
              <a:ea typeface="ＭＳ Ｐゴシック" panose="020B0600070205080204" pitchFamily="50" charset="-128"/>
            </a:rPr>
            <a:t>に対して、令和５年度は</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ポイント減の</a:t>
          </a:r>
          <a:r>
            <a:rPr kumimoji="1" lang="en-US" altLang="ja-JP" sz="1300">
              <a:latin typeface="ＭＳ Ｐゴシック" panose="020B0600070205080204" pitchFamily="50" charset="-128"/>
              <a:ea typeface="ＭＳ Ｐゴシック" panose="020B0600070205080204" pitchFamily="50" charset="-128"/>
            </a:rPr>
            <a:t>0.46</a:t>
          </a:r>
          <a:r>
            <a:rPr kumimoji="1" lang="ja-JP" altLang="en-US" sz="1300">
              <a:latin typeface="ＭＳ Ｐゴシック" panose="020B0600070205080204" pitchFamily="50" charset="-128"/>
              <a:ea typeface="ＭＳ Ｐゴシック" panose="020B0600070205080204" pitchFamily="50" charset="-128"/>
            </a:rPr>
            <a:t>となった。これは、基準財政需要額が</a:t>
          </a:r>
          <a:r>
            <a:rPr kumimoji="1" lang="en-US" altLang="ja-JP" sz="1300">
              <a:latin typeface="ＭＳ Ｐゴシック" panose="020B0600070205080204" pitchFamily="50" charset="-128"/>
              <a:ea typeface="ＭＳ Ｐゴシック" panose="020B0600070205080204" pitchFamily="50" charset="-128"/>
            </a:rPr>
            <a:t>13.9%</a:t>
          </a:r>
          <a:r>
            <a:rPr kumimoji="1" lang="ja-JP" altLang="en-US" sz="1300">
              <a:latin typeface="ＭＳ Ｐゴシック" panose="020B0600070205080204" pitchFamily="50" charset="-128"/>
              <a:ea typeface="ＭＳ Ｐゴシック" panose="020B0600070205080204" pitchFamily="50" charset="-128"/>
            </a:rPr>
            <a:t>増加した一方で、基準財政収入額が</a:t>
          </a:r>
          <a:r>
            <a:rPr kumimoji="1" lang="en-US" altLang="ja-JP" sz="1300">
              <a:latin typeface="ＭＳ Ｐゴシック" panose="020B0600070205080204" pitchFamily="50" charset="-128"/>
              <a:ea typeface="ＭＳ Ｐゴシック" panose="020B0600070205080204" pitchFamily="50" charset="-128"/>
            </a:rPr>
            <a:t>6.3%</a:t>
          </a:r>
          <a:r>
            <a:rPr kumimoji="1" lang="ja-JP" altLang="en-US" sz="1300">
              <a:latin typeface="ＭＳ Ｐゴシック" panose="020B0600070205080204" pitchFamily="50" charset="-128"/>
              <a:ea typeface="ＭＳ Ｐゴシック" panose="020B0600070205080204" pitchFamily="50" charset="-128"/>
            </a:rPr>
            <a:t>の増加に留まったことでによる。</a:t>
          </a:r>
        </a:p>
        <a:p>
          <a:r>
            <a:rPr kumimoji="1" lang="ja-JP" altLang="en-US" sz="1300">
              <a:latin typeface="ＭＳ Ｐゴシック" panose="020B0600070205080204" pitchFamily="50" charset="-128"/>
              <a:ea typeface="ＭＳ Ｐゴシック" panose="020B0600070205080204" pitchFamily="50" charset="-128"/>
            </a:rPr>
            <a:t>　令和３年度から令和５年度３か年の平均は、前年度比</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％減の</a:t>
          </a:r>
          <a:r>
            <a:rPr kumimoji="1" lang="en-US" altLang="ja-JP" sz="1300">
              <a:latin typeface="ＭＳ Ｐゴシック" panose="020B0600070205080204" pitchFamily="50" charset="-128"/>
              <a:ea typeface="ＭＳ Ｐゴシック" panose="020B0600070205080204" pitchFamily="50" charset="-128"/>
            </a:rPr>
            <a:t>0.46</a:t>
          </a:r>
          <a:r>
            <a:rPr kumimoji="1" lang="ja-JP" altLang="en-US" sz="1300">
              <a:latin typeface="ＭＳ Ｐゴシック" panose="020B0600070205080204" pitchFamily="50" charset="-128"/>
              <a:ea typeface="ＭＳ Ｐゴシック" panose="020B0600070205080204" pitchFamily="50" charset="-128"/>
            </a:rPr>
            <a:t>ポイントとなった。</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37193</xdr:rowOff>
    </xdr:from>
    <xdr:to>
      <xdr:col>23</xdr:col>
      <xdr:colOff>133350</xdr:colOff>
      <xdr:row>44</xdr:row>
      <xdr:rowOff>61685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209393"/>
          <a:ext cx="0" cy="13960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33762</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57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61685</xdr:rowOff>
    </xdr:from>
    <xdr:to>
      <xdr:col>24</xdr:col>
      <xdr:colOff>12700</xdr:colOff>
      <xdr:row>44</xdr:row>
      <xdr:rowOff>61685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605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123570</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37193</xdr:rowOff>
    </xdr:from>
    <xdr:to>
      <xdr:col>24</xdr:col>
      <xdr:colOff>12700</xdr:colOff>
      <xdr:row>36</xdr:row>
      <xdr:rowOff>37193</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9072</xdr:rowOff>
    </xdr:from>
    <xdr:to>
      <xdr:col>23</xdr:col>
      <xdr:colOff>133350</xdr:colOff>
      <xdr:row>43</xdr:row>
      <xdr:rowOff>26307</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381422"/>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145342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0033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128815</xdr:rowOff>
    </xdr:from>
    <xdr:to>
      <xdr:col>23</xdr:col>
      <xdr:colOff>184150</xdr:colOff>
      <xdr:row>42</xdr:row>
      <xdr:rowOff>58965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9072</xdr:rowOff>
    </xdr:from>
    <xdr:to>
      <xdr:col>19</xdr:col>
      <xdr:colOff>133350</xdr:colOff>
      <xdr:row>43</xdr:row>
      <xdr:rowOff>9072</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3814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111578</xdr:rowOff>
    </xdr:from>
    <xdr:to>
      <xdr:col>19</xdr:col>
      <xdr:colOff>184150</xdr:colOff>
      <xdr:row>42</xdr:row>
      <xdr:rowOff>41728</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51905</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6909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9072</xdr:rowOff>
    </xdr:from>
    <xdr:to>
      <xdr:col>15</xdr:col>
      <xdr:colOff>82550</xdr:colOff>
      <xdr:row>43</xdr:row>
      <xdr:rowOff>9072</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3814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128815</xdr:rowOff>
    </xdr:from>
    <xdr:to>
      <xdr:col>15</xdr:col>
      <xdr:colOff>133350</xdr:colOff>
      <xdr:row>42</xdr:row>
      <xdr:rowOff>58965</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69142</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9072</xdr:rowOff>
    </xdr:from>
    <xdr:to>
      <xdr:col>11</xdr:col>
      <xdr:colOff>31750</xdr:colOff>
      <xdr:row>43</xdr:row>
      <xdr:rowOff>26307</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flipV="1">
          <a:off x="1447800" y="738142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128815</xdr:rowOff>
    </xdr:from>
    <xdr:to>
      <xdr:col>11</xdr:col>
      <xdr:colOff>82550</xdr:colOff>
      <xdr:row>42</xdr:row>
      <xdr:rowOff>58965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69142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111578</xdr:rowOff>
    </xdr:from>
    <xdr:to>
      <xdr:col>7</xdr:col>
      <xdr:colOff>31750</xdr:colOff>
      <xdr:row>42</xdr:row>
      <xdr:rowOff>41728</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51905</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146957</xdr:rowOff>
    </xdr:from>
    <xdr:to>
      <xdr:col>23</xdr:col>
      <xdr:colOff>184150</xdr:colOff>
      <xdr:row>43</xdr:row>
      <xdr:rowOff>77107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119034</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129722</xdr:rowOff>
    </xdr:from>
    <xdr:to>
      <xdr:col>19</xdr:col>
      <xdr:colOff>184150</xdr:colOff>
      <xdr:row>43</xdr:row>
      <xdr:rowOff>59872</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44649</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74169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129722</xdr:rowOff>
    </xdr:from>
    <xdr:to>
      <xdr:col>15</xdr:col>
      <xdr:colOff>133350</xdr:colOff>
      <xdr:row>43</xdr:row>
      <xdr:rowOff>59872</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44649</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41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129722</xdr:rowOff>
    </xdr:from>
    <xdr:to>
      <xdr:col>11</xdr:col>
      <xdr:colOff>82550</xdr:colOff>
      <xdr:row>43</xdr:row>
      <xdr:rowOff>59872</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44649</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741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146957</xdr:rowOff>
    </xdr:from>
    <xdr:to>
      <xdr:col>7</xdr:col>
      <xdr:colOff>31750</xdr:colOff>
      <xdr:row>43</xdr:row>
      <xdr:rowOff>77107</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61884</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[80.6%]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分子である経常経費充当一般財源が扶助費、物件費等の増加により</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の増となったが、分母である経常一般財源が、財調普通交付金、特別区税等の増加により</a:t>
          </a:r>
          <a:r>
            <a:rPr kumimoji="1" lang="en-US" altLang="ja-JP" sz="1300">
              <a:latin typeface="ＭＳ Ｐゴシック" panose="020B0600070205080204" pitchFamily="50" charset="-128"/>
              <a:ea typeface="ＭＳ Ｐゴシック" panose="020B0600070205080204" pitchFamily="50" charset="-128"/>
            </a:rPr>
            <a:t>3.6%</a:t>
          </a:r>
          <a:r>
            <a:rPr kumimoji="1" lang="ja-JP" altLang="en-US" sz="1300">
              <a:latin typeface="ＭＳ Ｐゴシック" panose="020B0600070205080204" pitchFamily="50" charset="-128"/>
              <a:ea typeface="ＭＳ Ｐゴシック" panose="020B0600070205080204" pitchFamily="50" charset="-128"/>
            </a:rPr>
            <a:t>の増となったため、昨年度比</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ポイント減の</a:t>
          </a:r>
          <a:r>
            <a:rPr kumimoji="1" lang="en-US" altLang="ja-JP" sz="1300">
              <a:latin typeface="ＭＳ Ｐゴシック" panose="020B0600070205080204" pitchFamily="50" charset="-128"/>
              <a:ea typeface="ＭＳ Ｐゴシック" panose="020B0600070205080204" pitchFamily="50" charset="-128"/>
            </a:rPr>
            <a:t>80.6%</a:t>
          </a:r>
          <a:r>
            <a:rPr kumimoji="1" lang="ja-JP" altLang="en-US" sz="1300">
              <a:latin typeface="ＭＳ Ｐゴシック" panose="020B0600070205080204" pitchFamily="50" charset="-128"/>
              <a:ea typeface="ＭＳ Ｐゴシック" panose="020B0600070205080204" pitchFamily="50" charset="-128"/>
            </a:rPr>
            <a:t>となった。</a:t>
          </a:r>
        </a:p>
        <a:p>
          <a:r>
            <a:rPr kumimoji="1" lang="ja-JP" altLang="en-US" sz="1300">
              <a:latin typeface="ＭＳ Ｐゴシック" panose="020B0600070205080204" pitchFamily="50" charset="-128"/>
              <a:ea typeface="ＭＳ Ｐゴシック" panose="020B0600070205080204" pitchFamily="50" charset="-128"/>
            </a:rPr>
            <a:t>　今後も、扶助費等の社会保障関係経費の増加や、物価上昇に伴う物件費の増加が見込まれるが、効率的な財政運営に努めていく。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146304</xdr:rowOff>
    </xdr:from>
    <xdr:to>
      <xdr:col>23</xdr:col>
      <xdr:colOff>133350</xdr:colOff>
      <xdr:row>65</xdr:row>
      <xdr:rowOff>22352</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090404"/>
          <a:ext cx="0" cy="1076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165879</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138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22352</xdr:rowOff>
    </xdr:from>
    <xdr:to>
      <xdr:col>24</xdr:col>
      <xdr:colOff>12700</xdr:colOff>
      <xdr:row>65</xdr:row>
      <xdr:rowOff>22352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166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61231</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83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146304</xdr:rowOff>
    </xdr:from>
    <xdr:to>
      <xdr:col>24</xdr:col>
      <xdr:colOff>12700</xdr:colOff>
      <xdr:row>58</xdr:row>
      <xdr:rowOff>146304</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090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92456</xdr:rowOff>
    </xdr:from>
    <xdr:to>
      <xdr:col>23</xdr:col>
      <xdr:colOff>133350</xdr:colOff>
      <xdr:row>64</xdr:row>
      <xdr:rowOff>145542</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1065256"/>
          <a:ext cx="8382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31767</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66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15240</xdr:rowOff>
    </xdr:from>
    <xdr:to>
      <xdr:col>23</xdr:col>
      <xdr:colOff>184150</xdr:colOff>
      <xdr:row>63</xdr:row>
      <xdr:rowOff>116840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145542</xdr:rowOff>
    </xdr:from>
    <xdr:to>
      <xdr:col>19</xdr:col>
      <xdr:colOff>133350</xdr:colOff>
      <xdr:row>65</xdr:row>
      <xdr:rowOff>123698</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3225800" y="11118342"/>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24892</xdr:rowOff>
    </xdr:from>
    <xdr:to>
      <xdr:col>19</xdr:col>
      <xdr:colOff>184150</xdr:colOff>
      <xdr:row>63</xdr:row>
      <xdr:rowOff>126492</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136669</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595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123698</xdr:rowOff>
    </xdr:from>
    <xdr:to>
      <xdr:col>15</xdr:col>
      <xdr:colOff>82550</xdr:colOff>
      <xdr:row>66</xdr:row>
      <xdr:rowOff>5334</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2336800" y="11267948"/>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126238</xdr:rowOff>
    </xdr:from>
    <xdr:to>
      <xdr:col>15</xdr:col>
      <xdr:colOff>133350</xdr:colOff>
      <xdr:row>64</xdr:row>
      <xdr:rowOff>56388</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92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66565</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696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41656</xdr:rowOff>
    </xdr:from>
    <xdr:to>
      <xdr:col>11</xdr:col>
      <xdr:colOff>31750</xdr:colOff>
      <xdr:row>66</xdr:row>
      <xdr:rowOff>5334</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a:off x="1447800" y="11185906"/>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114046</xdr:rowOff>
    </xdr:from>
    <xdr:to>
      <xdr:col>11</xdr:col>
      <xdr:colOff>82550</xdr:colOff>
      <xdr:row>65</xdr:row>
      <xdr:rowOff>44196</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108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54373</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85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140716</xdr:rowOff>
    </xdr:from>
    <xdr:to>
      <xdr:col>7</xdr:col>
      <xdr:colOff>31750</xdr:colOff>
      <xdr:row>64</xdr:row>
      <xdr:rowOff>70866</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94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81043</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710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41656</xdr:rowOff>
    </xdr:from>
    <xdr:to>
      <xdr:col>23</xdr:col>
      <xdr:colOff>184150</xdr:colOff>
      <xdr:row>64</xdr:row>
      <xdr:rowOff>143256</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101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108983</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910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94742</xdr:rowOff>
    </xdr:from>
    <xdr:to>
      <xdr:col>19</xdr:col>
      <xdr:colOff>184150</xdr:colOff>
      <xdr:row>65</xdr:row>
      <xdr:rowOff>24892</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106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9669</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1153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72898</xdr:rowOff>
    </xdr:from>
    <xdr:to>
      <xdr:col>15</xdr:col>
      <xdr:colOff>133350</xdr:colOff>
      <xdr:row>66</xdr:row>
      <xdr:rowOff>3048</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121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159275</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130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125984</xdr:rowOff>
    </xdr:from>
    <xdr:to>
      <xdr:col>11</xdr:col>
      <xdr:colOff>82550</xdr:colOff>
      <xdr:row>66</xdr:row>
      <xdr:rowOff>56134</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127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40911</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1356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162306</xdr:rowOff>
    </xdr:from>
    <xdr:to>
      <xdr:col>7</xdr:col>
      <xdr:colOff>31750</xdr:colOff>
      <xdr:row>65</xdr:row>
      <xdr:rowOff>92456</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113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77233</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122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[132,638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149,371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前年度との比較では、△</a:t>
          </a:r>
          <a:r>
            <a:rPr kumimoji="1" lang="en-US" altLang="ja-JP" sz="1300">
              <a:latin typeface="ＭＳ Ｐゴシック" panose="020B0600070205080204" pitchFamily="50" charset="-128"/>
              <a:ea typeface="ＭＳ Ｐゴシック" panose="020B0600070205080204" pitchFamily="50" charset="-128"/>
            </a:rPr>
            <a:t>7,033</a:t>
          </a:r>
          <a:r>
            <a:rPr kumimoji="1" lang="ja-JP" altLang="en-US" sz="1300">
              <a:latin typeface="ＭＳ Ｐゴシック" panose="020B0600070205080204" pitchFamily="50" charset="-128"/>
              <a:ea typeface="ＭＳ Ｐゴシック" panose="020B0600070205080204" pitchFamily="50" charset="-128"/>
            </a:rPr>
            <a:t>円、△</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の減となった。　</a:t>
          </a:r>
        </a:p>
        <a:p>
          <a:r>
            <a:rPr kumimoji="1" lang="ja-JP" altLang="en-US" sz="1300">
              <a:latin typeface="ＭＳ Ｐゴシック" panose="020B0600070205080204" pitchFamily="50" charset="-128"/>
              <a:ea typeface="ＭＳ Ｐゴシック" panose="020B0600070205080204" pitchFamily="50" charset="-128"/>
            </a:rPr>
            <a:t>　人口は対前年度比</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増となった一方、物件費が新型コロナワクチン接種業務委託や接種会場設営業務委託の減などにより、対前年比△</a:t>
          </a:r>
          <a:r>
            <a:rPr kumimoji="1" lang="en-US" altLang="ja-JP" sz="1300">
              <a:latin typeface="ＭＳ Ｐゴシック" panose="020B0600070205080204" pitchFamily="50" charset="-128"/>
              <a:ea typeface="ＭＳ Ｐゴシック" panose="020B0600070205080204" pitchFamily="50" charset="-128"/>
            </a:rPr>
            <a:t>7.7%</a:t>
          </a:r>
          <a:r>
            <a:rPr kumimoji="1" lang="ja-JP" altLang="en-US" sz="1300">
              <a:latin typeface="ＭＳ Ｐゴシック" panose="020B0600070205080204" pitchFamily="50" charset="-128"/>
              <a:ea typeface="ＭＳ Ｐゴシック" panose="020B0600070205080204" pitchFamily="50" charset="-128"/>
            </a:rPr>
            <a:t>減となったことによる。</a:t>
          </a:r>
        </a:p>
        <a:p>
          <a:r>
            <a:rPr kumimoji="1" lang="ja-JP" altLang="en-US" sz="1300">
              <a:latin typeface="ＭＳ Ｐゴシック" panose="020B0600070205080204" pitchFamily="50" charset="-128"/>
              <a:ea typeface="ＭＳ Ｐゴシック" panose="020B0600070205080204" pitchFamily="50" charset="-128"/>
            </a:rPr>
            <a:t>　今後、物価上昇や賃金上昇などによる人件費・物件費等の増加が見込まれるが、適正な支出と経費の節減に努める。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22698</xdr:rowOff>
    </xdr:from>
    <xdr:to>
      <xdr:col>23</xdr:col>
      <xdr:colOff>133350</xdr:colOff>
      <xdr:row>88</xdr:row>
      <xdr:rowOff>123678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10148"/>
          <a:ext cx="0" cy="13011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95755</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183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450,753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123678</xdr:rowOff>
    </xdr:from>
    <xdr:to>
      <xdr:col>24</xdr:col>
      <xdr:colOff>12700</xdr:colOff>
      <xdr:row>88</xdr:row>
      <xdr:rowOff>123678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211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109075</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53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22698</xdr:rowOff>
    </xdr:from>
    <xdr:to>
      <xdr:col>24</xdr:col>
      <xdr:colOff>12700</xdr:colOff>
      <xdr:row>81</xdr:row>
      <xdr:rowOff>22698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10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44476</xdr:rowOff>
    </xdr:from>
    <xdr:to>
      <xdr:col>23</xdr:col>
      <xdr:colOff>133350</xdr:colOff>
      <xdr:row>81</xdr:row>
      <xdr:rowOff>72760</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4114800" y="13931926"/>
          <a:ext cx="838200" cy="28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58706</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9461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86629</xdr:rowOff>
    </xdr:from>
    <xdr:to>
      <xdr:col>23</xdr:col>
      <xdr:colOff>184150</xdr:colOff>
      <xdr:row>82</xdr:row>
      <xdr:rowOff>16779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3974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55415</xdr:rowOff>
    </xdr:from>
    <xdr:to>
      <xdr:col>19</xdr:col>
      <xdr:colOff>133350</xdr:colOff>
      <xdr:row>81</xdr:row>
      <xdr:rowOff>72760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3942865"/>
          <a:ext cx="889000" cy="17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106355</xdr:rowOff>
    </xdr:from>
    <xdr:to>
      <xdr:col>19</xdr:col>
      <xdr:colOff>184150</xdr:colOff>
      <xdr:row>82</xdr:row>
      <xdr:rowOff>36505</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21282</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4080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7465</xdr:rowOff>
    </xdr:from>
    <xdr:to>
      <xdr:col>15</xdr:col>
      <xdr:colOff>82550</xdr:colOff>
      <xdr:row>81</xdr:row>
      <xdr:rowOff>55415</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3894915"/>
          <a:ext cx="889000" cy="47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82297</xdr:rowOff>
    </xdr:from>
    <xdr:to>
      <xdr:col>15</xdr:col>
      <xdr:colOff>133350</xdr:colOff>
      <xdr:row>82</xdr:row>
      <xdr:rowOff>12447</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3969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168674</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4056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156494</xdr:rowOff>
    </xdr:from>
    <xdr:to>
      <xdr:col>11</xdr:col>
      <xdr:colOff>31750</xdr:colOff>
      <xdr:row>81</xdr:row>
      <xdr:rowOff>7465</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3872494"/>
          <a:ext cx="889000" cy="22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21095</xdr:rowOff>
    </xdr:from>
    <xdr:to>
      <xdr:col>11</xdr:col>
      <xdr:colOff>82550</xdr:colOff>
      <xdr:row>81</xdr:row>
      <xdr:rowOff>122695</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390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107472</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994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170157</xdr:rowOff>
    </xdr:from>
    <xdr:to>
      <xdr:col>7</xdr:col>
      <xdr:colOff>31750</xdr:colOff>
      <xdr:row>81</xdr:row>
      <xdr:rowOff>100307</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388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85084</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97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165126</xdr:rowOff>
    </xdr:from>
    <xdr:to>
      <xdr:col>23</xdr:col>
      <xdr:colOff>184150</xdr:colOff>
      <xdr:row>81</xdr:row>
      <xdr:rowOff>95276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3881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86403</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3802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21960</xdr:rowOff>
    </xdr:from>
    <xdr:to>
      <xdr:col>19</xdr:col>
      <xdr:colOff>184150</xdr:colOff>
      <xdr:row>81</xdr:row>
      <xdr:rowOff>123560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3909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133737</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36782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4615</xdr:rowOff>
    </xdr:from>
    <xdr:to>
      <xdr:col>15</xdr:col>
      <xdr:colOff>133350</xdr:colOff>
      <xdr:row>81</xdr:row>
      <xdr:rowOff>106215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389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116392</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3660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128115</xdr:rowOff>
    </xdr:from>
    <xdr:to>
      <xdr:col>11</xdr:col>
      <xdr:colOff>82550</xdr:colOff>
      <xdr:row>81</xdr:row>
      <xdr:rowOff>58265</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384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68442</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361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105694</xdr:rowOff>
    </xdr:from>
    <xdr:to>
      <xdr:col>7</xdr:col>
      <xdr:colOff>31750</xdr:colOff>
      <xdr:row>81</xdr:row>
      <xdr:rowOff>35844</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3821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46021</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3590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前職歴のある職員や経験者採用職員が増え、経験年数の浅い職員層の平均給料額は高くなっている反面、再任用職員の増加により、全体としてはラスパイレス指数の減少に繋がった。</a:t>
          </a:r>
        </a:p>
        <a:p>
          <a:r>
            <a:rPr kumimoji="1" lang="ja-JP" altLang="en-US" sz="1300">
              <a:latin typeface="ＭＳ Ｐゴシック" panose="020B0600070205080204" pitchFamily="50" charset="-128"/>
              <a:ea typeface="ＭＳ Ｐゴシック" panose="020B0600070205080204" pitchFamily="50" charset="-128"/>
            </a:rPr>
            <a:t> 　国や他の地方公共団体の状況および民間給与との均衡を考慮し、今後も給与の適正化に取り組んでいく。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62593</xdr:rowOff>
    </xdr:from>
    <xdr:to>
      <xdr:col>81</xdr:col>
      <xdr:colOff>44450</xdr:colOff>
      <xdr:row>90</xdr:row>
      <xdr:rowOff>1814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950043"/>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145341</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404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1814</xdr:rowOff>
    </xdr:from>
    <xdr:to>
      <xdr:col>81</xdr:col>
      <xdr:colOff>133350</xdr:colOff>
      <xdr:row>90</xdr:row>
      <xdr:rowOff>1814</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43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148970</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69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62593</xdr:rowOff>
    </xdr:from>
    <xdr:to>
      <xdr:col>81</xdr:col>
      <xdr:colOff>133350</xdr:colOff>
      <xdr:row>81</xdr:row>
      <xdr:rowOff>62593</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95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134257</xdr:rowOff>
    </xdr:from>
    <xdr:to>
      <xdr:col>81</xdr:col>
      <xdr:colOff>44450</xdr:colOff>
      <xdr:row>87</xdr:row>
      <xdr:rowOff>102507</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6179800" y="14536057"/>
          <a:ext cx="8382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158948</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560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68036</xdr:rowOff>
    </xdr:from>
    <xdr:to>
      <xdr:col>77</xdr:col>
      <xdr:colOff>44450</xdr:colOff>
      <xdr:row>87</xdr:row>
      <xdr:rowOff>102507</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5290800" y="14984186"/>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84364</xdr:rowOff>
    </xdr:from>
    <xdr:to>
      <xdr:col>77</xdr:col>
      <xdr:colOff>95250</xdr:colOff>
      <xdr:row>86</xdr:row>
      <xdr:rowOff>14514</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24691</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426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33564</xdr:rowOff>
    </xdr:from>
    <xdr:to>
      <xdr:col>72</xdr:col>
      <xdr:colOff>203200</xdr:colOff>
      <xdr:row>87</xdr:row>
      <xdr:rowOff>68036</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4401800" y="149497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118836</xdr:rowOff>
    </xdr:from>
    <xdr:to>
      <xdr:col>73</xdr:col>
      <xdr:colOff>44450</xdr:colOff>
      <xdr:row>86</xdr:row>
      <xdr:rowOff>48986</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59163</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4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33564</xdr:rowOff>
    </xdr:from>
    <xdr:to>
      <xdr:col>68</xdr:col>
      <xdr:colOff>152400</xdr:colOff>
      <xdr:row>89</xdr:row>
      <xdr:rowOff>35379</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3512800" y="14949714"/>
          <a:ext cx="889000" cy="344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16329</xdr:rowOff>
    </xdr:from>
    <xdr:to>
      <xdr:col>68</xdr:col>
      <xdr:colOff>203200</xdr:colOff>
      <xdr:row>86</xdr:row>
      <xdr:rowOff>117929</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128106</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529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86179</xdr:rowOff>
    </xdr:from>
    <xdr:to>
      <xdr:col>64</xdr:col>
      <xdr:colOff>152400</xdr:colOff>
      <xdr:row>88</xdr:row>
      <xdr:rowOff>16329</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5002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26506</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77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83457</xdr:rowOff>
    </xdr:from>
    <xdr:to>
      <xdr:col>81</xdr:col>
      <xdr:colOff>95250</xdr:colOff>
      <xdr:row>85</xdr:row>
      <xdr:rowOff>13607</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48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99984</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33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51707</xdr:rowOff>
    </xdr:from>
    <xdr:to>
      <xdr:col>77</xdr:col>
      <xdr:colOff>95250</xdr:colOff>
      <xdr:row>87</xdr:row>
      <xdr:rowOff>153307</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96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138084</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505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17236</xdr:rowOff>
    </xdr:from>
    <xdr:to>
      <xdr:col>73</xdr:col>
      <xdr:colOff>44450</xdr:colOff>
      <xdr:row>87</xdr:row>
      <xdr:rowOff>118836</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93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103613</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5019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154214</xdr:rowOff>
    </xdr:from>
    <xdr:to>
      <xdr:col>68</xdr:col>
      <xdr:colOff>203200</xdr:colOff>
      <xdr:row>87</xdr:row>
      <xdr:rowOff>84364</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4898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69141</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4985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156029</xdr:rowOff>
    </xdr:from>
    <xdr:to>
      <xdr:col>64</xdr:col>
      <xdr:colOff>152400</xdr:colOff>
      <xdr:row>89</xdr:row>
      <xdr:rowOff>86179</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70956</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[5.64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民間が担えることは委託化を推進し、行政が責任を持つべき分野における適正な事業執行体制の確保するという練馬区職員定数管理計画の基本方針を踏まえ、定員管理を行った結果、職員数の減少に繋がった。　　</a:t>
          </a:r>
        </a:p>
        <a:p>
          <a:r>
            <a:rPr kumimoji="1" lang="ja-JP" altLang="en-US" sz="1300">
              <a:latin typeface="ＭＳ Ｐゴシック" panose="020B0600070205080204" pitchFamily="50" charset="-128"/>
              <a:ea typeface="ＭＳ Ｐゴシック" panose="020B0600070205080204" pitchFamily="50" charset="-128"/>
            </a:rPr>
            <a:t>　今後も基本方針を踏まえた定員管理の実施に努めていく。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a:extLst>
            <a:ext uri="{FF2B5EF4-FFF2-40B4-BE49-F238E27FC236}">
              <a16:creationId xmlns:a16="http://schemas.microsoft.com/office/drawing/2014/main" id="{00000000-0008-0000-0300-00003E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14151</xdr:rowOff>
    </xdr:from>
    <xdr:to>
      <xdr:col>81</xdr:col>
      <xdr:colOff>44450</xdr:colOff>
      <xdr:row>67</xdr:row>
      <xdr:rowOff>39794</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7018000" y="10129701"/>
          <a:ext cx="0" cy="13972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11871</xdr:rowOff>
    </xdr:from>
    <xdr:ext cx="762000" cy="259045"/>
    <xdr:sp macro="" textlink="">
      <xdr:nvSpPr>
        <xdr:cNvPr id="320" name="定員管理の状況最小値テキスト">
          <a:extLst>
            <a:ext uri="{FF2B5EF4-FFF2-40B4-BE49-F238E27FC236}">
              <a16:creationId xmlns:a16="http://schemas.microsoft.com/office/drawing/2014/main" id="{00000000-0008-0000-0300-000040010000}"/>
            </a:ext>
          </a:extLst>
        </xdr:cNvPr>
        <xdr:cNvSpPr txBox="1"/>
      </xdr:nvSpPr>
      <xdr:spPr>
        <a:xfrm>
          <a:off x="17106900" y="1149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39794</xdr:rowOff>
    </xdr:from>
    <xdr:to>
      <xdr:col>81</xdr:col>
      <xdr:colOff>133350</xdr:colOff>
      <xdr:row>67</xdr:row>
      <xdr:rowOff>39794</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1526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100528</xdr:rowOff>
    </xdr:from>
    <xdr:ext cx="762000" cy="259045"/>
    <xdr:sp macro="" textlink="">
      <xdr:nvSpPr>
        <xdr:cNvPr id="322" name="定員管理の状況最大値テキスト">
          <a:extLst>
            <a:ext uri="{FF2B5EF4-FFF2-40B4-BE49-F238E27FC236}">
              <a16:creationId xmlns:a16="http://schemas.microsoft.com/office/drawing/2014/main" id="{00000000-0008-0000-0300-000042010000}"/>
            </a:ext>
          </a:extLst>
        </xdr:cNvPr>
        <xdr:cNvSpPr txBox="1"/>
      </xdr:nvSpPr>
      <xdr:spPr>
        <a:xfrm>
          <a:off x="17106900" y="9873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14151</xdr:rowOff>
    </xdr:from>
    <xdr:to>
      <xdr:col>81</xdr:col>
      <xdr:colOff>133350</xdr:colOff>
      <xdr:row>59</xdr:row>
      <xdr:rowOff>14151</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0129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121013</xdr:rowOff>
    </xdr:from>
    <xdr:to>
      <xdr:col>81</xdr:col>
      <xdr:colOff>44450</xdr:colOff>
      <xdr:row>59</xdr:row>
      <xdr:rowOff>131354</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flipV="1">
          <a:off x="16179800" y="10236563"/>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123872</xdr:rowOff>
    </xdr:from>
    <xdr:ext cx="762000" cy="259045"/>
    <xdr:sp macro="" textlink="">
      <xdr:nvSpPr>
        <xdr:cNvPr id="325" name="定員管理の状況平均値テキスト">
          <a:extLst>
            <a:ext uri="{FF2B5EF4-FFF2-40B4-BE49-F238E27FC236}">
              <a16:creationId xmlns:a16="http://schemas.microsoft.com/office/drawing/2014/main" id="{00000000-0008-0000-0300-000045010000}"/>
            </a:ext>
          </a:extLst>
        </xdr:cNvPr>
        <xdr:cNvSpPr txBox="1"/>
      </xdr:nvSpPr>
      <xdr:spPr>
        <a:xfrm>
          <a:off x="17106900" y="102394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151795</xdr:rowOff>
    </xdr:from>
    <xdr:to>
      <xdr:col>81</xdr:col>
      <xdr:colOff>95250</xdr:colOff>
      <xdr:row>60</xdr:row>
      <xdr:rowOff>81945</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967200" y="1026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131354</xdr:rowOff>
    </xdr:from>
    <xdr:to>
      <xdr:col>77</xdr:col>
      <xdr:colOff>44450</xdr:colOff>
      <xdr:row>59</xdr:row>
      <xdr:rowOff>140546</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flipV="1">
          <a:off x="15290800" y="10246904"/>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151795</xdr:rowOff>
    </xdr:from>
    <xdr:to>
      <xdr:col>77</xdr:col>
      <xdr:colOff>95250</xdr:colOff>
      <xdr:row>60</xdr:row>
      <xdr:rowOff>81945</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129000" y="1026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66722</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103537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139398</xdr:rowOff>
    </xdr:from>
    <xdr:to>
      <xdr:col>72</xdr:col>
      <xdr:colOff>203200</xdr:colOff>
      <xdr:row>59</xdr:row>
      <xdr:rowOff>140546</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a:off x="14401800" y="10254948"/>
          <a:ext cx="889000" cy="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146050</xdr:rowOff>
    </xdr:from>
    <xdr:to>
      <xdr:col>73</xdr:col>
      <xdr:colOff>44450</xdr:colOff>
      <xdr:row>60</xdr:row>
      <xdr:rowOff>76200</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5240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60977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9098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139398</xdr:rowOff>
    </xdr:from>
    <xdr:to>
      <xdr:col>68</xdr:col>
      <xdr:colOff>152400</xdr:colOff>
      <xdr:row>59</xdr:row>
      <xdr:rowOff>143994</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flipV="1">
          <a:off x="13512800" y="10254948"/>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142603</xdr:rowOff>
    </xdr:from>
    <xdr:to>
      <xdr:col>68</xdr:col>
      <xdr:colOff>203200</xdr:colOff>
      <xdr:row>60</xdr:row>
      <xdr:rowOff>72753</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4351000" y="10258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57530</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020800" y="10344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146050</xdr:rowOff>
    </xdr:from>
    <xdr:to>
      <xdr:col>64</xdr:col>
      <xdr:colOff>152400</xdr:colOff>
      <xdr:row>60</xdr:row>
      <xdr:rowOff>76200</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3462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60977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1318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70213</xdr:rowOff>
    </xdr:from>
    <xdr:to>
      <xdr:col>81</xdr:col>
      <xdr:colOff>95250</xdr:colOff>
      <xdr:row>60</xdr:row>
      <xdr:rowOff>363</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967200" y="1018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162940</xdr:rowOff>
    </xdr:from>
    <xdr:ext cx="762000" cy="259045"/>
    <xdr:sp macro="" textlink="">
      <xdr:nvSpPr>
        <xdr:cNvPr id="344" name="定員管理の状況該当値テキスト">
          <a:extLst>
            <a:ext uri="{FF2B5EF4-FFF2-40B4-BE49-F238E27FC236}">
              <a16:creationId xmlns:a16="http://schemas.microsoft.com/office/drawing/2014/main" id="{00000000-0008-0000-0300-000058010000}"/>
            </a:ext>
          </a:extLst>
        </xdr:cNvPr>
        <xdr:cNvSpPr txBox="1"/>
      </xdr:nvSpPr>
      <xdr:spPr>
        <a:xfrm>
          <a:off x="17106900" y="10107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80554</xdr:rowOff>
    </xdr:from>
    <xdr:to>
      <xdr:col>77</xdr:col>
      <xdr:colOff>95250</xdr:colOff>
      <xdr:row>60</xdr:row>
      <xdr:rowOff>10704</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129000" y="1019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20881</xdr:rowOff>
    </xdr:from>
    <xdr:ext cx="7366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798800" y="996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89746</xdr:rowOff>
    </xdr:from>
    <xdr:to>
      <xdr:col>73</xdr:col>
      <xdr:colOff>44450</xdr:colOff>
      <xdr:row>60</xdr:row>
      <xdr:rowOff>19896</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5240000" y="1020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30073</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909800" y="9974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88598</xdr:rowOff>
    </xdr:from>
    <xdr:to>
      <xdr:col>68</xdr:col>
      <xdr:colOff>203200</xdr:colOff>
      <xdr:row>60</xdr:row>
      <xdr:rowOff>18748</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4351000" y="10204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28925</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020800" y="9973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93194</xdr:rowOff>
    </xdr:from>
    <xdr:to>
      <xdr:col>64</xdr:col>
      <xdr:colOff>152400</xdr:colOff>
      <xdr:row>60</xdr:row>
      <xdr:rowOff>23344</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3462000" y="10208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33521</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131800" y="9977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 2.5%]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 </a:t>
          </a: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３か年平均で算出するため、今回の増減は令和２年度と令和５年度の差が反映される。令和５年度は令和２年度と比べ、分母である標準税収入額等が</a:t>
          </a:r>
          <a:r>
            <a:rPr kumimoji="1" lang="en-US" altLang="ja-JP" sz="1300">
              <a:latin typeface="ＭＳ Ｐゴシック" panose="020B0600070205080204" pitchFamily="50" charset="-128"/>
              <a:ea typeface="ＭＳ Ｐゴシック" panose="020B0600070205080204" pitchFamily="50" charset="-128"/>
            </a:rPr>
            <a:t>15.7%</a:t>
          </a:r>
          <a:r>
            <a:rPr kumimoji="1" lang="ja-JP" altLang="en-US" sz="1300">
              <a:latin typeface="ＭＳ Ｐゴシック" panose="020B0600070205080204" pitchFamily="50" charset="-128"/>
              <a:ea typeface="ＭＳ Ｐゴシック" panose="020B0600070205080204" pitchFamily="50" charset="-128"/>
            </a:rPr>
            <a:t>の増となった一方で、元利償還金などが含まれる分子が</a:t>
          </a:r>
          <a:r>
            <a:rPr kumimoji="1" lang="en-US" altLang="ja-JP" sz="1300">
              <a:latin typeface="ＭＳ Ｐゴシック" panose="020B0600070205080204" pitchFamily="50" charset="-128"/>
              <a:ea typeface="ＭＳ Ｐゴシック" panose="020B0600070205080204" pitchFamily="50" charset="-128"/>
            </a:rPr>
            <a:t>14.2%</a:t>
          </a:r>
          <a:r>
            <a:rPr kumimoji="1" lang="ja-JP" altLang="en-US" sz="1300">
              <a:latin typeface="ＭＳ Ｐゴシック" panose="020B0600070205080204" pitchFamily="50" charset="-128"/>
              <a:ea typeface="ＭＳ Ｐゴシック" panose="020B0600070205080204" pitchFamily="50" charset="-128"/>
            </a:rPr>
            <a:t>の増となった。これにより、単年度数値では、令和２年度が△</a:t>
          </a:r>
          <a:r>
            <a:rPr kumimoji="1" lang="en-US" altLang="ja-JP" sz="1300">
              <a:latin typeface="ＭＳ Ｐゴシック" panose="020B0600070205080204" pitchFamily="50" charset="-128"/>
              <a:ea typeface="ＭＳ Ｐゴシック" panose="020B0600070205080204" pitchFamily="50" charset="-128"/>
            </a:rPr>
            <a:t>2.49%</a:t>
          </a:r>
          <a:r>
            <a:rPr kumimoji="1" lang="ja-JP" altLang="en-US" sz="1300">
              <a:latin typeface="ＭＳ Ｐゴシック" panose="020B0600070205080204" pitchFamily="50" charset="-128"/>
              <a:ea typeface="ＭＳ Ｐゴシック" panose="020B0600070205080204" pitchFamily="50" charset="-128"/>
            </a:rPr>
            <a:t>に対して、令和５年度と△</a:t>
          </a:r>
          <a:r>
            <a:rPr kumimoji="1" lang="en-US" altLang="ja-JP" sz="1300">
              <a:latin typeface="ＭＳ Ｐゴシック" panose="020B0600070205080204" pitchFamily="50" charset="-128"/>
              <a:ea typeface="ＭＳ Ｐゴシック" panose="020B0600070205080204" pitchFamily="50" charset="-128"/>
            </a:rPr>
            <a:t>2.53%</a:t>
          </a:r>
          <a:r>
            <a:rPr kumimoji="1" lang="ja-JP" altLang="en-US" sz="1300">
              <a:latin typeface="ＭＳ Ｐゴシック" panose="020B0600070205080204" pitchFamily="50" charset="-128"/>
              <a:ea typeface="ＭＳ Ｐゴシック" panose="020B0600070205080204" pitchFamily="50" charset="-128"/>
            </a:rPr>
            <a:t>とほぼ同等となり、令和３年度から令和５年度３か年の平均は、前年度同率の△</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ポイントとなった。</a:t>
          </a:r>
        </a:p>
        <a:p>
          <a:r>
            <a:rPr kumimoji="1" lang="ja-JP" altLang="en-US" sz="1300">
              <a:latin typeface="ＭＳ Ｐゴシック" panose="020B0600070205080204" pitchFamily="50" charset="-128"/>
              <a:ea typeface="ＭＳ Ｐゴシック" panose="020B0600070205080204" pitchFamily="50" charset="-128"/>
            </a:rPr>
            <a:t>　今後も公共施設の老朽化による改修改築需要が増大していく見込みであるが、将来を見据えた計画的な起債により健全な状態を維持していく。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38</xdr:row>
      <xdr:rowOff>67733</xdr:rowOff>
    </xdr:from>
    <xdr:to>
      <xdr:col>85</xdr:col>
      <xdr:colOff>95250</xdr:colOff>
      <xdr:row>38</xdr:row>
      <xdr:rowOff>67733</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7" name="公債費負担の状況グラフ枠">
          <a:extLst>
            <a:ext uri="{FF2B5EF4-FFF2-40B4-BE49-F238E27FC236}">
              <a16:creationId xmlns:a16="http://schemas.microsoft.com/office/drawing/2014/main" id="{00000000-0008-0000-0300-000079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114300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flipV="1">
          <a:off x="17018000" y="638175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86377</xdr:rowOff>
    </xdr:from>
    <xdr:ext cx="762000" cy="259045"/>
    <xdr:sp macro="" textlink="">
      <xdr:nvSpPr>
        <xdr:cNvPr id="379" name="公債費負担の状況最小値テキスト">
          <a:extLst>
            <a:ext uri="{FF2B5EF4-FFF2-40B4-BE49-F238E27FC236}">
              <a16:creationId xmlns:a16="http://schemas.microsoft.com/office/drawing/2014/main" id="{00000000-0008-0000-0300-00007B010000}"/>
            </a:ext>
          </a:extLst>
        </xdr:cNvPr>
        <xdr:cNvSpPr txBox="1"/>
      </xdr:nvSpPr>
      <xdr:spPr>
        <a:xfrm>
          <a:off x="17106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114300</xdr:rowOff>
    </xdr:from>
    <xdr:to>
      <xdr:col>81</xdr:col>
      <xdr:colOff>133350</xdr:colOff>
      <xdr:row>45</xdr:row>
      <xdr:rowOff>114300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81" name="公債費負担の状況最大値テキスト">
          <a:extLst>
            <a:ext uri="{FF2B5EF4-FFF2-40B4-BE49-F238E27FC236}">
              <a16:creationId xmlns:a16="http://schemas.microsoft.com/office/drawing/2014/main" id="{00000000-0008-0000-0300-00007D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26458</xdr:rowOff>
    </xdr:from>
    <xdr:to>
      <xdr:col>81</xdr:col>
      <xdr:colOff>44450</xdr:colOff>
      <xdr:row>40</xdr:row>
      <xdr:rowOff>26458</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6179800" y="688445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143527</xdr:rowOff>
    </xdr:from>
    <xdr:ext cx="762000" cy="259045"/>
    <xdr:sp macro="" textlink="">
      <xdr:nvSpPr>
        <xdr:cNvPr id="384" name="公債費負担の状況平均値テキスト">
          <a:extLst>
            <a:ext uri="{FF2B5EF4-FFF2-40B4-BE49-F238E27FC236}">
              <a16:creationId xmlns:a16="http://schemas.microsoft.com/office/drawing/2014/main" id="{00000000-0008-0000-0300-000080010000}"/>
            </a:ext>
          </a:extLst>
        </xdr:cNvPr>
        <xdr:cNvSpPr txBox="1"/>
      </xdr:nvSpPr>
      <xdr:spPr>
        <a:xfrm>
          <a:off x="17106900" y="6658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127000</xdr:rowOff>
    </xdr:from>
    <xdr:to>
      <xdr:col>81</xdr:col>
      <xdr:colOff>95250</xdr:colOff>
      <xdr:row>40</xdr:row>
      <xdr:rowOff>57150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9672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26458</xdr:rowOff>
    </xdr:from>
    <xdr:to>
      <xdr:col>77</xdr:col>
      <xdr:colOff>44450</xdr:colOff>
      <xdr:row>40</xdr:row>
      <xdr:rowOff>26458</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5290800" y="68844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26458</xdr:rowOff>
    </xdr:from>
    <xdr:to>
      <xdr:col>77</xdr:col>
      <xdr:colOff>95250</xdr:colOff>
      <xdr:row>39</xdr:row>
      <xdr:rowOff>128058</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129000" y="6713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138235</xdr:rowOff>
    </xdr:from>
    <xdr:ext cx="7366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5798800" y="6481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77258</xdr:rowOff>
    </xdr:from>
    <xdr:to>
      <xdr:col>72</xdr:col>
      <xdr:colOff>203200</xdr:colOff>
      <xdr:row>40</xdr:row>
      <xdr:rowOff>26458</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4401800" y="6763808"/>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6350</xdr:rowOff>
    </xdr:from>
    <xdr:to>
      <xdr:col>73</xdr:col>
      <xdr:colOff>44450</xdr:colOff>
      <xdr:row>39</xdr:row>
      <xdr:rowOff>107950</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5240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118127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909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148167</xdr:rowOff>
    </xdr:from>
    <xdr:to>
      <xdr:col>68</xdr:col>
      <xdr:colOff>152400</xdr:colOff>
      <xdr:row>39</xdr:row>
      <xdr:rowOff>77258</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a:off x="13512800" y="6663267"/>
          <a:ext cx="8890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38</xdr:row>
      <xdr:rowOff>137583</xdr:rowOff>
    </xdr:from>
    <xdr:to>
      <xdr:col>68</xdr:col>
      <xdr:colOff>203200</xdr:colOff>
      <xdr:row>39</xdr:row>
      <xdr:rowOff>67733</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4351000" y="665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77910</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020800" y="642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117475</xdr:rowOff>
    </xdr:from>
    <xdr:to>
      <xdr:col>64</xdr:col>
      <xdr:colOff>152400</xdr:colOff>
      <xdr:row>39</xdr:row>
      <xdr:rowOff>47625</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3462000" y="6632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32402</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3131800" y="671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147108</xdr:rowOff>
    </xdr:from>
    <xdr:to>
      <xdr:col>81</xdr:col>
      <xdr:colOff>95250</xdr:colOff>
      <xdr:row>40</xdr:row>
      <xdr:rowOff>77258</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9672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119185</xdr:rowOff>
    </xdr:from>
    <xdr:ext cx="762000" cy="259045"/>
    <xdr:sp macro="" textlink="">
      <xdr:nvSpPr>
        <xdr:cNvPr id="403" name="公債費負担の状況該当値テキスト">
          <a:extLst>
            <a:ext uri="{FF2B5EF4-FFF2-40B4-BE49-F238E27FC236}">
              <a16:creationId xmlns:a16="http://schemas.microsoft.com/office/drawing/2014/main" id="{00000000-0008-0000-0300-000093010000}"/>
            </a:ext>
          </a:extLst>
        </xdr:cNvPr>
        <xdr:cNvSpPr txBox="1"/>
      </xdr:nvSpPr>
      <xdr:spPr>
        <a:xfrm>
          <a:off x="17106900" y="6805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147108</xdr:rowOff>
    </xdr:from>
    <xdr:to>
      <xdr:col>77</xdr:col>
      <xdr:colOff>95250</xdr:colOff>
      <xdr:row>40</xdr:row>
      <xdr:rowOff>77258</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1290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62035</xdr:rowOff>
    </xdr:from>
    <xdr:ext cx="7366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798800" y="6920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147108</xdr:rowOff>
    </xdr:from>
    <xdr:to>
      <xdr:col>73</xdr:col>
      <xdr:colOff>44450</xdr:colOff>
      <xdr:row>40</xdr:row>
      <xdr:rowOff>77258</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52400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62035</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909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26458</xdr:rowOff>
    </xdr:from>
    <xdr:to>
      <xdr:col>68</xdr:col>
      <xdr:colOff>203200</xdr:colOff>
      <xdr:row>39</xdr:row>
      <xdr:rowOff>128058</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4351000" y="671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112835</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020800" y="6799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97367</xdr:rowOff>
    </xdr:from>
    <xdr:to>
      <xdr:col>64</xdr:col>
      <xdr:colOff>152400</xdr:colOff>
      <xdr:row>39</xdr:row>
      <xdr:rowOff>27517</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3462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37694</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131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これまで、着実な公債償還による地方債残高の縮減や、決算剰余金の基金繰入等による財政調整基金の積立により、将来負担の軽減と充当可能財源の確保に努めてきた。</a:t>
          </a:r>
        </a:p>
        <a:p>
          <a:r>
            <a:rPr kumimoji="1" lang="ja-JP" altLang="en-US" sz="1300">
              <a:latin typeface="ＭＳ Ｐゴシック" panose="020B0600070205080204" pitchFamily="50" charset="-128"/>
              <a:ea typeface="ＭＳ Ｐゴシック" panose="020B0600070205080204" pitchFamily="50" charset="-128"/>
            </a:rPr>
            <a:t>　基金等の充当可能財源が地方債現在高等の将来負担額を上回っているため、将来負担比率は負の数値となり、前年度と同様「</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」となった。今後も持続可能な財政運営による財政健全化の維持・向上を目指す。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1" name="将来負担の状況グラフ枠">
          <a:extLst>
            <a:ext uri="{FF2B5EF4-FFF2-40B4-BE49-F238E27FC236}">
              <a16:creationId xmlns:a16="http://schemas.microsoft.com/office/drawing/2014/main" id="{00000000-0008-0000-0300-0000AF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18</xdr:row>
      <xdr:rowOff>88900</xdr:rowOff>
    </xdr:from>
    <xdr:to>
      <xdr:col>81</xdr:col>
      <xdr:colOff>44450</xdr:colOff>
      <xdr:row>18</xdr:row>
      <xdr:rowOff>88900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7018000" y="3175000"/>
          <a:ext cx="0" cy="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18</xdr:row>
      <xdr:rowOff>124477</xdr:rowOff>
    </xdr:from>
    <xdr:ext cx="762000" cy="259045"/>
    <xdr:sp macro="" textlink="">
      <xdr:nvSpPr>
        <xdr:cNvPr id="433" name="将来負担の状況最小値テキスト">
          <a:extLst>
            <a:ext uri="{FF2B5EF4-FFF2-40B4-BE49-F238E27FC236}">
              <a16:creationId xmlns:a16="http://schemas.microsoft.com/office/drawing/2014/main" id="{00000000-0008-0000-0300-0000B1010000}"/>
            </a:ext>
          </a:extLst>
        </xdr:cNvPr>
        <xdr:cNvSpPr txBox="1"/>
      </xdr:nvSpPr>
      <xdr:spPr>
        <a:xfrm>
          <a:off x="171069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18</xdr:row>
      <xdr:rowOff>88900</xdr:rowOff>
    </xdr:from>
    <xdr:to>
      <xdr:col>81</xdr:col>
      <xdr:colOff>133350</xdr:colOff>
      <xdr:row>18</xdr:row>
      <xdr:rowOff>88900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16</xdr:row>
      <xdr:rowOff>124477</xdr:rowOff>
    </xdr:from>
    <xdr:ext cx="762000" cy="259045"/>
    <xdr:sp macro="" textlink="">
      <xdr:nvSpPr>
        <xdr:cNvPr id="435" name="将来負担の状況最大値テキスト">
          <a:extLst>
            <a:ext uri="{FF2B5EF4-FFF2-40B4-BE49-F238E27FC236}">
              <a16:creationId xmlns:a16="http://schemas.microsoft.com/office/drawing/2014/main" id="{00000000-0008-0000-0300-0000B3010000}"/>
            </a:ext>
          </a:extLst>
        </xdr:cNvPr>
        <xdr:cNvSpPr txBox="1"/>
      </xdr:nvSpPr>
      <xdr:spPr>
        <a:xfrm>
          <a:off x="171069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18</xdr:row>
      <xdr:rowOff>88900</xdr:rowOff>
    </xdr:from>
    <xdr:to>
      <xdr:col>81</xdr:col>
      <xdr:colOff>133350</xdr:colOff>
      <xdr:row>18</xdr:row>
      <xdr:rowOff>88900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18</xdr:row>
      <xdr:rowOff>10177</xdr:rowOff>
    </xdr:from>
    <xdr:ext cx="762000" cy="259045"/>
    <xdr:sp macro="" textlink="">
      <xdr:nvSpPr>
        <xdr:cNvPr id="437" name="将来負担の状況平均値テキスト">
          <a:extLst>
            <a:ext uri="{FF2B5EF4-FFF2-40B4-BE49-F238E27FC236}">
              <a16:creationId xmlns:a16="http://schemas.microsoft.com/office/drawing/2014/main" id="{00000000-0008-0000-0300-0000B5010000}"/>
            </a:ext>
          </a:extLst>
        </xdr:cNvPr>
        <xdr:cNvSpPr txBox="1"/>
      </xdr:nvSpPr>
      <xdr:spPr>
        <a:xfrm>
          <a:off x="17106900" y="309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38100</xdr:rowOff>
    </xdr:from>
    <xdr:to>
      <xdr:col>81</xdr:col>
      <xdr:colOff>95250</xdr:colOff>
      <xdr:row>18</xdr:row>
      <xdr:rowOff>139700</xdr:rowOff>
    </xdr:to>
    <xdr:sp macro="" textlink="">
      <xdr:nvSpPr>
        <xdr:cNvPr id="438" name="フローチャート: 判断 437">
          <a:extLst>
            <a:ext uri="{FF2B5EF4-FFF2-40B4-BE49-F238E27FC236}">
              <a16:creationId xmlns:a16="http://schemas.microsoft.com/office/drawing/2014/main" id="{00000000-0008-0000-0300-0000B6010000}"/>
            </a:ext>
          </a:extLst>
        </xdr:cNvPr>
        <xdr:cNvSpPr/>
      </xdr:nvSpPr>
      <xdr:spPr>
        <a:xfrm>
          <a:off x="169672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18</xdr:row>
      <xdr:rowOff>38100</xdr:rowOff>
    </xdr:from>
    <xdr:to>
      <xdr:col>77</xdr:col>
      <xdr:colOff>95250</xdr:colOff>
      <xdr:row>18</xdr:row>
      <xdr:rowOff>139700</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129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149877</xdr:rowOff>
    </xdr:from>
    <xdr:ext cx="7366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5798800" y="289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38100</xdr:rowOff>
    </xdr:from>
    <xdr:to>
      <xdr:col>73</xdr:col>
      <xdr:colOff>44450</xdr:colOff>
      <xdr:row>18</xdr:row>
      <xdr:rowOff>139700</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5240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149877</xdr:rowOff>
    </xdr:from>
    <xdr:ext cx="7620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4909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38100</xdr:rowOff>
    </xdr:from>
    <xdr:to>
      <xdr:col>68</xdr:col>
      <xdr:colOff>203200</xdr:colOff>
      <xdr:row>18</xdr:row>
      <xdr:rowOff>139700</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4351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149877</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020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38100</xdr:rowOff>
    </xdr:from>
    <xdr:to>
      <xdr:col>64</xdr:col>
      <xdr:colOff>152400</xdr:colOff>
      <xdr:row>18</xdr:row>
      <xdr:rowOff>139700</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3462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149877</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3131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東京都練馬区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741,540
718,345
48.08
320,634,548
312,286,631
7,057,921
192,226,207
48,474,522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人件費に係る経常収支比率は、前年度比△</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ポイント減少した。</a:t>
          </a:r>
        </a:p>
        <a:p>
          <a:r>
            <a:rPr kumimoji="1" lang="ja-JP" altLang="en-US" sz="1300">
              <a:latin typeface="ＭＳ Ｐゴシック" panose="020B0600070205080204" pitchFamily="50" charset="-128"/>
              <a:ea typeface="ＭＳ Ｐゴシック" panose="020B0600070205080204" pitchFamily="50" charset="-128"/>
            </a:rPr>
            <a:t>　これは、退職手当の減により分子である人件費が</a:t>
          </a:r>
          <a:r>
            <a:rPr kumimoji="1" lang="en-US" altLang="ja-JP" sz="1300">
              <a:latin typeface="ＭＳ Ｐゴシック" panose="020B0600070205080204" pitchFamily="50" charset="-128"/>
              <a:ea typeface="ＭＳ Ｐゴシック" panose="020B0600070205080204" pitchFamily="50" charset="-128"/>
            </a:rPr>
            <a:t>8.7%</a:t>
          </a:r>
          <a:r>
            <a:rPr kumimoji="1" lang="ja-JP" altLang="en-US" sz="1300">
              <a:latin typeface="ＭＳ Ｐゴシック" panose="020B0600070205080204" pitchFamily="50" charset="-128"/>
              <a:ea typeface="ＭＳ Ｐゴシック" panose="020B0600070205080204" pitchFamily="50" charset="-128"/>
            </a:rPr>
            <a:t>の減となり、分母である歳入経常一般財源等が</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増となったことによる。</a:t>
          </a:r>
        </a:p>
        <a:p>
          <a:r>
            <a:rPr kumimoji="1" lang="ja-JP" altLang="en-US" sz="1300">
              <a:latin typeface="ＭＳ Ｐゴシック" panose="020B0600070205080204" pitchFamily="50" charset="-128"/>
              <a:ea typeface="ＭＳ Ｐゴシック" panose="020B0600070205080204" pitchFamily="50" charset="-128"/>
            </a:rPr>
            <a:t>　今後も、退職手当の隔年発生とともに、給与改定に伴う増が見込まれるが、人件費の抑制に努める。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114300</xdr:rowOff>
    </xdr:from>
    <xdr:to>
      <xdr:col>24</xdr:col>
      <xdr:colOff>25400</xdr:colOff>
      <xdr:row>41</xdr:row>
      <xdr:rowOff>57150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007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29227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57150</xdr:rowOff>
    </xdr:from>
    <xdr:to>
      <xdr:col>24</xdr:col>
      <xdr:colOff>114300</xdr:colOff>
      <xdr:row>41</xdr:row>
      <xdr:rowOff>57150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86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29227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4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114300</xdr:rowOff>
    </xdr:from>
    <xdr:to>
      <xdr:col>24</xdr:col>
      <xdr:colOff>114300</xdr:colOff>
      <xdr:row>32</xdr:row>
      <xdr:rowOff>114300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0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133350</xdr:rowOff>
    </xdr:from>
    <xdr:to>
      <xdr:col>24</xdr:col>
      <xdr:colOff>25400</xdr:colOff>
      <xdr:row>37</xdr:row>
      <xdr:rowOff>107950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134100"/>
          <a:ext cx="838200" cy="31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118127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1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146050</xdr:rowOff>
    </xdr:from>
    <xdr:to>
      <xdr:col>24</xdr:col>
      <xdr:colOff>76200</xdr:colOff>
      <xdr:row>36</xdr:row>
      <xdr:rowOff>76200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107950</xdr:rowOff>
    </xdr:from>
    <xdr:to>
      <xdr:col>19</xdr:col>
      <xdr:colOff>187325</xdr:colOff>
      <xdr:row>38</xdr:row>
      <xdr:rowOff>76200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4516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139700</xdr:rowOff>
    </xdr:from>
    <xdr:to>
      <xdr:col>20</xdr:col>
      <xdr:colOff>38100</xdr:colOff>
      <xdr:row>37</xdr:row>
      <xdr:rowOff>69850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80027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8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76200</xdr:rowOff>
    </xdr:from>
    <xdr:to>
      <xdr:col>15</xdr:col>
      <xdr:colOff>98425</xdr:colOff>
      <xdr:row>39</xdr:row>
      <xdr:rowOff>82550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5913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120650</xdr:rowOff>
    </xdr:from>
    <xdr:to>
      <xdr:col>15</xdr:col>
      <xdr:colOff>149225</xdr:colOff>
      <xdr:row>38</xdr:row>
      <xdr:rowOff>50800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60977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23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76200</xdr:rowOff>
    </xdr:from>
    <xdr:to>
      <xdr:col>11</xdr:col>
      <xdr:colOff>9525</xdr:colOff>
      <xdr:row>39</xdr:row>
      <xdr:rowOff>82550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5913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38</xdr:row>
      <xdr:rowOff>139700</xdr:rowOff>
    </xdr:from>
    <xdr:to>
      <xdr:col>11</xdr:col>
      <xdr:colOff>60325</xdr:colOff>
      <xdr:row>39</xdr:row>
      <xdr:rowOff>69850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80027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146050</xdr:rowOff>
    </xdr:from>
    <xdr:to>
      <xdr:col>6</xdr:col>
      <xdr:colOff>171450</xdr:colOff>
      <xdr:row>38</xdr:row>
      <xdr:rowOff>76200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48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86377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82550</xdr:rowOff>
    </xdr:from>
    <xdr:to>
      <xdr:col>24</xdr:col>
      <xdr:colOff>76200</xdr:colOff>
      <xdr:row>36</xdr:row>
      <xdr:rowOff>12700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08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99077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92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57150</xdr:rowOff>
    </xdr:from>
    <xdr:to>
      <xdr:col>20</xdr:col>
      <xdr:colOff>38100</xdr:colOff>
      <xdr:row>37</xdr:row>
      <xdr:rowOff>158750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143527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48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25400</xdr:rowOff>
    </xdr:from>
    <xdr:to>
      <xdr:col>15</xdr:col>
      <xdr:colOff>149225</xdr:colOff>
      <xdr:row>38</xdr:row>
      <xdr:rowOff>127000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54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111777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62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39</xdr:row>
      <xdr:rowOff>31750</xdr:rowOff>
    </xdr:from>
    <xdr:to>
      <xdr:col>11</xdr:col>
      <xdr:colOff>60325</xdr:colOff>
      <xdr:row>39</xdr:row>
      <xdr:rowOff>133350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118127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80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25400</xdr:rowOff>
    </xdr:from>
    <xdr:to>
      <xdr:col>6</xdr:col>
      <xdr:colOff>171450</xdr:colOff>
      <xdr:row>38</xdr:row>
      <xdr:rowOff>127000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54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111777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62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物件費に係る経常収支比率は、前年度比</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ポイント増加した。</a:t>
          </a:r>
        </a:p>
        <a:p>
          <a:r>
            <a:rPr kumimoji="1" lang="ja-JP" altLang="en-US" sz="1300">
              <a:latin typeface="ＭＳ Ｐゴシック" panose="020B0600070205080204" pitchFamily="50" charset="-128"/>
              <a:ea typeface="ＭＳ Ｐゴシック" panose="020B0600070205080204" pitchFamily="50" charset="-128"/>
            </a:rPr>
            <a:t>　これは、分子である物件費が物価上昇や民間委託の推進などにより</a:t>
          </a:r>
          <a:r>
            <a:rPr kumimoji="1" lang="en-US" altLang="ja-JP" sz="1300">
              <a:latin typeface="ＭＳ Ｐゴシック" panose="020B0600070205080204" pitchFamily="50" charset="-128"/>
              <a:ea typeface="ＭＳ Ｐゴシック" panose="020B0600070205080204" pitchFamily="50" charset="-128"/>
            </a:rPr>
            <a:t>10.7%</a:t>
          </a:r>
          <a:r>
            <a:rPr kumimoji="1" lang="ja-JP" altLang="en-US" sz="1300">
              <a:latin typeface="ＭＳ Ｐゴシック" panose="020B0600070205080204" pitchFamily="50" charset="-128"/>
              <a:ea typeface="ＭＳ Ｐゴシック" panose="020B0600070205080204" pitchFamily="50" charset="-128"/>
            </a:rPr>
            <a:t>増となり、分母である歳入経常一般財源等が</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増となったことによる。　</a:t>
          </a:r>
        </a:p>
        <a:p>
          <a:r>
            <a:rPr kumimoji="1" lang="ja-JP" altLang="en-US" sz="1300">
              <a:latin typeface="ＭＳ Ｐゴシック" panose="020B0600070205080204" pitchFamily="50" charset="-128"/>
              <a:ea typeface="ＭＳ Ｐゴシック" panose="020B0600070205080204" pitchFamily="50" charset="-128"/>
            </a:rPr>
            <a:t>　今後も、同様な傾向が続くと見込まれるが、経費の精査や適正な執行に努めていく。</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58964</xdr:rowOff>
    </xdr:from>
    <xdr:to>
      <xdr:col>82</xdr:col>
      <xdr:colOff>107950</xdr:colOff>
      <xdr:row>20</xdr:row>
      <xdr:rowOff>132443</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6510000" y="2287814"/>
          <a:ext cx="0" cy="1273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104520</xdr:rowOff>
    </xdr:from>
    <xdr:ext cx="762000" cy="259045"/>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6598900" y="353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132443</xdr:rowOff>
    </xdr:from>
    <xdr:to>
      <xdr:col>82</xdr:col>
      <xdr:colOff>196850</xdr:colOff>
      <xdr:row>20</xdr:row>
      <xdr:rowOff>132443</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3561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145341</xdr:rowOff>
    </xdr:from>
    <xdr:ext cx="762000" cy="259045"/>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65989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58964</xdr:rowOff>
    </xdr:from>
    <xdr:to>
      <xdr:col>82</xdr:col>
      <xdr:colOff>196850</xdr:colOff>
      <xdr:row>13</xdr:row>
      <xdr:rowOff>58964</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2287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13</xdr:row>
      <xdr:rowOff>80736</xdr:rowOff>
    </xdr:from>
    <xdr:to>
      <xdr:col>82</xdr:col>
      <xdr:colOff>107950</xdr:colOff>
      <xdr:row>14</xdr:row>
      <xdr:rowOff>50800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5671800" y="2309586"/>
          <a:ext cx="8382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157134</xdr:rowOff>
    </xdr:from>
    <xdr:ext cx="762000" cy="259045"/>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6598900" y="2557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13607</xdr:rowOff>
    </xdr:from>
    <xdr:to>
      <xdr:col>82</xdr:col>
      <xdr:colOff>158750</xdr:colOff>
      <xdr:row>15</xdr:row>
      <xdr:rowOff>115207</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6459200" y="258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13</xdr:row>
      <xdr:rowOff>80736</xdr:rowOff>
    </xdr:from>
    <xdr:to>
      <xdr:col>78</xdr:col>
      <xdr:colOff>69850</xdr:colOff>
      <xdr:row>13</xdr:row>
      <xdr:rowOff>167821</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flipV="1">
          <a:off x="14782800" y="2309586"/>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119743</xdr:rowOff>
    </xdr:from>
    <xdr:to>
      <xdr:col>78</xdr:col>
      <xdr:colOff>120650</xdr:colOff>
      <xdr:row>15</xdr:row>
      <xdr:rowOff>49893</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5621000" y="252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34670</xdr:rowOff>
    </xdr:from>
    <xdr:ext cx="7366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5290800" y="260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102507</xdr:rowOff>
    </xdr:from>
    <xdr:to>
      <xdr:col>73</xdr:col>
      <xdr:colOff>180975</xdr:colOff>
      <xdr:row>13</xdr:row>
      <xdr:rowOff>167821</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893800" y="2331357"/>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87086</xdr:rowOff>
    </xdr:from>
    <xdr:to>
      <xdr:col>74</xdr:col>
      <xdr:colOff>31750</xdr:colOff>
      <xdr:row>15</xdr:row>
      <xdr:rowOff>17236</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4732000" y="248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2013</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401800" y="2573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102507</xdr:rowOff>
    </xdr:from>
    <xdr:to>
      <xdr:col>69</xdr:col>
      <xdr:colOff>92075</xdr:colOff>
      <xdr:row>13</xdr:row>
      <xdr:rowOff>102507</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a:off x="13004800" y="23313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141514</xdr:rowOff>
    </xdr:from>
    <xdr:to>
      <xdr:col>69</xdr:col>
      <xdr:colOff>142875</xdr:colOff>
      <xdr:row>15</xdr:row>
      <xdr:rowOff>71664</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3843000" y="254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56441</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512800" y="2628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65314</xdr:rowOff>
    </xdr:from>
    <xdr:to>
      <xdr:col>65</xdr:col>
      <xdr:colOff>53975</xdr:colOff>
      <xdr:row>14</xdr:row>
      <xdr:rowOff>166914</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2954000" y="246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151691</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623800" y="2551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0</xdr:rowOff>
    </xdr:from>
    <xdr:to>
      <xdr:col>82</xdr:col>
      <xdr:colOff>158750</xdr:colOff>
      <xdr:row>14</xdr:row>
      <xdr:rowOff>101600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64592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16527</xdr:rowOff>
    </xdr:from>
    <xdr:ext cx="762000" cy="259045"/>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65989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13</xdr:row>
      <xdr:rowOff>29936</xdr:rowOff>
    </xdr:from>
    <xdr:to>
      <xdr:col>78</xdr:col>
      <xdr:colOff>120650</xdr:colOff>
      <xdr:row>13</xdr:row>
      <xdr:rowOff>131536</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5621000" y="225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11</xdr:row>
      <xdr:rowOff>141713</xdr:rowOff>
    </xdr:from>
    <xdr:ext cx="7366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5290800" y="2027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117021</xdr:rowOff>
    </xdr:from>
    <xdr:to>
      <xdr:col>74</xdr:col>
      <xdr:colOff>31750</xdr:colOff>
      <xdr:row>14</xdr:row>
      <xdr:rowOff>47171</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4732000" y="234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57348</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4401800" y="2114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51707</xdr:rowOff>
    </xdr:from>
    <xdr:to>
      <xdr:col>69</xdr:col>
      <xdr:colOff>142875</xdr:colOff>
      <xdr:row>13</xdr:row>
      <xdr:rowOff>153307</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3843000" y="228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11</xdr:row>
      <xdr:rowOff>163484</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3512800" y="204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51707</xdr:rowOff>
    </xdr:from>
    <xdr:to>
      <xdr:col>65</xdr:col>
      <xdr:colOff>53975</xdr:colOff>
      <xdr:row>13</xdr:row>
      <xdr:rowOff>153307</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2954000" y="228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11</xdr:row>
      <xdr:rowOff>163484</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2623800" y="204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扶助費に係る経常収支比率は、前年度比</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ポイント増加した。</a:t>
          </a:r>
        </a:p>
        <a:p>
          <a:r>
            <a:rPr kumimoji="1" lang="ja-JP" altLang="en-US" sz="1300">
              <a:latin typeface="ＭＳ Ｐゴシック" panose="020B0600070205080204" pitchFamily="50" charset="-128"/>
              <a:ea typeface="ＭＳ Ｐゴシック" panose="020B0600070205080204" pitchFamily="50" charset="-128"/>
            </a:rPr>
            <a:t>　これは、分子である扶助費が私立保育所運営費や障害者自立支援給付費の増などにより</a:t>
          </a:r>
          <a:r>
            <a:rPr kumimoji="1" lang="en-US" altLang="ja-JP" sz="1300">
              <a:latin typeface="ＭＳ Ｐゴシック" panose="020B0600070205080204" pitchFamily="50" charset="-128"/>
              <a:ea typeface="ＭＳ Ｐゴシック" panose="020B0600070205080204" pitchFamily="50" charset="-128"/>
            </a:rPr>
            <a:t>5.7%</a:t>
          </a:r>
          <a:r>
            <a:rPr kumimoji="1" lang="ja-JP" altLang="en-US" sz="1300">
              <a:latin typeface="ＭＳ Ｐゴシック" panose="020B0600070205080204" pitchFamily="50" charset="-128"/>
              <a:ea typeface="ＭＳ Ｐゴシック" panose="020B0600070205080204" pitchFamily="50" charset="-128"/>
            </a:rPr>
            <a:t>増となり、分母である歳入経常一般財源等が</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増となったことによる。</a:t>
          </a:r>
        </a:p>
        <a:p>
          <a:r>
            <a:rPr kumimoji="1" lang="ja-JP" altLang="en-US" sz="1300">
              <a:latin typeface="ＭＳ Ｐゴシック" panose="020B0600070205080204" pitchFamily="50" charset="-128"/>
              <a:ea typeface="ＭＳ Ｐゴシック" panose="020B0600070205080204" pitchFamily="50" charset="-128"/>
            </a:rPr>
            <a:t>　今後も社会保障関係経費の増加が見込まれるが、適正な執行に努めていく。</a:t>
          </a: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6" name="扶助費グラフ枠">
          <a:extLst>
            <a:ext uri="{FF2B5EF4-FFF2-40B4-BE49-F238E27FC236}">
              <a16:creationId xmlns:a16="http://schemas.microsoft.com/office/drawing/2014/main" id="{00000000-0008-0000-0400-0000BA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110672</xdr:rowOff>
    </xdr:from>
    <xdr:to>
      <xdr:col>24</xdr:col>
      <xdr:colOff>25400</xdr:colOff>
      <xdr:row>62</xdr:row>
      <xdr:rowOff>18143</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4826000" y="9026072"/>
          <a:ext cx="0" cy="1621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161670</xdr:rowOff>
    </xdr:from>
    <xdr:ext cx="762000" cy="259045"/>
    <xdr:sp macro="" textlink="">
      <xdr:nvSpPr>
        <xdr:cNvPr id="188" name="扶助費最小値テキスト">
          <a:extLst>
            <a:ext uri="{FF2B5EF4-FFF2-40B4-BE49-F238E27FC236}">
              <a16:creationId xmlns:a16="http://schemas.microsoft.com/office/drawing/2014/main" id="{00000000-0008-0000-0400-0000BC000000}"/>
            </a:ext>
          </a:extLst>
        </xdr:cNvPr>
        <xdr:cNvSpPr txBox="1"/>
      </xdr:nvSpPr>
      <xdr:spPr>
        <a:xfrm>
          <a:off x="4914900" y="10620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18143</xdr:rowOff>
    </xdr:from>
    <xdr:to>
      <xdr:col>24</xdr:col>
      <xdr:colOff>114300</xdr:colOff>
      <xdr:row>62</xdr:row>
      <xdr:rowOff>18143</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10648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25599</xdr:rowOff>
    </xdr:from>
    <xdr:ext cx="762000" cy="259045"/>
    <xdr:sp macro="" textlink="">
      <xdr:nvSpPr>
        <xdr:cNvPr id="190" name="扶助費最大値テキスト">
          <a:extLst>
            <a:ext uri="{FF2B5EF4-FFF2-40B4-BE49-F238E27FC236}">
              <a16:creationId xmlns:a16="http://schemas.microsoft.com/office/drawing/2014/main" id="{00000000-0008-0000-0400-0000BE000000}"/>
            </a:ext>
          </a:extLst>
        </xdr:cNvPr>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110672</xdr:rowOff>
    </xdr:from>
    <xdr:to>
      <xdr:col>24</xdr:col>
      <xdr:colOff>114300</xdr:colOff>
      <xdr:row>52</xdr:row>
      <xdr:rowOff>110672</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61</xdr:row>
      <xdr:rowOff>135165</xdr:rowOff>
    </xdr:from>
    <xdr:to>
      <xdr:col>24</xdr:col>
      <xdr:colOff>25400</xdr:colOff>
      <xdr:row>62</xdr:row>
      <xdr:rowOff>18143</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3987800" y="10593615"/>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92727</xdr:rowOff>
    </xdr:from>
    <xdr:ext cx="762000" cy="259045"/>
    <xdr:sp macro="" textlink="">
      <xdr:nvSpPr>
        <xdr:cNvPr id="193" name="扶助費平均値テキスト">
          <a:extLst>
            <a:ext uri="{FF2B5EF4-FFF2-40B4-BE49-F238E27FC236}">
              <a16:creationId xmlns:a16="http://schemas.microsoft.com/office/drawing/2014/main" id="{00000000-0008-0000-0400-0000C1000000}"/>
            </a:ext>
          </a:extLst>
        </xdr:cNvPr>
        <xdr:cNvSpPr txBox="1"/>
      </xdr:nvSpPr>
      <xdr:spPr>
        <a:xfrm>
          <a:off x="4914900" y="986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76200</xdr:rowOff>
    </xdr:from>
    <xdr:to>
      <xdr:col>24</xdr:col>
      <xdr:colOff>76200</xdr:colOff>
      <xdr:row>59</xdr:row>
      <xdr:rowOff>6350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47752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61</xdr:row>
      <xdr:rowOff>135165</xdr:rowOff>
    </xdr:from>
    <xdr:to>
      <xdr:col>19</xdr:col>
      <xdr:colOff>187325</xdr:colOff>
      <xdr:row>61</xdr:row>
      <xdr:rowOff>146050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3098800" y="105936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58</xdr:row>
      <xdr:rowOff>65315</xdr:rowOff>
    </xdr:from>
    <xdr:to>
      <xdr:col>20</xdr:col>
      <xdr:colOff>38100</xdr:colOff>
      <xdr:row>58</xdr:row>
      <xdr:rowOff>166915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3937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5642</xdr:rowOff>
    </xdr:from>
    <xdr:ext cx="7366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606800" y="9778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61</xdr:row>
      <xdr:rowOff>146050</xdr:rowOff>
    </xdr:from>
    <xdr:to>
      <xdr:col>15</xdr:col>
      <xdr:colOff>98425</xdr:colOff>
      <xdr:row>62</xdr:row>
      <xdr:rowOff>18143</xdr:rowOff>
    </xdr:to>
    <xdr:cxnSp macro="">
      <xdr:nvCxnSpPr>
        <xdr:cNvPr id="198" name="直線コネクタ 197">
          <a:extLst>
            <a:ext uri="{FF2B5EF4-FFF2-40B4-BE49-F238E27FC236}">
              <a16:creationId xmlns:a16="http://schemas.microsoft.com/office/drawing/2014/main" id="{00000000-0008-0000-0400-0000C6000000}"/>
            </a:ext>
          </a:extLst>
        </xdr:cNvPr>
        <xdr:cNvCxnSpPr/>
      </xdr:nvCxnSpPr>
      <xdr:spPr>
        <a:xfrm flipV="1">
          <a:off x="2209800" y="106045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58</xdr:row>
      <xdr:rowOff>141515</xdr:rowOff>
    </xdr:from>
    <xdr:to>
      <xdr:col>15</xdr:col>
      <xdr:colOff>149225</xdr:colOff>
      <xdr:row>59</xdr:row>
      <xdr:rowOff>71665</xdr:rowOff>
    </xdr:to>
    <xdr:sp macro="" textlink="">
      <xdr:nvSpPr>
        <xdr:cNvPr id="199" name="フローチャート: 判断 198">
          <a:extLst>
            <a:ext uri="{FF2B5EF4-FFF2-40B4-BE49-F238E27FC236}">
              <a16:creationId xmlns:a16="http://schemas.microsoft.com/office/drawing/2014/main" id="{00000000-0008-0000-0400-0000C7000000}"/>
            </a:ext>
          </a:extLst>
        </xdr:cNvPr>
        <xdr:cNvSpPr/>
      </xdr:nvSpPr>
      <xdr:spPr>
        <a:xfrm>
          <a:off x="3048000" y="1008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81842</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717800" y="985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61</xdr:row>
      <xdr:rowOff>146050</xdr:rowOff>
    </xdr:from>
    <xdr:to>
      <xdr:col>11</xdr:col>
      <xdr:colOff>9525</xdr:colOff>
      <xdr:row>62</xdr:row>
      <xdr:rowOff>18143</xdr:rowOff>
    </xdr:to>
    <xdr:cxnSp macro="">
      <xdr:nvCxnSpPr>
        <xdr:cNvPr id="201" name="直線コネクタ 200">
          <a:extLst>
            <a:ext uri="{FF2B5EF4-FFF2-40B4-BE49-F238E27FC236}">
              <a16:creationId xmlns:a16="http://schemas.microsoft.com/office/drawing/2014/main" id="{00000000-0008-0000-0400-0000C9000000}"/>
            </a:ext>
          </a:extLst>
        </xdr:cNvPr>
        <xdr:cNvCxnSpPr/>
      </xdr:nvCxnSpPr>
      <xdr:spPr>
        <a:xfrm>
          <a:off x="1320800" y="106045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59</xdr:row>
      <xdr:rowOff>35378</xdr:rowOff>
    </xdr:from>
    <xdr:to>
      <xdr:col>11</xdr:col>
      <xdr:colOff>60325</xdr:colOff>
      <xdr:row>59</xdr:row>
      <xdr:rowOff>136978</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2159000" y="1015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147155</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828800" y="991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163285</xdr:rowOff>
    </xdr:from>
    <xdr:to>
      <xdr:col>6</xdr:col>
      <xdr:colOff>171450</xdr:colOff>
      <xdr:row>59</xdr:row>
      <xdr:rowOff>93435</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1270000" y="1010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103612</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939800" y="9876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61</xdr:row>
      <xdr:rowOff>138793</xdr:rowOff>
    </xdr:from>
    <xdr:to>
      <xdr:col>24</xdr:col>
      <xdr:colOff>76200</xdr:colOff>
      <xdr:row>62</xdr:row>
      <xdr:rowOff>68943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4775200" y="1059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61</xdr:row>
      <xdr:rowOff>47370</xdr:rowOff>
    </xdr:from>
    <xdr:ext cx="762000" cy="259045"/>
    <xdr:sp macro="" textlink="">
      <xdr:nvSpPr>
        <xdr:cNvPr id="212" name="扶助費該当値テキスト">
          <a:extLst>
            <a:ext uri="{FF2B5EF4-FFF2-40B4-BE49-F238E27FC236}">
              <a16:creationId xmlns:a16="http://schemas.microsoft.com/office/drawing/2014/main" id="{00000000-0008-0000-0400-0000D4000000}"/>
            </a:ext>
          </a:extLst>
        </xdr:cNvPr>
        <xdr:cNvSpPr txBox="1"/>
      </xdr:nvSpPr>
      <xdr:spPr>
        <a:xfrm>
          <a:off x="4914900" y="10505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61</xdr:row>
      <xdr:rowOff>84365</xdr:rowOff>
    </xdr:from>
    <xdr:to>
      <xdr:col>20</xdr:col>
      <xdr:colOff>38100</xdr:colOff>
      <xdr:row>62</xdr:row>
      <xdr:rowOff>14515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937000" y="1054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61</xdr:row>
      <xdr:rowOff>170742</xdr:rowOff>
    </xdr:from>
    <xdr:ext cx="7366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3606800" y="10629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61</xdr:row>
      <xdr:rowOff>95250</xdr:rowOff>
    </xdr:from>
    <xdr:to>
      <xdr:col>15</xdr:col>
      <xdr:colOff>149225</xdr:colOff>
      <xdr:row>62</xdr:row>
      <xdr:rowOff>25400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048000" y="1055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62</xdr:row>
      <xdr:rowOff>10177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2717800" y="1064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61</xdr:row>
      <xdr:rowOff>138793</xdr:rowOff>
    </xdr:from>
    <xdr:to>
      <xdr:col>11</xdr:col>
      <xdr:colOff>60325</xdr:colOff>
      <xdr:row>62</xdr:row>
      <xdr:rowOff>68943</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2159000" y="1059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62</xdr:row>
      <xdr:rowOff>53720</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1828800" y="1068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61</xdr:row>
      <xdr:rowOff>95250</xdr:rowOff>
    </xdr:from>
    <xdr:to>
      <xdr:col>6</xdr:col>
      <xdr:colOff>171450</xdr:colOff>
      <xdr:row>62</xdr:row>
      <xdr:rowOff>25400</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1270000" y="1055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62</xdr:row>
      <xdr:rowOff>10177</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939800" y="1064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その他に係る経常収支比率は、前年度比△</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ポイント減少した。　　　</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baseline="0">
              <a:latin typeface="ＭＳ Ｐゴシック" panose="020B0600070205080204" pitchFamily="50" charset="-128"/>
              <a:ea typeface="ＭＳ Ｐゴシック" panose="020B0600070205080204" pitchFamily="50" charset="-128"/>
            </a:rPr>
            <a:t>　</a:t>
          </a:r>
          <a:r>
            <a:rPr kumimoji="1" lang="ja-JP" altLang="en-US" sz="1300">
              <a:latin typeface="ＭＳ Ｐゴシック" panose="020B0600070205080204" pitchFamily="50" charset="-128"/>
              <a:ea typeface="ＭＳ Ｐゴシック" panose="020B0600070205080204" pitchFamily="50" charset="-128"/>
            </a:rPr>
            <a:t>これは、分子の多くを占める繰出金が介護会計繰出金、後期高齢者医療会計繰出金の増などにより前年度比</a:t>
          </a:r>
          <a:r>
            <a:rPr kumimoji="1" lang="en-US" altLang="ja-JP" sz="1300">
              <a:latin typeface="ＭＳ Ｐゴシック" panose="020B0600070205080204" pitchFamily="50" charset="-128"/>
              <a:ea typeface="ＭＳ Ｐゴシック" panose="020B0600070205080204" pitchFamily="50" charset="-128"/>
            </a:rPr>
            <a:t>2.4%</a:t>
          </a:r>
          <a:r>
            <a:rPr kumimoji="1" lang="ja-JP" altLang="en-US" sz="1300">
              <a:latin typeface="ＭＳ Ｐゴシック" panose="020B0600070205080204" pitchFamily="50" charset="-128"/>
              <a:ea typeface="ＭＳ Ｐゴシック" panose="020B0600070205080204" pitchFamily="50" charset="-128"/>
            </a:rPr>
            <a:t>増となった一方、分母である歳入経常一般財源等がこれを上回る</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％増となったことによる。</a:t>
          </a:r>
        </a:p>
        <a:p>
          <a:r>
            <a:rPr kumimoji="1" lang="ja-JP" altLang="en-US" sz="1300">
              <a:latin typeface="ＭＳ Ｐゴシック" panose="020B0600070205080204" pitchFamily="50" charset="-128"/>
              <a:ea typeface="ＭＳ Ｐゴシック" panose="020B0600070205080204" pitchFamily="50" charset="-128"/>
            </a:rPr>
            <a:t>　今後は、高齢化の進展などにより繰出金が増加していくことが見込まれるが、介護予防や医療費の適正化等に取り組んでいく。</a:t>
          </a:r>
        </a:p>
      </xdr:txBody>
    </xdr:sp>
    <xdr:clientData/>
  </xdr:twoCellAnchor>
  <xdr:oneCellAnchor>
    <xdr:from>
      <xdr:col>62</xdr:col>
      <xdr:colOff>6350</xdr:colOff>
      <xdr:row>49</xdr:row>
      <xdr:rowOff>107950</xdr:rowOff>
    </xdr:from>
    <xdr:ext cx="298543" cy="225703"/>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165100</xdr:rowOff>
    </xdr:from>
    <xdr:to>
      <xdr:col>82</xdr:col>
      <xdr:colOff>107950</xdr:colOff>
      <xdr:row>61</xdr:row>
      <xdr:rowOff>146050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6510000" y="925195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118127</xdr:rowOff>
    </xdr:from>
    <xdr:ext cx="762000" cy="259045"/>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146050</xdr:rowOff>
    </xdr:from>
    <xdr:to>
      <xdr:col>82</xdr:col>
      <xdr:colOff>196850</xdr:colOff>
      <xdr:row>61</xdr:row>
      <xdr:rowOff>146050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80027</xdr:rowOff>
    </xdr:from>
    <xdr:ext cx="762000" cy="259045"/>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6598900" y="8995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165100</xdr:rowOff>
    </xdr:from>
    <xdr:to>
      <xdr:col>82</xdr:col>
      <xdr:colOff>196850</xdr:colOff>
      <xdr:row>53</xdr:row>
      <xdr:rowOff>165100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9251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60</xdr:row>
      <xdr:rowOff>107950</xdr:rowOff>
    </xdr:from>
    <xdr:to>
      <xdr:col>82</xdr:col>
      <xdr:colOff>107950</xdr:colOff>
      <xdr:row>60</xdr:row>
      <xdr:rowOff>127000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5671800" y="103949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149877</xdr:rowOff>
    </xdr:from>
    <xdr:ext cx="762000" cy="25904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6598900" y="9922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133350</xdr:rowOff>
    </xdr:from>
    <xdr:to>
      <xdr:col>82</xdr:col>
      <xdr:colOff>158750</xdr:colOff>
      <xdr:row>59</xdr:row>
      <xdr:rowOff>63500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64592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60</xdr:row>
      <xdr:rowOff>50800</xdr:rowOff>
    </xdr:from>
    <xdr:to>
      <xdr:col>78</xdr:col>
      <xdr:colOff>69850</xdr:colOff>
      <xdr:row>60</xdr:row>
      <xdr:rowOff>127000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4782800" y="10337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133350</xdr:rowOff>
    </xdr:from>
    <xdr:to>
      <xdr:col>78</xdr:col>
      <xdr:colOff>120650</xdr:colOff>
      <xdr:row>59</xdr:row>
      <xdr:rowOff>63500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56210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73677</xdr:rowOff>
    </xdr:from>
    <xdr:ext cx="7366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290800" y="9846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60</xdr:row>
      <xdr:rowOff>50800</xdr:rowOff>
    </xdr:from>
    <xdr:to>
      <xdr:col>73</xdr:col>
      <xdr:colOff>180975</xdr:colOff>
      <xdr:row>61</xdr:row>
      <xdr:rowOff>88900</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flipV="1">
          <a:off x="13893800" y="1033780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59</xdr:row>
      <xdr:rowOff>0</xdr:rowOff>
    </xdr:from>
    <xdr:to>
      <xdr:col>74</xdr:col>
      <xdr:colOff>31750</xdr:colOff>
      <xdr:row>59</xdr:row>
      <xdr:rowOff>101600</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4732000" y="1011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111777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401800" y="988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60</xdr:row>
      <xdr:rowOff>146050</xdr:rowOff>
    </xdr:from>
    <xdr:to>
      <xdr:col>69</xdr:col>
      <xdr:colOff>92075</xdr:colOff>
      <xdr:row>61</xdr:row>
      <xdr:rowOff>88900</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a:off x="13004800" y="104330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59</xdr:row>
      <xdr:rowOff>114300</xdr:rowOff>
    </xdr:from>
    <xdr:to>
      <xdr:col>69</xdr:col>
      <xdr:colOff>142875</xdr:colOff>
      <xdr:row>60</xdr:row>
      <xdr:rowOff>44450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3843000" y="1022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54627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999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19050</xdr:rowOff>
    </xdr:from>
    <xdr:to>
      <xdr:col>65</xdr:col>
      <xdr:colOff>53975</xdr:colOff>
      <xdr:row>59</xdr:row>
      <xdr:rowOff>120650</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2954000" y="1013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130827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60</xdr:row>
      <xdr:rowOff>57150</xdr:rowOff>
    </xdr:from>
    <xdr:to>
      <xdr:col>82</xdr:col>
      <xdr:colOff>158750</xdr:colOff>
      <xdr:row>60</xdr:row>
      <xdr:rowOff>158750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6459200" y="1034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60</xdr:row>
      <xdr:rowOff>29227</xdr:rowOff>
    </xdr:from>
    <xdr:ext cx="762000" cy="259045"/>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6598900" y="1031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76200</xdr:rowOff>
    </xdr:from>
    <xdr:to>
      <xdr:col>78</xdr:col>
      <xdr:colOff>120650</xdr:colOff>
      <xdr:row>61</xdr:row>
      <xdr:rowOff>6350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56210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162577</xdr:rowOff>
    </xdr:from>
    <xdr:ext cx="7366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5290800" y="1044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60</xdr:row>
      <xdr:rowOff>0</xdr:rowOff>
    </xdr:from>
    <xdr:to>
      <xdr:col>74</xdr:col>
      <xdr:colOff>31750</xdr:colOff>
      <xdr:row>60</xdr:row>
      <xdr:rowOff>101600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47320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86377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4401800" y="1037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61</xdr:row>
      <xdr:rowOff>38100</xdr:rowOff>
    </xdr:from>
    <xdr:to>
      <xdr:col>69</xdr:col>
      <xdr:colOff>142875</xdr:colOff>
      <xdr:row>61</xdr:row>
      <xdr:rowOff>139700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3843000" y="10496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61</xdr:row>
      <xdr:rowOff>124477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3512800" y="1058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95250</xdr:rowOff>
    </xdr:from>
    <xdr:to>
      <xdr:col>65</xdr:col>
      <xdr:colOff>53975</xdr:colOff>
      <xdr:row>61</xdr:row>
      <xdr:rowOff>25400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2954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10177</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623800" y="1046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補助費等に係る経常収支比率は、前年度比</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ポイント増加した。</a:t>
          </a:r>
        </a:p>
        <a:p>
          <a:r>
            <a:rPr kumimoji="1" lang="ja-JP" altLang="en-US" sz="1300">
              <a:latin typeface="ＭＳ Ｐゴシック" panose="020B0600070205080204" pitchFamily="50" charset="-128"/>
              <a:ea typeface="ＭＳ Ｐゴシック" panose="020B0600070205080204" pitchFamily="50" charset="-128"/>
            </a:rPr>
            <a:t>　これは、分子である補助費等が新型コロナワクチン接種精算金の増などにより</a:t>
          </a:r>
          <a:r>
            <a:rPr kumimoji="1" lang="en-US" altLang="ja-JP" sz="1300">
              <a:latin typeface="ＭＳ Ｐゴシック" panose="020B0600070205080204" pitchFamily="50" charset="-128"/>
              <a:ea typeface="ＭＳ Ｐゴシック" panose="020B0600070205080204" pitchFamily="50" charset="-128"/>
            </a:rPr>
            <a:t>7.3%</a:t>
          </a:r>
          <a:r>
            <a:rPr kumimoji="1" lang="ja-JP" altLang="en-US" sz="1300">
              <a:latin typeface="ＭＳ Ｐゴシック" panose="020B0600070205080204" pitchFamily="50" charset="-128"/>
              <a:ea typeface="ＭＳ Ｐゴシック" panose="020B0600070205080204" pitchFamily="50" charset="-128"/>
            </a:rPr>
            <a:t>増となり、分母である歳入一般財源等が</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％増となったことによる。</a:t>
          </a:r>
        </a:p>
        <a:p>
          <a:r>
            <a:rPr kumimoji="1" lang="ja-JP" altLang="en-US" sz="1300">
              <a:latin typeface="ＭＳ Ｐゴシック" panose="020B0600070205080204" pitchFamily="50" charset="-128"/>
              <a:ea typeface="ＭＳ Ｐゴシック" panose="020B0600070205080204" pitchFamily="50" charset="-128"/>
            </a:rPr>
            <a:t>　補助費については、点検・検証を実施していく中で、今後も適正な執行に努めていく。</a:t>
          </a:r>
        </a:p>
      </xdr:txBody>
    </xdr:sp>
    <xdr:clientData/>
  </xdr:twoCellAnchor>
  <xdr:oneCellAnchor>
    <xdr:from>
      <xdr:col>62</xdr:col>
      <xdr:colOff>6350</xdr:colOff>
      <xdr:row>29</xdr:row>
      <xdr:rowOff>107950</xdr:rowOff>
    </xdr:from>
    <xdr:ext cx="298543" cy="225703"/>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4" name="補助費等グラフ枠">
          <a:extLst>
            <a:ext uri="{FF2B5EF4-FFF2-40B4-BE49-F238E27FC236}">
              <a16:creationId xmlns:a16="http://schemas.microsoft.com/office/drawing/2014/main" id="{00000000-0008-0000-0400-000030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12700</xdr:rowOff>
    </xdr:from>
    <xdr:to>
      <xdr:col>82</xdr:col>
      <xdr:colOff>107950</xdr:colOff>
      <xdr:row>41</xdr:row>
      <xdr:rowOff>98425</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6510000" y="5670550"/>
          <a:ext cx="0" cy="1457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70502</xdr:rowOff>
    </xdr:from>
    <xdr:ext cx="762000" cy="259045"/>
    <xdr:sp macro="" textlink="">
      <xdr:nvSpPr>
        <xdr:cNvPr id="306" name="補助費等最小値テキスト">
          <a:extLst>
            <a:ext uri="{FF2B5EF4-FFF2-40B4-BE49-F238E27FC236}">
              <a16:creationId xmlns:a16="http://schemas.microsoft.com/office/drawing/2014/main" id="{00000000-0008-0000-0400-000032010000}"/>
            </a:ext>
          </a:extLst>
        </xdr:cNvPr>
        <xdr:cNvSpPr txBox="1"/>
      </xdr:nvSpPr>
      <xdr:spPr>
        <a:xfrm>
          <a:off x="16598900" y="7099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98425</xdr:rowOff>
    </xdr:from>
    <xdr:to>
      <xdr:col>82</xdr:col>
      <xdr:colOff>196850</xdr:colOff>
      <xdr:row>41</xdr:row>
      <xdr:rowOff>98425</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7127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99077</xdr:rowOff>
    </xdr:from>
    <xdr:ext cx="762000" cy="259045"/>
    <xdr:sp macro="" textlink="">
      <xdr:nvSpPr>
        <xdr:cNvPr id="308" name="補助費等最大値テキスト">
          <a:extLst>
            <a:ext uri="{FF2B5EF4-FFF2-40B4-BE49-F238E27FC236}">
              <a16:creationId xmlns:a16="http://schemas.microsoft.com/office/drawing/2014/main" id="{00000000-0008-0000-0400-000034010000}"/>
            </a:ext>
          </a:extLst>
        </xdr:cNvPr>
        <xdr:cNvSpPr txBox="1"/>
      </xdr:nvSpPr>
      <xdr:spPr>
        <a:xfrm>
          <a:off x="16598900" y="5414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12700</xdr:rowOff>
    </xdr:from>
    <xdr:to>
      <xdr:col>82</xdr:col>
      <xdr:colOff>196850</xdr:colOff>
      <xdr:row>33</xdr:row>
      <xdr:rowOff>12700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6421100" y="5670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33</xdr:row>
      <xdr:rowOff>127000</xdr:rowOff>
    </xdr:from>
    <xdr:to>
      <xdr:col>82</xdr:col>
      <xdr:colOff>107950</xdr:colOff>
      <xdr:row>33</xdr:row>
      <xdr:rowOff>155575</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5671800" y="578485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48277</xdr:rowOff>
    </xdr:from>
    <xdr:ext cx="762000" cy="259045"/>
    <xdr:sp macro="" textlink="">
      <xdr:nvSpPr>
        <xdr:cNvPr id="311" name="補助費等平均値テキスト">
          <a:extLst>
            <a:ext uri="{FF2B5EF4-FFF2-40B4-BE49-F238E27FC236}">
              <a16:creationId xmlns:a16="http://schemas.microsoft.com/office/drawing/2014/main" id="{00000000-0008-0000-0400-000037010000}"/>
            </a:ext>
          </a:extLst>
        </xdr:cNvPr>
        <xdr:cNvSpPr txBox="1"/>
      </xdr:nvSpPr>
      <xdr:spPr>
        <a:xfrm>
          <a:off x="16598900" y="6049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76200</xdr:rowOff>
    </xdr:from>
    <xdr:to>
      <xdr:col>82</xdr:col>
      <xdr:colOff>158750</xdr:colOff>
      <xdr:row>36</xdr:row>
      <xdr:rowOff>6350</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64592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33</xdr:row>
      <xdr:rowOff>127000</xdr:rowOff>
    </xdr:from>
    <xdr:to>
      <xdr:col>78</xdr:col>
      <xdr:colOff>69850</xdr:colOff>
      <xdr:row>34</xdr:row>
      <xdr:rowOff>41275</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4782800" y="578485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34</xdr:row>
      <xdr:rowOff>104775</xdr:rowOff>
    </xdr:from>
    <xdr:to>
      <xdr:col>78</xdr:col>
      <xdr:colOff>120650</xdr:colOff>
      <xdr:row>35</xdr:row>
      <xdr:rowOff>34925</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5621000" y="5934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19702</xdr:rowOff>
    </xdr:from>
    <xdr:ext cx="7366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290800" y="6020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41275</xdr:rowOff>
    </xdr:from>
    <xdr:to>
      <xdr:col>73</xdr:col>
      <xdr:colOff>180975</xdr:colOff>
      <xdr:row>34</xdr:row>
      <xdr:rowOff>98425</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3893800" y="587057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34</xdr:row>
      <xdr:rowOff>47625</xdr:rowOff>
    </xdr:from>
    <xdr:to>
      <xdr:col>74</xdr:col>
      <xdr:colOff>31750</xdr:colOff>
      <xdr:row>34</xdr:row>
      <xdr:rowOff>149225</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4732000" y="5876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134002</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401800" y="5963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33</xdr:row>
      <xdr:rowOff>98425</xdr:rowOff>
    </xdr:from>
    <xdr:to>
      <xdr:col>69</xdr:col>
      <xdr:colOff>92075</xdr:colOff>
      <xdr:row>34</xdr:row>
      <xdr:rowOff>98425</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a:off x="13004800" y="5756275"/>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133350</xdr:rowOff>
    </xdr:from>
    <xdr:to>
      <xdr:col>69</xdr:col>
      <xdr:colOff>142875</xdr:colOff>
      <xdr:row>35</xdr:row>
      <xdr:rowOff>63500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3843000" y="596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48277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512800" y="604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104775</xdr:rowOff>
    </xdr:from>
    <xdr:to>
      <xdr:col>65</xdr:col>
      <xdr:colOff>53975</xdr:colOff>
      <xdr:row>35</xdr:row>
      <xdr:rowOff>34925</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2954000" y="5934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19702</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623800" y="6020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33</xdr:row>
      <xdr:rowOff>104775</xdr:rowOff>
    </xdr:from>
    <xdr:to>
      <xdr:col>82</xdr:col>
      <xdr:colOff>158750</xdr:colOff>
      <xdr:row>34</xdr:row>
      <xdr:rowOff>34925</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6459200" y="5762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32</xdr:row>
      <xdr:rowOff>121302</xdr:rowOff>
    </xdr:from>
    <xdr:ext cx="762000" cy="259045"/>
    <xdr:sp macro="" textlink="">
      <xdr:nvSpPr>
        <xdr:cNvPr id="330" name="補助費等該当値テキスト">
          <a:extLst>
            <a:ext uri="{FF2B5EF4-FFF2-40B4-BE49-F238E27FC236}">
              <a16:creationId xmlns:a16="http://schemas.microsoft.com/office/drawing/2014/main" id="{00000000-0008-0000-0400-00004A010000}"/>
            </a:ext>
          </a:extLst>
        </xdr:cNvPr>
        <xdr:cNvSpPr txBox="1"/>
      </xdr:nvSpPr>
      <xdr:spPr>
        <a:xfrm>
          <a:off x="16598900" y="560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33</xdr:row>
      <xdr:rowOff>76200</xdr:rowOff>
    </xdr:from>
    <xdr:to>
      <xdr:col>78</xdr:col>
      <xdr:colOff>120650</xdr:colOff>
      <xdr:row>34</xdr:row>
      <xdr:rowOff>6350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5621000" y="573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16527</xdr:rowOff>
    </xdr:from>
    <xdr:ext cx="7366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5290800" y="5502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33</xdr:row>
      <xdr:rowOff>161925</xdr:rowOff>
    </xdr:from>
    <xdr:to>
      <xdr:col>74</xdr:col>
      <xdr:colOff>31750</xdr:colOff>
      <xdr:row>34</xdr:row>
      <xdr:rowOff>92075</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4732000" y="5819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102252</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4401800" y="5588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47625</xdr:rowOff>
    </xdr:from>
    <xdr:to>
      <xdr:col>69</xdr:col>
      <xdr:colOff>142875</xdr:colOff>
      <xdr:row>34</xdr:row>
      <xdr:rowOff>149225</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3843000" y="587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159402</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3512800" y="5645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33</xdr:row>
      <xdr:rowOff>47625</xdr:rowOff>
    </xdr:from>
    <xdr:to>
      <xdr:col>65</xdr:col>
      <xdr:colOff>53975</xdr:colOff>
      <xdr:row>33</xdr:row>
      <xdr:rowOff>149225</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2954000" y="5705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31</xdr:row>
      <xdr:rowOff>159402</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2623800" y="5474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公債費に係る経常収支比率は、元利償還金が減少したことから、前年度比で△</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ポイント減少した。</a:t>
          </a:r>
        </a:p>
        <a:p>
          <a:r>
            <a:rPr kumimoji="1" lang="ja-JP" altLang="en-US" sz="1300">
              <a:latin typeface="ＭＳ Ｐゴシック" panose="020B0600070205080204" pitchFamily="50" charset="-128"/>
              <a:ea typeface="ＭＳ Ｐゴシック" panose="020B0600070205080204" pitchFamily="50" charset="-128"/>
            </a:rPr>
            <a:t>　今後は、公共施設の改修改築需要への対応など、比率の増加が見込まれる。金利動向を注視しながら、将来を見据えた計画的な起債により、健全な状態を維持していく。</a:t>
          </a:r>
        </a:p>
      </xdr:txBody>
    </xdr:sp>
    <xdr:clientData/>
  </xdr:twoCellAnchor>
  <xdr:oneCellAnchor>
    <xdr:from>
      <xdr:col>3</xdr:col>
      <xdr:colOff>123825</xdr:colOff>
      <xdr:row>69</xdr:row>
      <xdr:rowOff>107950</xdr:rowOff>
    </xdr:from>
    <xdr:ext cx="298543" cy="225703"/>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4" name="公債費グラフ枠">
          <a:extLst>
            <a:ext uri="{FF2B5EF4-FFF2-40B4-BE49-F238E27FC236}">
              <a16:creationId xmlns:a16="http://schemas.microsoft.com/office/drawing/2014/main" id="{00000000-0008-0000-0400-00006C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82</xdr:row>
      <xdr:rowOff>50800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4826000" y="125095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66" name="公債費最小値テキスト">
          <a:extLst>
            <a:ext uri="{FF2B5EF4-FFF2-40B4-BE49-F238E27FC236}">
              <a16:creationId xmlns:a16="http://schemas.microsoft.com/office/drawing/2014/main" id="{00000000-0008-0000-0400-00006E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8" name="公債費最大値テキスト">
          <a:extLst>
            <a:ext uri="{FF2B5EF4-FFF2-40B4-BE49-F238E27FC236}">
              <a16:creationId xmlns:a16="http://schemas.microsoft.com/office/drawing/2014/main" id="{00000000-0008-0000-0400-000070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88900</xdr:rowOff>
    </xdr:from>
    <xdr:to>
      <xdr:col>24</xdr:col>
      <xdr:colOff>25400</xdr:colOff>
      <xdr:row>79</xdr:row>
      <xdr:rowOff>69850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987800" y="134620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130827</xdr:rowOff>
    </xdr:from>
    <xdr:ext cx="762000" cy="259045"/>
    <xdr:sp macro="" textlink="">
      <xdr:nvSpPr>
        <xdr:cNvPr id="371" name="公債費平均値テキスト">
          <a:extLst>
            <a:ext uri="{FF2B5EF4-FFF2-40B4-BE49-F238E27FC236}">
              <a16:creationId xmlns:a16="http://schemas.microsoft.com/office/drawing/2014/main" id="{00000000-0008-0000-0400-000073010000}"/>
            </a:ext>
          </a:extLst>
        </xdr:cNvPr>
        <xdr:cNvSpPr txBox="1"/>
      </xdr:nvSpPr>
      <xdr:spPr>
        <a:xfrm>
          <a:off x="4914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69850</xdr:rowOff>
    </xdr:from>
    <xdr:to>
      <xdr:col>19</xdr:col>
      <xdr:colOff>187325</xdr:colOff>
      <xdr:row>82</xdr:row>
      <xdr:rowOff>12700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3098800" y="13614400"/>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152400</xdr:rowOff>
    </xdr:from>
    <xdr:to>
      <xdr:col>20</xdr:col>
      <xdr:colOff>38100</xdr:colOff>
      <xdr:row>77</xdr:row>
      <xdr:rowOff>82550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937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92727</xdr:rowOff>
    </xdr:from>
    <xdr:ext cx="7366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606800" y="1295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165100</xdr:rowOff>
    </xdr:from>
    <xdr:to>
      <xdr:col>15</xdr:col>
      <xdr:colOff>98425</xdr:colOff>
      <xdr:row>82</xdr:row>
      <xdr:rowOff>12700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2209800" y="13538200"/>
          <a:ext cx="889000" cy="533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0</xdr:rowOff>
    </xdr:from>
    <xdr:to>
      <xdr:col>15</xdr:col>
      <xdr:colOff>149225</xdr:colOff>
      <xdr:row>78</xdr:row>
      <xdr:rowOff>101600</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111777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165100</xdr:rowOff>
    </xdr:from>
    <xdr:to>
      <xdr:col>11</xdr:col>
      <xdr:colOff>9525</xdr:colOff>
      <xdr:row>79</xdr:row>
      <xdr:rowOff>69850</xdr:rowOff>
    </xdr:to>
    <xdr:cxnSp macro="">
      <xdr:nvCxnSpPr>
        <xdr:cNvPr id="379" name="直線コネクタ 378">
          <a:extLst>
            <a:ext uri="{FF2B5EF4-FFF2-40B4-BE49-F238E27FC236}">
              <a16:creationId xmlns:a16="http://schemas.microsoft.com/office/drawing/2014/main" id="{00000000-0008-0000-0400-00007B010000}"/>
            </a:ext>
          </a:extLst>
        </xdr:cNvPr>
        <xdr:cNvCxnSpPr/>
      </xdr:nvCxnSpPr>
      <xdr:spPr>
        <a:xfrm flipV="1">
          <a:off x="1320800" y="135382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95250</xdr:rowOff>
    </xdr:from>
    <xdr:to>
      <xdr:col>11</xdr:col>
      <xdr:colOff>60325</xdr:colOff>
      <xdr:row>78</xdr:row>
      <xdr:rowOff>25400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21590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35577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828800" y="1306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95250</xdr:rowOff>
    </xdr:from>
    <xdr:to>
      <xdr:col>6</xdr:col>
      <xdr:colOff>171450</xdr:colOff>
      <xdr:row>78</xdr:row>
      <xdr:rowOff>25400</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12700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35577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939800" y="1306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38100</xdr:rowOff>
    </xdr:from>
    <xdr:to>
      <xdr:col>24</xdr:col>
      <xdr:colOff>76200</xdr:colOff>
      <xdr:row>78</xdr:row>
      <xdr:rowOff>139700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47752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10177</xdr:rowOff>
    </xdr:from>
    <xdr:ext cx="762000" cy="259045"/>
    <xdr:sp macro="" textlink="">
      <xdr:nvSpPr>
        <xdr:cNvPr id="390" name="公債費該当値テキスト">
          <a:extLst>
            <a:ext uri="{FF2B5EF4-FFF2-40B4-BE49-F238E27FC236}">
              <a16:creationId xmlns:a16="http://schemas.microsoft.com/office/drawing/2014/main" id="{00000000-0008-0000-0400-000086010000}"/>
            </a:ext>
          </a:extLst>
        </xdr:cNvPr>
        <xdr:cNvSpPr txBox="1"/>
      </xdr:nvSpPr>
      <xdr:spPr>
        <a:xfrm>
          <a:off x="49149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19050</xdr:rowOff>
    </xdr:from>
    <xdr:to>
      <xdr:col>20</xdr:col>
      <xdr:colOff>38100</xdr:colOff>
      <xdr:row>79</xdr:row>
      <xdr:rowOff>120650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937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105427</xdr:rowOff>
    </xdr:from>
    <xdr:ext cx="7366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3606800" y="1364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81</xdr:row>
      <xdr:rowOff>133350</xdr:rowOff>
    </xdr:from>
    <xdr:to>
      <xdr:col>15</xdr:col>
      <xdr:colOff>149225</xdr:colOff>
      <xdr:row>82</xdr:row>
      <xdr:rowOff>63500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048000" y="1402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82</xdr:row>
      <xdr:rowOff>48277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2717800" y="1410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114300</xdr:rowOff>
    </xdr:from>
    <xdr:to>
      <xdr:col>11</xdr:col>
      <xdr:colOff>60325</xdr:colOff>
      <xdr:row>79</xdr:row>
      <xdr:rowOff>44450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2159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29227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828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19050</xdr:rowOff>
    </xdr:from>
    <xdr:to>
      <xdr:col>6</xdr:col>
      <xdr:colOff>171450</xdr:colOff>
      <xdr:row>79</xdr:row>
      <xdr:rowOff>120650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1270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105427</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939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公債費以外に係る経常収支比率は、前年度比△</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ポイント減少した。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これは、分子が物件費の増、扶助費の増などにより、前年度比</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の増となったが、分母である歳入経常一般財源等がこれを上回る</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の増となったことによる。</a:t>
          </a:r>
        </a:p>
        <a:p>
          <a:r>
            <a:rPr kumimoji="1" lang="ja-JP" altLang="en-US" sz="1300">
              <a:latin typeface="ＭＳ Ｐゴシック" panose="020B0600070205080204" pitchFamily="50" charset="-128"/>
              <a:ea typeface="ＭＳ Ｐゴシック" panose="020B0600070205080204" pitchFamily="50" charset="-128"/>
            </a:rPr>
            <a:t>　今後も、物価上昇、民間委託の推進、社会保障関係経費の増加が見込まれるが、適正な執行管理に努めていく。</a:t>
          </a:r>
        </a:p>
      </xdr:txBody>
    </xdr:sp>
    <xdr:clientData/>
  </xdr:twoCellAnchor>
  <xdr:oneCellAnchor>
    <xdr:from>
      <xdr:col>62</xdr:col>
      <xdr:colOff>6350</xdr:colOff>
      <xdr:row>69</xdr:row>
      <xdr:rowOff>107950</xdr:rowOff>
    </xdr:from>
    <xdr:ext cx="298543" cy="225703"/>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14986</xdr:rowOff>
    </xdr:from>
    <xdr:to>
      <xdr:col>82</xdr:col>
      <xdr:colOff>107950</xdr:colOff>
      <xdr:row>79</xdr:row>
      <xdr:rowOff>37846</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530836"/>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9923</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554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37846</xdr:rowOff>
    </xdr:from>
    <xdr:to>
      <xdr:col>82</xdr:col>
      <xdr:colOff>196850</xdr:colOff>
      <xdr:row>79</xdr:row>
      <xdr:rowOff>37846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582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101363</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274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14986</xdr:rowOff>
    </xdr:from>
    <xdr:to>
      <xdr:col>82</xdr:col>
      <xdr:colOff>196850</xdr:colOff>
      <xdr:row>73</xdr:row>
      <xdr:rowOff>14986</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530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40132</xdr:rowOff>
    </xdr:from>
    <xdr:to>
      <xdr:col>82</xdr:col>
      <xdr:colOff>107950</xdr:colOff>
      <xdr:row>78</xdr:row>
      <xdr:rowOff>72137</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flipV="1">
          <a:off x="15671800" y="13413232"/>
          <a:ext cx="8382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21862</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305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5335</xdr:rowOff>
    </xdr:from>
    <xdr:to>
      <xdr:col>82</xdr:col>
      <xdr:colOff>158750</xdr:colOff>
      <xdr:row>77</xdr:row>
      <xdr:rowOff>106935</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72137</xdr:rowOff>
    </xdr:from>
    <xdr:to>
      <xdr:col>78</xdr:col>
      <xdr:colOff>69850</xdr:colOff>
      <xdr:row>78</xdr:row>
      <xdr:rowOff>159004</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4782800" y="13445237"/>
          <a:ext cx="889000" cy="8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9906</xdr:rowOff>
    </xdr:from>
    <xdr:to>
      <xdr:col>78</xdr:col>
      <xdr:colOff>120650</xdr:colOff>
      <xdr:row>77</xdr:row>
      <xdr:rowOff>111506</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121683</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2980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159004</xdr:rowOff>
    </xdr:from>
    <xdr:to>
      <xdr:col>73</xdr:col>
      <xdr:colOff>180975</xdr:colOff>
      <xdr:row>79</xdr:row>
      <xdr:rowOff>101854</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893800" y="13532104"/>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83058</xdr:rowOff>
    </xdr:from>
    <xdr:to>
      <xdr:col>74</xdr:col>
      <xdr:colOff>31750</xdr:colOff>
      <xdr:row>78</xdr:row>
      <xdr:rowOff>13208</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23385</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136144</xdr:rowOff>
    </xdr:from>
    <xdr:to>
      <xdr:col>69</xdr:col>
      <xdr:colOff>92075</xdr:colOff>
      <xdr:row>79</xdr:row>
      <xdr:rowOff>101854</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a:off x="13004800" y="13509244"/>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71628</xdr:rowOff>
    </xdr:from>
    <xdr:to>
      <xdr:col>69</xdr:col>
      <xdr:colOff>142875</xdr:colOff>
      <xdr:row>79</xdr:row>
      <xdr:rowOff>1778</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344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11955</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321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105918</xdr:rowOff>
    </xdr:from>
    <xdr:to>
      <xdr:col>65</xdr:col>
      <xdr:colOff>53975</xdr:colOff>
      <xdr:row>78</xdr:row>
      <xdr:rowOff>36068</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46245</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3076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160782</xdr:rowOff>
    </xdr:from>
    <xdr:to>
      <xdr:col>82</xdr:col>
      <xdr:colOff>158750</xdr:colOff>
      <xdr:row>78</xdr:row>
      <xdr:rowOff>90932</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132859</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21337</xdr:rowOff>
    </xdr:from>
    <xdr:to>
      <xdr:col>78</xdr:col>
      <xdr:colOff>120650</xdr:colOff>
      <xdr:row>78</xdr:row>
      <xdr:rowOff>122937</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107714</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108204</xdr:rowOff>
    </xdr:from>
    <xdr:to>
      <xdr:col>74</xdr:col>
      <xdr:colOff>31750</xdr:colOff>
      <xdr:row>79</xdr:row>
      <xdr:rowOff>38354</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23131</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79</xdr:row>
      <xdr:rowOff>51054</xdr:rowOff>
    </xdr:from>
    <xdr:to>
      <xdr:col>69</xdr:col>
      <xdr:colOff>142875</xdr:colOff>
      <xdr:row>79</xdr:row>
      <xdr:rowOff>152654</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3595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137431</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3681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85344</xdr:rowOff>
    </xdr:from>
    <xdr:to>
      <xdr:col>65</xdr:col>
      <xdr:colOff>53975</xdr:colOff>
      <xdr:row>79</xdr:row>
      <xdr:rowOff>15494</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271</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東京都練馬区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171261</xdr:rowOff>
    </xdr:from>
    <xdr:to>
      <xdr:col>29</xdr:col>
      <xdr:colOff>127000</xdr:colOff>
      <xdr:row>19</xdr:row>
      <xdr:rowOff>102007</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04836"/>
          <a:ext cx="0" cy="130234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74084</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379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48,671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102007</xdr:rowOff>
    </xdr:from>
    <xdr:to>
      <xdr:col>30</xdr:col>
      <xdr:colOff>25400</xdr:colOff>
      <xdr:row>19</xdr:row>
      <xdr:rowOff>102007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4071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86188</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4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171261</xdr:rowOff>
    </xdr:from>
    <xdr:to>
      <xdr:col>30</xdr:col>
      <xdr:colOff>25400</xdr:colOff>
      <xdr:row>11</xdr:row>
      <xdr:rowOff>171261</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048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163467</xdr:rowOff>
    </xdr:from>
    <xdr:to>
      <xdr:col>29</xdr:col>
      <xdr:colOff>127000</xdr:colOff>
      <xdr:row>19</xdr:row>
      <xdr:rowOff>5657</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a:off x="5003800" y="3297192"/>
          <a:ext cx="647700" cy="136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55248</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30175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38721</xdr:rowOff>
    </xdr:from>
    <xdr:to>
      <xdr:col>29</xdr:col>
      <xdr:colOff>177800</xdr:colOff>
      <xdr:row>18</xdr:row>
      <xdr:rowOff>140321</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31724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155608</xdr:rowOff>
    </xdr:from>
    <xdr:to>
      <xdr:col>26</xdr:col>
      <xdr:colOff>50800</xdr:colOff>
      <xdr:row>18</xdr:row>
      <xdr:rowOff>163467</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4305300" y="3289333"/>
          <a:ext cx="698500" cy="78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44751</xdr:rowOff>
    </xdr:from>
    <xdr:to>
      <xdr:col>26</xdr:col>
      <xdr:colOff>101600</xdr:colOff>
      <xdr:row>18</xdr:row>
      <xdr:rowOff>146351</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1784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156528</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947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143851</xdr:rowOff>
    </xdr:from>
    <xdr:to>
      <xdr:col>22</xdr:col>
      <xdr:colOff>114300</xdr:colOff>
      <xdr:row>18</xdr:row>
      <xdr:rowOff>155608</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3606800" y="3277576"/>
          <a:ext cx="698500" cy="117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47298</xdr:rowOff>
    </xdr:from>
    <xdr:to>
      <xdr:col>22</xdr:col>
      <xdr:colOff>165100</xdr:colOff>
      <xdr:row>18</xdr:row>
      <xdr:rowOff>148899</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181023"/>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159075</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949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143851</xdr:rowOff>
    </xdr:from>
    <xdr:to>
      <xdr:col>18</xdr:col>
      <xdr:colOff>177800</xdr:colOff>
      <xdr:row>18</xdr:row>
      <xdr:rowOff>159842</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277576"/>
          <a:ext cx="698500" cy="159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48235</xdr:rowOff>
    </xdr:from>
    <xdr:to>
      <xdr:col>19</xdr:col>
      <xdr:colOff>38100</xdr:colOff>
      <xdr:row>18</xdr:row>
      <xdr:rowOff>149835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1819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160012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95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64509</xdr:rowOff>
    </xdr:from>
    <xdr:to>
      <xdr:col>15</xdr:col>
      <xdr:colOff>101600</xdr:colOff>
      <xdr:row>18</xdr:row>
      <xdr:rowOff>166108</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198234"/>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4836</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9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126307</xdr:rowOff>
    </xdr:from>
    <xdr:to>
      <xdr:col>29</xdr:col>
      <xdr:colOff>177800</xdr:colOff>
      <xdr:row>19</xdr:row>
      <xdr:rowOff>56457</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32600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34884</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316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112667</xdr:rowOff>
    </xdr:from>
    <xdr:to>
      <xdr:col>26</xdr:col>
      <xdr:colOff>101600</xdr:colOff>
      <xdr:row>19</xdr:row>
      <xdr:rowOff>42817</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32463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27594</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332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104808</xdr:rowOff>
    </xdr:from>
    <xdr:to>
      <xdr:col>22</xdr:col>
      <xdr:colOff>165100</xdr:colOff>
      <xdr:row>19</xdr:row>
      <xdr:rowOff>34958</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32385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19735</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32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93051</xdr:rowOff>
    </xdr:from>
    <xdr:to>
      <xdr:col>19</xdr:col>
      <xdr:colOff>38100</xdr:colOff>
      <xdr:row>19</xdr:row>
      <xdr:rowOff>23201</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32267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7978</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313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109042</xdr:rowOff>
    </xdr:from>
    <xdr:to>
      <xdr:col>15</xdr:col>
      <xdr:colOff>101600</xdr:colOff>
      <xdr:row>19</xdr:row>
      <xdr:rowOff>39192</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32427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23969</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329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132121</xdr:rowOff>
    </xdr:from>
    <xdr:to>
      <xdr:col>29</xdr:col>
      <xdr:colOff>127000</xdr:colOff>
      <xdr:row>38</xdr:row>
      <xdr:rowOff>76297</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056671"/>
          <a:ext cx="0" cy="14872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48374</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515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76297</xdr:rowOff>
    </xdr:from>
    <xdr:to>
      <xdr:col>30</xdr:col>
      <xdr:colOff>25400</xdr:colOff>
      <xdr:row>38</xdr:row>
      <xdr:rowOff>76297</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5438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47048</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800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132121</xdr:rowOff>
    </xdr:from>
    <xdr:to>
      <xdr:col>30</xdr:col>
      <xdr:colOff>25400</xdr:colOff>
      <xdr:row>33</xdr:row>
      <xdr:rowOff>132121</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0566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179304</xdr:rowOff>
    </xdr:from>
    <xdr:to>
      <xdr:col>29</xdr:col>
      <xdr:colOff>127000</xdr:colOff>
      <xdr:row>37</xdr:row>
      <xdr:rowOff>235493</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7304004"/>
          <a:ext cx="647700" cy="561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104980</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70582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88453</xdr:rowOff>
    </xdr:from>
    <xdr:to>
      <xdr:col>29</xdr:col>
      <xdr:colOff>177800</xdr:colOff>
      <xdr:row>37</xdr:row>
      <xdr:rowOff>190053</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72131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97054</xdr:rowOff>
    </xdr:from>
    <xdr:to>
      <xdr:col>26</xdr:col>
      <xdr:colOff>50800</xdr:colOff>
      <xdr:row>37</xdr:row>
      <xdr:rowOff>235493</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4305300" y="7221754"/>
          <a:ext cx="698500" cy="1384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37</xdr:row>
      <xdr:rowOff>174361</xdr:rowOff>
    </xdr:from>
    <xdr:to>
      <xdr:col>26</xdr:col>
      <xdr:colOff>101600</xdr:colOff>
      <xdr:row>37</xdr:row>
      <xdr:rowOff>275961</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72990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114688</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7067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97054</xdr:rowOff>
    </xdr:from>
    <xdr:to>
      <xdr:col>22</xdr:col>
      <xdr:colOff>114300</xdr:colOff>
      <xdr:row>37</xdr:row>
      <xdr:rowOff>144831</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7221754"/>
          <a:ext cx="698500" cy="477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37</xdr:row>
      <xdr:rowOff>189402</xdr:rowOff>
    </xdr:from>
    <xdr:to>
      <xdr:col>22</xdr:col>
      <xdr:colOff>165100</xdr:colOff>
      <xdr:row>37</xdr:row>
      <xdr:rowOff>291002</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73141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275779</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7400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144831</xdr:rowOff>
    </xdr:from>
    <xdr:to>
      <xdr:col>18</xdr:col>
      <xdr:colOff>177800</xdr:colOff>
      <xdr:row>37</xdr:row>
      <xdr:rowOff>224841</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7269531"/>
          <a:ext cx="698500" cy="800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37</xdr:row>
      <xdr:rowOff>197358</xdr:rowOff>
    </xdr:from>
    <xdr:to>
      <xdr:col>19</xdr:col>
      <xdr:colOff>38100</xdr:colOff>
      <xdr:row>37</xdr:row>
      <xdr:rowOff>298958</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73220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283735</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7408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225568</xdr:rowOff>
    </xdr:from>
    <xdr:to>
      <xdr:col>15</xdr:col>
      <xdr:colOff>101600</xdr:colOff>
      <xdr:row>37</xdr:row>
      <xdr:rowOff>327168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73502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311945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7436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128504</xdr:rowOff>
    </xdr:from>
    <xdr:to>
      <xdr:col>29</xdr:col>
      <xdr:colOff>177800</xdr:colOff>
      <xdr:row>37</xdr:row>
      <xdr:rowOff>230104</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72532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100581</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722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184693</xdr:rowOff>
    </xdr:from>
    <xdr:to>
      <xdr:col>26</xdr:col>
      <xdr:colOff>101600</xdr:colOff>
      <xdr:row>37</xdr:row>
      <xdr:rowOff>286293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73093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271070</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7395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46254</xdr:rowOff>
    </xdr:from>
    <xdr:to>
      <xdr:col>22</xdr:col>
      <xdr:colOff>165100</xdr:colOff>
      <xdr:row>37</xdr:row>
      <xdr:rowOff>147854</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71709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329481</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939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94031</xdr:rowOff>
    </xdr:from>
    <xdr:to>
      <xdr:col>19</xdr:col>
      <xdr:colOff>38100</xdr:colOff>
      <xdr:row>37</xdr:row>
      <xdr:rowOff>195631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72187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34358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6987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174041</xdr:rowOff>
    </xdr:from>
    <xdr:to>
      <xdr:col>15</xdr:col>
      <xdr:colOff>101600</xdr:colOff>
      <xdr:row>37</xdr:row>
      <xdr:rowOff>275641</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72987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114368</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067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東京都練馬区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741,540
718,345
48.08
320,634,548
312,286,631
7,057,921
192,226,207
48,474,522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51395</xdr:rowOff>
    </xdr:from>
    <xdr:to>
      <xdr:col>24</xdr:col>
      <xdr:colOff>62865</xdr:colOff>
      <xdr:row>38</xdr:row>
      <xdr:rowOff>76955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366345"/>
          <a:ext cx="1270" cy="12257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80782</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595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76955</xdr:rowOff>
    </xdr:from>
    <xdr:to>
      <xdr:col>24</xdr:col>
      <xdr:colOff>152400</xdr:colOff>
      <xdr:row>38</xdr:row>
      <xdr:rowOff>76955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592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169522</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141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51395</xdr:rowOff>
    </xdr:from>
    <xdr:to>
      <xdr:col>24</xdr:col>
      <xdr:colOff>152400</xdr:colOff>
      <xdr:row>31</xdr:row>
      <xdr:rowOff>51395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366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119180</xdr:rowOff>
    </xdr:from>
    <xdr:to>
      <xdr:col>24</xdr:col>
      <xdr:colOff>63500</xdr:colOff>
      <xdr:row>37</xdr:row>
      <xdr:rowOff>170550</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a:off x="3797300" y="6462830"/>
          <a:ext cx="838200" cy="51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57381</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2295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34504</xdr:rowOff>
    </xdr:from>
    <xdr:to>
      <xdr:col>24</xdr:col>
      <xdr:colOff>114300</xdr:colOff>
      <xdr:row>37</xdr:row>
      <xdr:rowOff>136104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378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119180</xdr:rowOff>
    </xdr:from>
    <xdr:to>
      <xdr:col>19</xdr:col>
      <xdr:colOff>177800</xdr:colOff>
      <xdr:row>37</xdr:row>
      <xdr:rowOff>121292</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462830"/>
          <a:ext cx="889000" cy="2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9434</xdr:rowOff>
    </xdr:from>
    <xdr:to>
      <xdr:col>20</xdr:col>
      <xdr:colOff>38100</xdr:colOff>
      <xdr:row>37</xdr:row>
      <xdr:rowOff>111034</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5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127561</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128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111571</xdr:rowOff>
    </xdr:from>
    <xdr:to>
      <xdr:col>15</xdr:col>
      <xdr:colOff>50800</xdr:colOff>
      <xdr:row>37</xdr:row>
      <xdr:rowOff>121292</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455221"/>
          <a:ext cx="889000" cy="9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13462</xdr:rowOff>
    </xdr:from>
    <xdr:to>
      <xdr:col>15</xdr:col>
      <xdr:colOff>101600</xdr:colOff>
      <xdr:row>37</xdr:row>
      <xdr:rowOff>115062</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57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131589</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132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111571</xdr:rowOff>
    </xdr:from>
    <xdr:to>
      <xdr:col>10</xdr:col>
      <xdr:colOff>114300</xdr:colOff>
      <xdr:row>37</xdr:row>
      <xdr:rowOff>137871</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455221"/>
          <a:ext cx="889000" cy="26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10610</xdr:rowOff>
    </xdr:from>
    <xdr:to>
      <xdr:col>10</xdr:col>
      <xdr:colOff>165100</xdr:colOff>
      <xdr:row>37</xdr:row>
      <xdr:rowOff>112210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5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128737</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129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35789</xdr:rowOff>
    </xdr:from>
    <xdr:to>
      <xdr:col>6</xdr:col>
      <xdr:colOff>38100</xdr:colOff>
      <xdr:row>37</xdr:row>
      <xdr:rowOff>137389</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79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153916</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154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119750</xdr:rowOff>
    </xdr:from>
    <xdr:to>
      <xdr:col>24</xdr:col>
      <xdr:colOff>114300</xdr:colOff>
      <xdr:row>38</xdr:row>
      <xdr:rowOff>49900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46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34677</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378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68380</xdr:rowOff>
    </xdr:from>
    <xdr:to>
      <xdr:col>20</xdr:col>
      <xdr:colOff>38100</xdr:colOff>
      <xdr:row>37</xdr:row>
      <xdr:rowOff>169980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412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161107</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504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70492</xdr:rowOff>
    </xdr:from>
    <xdr:to>
      <xdr:col>15</xdr:col>
      <xdr:colOff>101600</xdr:colOff>
      <xdr:row>38</xdr:row>
      <xdr:rowOff>642</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414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163220</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506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60771</xdr:rowOff>
    </xdr:from>
    <xdr:to>
      <xdr:col>10</xdr:col>
      <xdr:colOff>165100</xdr:colOff>
      <xdr:row>37</xdr:row>
      <xdr:rowOff>162371</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404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153498</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497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87071</xdr:rowOff>
    </xdr:from>
    <xdr:to>
      <xdr:col>6</xdr:col>
      <xdr:colOff>38100</xdr:colOff>
      <xdr:row>38</xdr:row>
      <xdr:rowOff>17221</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430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8348</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523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102072</xdr:rowOff>
    </xdr:from>
    <xdr:to>
      <xdr:col>24</xdr:col>
      <xdr:colOff>62865</xdr:colOff>
      <xdr:row>56</xdr:row>
      <xdr:rowOff>159414</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846022"/>
          <a:ext cx="1270" cy="914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163241</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9764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70,688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159414</xdr:rowOff>
    </xdr:from>
    <xdr:to>
      <xdr:col>24</xdr:col>
      <xdr:colOff>152400</xdr:colOff>
      <xdr:row>56</xdr:row>
      <xdr:rowOff>159414</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9760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48749</xdr:rowOff>
    </xdr:from>
    <xdr:ext cx="599010"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621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270,730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102072</xdr:rowOff>
    </xdr:from>
    <xdr:to>
      <xdr:col>24</xdr:col>
      <xdr:colOff>152400</xdr:colOff>
      <xdr:row>51</xdr:row>
      <xdr:rowOff>102072</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84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116195</xdr:rowOff>
    </xdr:from>
    <xdr:to>
      <xdr:col>24</xdr:col>
      <xdr:colOff>63500</xdr:colOff>
      <xdr:row>56</xdr:row>
      <xdr:rowOff>145671</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3797300" y="9717395"/>
          <a:ext cx="838200" cy="29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46530</xdr:rowOff>
    </xdr:from>
    <xdr:ext cx="534377"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4762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23653</xdr:rowOff>
    </xdr:from>
    <xdr:to>
      <xdr:col>24</xdr:col>
      <xdr:colOff>114300</xdr:colOff>
      <xdr:row>56</xdr:row>
      <xdr:rowOff>125253</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624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116195</xdr:rowOff>
    </xdr:from>
    <xdr:to>
      <xdr:col>19</xdr:col>
      <xdr:colOff>177800</xdr:colOff>
      <xdr:row>56</xdr:row>
      <xdr:rowOff>136550</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908300" y="9717395"/>
          <a:ext cx="889000" cy="20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168718</xdr:rowOff>
    </xdr:from>
    <xdr:to>
      <xdr:col>20</xdr:col>
      <xdr:colOff>38100</xdr:colOff>
      <xdr:row>56</xdr:row>
      <xdr:rowOff>98868</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598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115395</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530111" y="9373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136550</xdr:rowOff>
    </xdr:from>
    <xdr:to>
      <xdr:col>15</xdr:col>
      <xdr:colOff>50800</xdr:colOff>
      <xdr:row>57</xdr:row>
      <xdr:rowOff>25908</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9737750"/>
          <a:ext cx="889000" cy="60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22830</xdr:rowOff>
    </xdr:from>
    <xdr:to>
      <xdr:col>15</xdr:col>
      <xdr:colOff>101600</xdr:colOff>
      <xdr:row>56</xdr:row>
      <xdr:rowOff>124430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62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140957</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41111" y="9399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25908</xdr:rowOff>
    </xdr:from>
    <xdr:to>
      <xdr:col>10</xdr:col>
      <xdr:colOff>114300</xdr:colOff>
      <xdr:row>57</xdr:row>
      <xdr:rowOff>40680</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9798558"/>
          <a:ext cx="889000" cy="14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93097</xdr:rowOff>
    </xdr:from>
    <xdr:to>
      <xdr:col>10</xdr:col>
      <xdr:colOff>165100</xdr:colOff>
      <xdr:row>57</xdr:row>
      <xdr:rowOff>23247</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9694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39774</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9469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108715</xdr:rowOff>
    </xdr:from>
    <xdr:to>
      <xdr:col>6</xdr:col>
      <xdr:colOff>38100</xdr:colOff>
      <xdr:row>57</xdr:row>
      <xdr:rowOff>38865</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9709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55392</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9485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94871</xdr:rowOff>
    </xdr:from>
    <xdr:to>
      <xdr:col>24</xdr:col>
      <xdr:colOff>114300</xdr:colOff>
      <xdr:row>57</xdr:row>
      <xdr:rowOff>25021</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969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9798</xdr:rowOff>
    </xdr:from>
    <xdr:ext cx="534377"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610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65395</xdr:rowOff>
    </xdr:from>
    <xdr:to>
      <xdr:col>20</xdr:col>
      <xdr:colOff>38100</xdr:colOff>
      <xdr:row>56</xdr:row>
      <xdr:rowOff>166995</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9666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158122</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9759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85750</xdr:rowOff>
    </xdr:from>
    <xdr:to>
      <xdr:col>15</xdr:col>
      <xdr:colOff>101600</xdr:colOff>
      <xdr:row>57</xdr:row>
      <xdr:rowOff>15900</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96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7027</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9779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146558</xdr:rowOff>
    </xdr:from>
    <xdr:to>
      <xdr:col>10</xdr:col>
      <xdr:colOff>165100</xdr:colOff>
      <xdr:row>57</xdr:row>
      <xdr:rowOff>76708</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9747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67835</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9840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161330</xdr:rowOff>
    </xdr:from>
    <xdr:to>
      <xdr:col>6</xdr:col>
      <xdr:colOff>38100</xdr:colOff>
      <xdr:row>57</xdr:row>
      <xdr:rowOff>91480</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976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82607</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9855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40869</xdr:rowOff>
    </xdr:from>
    <xdr:to>
      <xdr:col>24</xdr:col>
      <xdr:colOff>62865</xdr:colOff>
      <xdr:row>79</xdr:row>
      <xdr:rowOff>6731</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213819"/>
          <a:ext cx="1270" cy="13374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10558</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551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6731</xdr:rowOff>
    </xdr:from>
    <xdr:to>
      <xdr:col>24</xdr:col>
      <xdr:colOff>152400</xdr:colOff>
      <xdr:row>79</xdr:row>
      <xdr:rowOff>6731</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51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158996</xdr:rowOff>
    </xdr:from>
    <xdr:ext cx="534377"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989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40869</xdr:rowOff>
    </xdr:from>
    <xdr:to>
      <xdr:col>24</xdr:col>
      <xdr:colOff>152400</xdr:colOff>
      <xdr:row>71</xdr:row>
      <xdr:rowOff>40869</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213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77597</xdr:rowOff>
    </xdr:from>
    <xdr:to>
      <xdr:col>24</xdr:col>
      <xdr:colOff>63500</xdr:colOff>
      <xdr:row>77</xdr:row>
      <xdr:rowOff>82169</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3797300" y="13279247"/>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50588</xdr:rowOff>
    </xdr:from>
    <xdr:ext cx="469744"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0807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27711</xdr:rowOff>
    </xdr:from>
    <xdr:to>
      <xdr:col>24</xdr:col>
      <xdr:colOff>114300</xdr:colOff>
      <xdr:row>77</xdr:row>
      <xdr:rowOff>129311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229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77597</xdr:rowOff>
    </xdr:from>
    <xdr:to>
      <xdr:col>19</xdr:col>
      <xdr:colOff>177800</xdr:colOff>
      <xdr:row>77</xdr:row>
      <xdr:rowOff>119126</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908300" y="13279247"/>
          <a:ext cx="889000" cy="41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47600</xdr:rowOff>
    </xdr:from>
    <xdr:to>
      <xdr:col>20</xdr:col>
      <xdr:colOff>38100</xdr:colOff>
      <xdr:row>77</xdr:row>
      <xdr:rowOff>149200</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2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140327</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62428" y="13341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79502</xdr:rowOff>
    </xdr:from>
    <xdr:to>
      <xdr:col>15</xdr:col>
      <xdr:colOff>50800</xdr:colOff>
      <xdr:row>77</xdr:row>
      <xdr:rowOff>119126</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2019300" y="13281152"/>
          <a:ext cx="889000" cy="39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60249</xdr:rowOff>
    </xdr:from>
    <xdr:to>
      <xdr:col>15</xdr:col>
      <xdr:colOff>101600</xdr:colOff>
      <xdr:row>77</xdr:row>
      <xdr:rowOff>161849</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26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6926</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73428" y="13037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79502</xdr:rowOff>
    </xdr:from>
    <xdr:to>
      <xdr:col>10</xdr:col>
      <xdr:colOff>114300</xdr:colOff>
      <xdr:row>77</xdr:row>
      <xdr:rowOff>90551</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flipV="1">
          <a:off x="1130300" y="13281152"/>
          <a:ext cx="889000" cy="11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38533</xdr:rowOff>
    </xdr:from>
    <xdr:to>
      <xdr:col>10</xdr:col>
      <xdr:colOff>165100</xdr:colOff>
      <xdr:row>77</xdr:row>
      <xdr:rowOff>140133</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240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131260</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84428" y="13332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19710</xdr:rowOff>
    </xdr:from>
    <xdr:to>
      <xdr:col>6</xdr:col>
      <xdr:colOff>38100</xdr:colOff>
      <xdr:row>77</xdr:row>
      <xdr:rowOff>121310</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221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137837</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2996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31369</xdr:rowOff>
    </xdr:from>
    <xdr:to>
      <xdr:col>24</xdr:col>
      <xdr:colOff>114300</xdr:colOff>
      <xdr:row>77</xdr:row>
      <xdr:rowOff>132969</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233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9796</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211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26797</xdr:rowOff>
    </xdr:from>
    <xdr:to>
      <xdr:col>20</xdr:col>
      <xdr:colOff>38100</xdr:colOff>
      <xdr:row>77</xdr:row>
      <xdr:rowOff>128397</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228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144924</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003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68326</xdr:rowOff>
    </xdr:from>
    <xdr:to>
      <xdr:col>15</xdr:col>
      <xdr:colOff>101600</xdr:colOff>
      <xdr:row>77</xdr:row>
      <xdr:rowOff>169926</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269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161053</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362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28702</xdr:rowOff>
    </xdr:from>
    <xdr:to>
      <xdr:col>10</xdr:col>
      <xdr:colOff>165100</xdr:colOff>
      <xdr:row>77</xdr:row>
      <xdr:rowOff>130302</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23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146829</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005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39751</xdr:rowOff>
    </xdr:from>
    <xdr:to>
      <xdr:col>6</xdr:col>
      <xdr:colOff>38100</xdr:colOff>
      <xdr:row>77</xdr:row>
      <xdr:rowOff>141351</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241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132478</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3334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100</xdr:row>
      <xdr:rowOff>111777</xdr:rowOff>
    </xdr:from>
    <xdr:ext cx="59541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166581" y="1725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97</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799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42134</xdr:rowOff>
    </xdr:from>
    <xdr:to>
      <xdr:col>24</xdr:col>
      <xdr:colOff>62865</xdr:colOff>
      <xdr:row>99</xdr:row>
      <xdr:rowOff>26566</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472634"/>
          <a:ext cx="1270" cy="15274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30393</xdr:rowOff>
    </xdr:from>
    <xdr:ext cx="599010"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7003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26566</xdr:rowOff>
    </xdr:from>
    <xdr:to>
      <xdr:col>24</xdr:col>
      <xdr:colOff>152400</xdr:colOff>
      <xdr:row>99</xdr:row>
      <xdr:rowOff>26566</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7000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160261</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247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184,268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42134</xdr:rowOff>
    </xdr:from>
    <xdr:to>
      <xdr:col>24</xdr:col>
      <xdr:colOff>152400</xdr:colOff>
      <xdr:row>90</xdr:row>
      <xdr:rowOff>42134</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4726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170562</xdr:rowOff>
    </xdr:from>
    <xdr:to>
      <xdr:col>24</xdr:col>
      <xdr:colOff>63500</xdr:colOff>
      <xdr:row>94</xdr:row>
      <xdr:rowOff>27983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3797300" y="15943962"/>
          <a:ext cx="838200" cy="200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145897</xdr:rowOff>
    </xdr:from>
    <xdr:ext cx="599010"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0907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167470</xdr:rowOff>
    </xdr:from>
    <xdr:to>
      <xdr:col>24</xdr:col>
      <xdr:colOff>114300</xdr:colOff>
      <xdr:row>94</xdr:row>
      <xdr:rowOff>97620</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112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51026</xdr:rowOff>
    </xdr:from>
    <xdr:to>
      <xdr:col>19</xdr:col>
      <xdr:colOff>177800</xdr:colOff>
      <xdr:row>94</xdr:row>
      <xdr:rowOff>27983</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2908300" y="15995876"/>
          <a:ext cx="889000" cy="148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119715</xdr:rowOff>
    </xdr:from>
    <xdr:to>
      <xdr:col>20</xdr:col>
      <xdr:colOff>38100</xdr:colOff>
      <xdr:row>95</xdr:row>
      <xdr:rowOff>49865</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23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40992</xdr:rowOff>
    </xdr:from>
    <xdr:ext cx="599010"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497795" y="16328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51026</xdr:rowOff>
    </xdr:from>
    <xdr:to>
      <xdr:col>15</xdr:col>
      <xdr:colOff>50800</xdr:colOff>
      <xdr:row>96</xdr:row>
      <xdr:rowOff>44236</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019300" y="15995876"/>
          <a:ext cx="889000" cy="507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93</xdr:row>
      <xdr:rowOff>103232</xdr:rowOff>
    </xdr:from>
    <xdr:to>
      <xdr:col>15</xdr:col>
      <xdr:colOff>101600</xdr:colOff>
      <xdr:row>94</xdr:row>
      <xdr:rowOff>33382</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04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24509</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08795" y="16140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44236</xdr:rowOff>
    </xdr:from>
    <xdr:to>
      <xdr:col>10</xdr:col>
      <xdr:colOff>114300</xdr:colOff>
      <xdr:row>97</xdr:row>
      <xdr:rowOff>2129</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503436"/>
          <a:ext cx="889000" cy="129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82659</xdr:rowOff>
    </xdr:from>
    <xdr:to>
      <xdr:col>10</xdr:col>
      <xdr:colOff>165100</xdr:colOff>
      <xdr:row>97</xdr:row>
      <xdr:rowOff>12809</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54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3936</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19795" y="166345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75961</xdr:rowOff>
    </xdr:from>
    <xdr:to>
      <xdr:col>6</xdr:col>
      <xdr:colOff>38100</xdr:colOff>
      <xdr:row>98</xdr:row>
      <xdr:rowOff>6111</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706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168688</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30795" y="16799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119762</xdr:rowOff>
    </xdr:from>
    <xdr:to>
      <xdr:col>24</xdr:col>
      <xdr:colOff>114300</xdr:colOff>
      <xdr:row>93</xdr:row>
      <xdr:rowOff>49912</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5893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142639</xdr:rowOff>
    </xdr:from>
    <xdr:ext cx="599010"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5744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148633</xdr:rowOff>
    </xdr:from>
    <xdr:to>
      <xdr:col>20</xdr:col>
      <xdr:colOff>38100</xdr:colOff>
      <xdr:row>94</xdr:row>
      <xdr:rowOff>78783</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093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95310</xdr:rowOff>
    </xdr:from>
    <xdr:ext cx="59901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497795" y="15868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226</xdr:rowOff>
    </xdr:from>
    <xdr:to>
      <xdr:col>15</xdr:col>
      <xdr:colOff>101600</xdr:colOff>
      <xdr:row>93</xdr:row>
      <xdr:rowOff>101826</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5945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91</xdr:row>
      <xdr:rowOff>118353</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08795" y="15720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164886</xdr:rowOff>
    </xdr:from>
    <xdr:to>
      <xdr:col>10</xdr:col>
      <xdr:colOff>165100</xdr:colOff>
      <xdr:row>96</xdr:row>
      <xdr:rowOff>95036</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452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111563</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19795" y="162278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122779</xdr:rowOff>
    </xdr:from>
    <xdr:to>
      <xdr:col>6</xdr:col>
      <xdr:colOff>38100</xdr:colOff>
      <xdr:row>97</xdr:row>
      <xdr:rowOff>52929</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581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69456</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30795" y="16357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82867</xdr:rowOff>
    </xdr:from>
    <xdr:to>
      <xdr:col>54</xdr:col>
      <xdr:colOff>189865</xdr:colOff>
      <xdr:row>37</xdr:row>
      <xdr:rowOff>50902</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10475595" y="5569267"/>
          <a:ext cx="1270" cy="825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54729</xdr:rowOff>
    </xdr:from>
    <xdr:ext cx="534377" cy="259045"/>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10528300" y="6398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26,492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50902</xdr:rowOff>
    </xdr:from>
    <xdr:to>
      <xdr:col>55</xdr:col>
      <xdr:colOff>88900</xdr:colOff>
      <xdr:row>37</xdr:row>
      <xdr:rowOff>50902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6394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29544</xdr:rowOff>
    </xdr:from>
    <xdr:ext cx="534377" cy="259045"/>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10528300" y="5344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82867</xdr:rowOff>
    </xdr:from>
    <xdr:to>
      <xdr:col>55</xdr:col>
      <xdr:colOff>88900</xdr:colOff>
      <xdr:row>32</xdr:row>
      <xdr:rowOff>82867</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55692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160122</xdr:rowOff>
    </xdr:from>
    <xdr:to>
      <xdr:col>55</xdr:col>
      <xdr:colOff>0</xdr:colOff>
      <xdr:row>37</xdr:row>
      <xdr:rowOff>12967</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9639300" y="6332322"/>
          <a:ext cx="838200" cy="2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76522</xdr:rowOff>
    </xdr:from>
    <xdr:ext cx="534377" cy="259045"/>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10528300" y="60772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53645</xdr:rowOff>
    </xdr:from>
    <xdr:to>
      <xdr:col>55</xdr:col>
      <xdr:colOff>50800</xdr:colOff>
      <xdr:row>36</xdr:row>
      <xdr:rowOff>155245</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10426700" y="622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12967</xdr:rowOff>
    </xdr:from>
    <xdr:to>
      <xdr:col>50</xdr:col>
      <xdr:colOff>114300</xdr:colOff>
      <xdr:row>37</xdr:row>
      <xdr:rowOff>51575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8750300" y="6356617"/>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61011</xdr:rowOff>
    </xdr:from>
    <xdr:to>
      <xdr:col>50</xdr:col>
      <xdr:colOff>165100</xdr:colOff>
      <xdr:row>36</xdr:row>
      <xdr:rowOff>162611</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9588500" y="6233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7688</xdr:rowOff>
    </xdr:from>
    <xdr:ext cx="534377" cy="25904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9372111" y="6008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30</xdr:row>
      <xdr:rowOff>3531</xdr:rowOff>
    </xdr:from>
    <xdr:to>
      <xdr:col>45</xdr:col>
      <xdr:colOff>177800</xdr:colOff>
      <xdr:row>37</xdr:row>
      <xdr:rowOff>51575</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7861300" y="5147031"/>
          <a:ext cx="889000" cy="1248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144729</xdr:rowOff>
    </xdr:from>
    <xdr:to>
      <xdr:col>46</xdr:col>
      <xdr:colOff>38100</xdr:colOff>
      <xdr:row>37</xdr:row>
      <xdr:rowOff>74879</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8699500" y="6316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91406</xdr:rowOff>
    </xdr:from>
    <xdr:ext cx="534377"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8483111" y="6092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3531</xdr:rowOff>
    </xdr:from>
    <xdr:to>
      <xdr:col>41</xdr:col>
      <xdr:colOff>50800</xdr:colOff>
      <xdr:row>37</xdr:row>
      <xdr:rowOff>122022</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6972300" y="5147031"/>
          <a:ext cx="889000" cy="1318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29</xdr:row>
      <xdr:rowOff>100736</xdr:rowOff>
    </xdr:from>
    <xdr:to>
      <xdr:col>41</xdr:col>
      <xdr:colOff>101600</xdr:colOff>
      <xdr:row>30</xdr:row>
      <xdr:rowOff>30886</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810500" y="5072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28</xdr:row>
      <xdr:rowOff>47413</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7561795" y="48480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47396</xdr:rowOff>
    </xdr:from>
    <xdr:to>
      <xdr:col>36</xdr:col>
      <xdr:colOff>165100</xdr:colOff>
      <xdr:row>37</xdr:row>
      <xdr:rowOff>148996</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921500" y="6391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165523</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705111" y="6166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109322</xdr:rowOff>
    </xdr:from>
    <xdr:to>
      <xdr:col>55</xdr:col>
      <xdr:colOff>50800</xdr:colOff>
      <xdr:row>37</xdr:row>
      <xdr:rowOff>39472</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10426700" y="6281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32072</xdr:rowOff>
    </xdr:from>
    <xdr:ext cx="534377" cy="259045"/>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10528300" y="6204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133617</xdr:rowOff>
    </xdr:from>
    <xdr:to>
      <xdr:col>50</xdr:col>
      <xdr:colOff>165100</xdr:colOff>
      <xdr:row>37</xdr:row>
      <xdr:rowOff>63767</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9588500" y="6305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54894</xdr:rowOff>
    </xdr:from>
    <xdr:ext cx="534377"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372111" y="6398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775</xdr:rowOff>
    </xdr:from>
    <xdr:to>
      <xdr:col>46</xdr:col>
      <xdr:colOff>38100</xdr:colOff>
      <xdr:row>37</xdr:row>
      <xdr:rowOff>102375</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8699500" y="6344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93502</xdr:rowOff>
    </xdr:from>
    <xdr:ext cx="534377"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483111" y="6437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29</xdr:row>
      <xdr:rowOff>124181</xdr:rowOff>
    </xdr:from>
    <xdr:to>
      <xdr:col>41</xdr:col>
      <xdr:colOff>101600</xdr:colOff>
      <xdr:row>30</xdr:row>
      <xdr:rowOff>54331</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810500" y="5096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30</xdr:row>
      <xdr:rowOff>45458</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561795" y="51889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71222</xdr:rowOff>
    </xdr:from>
    <xdr:to>
      <xdr:col>36</xdr:col>
      <xdr:colOff>165100</xdr:colOff>
      <xdr:row>38</xdr:row>
      <xdr:rowOff>1372</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921500" y="6414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163948</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705111" y="6507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普通建設事業費グラフ枠">
          <a:extLst>
            <a:ext uri="{FF2B5EF4-FFF2-40B4-BE49-F238E27FC236}">
              <a16:creationId xmlns:a16="http://schemas.microsoft.com/office/drawing/2014/main" id="{00000000-0008-0000-06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114915</xdr:rowOff>
    </xdr:from>
    <xdr:to>
      <xdr:col>54</xdr:col>
      <xdr:colOff>189865</xdr:colOff>
      <xdr:row>58</xdr:row>
      <xdr:rowOff>14015</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flipV="1">
          <a:off x="10475595" y="8687415"/>
          <a:ext cx="1270" cy="1270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17842</xdr:rowOff>
    </xdr:from>
    <xdr:ext cx="534377" cy="259045"/>
    <xdr:sp macro="" textlink="">
      <xdr:nvSpPr>
        <xdr:cNvPr id="339" name="普通建設事業費最小値テキスト">
          <a:extLst>
            <a:ext uri="{FF2B5EF4-FFF2-40B4-BE49-F238E27FC236}">
              <a16:creationId xmlns:a16="http://schemas.microsoft.com/office/drawing/2014/main" id="{00000000-0008-0000-0600-000053010000}"/>
            </a:ext>
          </a:extLst>
        </xdr:cNvPr>
        <xdr:cNvSpPr txBox="1"/>
      </xdr:nvSpPr>
      <xdr:spPr>
        <a:xfrm>
          <a:off x="10528300" y="9961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14015</xdr:rowOff>
    </xdr:from>
    <xdr:to>
      <xdr:col>55</xdr:col>
      <xdr:colOff>88900</xdr:colOff>
      <xdr:row>58</xdr:row>
      <xdr:rowOff>14015</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10388600" y="995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61592</xdr:rowOff>
    </xdr:from>
    <xdr:ext cx="599010" cy="259045"/>
    <xdr:sp macro="" textlink="">
      <xdr:nvSpPr>
        <xdr:cNvPr id="341" name="普通建設事業費最大値テキスト">
          <a:extLst>
            <a:ext uri="{FF2B5EF4-FFF2-40B4-BE49-F238E27FC236}">
              <a16:creationId xmlns:a16="http://schemas.microsoft.com/office/drawing/2014/main" id="{00000000-0008-0000-0600-000055010000}"/>
            </a:ext>
          </a:extLst>
        </xdr:cNvPr>
        <xdr:cNvSpPr txBox="1"/>
      </xdr:nvSpPr>
      <xdr:spPr>
        <a:xfrm>
          <a:off x="10528300" y="84626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114915</xdr:rowOff>
    </xdr:from>
    <xdr:to>
      <xdr:col>55</xdr:col>
      <xdr:colOff>88900</xdr:colOff>
      <xdr:row>50</xdr:row>
      <xdr:rowOff>114915</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10388600" y="8687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121705</xdr:rowOff>
    </xdr:from>
    <xdr:to>
      <xdr:col>55</xdr:col>
      <xdr:colOff>0</xdr:colOff>
      <xdr:row>57</xdr:row>
      <xdr:rowOff>148954</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flipV="1">
          <a:off x="9639300" y="9894355"/>
          <a:ext cx="838200" cy="27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164634</xdr:rowOff>
    </xdr:from>
    <xdr:ext cx="534377" cy="259045"/>
    <xdr:sp macro="" textlink="">
      <xdr:nvSpPr>
        <xdr:cNvPr id="344" name="普通建設事業費平均値テキスト">
          <a:extLst>
            <a:ext uri="{FF2B5EF4-FFF2-40B4-BE49-F238E27FC236}">
              <a16:creationId xmlns:a16="http://schemas.microsoft.com/office/drawing/2014/main" id="{00000000-0008-0000-0600-000058010000}"/>
            </a:ext>
          </a:extLst>
        </xdr:cNvPr>
        <xdr:cNvSpPr txBox="1"/>
      </xdr:nvSpPr>
      <xdr:spPr>
        <a:xfrm>
          <a:off x="10528300" y="95943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141757</xdr:rowOff>
    </xdr:from>
    <xdr:to>
      <xdr:col>55</xdr:col>
      <xdr:colOff>50800</xdr:colOff>
      <xdr:row>57</xdr:row>
      <xdr:rowOff>71907</xdr:rowOff>
    </xdr:to>
    <xdr:sp macro="" textlink="">
      <xdr:nvSpPr>
        <xdr:cNvPr id="345" name="フローチャート: 判断 344">
          <a:extLst>
            <a:ext uri="{FF2B5EF4-FFF2-40B4-BE49-F238E27FC236}">
              <a16:creationId xmlns:a16="http://schemas.microsoft.com/office/drawing/2014/main" id="{00000000-0008-0000-0600-000059010000}"/>
            </a:ext>
          </a:extLst>
        </xdr:cNvPr>
        <xdr:cNvSpPr/>
      </xdr:nvSpPr>
      <xdr:spPr>
        <a:xfrm>
          <a:off x="10426700" y="97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138209</xdr:rowOff>
    </xdr:from>
    <xdr:to>
      <xdr:col>50</xdr:col>
      <xdr:colOff>114300</xdr:colOff>
      <xdr:row>57</xdr:row>
      <xdr:rowOff>148954</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8750300" y="9910859"/>
          <a:ext cx="889000" cy="10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33282</xdr:rowOff>
    </xdr:from>
    <xdr:to>
      <xdr:col>50</xdr:col>
      <xdr:colOff>165100</xdr:colOff>
      <xdr:row>57</xdr:row>
      <xdr:rowOff>134882</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9588500" y="9805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151409</xdr:rowOff>
    </xdr:from>
    <xdr:ext cx="534377"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9372111" y="9581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138209</xdr:rowOff>
    </xdr:from>
    <xdr:to>
      <xdr:col>45</xdr:col>
      <xdr:colOff>177800</xdr:colOff>
      <xdr:row>57</xdr:row>
      <xdr:rowOff>147742</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7861300" y="9910859"/>
          <a:ext cx="889000" cy="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24074</xdr:rowOff>
    </xdr:from>
    <xdr:to>
      <xdr:col>46</xdr:col>
      <xdr:colOff>38100</xdr:colOff>
      <xdr:row>57</xdr:row>
      <xdr:rowOff>125674</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8699500" y="9796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142201</xdr:rowOff>
    </xdr:from>
    <xdr:ext cx="534377"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8483111" y="9571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143701</xdr:rowOff>
    </xdr:from>
    <xdr:to>
      <xdr:col>41</xdr:col>
      <xdr:colOff>50800</xdr:colOff>
      <xdr:row>57</xdr:row>
      <xdr:rowOff>147742</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6972300" y="9916351"/>
          <a:ext cx="889000" cy="4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29624</xdr:rowOff>
    </xdr:from>
    <xdr:to>
      <xdr:col>41</xdr:col>
      <xdr:colOff>101600</xdr:colOff>
      <xdr:row>57</xdr:row>
      <xdr:rowOff>131224</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7810500" y="9802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147751</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7594111" y="9577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24064</xdr:rowOff>
    </xdr:from>
    <xdr:to>
      <xdr:col>36</xdr:col>
      <xdr:colOff>165100</xdr:colOff>
      <xdr:row>57</xdr:row>
      <xdr:rowOff>125664</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6921500" y="9796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142191</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6705111" y="9571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70905</xdr:rowOff>
    </xdr:from>
    <xdr:to>
      <xdr:col>55</xdr:col>
      <xdr:colOff>50800</xdr:colOff>
      <xdr:row>58</xdr:row>
      <xdr:rowOff>1055</xdr:rowOff>
    </xdr:to>
    <xdr:sp macro="" textlink="">
      <xdr:nvSpPr>
        <xdr:cNvPr id="362" name="楕円 361">
          <a:extLst>
            <a:ext uri="{FF2B5EF4-FFF2-40B4-BE49-F238E27FC236}">
              <a16:creationId xmlns:a16="http://schemas.microsoft.com/office/drawing/2014/main" id="{00000000-0008-0000-0600-00006A010000}"/>
            </a:ext>
          </a:extLst>
        </xdr:cNvPr>
        <xdr:cNvSpPr/>
      </xdr:nvSpPr>
      <xdr:spPr>
        <a:xfrm>
          <a:off x="10426700" y="9843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157282</xdr:rowOff>
    </xdr:from>
    <xdr:ext cx="534377" cy="259045"/>
    <xdr:sp macro="" textlink="">
      <xdr:nvSpPr>
        <xdr:cNvPr id="363" name="普通建設事業費該当値テキスト">
          <a:extLst>
            <a:ext uri="{FF2B5EF4-FFF2-40B4-BE49-F238E27FC236}">
              <a16:creationId xmlns:a16="http://schemas.microsoft.com/office/drawing/2014/main" id="{00000000-0008-0000-0600-00006B010000}"/>
            </a:ext>
          </a:extLst>
        </xdr:cNvPr>
        <xdr:cNvSpPr txBox="1"/>
      </xdr:nvSpPr>
      <xdr:spPr>
        <a:xfrm>
          <a:off x="10528300" y="975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98154</xdr:rowOff>
    </xdr:from>
    <xdr:to>
      <xdr:col>50</xdr:col>
      <xdr:colOff>165100</xdr:colOff>
      <xdr:row>58</xdr:row>
      <xdr:rowOff>28304</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9588500" y="9870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19431</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9372111" y="9963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87409</xdr:rowOff>
    </xdr:from>
    <xdr:to>
      <xdr:col>46</xdr:col>
      <xdr:colOff>38100</xdr:colOff>
      <xdr:row>58</xdr:row>
      <xdr:rowOff>17559</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8699500" y="9860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8686</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483111" y="9952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96942</xdr:rowOff>
    </xdr:from>
    <xdr:to>
      <xdr:col>41</xdr:col>
      <xdr:colOff>101600</xdr:colOff>
      <xdr:row>58</xdr:row>
      <xdr:rowOff>27092</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7810500" y="986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18219</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7594111" y="9962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92901</xdr:rowOff>
    </xdr:from>
    <xdr:to>
      <xdr:col>36</xdr:col>
      <xdr:colOff>165100</xdr:colOff>
      <xdr:row>58</xdr:row>
      <xdr:rowOff>23051</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6921500" y="986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14178</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6705111" y="9958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6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6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普通建設事業費 （ うち新規整備　）グラフ枠">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29705</xdr:rowOff>
    </xdr:from>
    <xdr:to>
      <xdr:col>54</xdr:col>
      <xdr:colOff>189865</xdr:colOff>
      <xdr:row>79</xdr:row>
      <xdr:rowOff>42711</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flipV="1">
          <a:off x="10475595" y="12031205"/>
          <a:ext cx="1270" cy="15560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46538</xdr:rowOff>
    </xdr:from>
    <xdr:ext cx="378565" cy="259045"/>
    <xdr:sp macro="" textlink="">
      <xdr:nvSpPr>
        <xdr:cNvPr id="396" name="普通建設事業費 （ うち新規整備　）最小値テキスト">
          <a:extLst>
            <a:ext uri="{FF2B5EF4-FFF2-40B4-BE49-F238E27FC236}">
              <a16:creationId xmlns:a16="http://schemas.microsoft.com/office/drawing/2014/main" id="{00000000-0008-0000-0600-00008C010000}"/>
            </a:ext>
          </a:extLst>
        </xdr:cNvPr>
        <xdr:cNvSpPr txBox="1"/>
      </xdr:nvSpPr>
      <xdr:spPr>
        <a:xfrm>
          <a:off x="10528300" y="135910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42711</xdr:rowOff>
    </xdr:from>
    <xdr:to>
      <xdr:col>55</xdr:col>
      <xdr:colOff>88900</xdr:colOff>
      <xdr:row>79</xdr:row>
      <xdr:rowOff>42711</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10388600" y="1358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147832</xdr:rowOff>
    </xdr:from>
    <xdr:ext cx="599010" cy="259045"/>
    <xdr:sp macro="" textlink="">
      <xdr:nvSpPr>
        <xdr:cNvPr id="398" name="普通建設事業費 （ うち新規整備　）最大値テキスト">
          <a:extLst>
            <a:ext uri="{FF2B5EF4-FFF2-40B4-BE49-F238E27FC236}">
              <a16:creationId xmlns:a16="http://schemas.microsoft.com/office/drawing/2014/main" id="{00000000-0008-0000-0600-00008E010000}"/>
            </a:ext>
          </a:extLst>
        </xdr:cNvPr>
        <xdr:cNvSpPr txBox="1"/>
      </xdr:nvSpPr>
      <xdr:spPr>
        <a:xfrm>
          <a:off x="10528300" y="11806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122,661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29705</xdr:rowOff>
    </xdr:from>
    <xdr:to>
      <xdr:col>55</xdr:col>
      <xdr:colOff>88900</xdr:colOff>
      <xdr:row>70</xdr:row>
      <xdr:rowOff>29705</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10388600" y="12031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147332</xdr:rowOff>
    </xdr:from>
    <xdr:to>
      <xdr:col>55</xdr:col>
      <xdr:colOff>0</xdr:colOff>
      <xdr:row>78</xdr:row>
      <xdr:rowOff>149873</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flipV="1">
          <a:off x="9639300" y="13520432"/>
          <a:ext cx="838200" cy="2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54297</xdr:rowOff>
    </xdr:from>
    <xdr:ext cx="534377" cy="259045"/>
    <xdr:sp macro="" textlink="">
      <xdr:nvSpPr>
        <xdr:cNvPr id="401" name="普通建設事業費 （ うち新規整備　）平均値テキスト">
          <a:extLst>
            <a:ext uri="{FF2B5EF4-FFF2-40B4-BE49-F238E27FC236}">
              <a16:creationId xmlns:a16="http://schemas.microsoft.com/office/drawing/2014/main" id="{00000000-0008-0000-0600-000091010000}"/>
            </a:ext>
          </a:extLst>
        </xdr:cNvPr>
        <xdr:cNvSpPr txBox="1"/>
      </xdr:nvSpPr>
      <xdr:spPr>
        <a:xfrm>
          <a:off x="10528300" y="132559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31420</xdr:rowOff>
    </xdr:from>
    <xdr:to>
      <xdr:col>55</xdr:col>
      <xdr:colOff>50800</xdr:colOff>
      <xdr:row>78</xdr:row>
      <xdr:rowOff>133020</xdr:rowOff>
    </xdr:to>
    <xdr:sp macro="" textlink="">
      <xdr:nvSpPr>
        <xdr:cNvPr id="402" name="フローチャート: 判断 401">
          <a:extLst>
            <a:ext uri="{FF2B5EF4-FFF2-40B4-BE49-F238E27FC236}">
              <a16:creationId xmlns:a16="http://schemas.microsoft.com/office/drawing/2014/main" id="{00000000-0008-0000-0600-000092010000}"/>
            </a:ext>
          </a:extLst>
        </xdr:cNvPr>
        <xdr:cNvSpPr/>
      </xdr:nvSpPr>
      <xdr:spPr>
        <a:xfrm>
          <a:off x="10426700" y="134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149428</xdr:rowOff>
    </xdr:from>
    <xdr:to>
      <xdr:col>50</xdr:col>
      <xdr:colOff>114300</xdr:colOff>
      <xdr:row>78</xdr:row>
      <xdr:rowOff>149873</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8750300" y="13522528"/>
          <a:ext cx="889000" cy="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71107</xdr:rowOff>
    </xdr:from>
    <xdr:to>
      <xdr:col>50</xdr:col>
      <xdr:colOff>165100</xdr:colOff>
      <xdr:row>79</xdr:row>
      <xdr:rowOff>1257</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9588500" y="13444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17784</xdr:rowOff>
    </xdr:from>
    <xdr:ext cx="469744"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9404428" y="13219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149428</xdr:rowOff>
    </xdr:from>
    <xdr:to>
      <xdr:col>45</xdr:col>
      <xdr:colOff>177800</xdr:colOff>
      <xdr:row>78</xdr:row>
      <xdr:rowOff>156502</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7861300" y="13522528"/>
          <a:ext cx="889000" cy="7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39154</xdr:rowOff>
    </xdr:from>
    <xdr:to>
      <xdr:col>46</xdr:col>
      <xdr:colOff>38100</xdr:colOff>
      <xdr:row>78</xdr:row>
      <xdr:rowOff>140754</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8699500" y="13412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157281</xdr:rowOff>
    </xdr:from>
    <xdr:ext cx="469744"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8515428" y="13187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130874</xdr:rowOff>
    </xdr:from>
    <xdr:to>
      <xdr:col>41</xdr:col>
      <xdr:colOff>50800</xdr:colOff>
      <xdr:row>78</xdr:row>
      <xdr:rowOff>156502</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6972300" y="13503974"/>
          <a:ext cx="889000" cy="25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67183</xdr:rowOff>
    </xdr:from>
    <xdr:to>
      <xdr:col>41</xdr:col>
      <xdr:colOff>101600</xdr:colOff>
      <xdr:row>78</xdr:row>
      <xdr:rowOff>168783</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7810500" y="13440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13860</xdr:rowOff>
    </xdr:from>
    <xdr:ext cx="469744"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7626428" y="132155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72389</xdr:rowOff>
    </xdr:from>
    <xdr:to>
      <xdr:col>36</xdr:col>
      <xdr:colOff>165100</xdr:colOff>
      <xdr:row>79</xdr:row>
      <xdr:rowOff>2539</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6921500" y="13445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19066</xdr:rowOff>
    </xdr:from>
    <xdr:ext cx="469744"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6737428" y="13220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96532</xdr:rowOff>
    </xdr:from>
    <xdr:to>
      <xdr:col>55</xdr:col>
      <xdr:colOff>50800</xdr:colOff>
      <xdr:row>79</xdr:row>
      <xdr:rowOff>26682</xdr:rowOff>
    </xdr:to>
    <xdr:sp macro="" textlink="">
      <xdr:nvSpPr>
        <xdr:cNvPr id="419" name="楕円 418">
          <a:extLst>
            <a:ext uri="{FF2B5EF4-FFF2-40B4-BE49-F238E27FC236}">
              <a16:creationId xmlns:a16="http://schemas.microsoft.com/office/drawing/2014/main" id="{00000000-0008-0000-0600-0000A3010000}"/>
            </a:ext>
          </a:extLst>
        </xdr:cNvPr>
        <xdr:cNvSpPr/>
      </xdr:nvSpPr>
      <xdr:spPr>
        <a:xfrm>
          <a:off x="10426700" y="1346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11459</xdr:rowOff>
    </xdr:from>
    <xdr:ext cx="469744" cy="259045"/>
    <xdr:sp macro="" textlink="">
      <xdr:nvSpPr>
        <xdr:cNvPr id="420" name="普通建設事業費 （ うち新規整備　）該当値テキスト">
          <a:extLst>
            <a:ext uri="{FF2B5EF4-FFF2-40B4-BE49-F238E27FC236}">
              <a16:creationId xmlns:a16="http://schemas.microsoft.com/office/drawing/2014/main" id="{00000000-0008-0000-0600-0000A4010000}"/>
            </a:ext>
          </a:extLst>
        </xdr:cNvPr>
        <xdr:cNvSpPr txBox="1"/>
      </xdr:nvSpPr>
      <xdr:spPr>
        <a:xfrm>
          <a:off x="10528300" y="13384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99073</xdr:rowOff>
    </xdr:from>
    <xdr:to>
      <xdr:col>50</xdr:col>
      <xdr:colOff>165100</xdr:colOff>
      <xdr:row>79</xdr:row>
      <xdr:rowOff>29223</xdr:rowOff>
    </xdr:to>
    <xdr:sp macro="" textlink="">
      <xdr:nvSpPr>
        <xdr:cNvPr id="421" name="楕円 420">
          <a:extLst>
            <a:ext uri="{FF2B5EF4-FFF2-40B4-BE49-F238E27FC236}">
              <a16:creationId xmlns:a16="http://schemas.microsoft.com/office/drawing/2014/main" id="{00000000-0008-0000-0600-0000A5010000}"/>
            </a:ext>
          </a:extLst>
        </xdr:cNvPr>
        <xdr:cNvSpPr/>
      </xdr:nvSpPr>
      <xdr:spPr>
        <a:xfrm>
          <a:off x="9588500" y="13472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20350</xdr:rowOff>
    </xdr:from>
    <xdr:ext cx="469744"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404428" y="135649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98628</xdr:rowOff>
    </xdr:from>
    <xdr:to>
      <xdr:col>46</xdr:col>
      <xdr:colOff>38100</xdr:colOff>
      <xdr:row>79</xdr:row>
      <xdr:rowOff>28778</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8699500" y="13471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19905</xdr:rowOff>
    </xdr:from>
    <xdr:ext cx="469744"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515428" y="13564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105702</xdr:rowOff>
    </xdr:from>
    <xdr:to>
      <xdr:col>41</xdr:col>
      <xdr:colOff>101600</xdr:colOff>
      <xdr:row>79</xdr:row>
      <xdr:rowOff>35852</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7810500" y="13478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26979</xdr:rowOff>
    </xdr:from>
    <xdr:ext cx="469744"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26428" y="13571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80074</xdr:rowOff>
    </xdr:from>
    <xdr:to>
      <xdr:col>36</xdr:col>
      <xdr:colOff>165100</xdr:colOff>
      <xdr:row>79</xdr:row>
      <xdr:rowOff>10224</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6921500" y="13453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1351</xdr:rowOff>
    </xdr:from>
    <xdr:ext cx="469744"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737428" y="13545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普通建設事業費 （ うち更新整備　）グラフ枠">
          <a:extLst>
            <a:ext uri="{FF2B5EF4-FFF2-40B4-BE49-F238E27FC236}">
              <a16:creationId xmlns:a16="http://schemas.microsoft.com/office/drawing/2014/main" id="{00000000-0008-0000-06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103749</xdr:rowOff>
    </xdr:from>
    <xdr:to>
      <xdr:col>54</xdr:col>
      <xdr:colOff>189865</xdr:colOff>
      <xdr:row>98</xdr:row>
      <xdr:rowOff>101791</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flipV="1">
          <a:off x="10475595" y="15534249"/>
          <a:ext cx="1270" cy="13696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105618</xdr:rowOff>
    </xdr:from>
    <xdr:ext cx="534377" cy="259045"/>
    <xdr:sp macro="" textlink="">
      <xdr:nvSpPr>
        <xdr:cNvPr id="453" name="普通建設事業費 （ うち更新整備　）最小値テキスト">
          <a:extLst>
            <a:ext uri="{FF2B5EF4-FFF2-40B4-BE49-F238E27FC236}">
              <a16:creationId xmlns:a16="http://schemas.microsoft.com/office/drawing/2014/main" id="{00000000-0008-0000-0600-0000C5010000}"/>
            </a:ext>
          </a:extLst>
        </xdr:cNvPr>
        <xdr:cNvSpPr txBox="1"/>
      </xdr:nvSpPr>
      <xdr:spPr>
        <a:xfrm>
          <a:off x="10528300" y="16907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101791</xdr:rowOff>
    </xdr:from>
    <xdr:to>
      <xdr:col>55</xdr:col>
      <xdr:colOff>88900</xdr:colOff>
      <xdr:row>98</xdr:row>
      <xdr:rowOff>101791</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10388600" y="169038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50426</xdr:rowOff>
    </xdr:from>
    <xdr:ext cx="599010" cy="259045"/>
    <xdr:sp macro="" textlink="">
      <xdr:nvSpPr>
        <xdr:cNvPr id="455" name="普通建設事業費 （ うち更新整備　）最大値テキスト">
          <a:extLst>
            <a:ext uri="{FF2B5EF4-FFF2-40B4-BE49-F238E27FC236}">
              <a16:creationId xmlns:a16="http://schemas.microsoft.com/office/drawing/2014/main" id="{00000000-0008-0000-0600-0000C7010000}"/>
            </a:ext>
          </a:extLst>
        </xdr:cNvPr>
        <xdr:cNvSpPr txBox="1"/>
      </xdr:nvSpPr>
      <xdr:spPr>
        <a:xfrm>
          <a:off x="10528300" y="153094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103749</xdr:rowOff>
    </xdr:from>
    <xdr:to>
      <xdr:col>55</xdr:col>
      <xdr:colOff>88900</xdr:colOff>
      <xdr:row>90</xdr:row>
      <xdr:rowOff>103749</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5534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50295</xdr:rowOff>
    </xdr:from>
    <xdr:to>
      <xdr:col>55</xdr:col>
      <xdr:colOff>0</xdr:colOff>
      <xdr:row>98</xdr:row>
      <xdr:rowOff>108641</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flipV="1">
          <a:off x="9639300" y="16852395"/>
          <a:ext cx="838200" cy="58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111343</xdr:rowOff>
    </xdr:from>
    <xdr:ext cx="534377" cy="259045"/>
    <xdr:sp macro="" textlink="">
      <xdr:nvSpPr>
        <xdr:cNvPr id="458" name="普通建設事業費 （ うち更新整備　）平均値テキスト">
          <a:extLst>
            <a:ext uri="{FF2B5EF4-FFF2-40B4-BE49-F238E27FC236}">
              <a16:creationId xmlns:a16="http://schemas.microsoft.com/office/drawing/2014/main" id="{00000000-0008-0000-0600-0000CA010000}"/>
            </a:ext>
          </a:extLst>
        </xdr:cNvPr>
        <xdr:cNvSpPr txBox="1"/>
      </xdr:nvSpPr>
      <xdr:spPr>
        <a:xfrm>
          <a:off x="10528300" y="165705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88466</xdr:rowOff>
    </xdr:from>
    <xdr:to>
      <xdr:col>55</xdr:col>
      <xdr:colOff>50800</xdr:colOff>
      <xdr:row>98</xdr:row>
      <xdr:rowOff>18616</xdr:rowOff>
    </xdr:to>
    <xdr:sp macro="" textlink="">
      <xdr:nvSpPr>
        <xdr:cNvPr id="459" name="フローチャート: 判断 458">
          <a:extLst>
            <a:ext uri="{FF2B5EF4-FFF2-40B4-BE49-F238E27FC236}">
              <a16:creationId xmlns:a16="http://schemas.microsoft.com/office/drawing/2014/main" id="{00000000-0008-0000-0600-0000CB010000}"/>
            </a:ext>
          </a:extLst>
        </xdr:cNvPr>
        <xdr:cNvSpPr/>
      </xdr:nvSpPr>
      <xdr:spPr>
        <a:xfrm>
          <a:off x="10426700" y="16719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83632</xdr:rowOff>
    </xdr:from>
    <xdr:to>
      <xdr:col>50</xdr:col>
      <xdr:colOff>114300</xdr:colOff>
      <xdr:row>98</xdr:row>
      <xdr:rowOff>108641</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8750300" y="16885732"/>
          <a:ext cx="889000" cy="25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128882</xdr:rowOff>
    </xdr:from>
    <xdr:to>
      <xdr:col>50</xdr:col>
      <xdr:colOff>165100</xdr:colOff>
      <xdr:row>98</xdr:row>
      <xdr:rowOff>59032</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9588500" y="1675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75559</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9372111" y="16534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55057</xdr:rowOff>
    </xdr:from>
    <xdr:to>
      <xdr:col>45</xdr:col>
      <xdr:colOff>177800</xdr:colOff>
      <xdr:row>98</xdr:row>
      <xdr:rowOff>83632</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7861300" y="16857157"/>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147048</xdr:rowOff>
    </xdr:from>
    <xdr:to>
      <xdr:col>46</xdr:col>
      <xdr:colOff>38100</xdr:colOff>
      <xdr:row>98</xdr:row>
      <xdr:rowOff>77198</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8699500" y="16777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93725</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8483111" y="16552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55057</xdr:rowOff>
    </xdr:from>
    <xdr:to>
      <xdr:col>41</xdr:col>
      <xdr:colOff>50800</xdr:colOff>
      <xdr:row>98</xdr:row>
      <xdr:rowOff>58738</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6972300" y="16857157"/>
          <a:ext cx="889000" cy="3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141943</xdr:rowOff>
    </xdr:from>
    <xdr:to>
      <xdr:col>41</xdr:col>
      <xdr:colOff>101600</xdr:colOff>
      <xdr:row>98</xdr:row>
      <xdr:rowOff>72093</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7810500" y="16772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88620</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7594111" y="16547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123129</xdr:rowOff>
    </xdr:from>
    <xdr:to>
      <xdr:col>36</xdr:col>
      <xdr:colOff>165100</xdr:colOff>
      <xdr:row>98</xdr:row>
      <xdr:rowOff>53279</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6921500" y="16753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69806</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6705111" y="16529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170945</xdr:rowOff>
    </xdr:from>
    <xdr:to>
      <xdr:col>55</xdr:col>
      <xdr:colOff>50800</xdr:colOff>
      <xdr:row>98</xdr:row>
      <xdr:rowOff>101095</xdr:rowOff>
    </xdr:to>
    <xdr:sp macro="" textlink="">
      <xdr:nvSpPr>
        <xdr:cNvPr id="476" name="楕円 475">
          <a:extLst>
            <a:ext uri="{FF2B5EF4-FFF2-40B4-BE49-F238E27FC236}">
              <a16:creationId xmlns:a16="http://schemas.microsoft.com/office/drawing/2014/main" id="{00000000-0008-0000-0600-0000DC010000}"/>
            </a:ext>
          </a:extLst>
        </xdr:cNvPr>
        <xdr:cNvSpPr/>
      </xdr:nvSpPr>
      <xdr:spPr>
        <a:xfrm>
          <a:off x="10426700" y="16801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85872</xdr:rowOff>
    </xdr:from>
    <xdr:ext cx="534377" cy="259045"/>
    <xdr:sp macro="" textlink="">
      <xdr:nvSpPr>
        <xdr:cNvPr id="477" name="普通建設事業費 （ うち更新整備　）該当値テキスト">
          <a:extLst>
            <a:ext uri="{FF2B5EF4-FFF2-40B4-BE49-F238E27FC236}">
              <a16:creationId xmlns:a16="http://schemas.microsoft.com/office/drawing/2014/main" id="{00000000-0008-0000-0600-0000DD010000}"/>
            </a:ext>
          </a:extLst>
        </xdr:cNvPr>
        <xdr:cNvSpPr txBox="1"/>
      </xdr:nvSpPr>
      <xdr:spPr>
        <a:xfrm>
          <a:off x="10528300" y="16716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57841</xdr:rowOff>
    </xdr:from>
    <xdr:to>
      <xdr:col>50</xdr:col>
      <xdr:colOff>165100</xdr:colOff>
      <xdr:row>98</xdr:row>
      <xdr:rowOff>159441</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9588500" y="16859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150568</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9372111" y="16952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32832</xdr:rowOff>
    </xdr:from>
    <xdr:to>
      <xdr:col>46</xdr:col>
      <xdr:colOff>38100</xdr:colOff>
      <xdr:row>98</xdr:row>
      <xdr:rowOff>134432</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8699500" y="16834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125559</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483111" y="16927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4257</xdr:rowOff>
    </xdr:from>
    <xdr:to>
      <xdr:col>41</xdr:col>
      <xdr:colOff>101600</xdr:colOff>
      <xdr:row>98</xdr:row>
      <xdr:rowOff>105857</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7810500" y="1680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96984</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594111" y="16899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7938</xdr:rowOff>
    </xdr:from>
    <xdr:to>
      <xdr:col>36</xdr:col>
      <xdr:colOff>165100</xdr:colOff>
      <xdr:row>98</xdr:row>
      <xdr:rowOff>109538</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6921500" y="16810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100665</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705111" y="16902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35</xdr:row>
      <xdr:rowOff>54627</xdr:rowOff>
    </xdr:from>
    <xdr:ext cx="31290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33094" y="6055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32</xdr:row>
      <xdr:rowOff>111777</xdr:rowOff>
    </xdr:from>
    <xdr:ext cx="31290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33094" y="5598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29</xdr:row>
      <xdr:rowOff>168927</xdr:rowOff>
    </xdr:from>
    <xdr:ext cx="312906"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133094" y="5140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27</xdr:row>
      <xdr:rowOff>54627</xdr:rowOff>
    </xdr:from>
    <xdr:ext cx="312906"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133094" y="468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災害復旧事業費グラフ枠">
          <a:extLst>
            <a:ext uri="{FF2B5EF4-FFF2-40B4-BE49-F238E27FC236}">
              <a16:creationId xmlns:a16="http://schemas.microsoft.com/office/drawing/2014/main" id="{00000000-0008-0000-0600-0000FA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38</xdr:row>
      <xdr:rowOff>139700</xdr:rowOff>
    </xdr:from>
    <xdr:to>
      <xdr:col>85</xdr:col>
      <xdr:colOff>126364</xdr:colOff>
      <xdr:row>38</xdr:row>
      <xdr:rowOff>139700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6317595" y="6654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10177</xdr:rowOff>
    </xdr:from>
    <xdr:ext cx="249299" cy="259045"/>
    <xdr:sp macro="" textlink="">
      <xdr:nvSpPr>
        <xdr:cNvPr id="508" name="災害復旧事業費最小値テキスト">
          <a:extLst>
            <a:ext uri="{FF2B5EF4-FFF2-40B4-BE49-F238E27FC236}">
              <a16:creationId xmlns:a16="http://schemas.microsoft.com/office/drawing/2014/main" id="{00000000-0008-0000-0600-0000FC010000}"/>
            </a:ext>
          </a:extLst>
        </xdr:cNvPr>
        <xdr:cNvSpPr txBox="1"/>
      </xdr:nvSpPr>
      <xdr:spPr>
        <a:xfrm>
          <a:off x="1637030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10177</xdr:rowOff>
    </xdr:from>
    <xdr:ext cx="249299" cy="259045"/>
    <xdr:sp macro="" textlink="">
      <xdr:nvSpPr>
        <xdr:cNvPr id="510" name="災害復旧事業費最大値テキスト">
          <a:extLst>
            <a:ext uri="{FF2B5EF4-FFF2-40B4-BE49-F238E27FC236}">
              <a16:creationId xmlns:a16="http://schemas.microsoft.com/office/drawing/2014/main" id="{00000000-0008-0000-0600-0000FE010000}"/>
            </a:ext>
          </a:extLst>
        </xdr:cNvPr>
        <xdr:cNvSpPr txBox="1"/>
      </xdr:nvSpPr>
      <xdr:spPr>
        <a:xfrm>
          <a:off x="16370300" y="635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67327</xdr:rowOff>
    </xdr:from>
    <xdr:ext cx="249299" cy="259045"/>
    <xdr:sp macro="" textlink="">
      <xdr:nvSpPr>
        <xdr:cNvPr id="513" name="災害復旧事業費平均値テキスト">
          <a:extLst>
            <a:ext uri="{FF2B5EF4-FFF2-40B4-BE49-F238E27FC236}">
              <a16:creationId xmlns:a16="http://schemas.microsoft.com/office/drawing/2014/main" id="{00000000-0008-0000-0600-000001020000}"/>
            </a:ext>
          </a:extLst>
        </xdr:cNvPr>
        <xdr:cNvSpPr txBox="1"/>
      </xdr:nvSpPr>
      <xdr:spPr>
        <a:xfrm>
          <a:off x="16370300" y="6582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14" name="フローチャート: 判断 513">
          <a:extLst>
            <a:ext uri="{FF2B5EF4-FFF2-40B4-BE49-F238E27FC236}">
              <a16:creationId xmlns:a16="http://schemas.microsoft.com/office/drawing/2014/main" id="{00000000-0008-0000-0600-000002020000}"/>
            </a:ext>
          </a:extLst>
        </xdr:cNvPr>
        <xdr:cNvSpPr/>
      </xdr:nvSpPr>
      <xdr:spPr>
        <a:xfrm>
          <a:off x="162687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88900</xdr:rowOff>
    </xdr:from>
    <xdr:to>
      <xdr:col>81</xdr:col>
      <xdr:colOff>101600</xdr:colOff>
      <xdr:row>39</xdr:row>
      <xdr:rowOff>19050</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5430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88900</xdr:rowOff>
    </xdr:from>
    <xdr:to>
      <xdr:col>76</xdr:col>
      <xdr:colOff>165100</xdr:colOff>
      <xdr:row>37</xdr:row>
      <xdr:rowOff>19050</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45415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35</xdr:row>
      <xdr:rowOff>35577</xdr:rowOff>
    </xdr:from>
    <xdr:ext cx="313932"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4435333" y="6036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29</xdr:row>
      <xdr:rowOff>146050</xdr:rowOff>
    </xdr:from>
    <xdr:to>
      <xdr:col>72</xdr:col>
      <xdr:colOff>38100</xdr:colOff>
      <xdr:row>30</xdr:row>
      <xdr:rowOff>76200</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3652500" y="511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28</xdr:row>
      <xdr:rowOff>92727</xdr:rowOff>
    </xdr:from>
    <xdr:ext cx="313932"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3546333" y="4893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30</xdr:row>
      <xdr:rowOff>157480</xdr:rowOff>
    </xdr:from>
    <xdr:to>
      <xdr:col>67</xdr:col>
      <xdr:colOff>101600</xdr:colOff>
      <xdr:row>31</xdr:row>
      <xdr:rowOff>87630</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2763500" y="5300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29</xdr:row>
      <xdr:rowOff>104157</xdr:rowOff>
    </xdr:from>
    <xdr:ext cx="313932"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2657333" y="50762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31" name="楕円 530">
          <a:extLst>
            <a:ext uri="{FF2B5EF4-FFF2-40B4-BE49-F238E27FC236}">
              <a16:creationId xmlns:a16="http://schemas.microsoft.com/office/drawing/2014/main" id="{00000000-0008-0000-0600-000013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124477</xdr:rowOff>
    </xdr:from>
    <xdr:ext cx="249299" cy="259045"/>
    <xdr:sp macro="" textlink="">
      <xdr:nvSpPr>
        <xdr:cNvPr id="532" name="災害復旧事業費該当値テキスト">
          <a:extLst>
            <a:ext uri="{FF2B5EF4-FFF2-40B4-BE49-F238E27FC236}">
              <a16:creationId xmlns:a16="http://schemas.microsoft.com/office/drawing/2014/main" id="{00000000-0008-0000-0600-000014020000}"/>
            </a:ext>
          </a:extLst>
        </xdr:cNvPr>
        <xdr:cNvSpPr txBox="1"/>
      </xdr:nvSpPr>
      <xdr:spPr>
        <a:xfrm>
          <a:off x="16370300" y="6468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37</xdr:row>
      <xdr:rowOff>35577</xdr:rowOff>
    </xdr:from>
    <xdr:ext cx="249299"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5356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5" name="失業対策事業費グラフ枠">
          <a:extLst>
            <a:ext uri="{FF2B5EF4-FFF2-40B4-BE49-F238E27FC236}">
              <a16:creationId xmlns:a16="http://schemas.microsoft.com/office/drawing/2014/main" id="{00000000-0008-0000-0600-00002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7" name="失業対策事業費最小値テキスト">
          <a:extLst>
            <a:ext uri="{FF2B5EF4-FFF2-40B4-BE49-F238E27FC236}">
              <a16:creationId xmlns:a16="http://schemas.microsoft.com/office/drawing/2014/main" id="{00000000-0008-0000-0600-00002D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9" name="失業対策事業費最大値テキスト">
          <a:extLst>
            <a:ext uri="{FF2B5EF4-FFF2-40B4-BE49-F238E27FC236}">
              <a16:creationId xmlns:a16="http://schemas.microsoft.com/office/drawing/2014/main" id="{00000000-0008-0000-0600-00002F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2" name="失業対策事業費平均値テキスト">
          <a:extLst>
            <a:ext uri="{FF2B5EF4-FFF2-40B4-BE49-F238E27FC236}">
              <a16:creationId xmlns:a16="http://schemas.microsoft.com/office/drawing/2014/main" id="{00000000-0008-0000-0600-000032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3" name="フローチャート: 判断 562">
          <a:extLst>
            <a:ext uri="{FF2B5EF4-FFF2-40B4-BE49-F238E27FC236}">
              <a16:creationId xmlns:a16="http://schemas.microsoft.com/office/drawing/2014/main" id="{00000000-0008-0000-0600-000033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0" name="楕円 579">
          <a:extLst>
            <a:ext uri="{FF2B5EF4-FFF2-40B4-BE49-F238E27FC236}">
              <a16:creationId xmlns:a16="http://schemas.microsoft.com/office/drawing/2014/main" id="{00000000-0008-0000-0600-000044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1" name="失業対策事業費該当値テキスト">
          <a:extLst>
            <a:ext uri="{FF2B5EF4-FFF2-40B4-BE49-F238E27FC236}">
              <a16:creationId xmlns:a16="http://schemas.microsoft.com/office/drawing/2014/main" id="{00000000-0008-0000-0600-000045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0" name="直線コネクタ 599">
          <a:extLst>
            <a:ext uri="{FF2B5EF4-FFF2-40B4-BE49-F238E27FC236}">
              <a16:creationId xmlns:a16="http://schemas.microsoft.com/office/drawing/2014/main" id="{00000000-0008-0000-0600-000058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0" name="公債費グラフ枠">
          <a:extLst>
            <a:ext uri="{FF2B5EF4-FFF2-40B4-BE49-F238E27FC236}">
              <a16:creationId xmlns:a16="http://schemas.microsoft.com/office/drawing/2014/main" id="{00000000-0008-0000-0600-00006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125161</xdr:rowOff>
    </xdr:from>
    <xdr:to>
      <xdr:col>85</xdr:col>
      <xdr:colOff>126364</xdr:colOff>
      <xdr:row>78</xdr:row>
      <xdr:rowOff>139700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flipV="1">
          <a:off x="16317595" y="12126661"/>
          <a:ext cx="1269" cy="13861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12" name="公債費最小値テキスト">
          <a:extLst>
            <a:ext uri="{FF2B5EF4-FFF2-40B4-BE49-F238E27FC236}">
              <a16:creationId xmlns:a16="http://schemas.microsoft.com/office/drawing/2014/main" id="{00000000-0008-0000-0600-000064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71838</xdr:rowOff>
    </xdr:from>
    <xdr:ext cx="534377" cy="259045"/>
    <xdr:sp macro="" textlink="">
      <xdr:nvSpPr>
        <xdr:cNvPr id="614" name="公債費最大値テキスト">
          <a:extLst>
            <a:ext uri="{FF2B5EF4-FFF2-40B4-BE49-F238E27FC236}">
              <a16:creationId xmlns:a16="http://schemas.microsoft.com/office/drawing/2014/main" id="{00000000-0008-0000-0600-000066020000}"/>
            </a:ext>
          </a:extLst>
        </xdr:cNvPr>
        <xdr:cNvSpPr txBox="1"/>
      </xdr:nvSpPr>
      <xdr:spPr>
        <a:xfrm>
          <a:off x="16370300" y="11901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125161</xdr:rowOff>
    </xdr:from>
    <xdr:to>
      <xdr:col>86</xdr:col>
      <xdr:colOff>25400</xdr:colOff>
      <xdr:row>70</xdr:row>
      <xdr:rowOff>125161</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6230600" y="12126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145278</xdr:rowOff>
    </xdr:from>
    <xdr:to>
      <xdr:col>85</xdr:col>
      <xdr:colOff>127000</xdr:colOff>
      <xdr:row>77</xdr:row>
      <xdr:rowOff>10770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5481300" y="13175478"/>
          <a:ext cx="838200" cy="36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128729</xdr:rowOff>
    </xdr:from>
    <xdr:ext cx="469744" cy="259045"/>
    <xdr:sp macro="" textlink="">
      <xdr:nvSpPr>
        <xdr:cNvPr id="617" name="公債費平均値テキスト">
          <a:extLst>
            <a:ext uri="{FF2B5EF4-FFF2-40B4-BE49-F238E27FC236}">
              <a16:creationId xmlns:a16="http://schemas.microsoft.com/office/drawing/2014/main" id="{00000000-0008-0000-0600-000069020000}"/>
            </a:ext>
          </a:extLst>
        </xdr:cNvPr>
        <xdr:cNvSpPr txBox="1"/>
      </xdr:nvSpPr>
      <xdr:spPr>
        <a:xfrm>
          <a:off x="16370300" y="131589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150302</xdr:rowOff>
    </xdr:from>
    <xdr:to>
      <xdr:col>85</xdr:col>
      <xdr:colOff>177800</xdr:colOff>
      <xdr:row>77</xdr:row>
      <xdr:rowOff>80452</xdr:rowOff>
    </xdr:to>
    <xdr:sp macro="" textlink="">
      <xdr:nvSpPr>
        <xdr:cNvPr id="618" name="フローチャート: 判断 617">
          <a:extLst>
            <a:ext uri="{FF2B5EF4-FFF2-40B4-BE49-F238E27FC236}">
              <a16:creationId xmlns:a16="http://schemas.microsoft.com/office/drawing/2014/main" id="{00000000-0008-0000-0600-00006A020000}"/>
            </a:ext>
          </a:extLst>
        </xdr:cNvPr>
        <xdr:cNvSpPr/>
      </xdr:nvSpPr>
      <xdr:spPr>
        <a:xfrm>
          <a:off x="16268700" y="13180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29835</xdr:rowOff>
    </xdr:from>
    <xdr:to>
      <xdr:col>81</xdr:col>
      <xdr:colOff>50800</xdr:colOff>
      <xdr:row>76</xdr:row>
      <xdr:rowOff>145278</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4592300" y="13060035"/>
          <a:ext cx="889000" cy="11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7245</xdr:rowOff>
    </xdr:from>
    <xdr:to>
      <xdr:col>81</xdr:col>
      <xdr:colOff>101600</xdr:colOff>
      <xdr:row>77</xdr:row>
      <xdr:rowOff>108845</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5430500" y="1320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99972</xdr:rowOff>
    </xdr:from>
    <xdr:ext cx="469744"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5246428" y="13301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29835</xdr:rowOff>
    </xdr:from>
    <xdr:to>
      <xdr:col>76</xdr:col>
      <xdr:colOff>114300</xdr:colOff>
      <xdr:row>77</xdr:row>
      <xdr:rowOff>23937</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3703300" y="13060035"/>
          <a:ext cx="889000" cy="165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134758</xdr:rowOff>
    </xdr:from>
    <xdr:to>
      <xdr:col>76</xdr:col>
      <xdr:colOff>165100</xdr:colOff>
      <xdr:row>77</xdr:row>
      <xdr:rowOff>64908</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4541500" y="1316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56035</xdr:rowOff>
    </xdr:from>
    <xdr:ext cx="469744"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4357428" y="13257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346</xdr:rowOff>
    </xdr:from>
    <xdr:to>
      <xdr:col>71</xdr:col>
      <xdr:colOff>177800</xdr:colOff>
      <xdr:row>77</xdr:row>
      <xdr:rowOff>23937</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814300" y="13201996"/>
          <a:ext cx="889000" cy="23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153228</xdr:rowOff>
    </xdr:from>
    <xdr:to>
      <xdr:col>72</xdr:col>
      <xdr:colOff>38100</xdr:colOff>
      <xdr:row>77</xdr:row>
      <xdr:rowOff>83378</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3652500" y="13183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74505</xdr:rowOff>
    </xdr:from>
    <xdr:ext cx="469744"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3468428" y="13276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102205</xdr:rowOff>
    </xdr:from>
    <xdr:to>
      <xdr:col>67</xdr:col>
      <xdr:colOff>101600</xdr:colOff>
      <xdr:row>77</xdr:row>
      <xdr:rowOff>32355</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2763500" y="1313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75</xdr:row>
      <xdr:rowOff>48882</xdr:rowOff>
    </xdr:from>
    <xdr:ext cx="469744"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2579428" y="12907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131420</xdr:rowOff>
    </xdr:from>
    <xdr:to>
      <xdr:col>85</xdr:col>
      <xdr:colOff>177800</xdr:colOff>
      <xdr:row>77</xdr:row>
      <xdr:rowOff>61570</xdr:rowOff>
    </xdr:to>
    <xdr:sp macro="" textlink="">
      <xdr:nvSpPr>
        <xdr:cNvPr id="635" name="楕円 634">
          <a:extLst>
            <a:ext uri="{FF2B5EF4-FFF2-40B4-BE49-F238E27FC236}">
              <a16:creationId xmlns:a16="http://schemas.microsoft.com/office/drawing/2014/main" id="{00000000-0008-0000-0600-00007B020000}"/>
            </a:ext>
          </a:extLst>
        </xdr:cNvPr>
        <xdr:cNvSpPr/>
      </xdr:nvSpPr>
      <xdr:spPr>
        <a:xfrm>
          <a:off x="16268700" y="131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154297</xdr:rowOff>
    </xdr:from>
    <xdr:ext cx="469744" cy="259045"/>
    <xdr:sp macro="" textlink="">
      <xdr:nvSpPr>
        <xdr:cNvPr id="636" name="公債費該当値テキスト">
          <a:extLst>
            <a:ext uri="{FF2B5EF4-FFF2-40B4-BE49-F238E27FC236}">
              <a16:creationId xmlns:a16="http://schemas.microsoft.com/office/drawing/2014/main" id="{00000000-0008-0000-0600-00007C020000}"/>
            </a:ext>
          </a:extLst>
        </xdr:cNvPr>
        <xdr:cNvSpPr txBox="1"/>
      </xdr:nvSpPr>
      <xdr:spPr>
        <a:xfrm>
          <a:off x="16370300" y="13013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94478</xdr:rowOff>
    </xdr:from>
    <xdr:to>
      <xdr:col>81</xdr:col>
      <xdr:colOff>101600</xdr:colOff>
      <xdr:row>77</xdr:row>
      <xdr:rowOff>24628</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5430500" y="13124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75</xdr:row>
      <xdr:rowOff>41155</xdr:rowOff>
    </xdr:from>
    <xdr:ext cx="469744"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46428" y="12899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150485</xdr:rowOff>
    </xdr:from>
    <xdr:to>
      <xdr:col>76</xdr:col>
      <xdr:colOff>165100</xdr:colOff>
      <xdr:row>76</xdr:row>
      <xdr:rowOff>80635</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4541500" y="13009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74</xdr:row>
      <xdr:rowOff>97162</xdr:rowOff>
    </xdr:from>
    <xdr:ext cx="469744"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357428" y="12784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144587</xdr:rowOff>
    </xdr:from>
    <xdr:to>
      <xdr:col>72</xdr:col>
      <xdr:colOff>38100</xdr:colOff>
      <xdr:row>77</xdr:row>
      <xdr:rowOff>74737</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3652500" y="13174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75</xdr:row>
      <xdr:rowOff>91264</xdr:rowOff>
    </xdr:from>
    <xdr:ext cx="469744"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3468428" y="12950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120996</xdr:rowOff>
    </xdr:from>
    <xdr:to>
      <xdr:col>67</xdr:col>
      <xdr:colOff>101600</xdr:colOff>
      <xdr:row>77</xdr:row>
      <xdr:rowOff>51146</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2763500" y="13151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42273</xdr:rowOff>
    </xdr:from>
    <xdr:ext cx="469744"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2579428" y="13243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5" name="直線コネクタ 654">
          <a:extLst>
            <a:ext uri="{FF2B5EF4-FFF2-40B4-BE49-F238E27FC236}">
              <a16:creationId xmlns:a16="http://schemas.microsoft.com/office/drawing/2014/main" id="{00000000-0008-0000-0600-00008F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9" name="積立金グラフ枠">
          <a:extLst>
            <a:ext uri="{FF2B5EF4-FFF2-40B4-BE49-F238E27FC236}">
              <a16:creationId xmlns:a16="http://schemas.microsoft.com/office/drawing/2014/main" id="{00000000-0008-0000-0600-00009D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19718</xdr:rowOff>
    </xdr:from>
    <xdr:to>
      <xdr:col>85</xdr:col>
      <xdr:colOff>126364</xdr:colOff>
      <xdr:row>99</xdr:row>
      <xdr:rowOff>82615</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flipV="1">
          <a:off x="16317595" y="15450218"/>
          <a:ext cx="1269" cy="16059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86442</xdr:rowOff>
    </xdr:from>
    <xdr:ext cx="469744" cy="259045"/>
    <xdr:sp macro="" textlink="">
      <xdr:nvSpPr>
        <xdr:cNvPr id="671" name="積立金最小値テキスト">
          <a:extLst>
            <a:ext uri="{FF2B5EF4-FFF2-40B4-BE49-F238E27FC236}">
              <a16:creationId xmlns:a16="http://schemas.microsoft.com/office/drawing/2014/main" id="{00000000-0008-0000-0600-00009F020000}"/>
            </a:ext>
          </a:extLst>
        </xdr:cNvPr>
        <xdr:cNvSpPr txBox="1"/>
      </xdr:nvSpPr>
      <xdr:spPr>
        <a:xfrm>
          <a:off x="16370300" y="17059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82615</xdr:rowOff>
    </xdr:from>
    <xdr:to>
      <xdr:col>86</xdr:col>
      <xdr:colOff>25400</xdr:colOff>
      <xdr:row>99</xdr:row>
      <xdr:rowOff>82615</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6230600" y="17056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137845</xdr:rowOff>
    </xdr:from>
    <xdr:ext cx="599010" cy="259045"/>
    <xdr:sp macro="" textlink="">
      <xdr:nvSpPr>
        <xdr:cNvPr id="673" name="積立金最大値テキスト">
          <a:extLst>
            <a:ext uri="{FF2B5EF4-FFF2-40B4-BE49-F238E27FC236}">
              <a16:creationId xmlns:a16="http://schemas.microsoft.com/office/drawing/2014/main" id="{00000000-0008-0000-0600-0000A1020000}"/>
            </a:ext>
          </a:extLst>
        </xdr:cNvPr>
        <xdr:cNvSpPr txBox="1"/>
      </xdr:nvSpPr>
      <xdr:spPr>
        <a:xfrm>
          <a:off x="16370300" y="15225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19718</xdr:rowOff>
    </xdr:from>
    <xdr:to>
      <xdr:col>86</xdr:col>
      <xdr:colOff>25400</xdr:colOff>
      <xdr:row>90</xdr:row>
      <xdr:rowOff>19718</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5450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24867</xdr:rowOff>
    </xdr:from>
    <xdr:to>
      <xdr:col>85</xdr:col>
      <xdr:colOff>127000</xdr:colOff>
      <xdr:row>99</xdr:row>
      <xdr:rowOff>25836</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5481300" y="16998417"/>
          <a:ext cx="838200" cy="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92955</xdr:rowOff>
    </xdr:from>
    <xdr:ext cx="534377" cy="259045"/>
    <xdr:sp macro="" textlink="">
      <xdr:nvSpPr>
        <xdr:cNvPr id="676" name="積立金平均値テキスト">
          <a:extLst>
            <a:ext uri="{FF2B5EF4-FFF2-40B4-BE49-F238E27FC236}">
              <a16:creationId xmlns:a16="http://schemas.microsoft.com/office/drawing/2014/main" id="{00000000-0008-0000-0600-0000A4020000}"/>
            </a:ext>
          </a:extLst>
        </xdr:cNvPr>
        <xdr:cNvSpPr txBox="1"/>
      </xdr:nvSpPr>
      <xdr:spPr>
        <a:xfrm>
          <a:off x="16370300" y="165521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70078</xdr:rowOff>
    </xdr:from>
    <xdr:to>
      <xdr:col>85</xdr:col>
      <xdr:colOff>177800</xdr:colOff>
      <xdr:row>98</xdr:row>
      <xdr:rowOff>228</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6268700" y="16700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24867</xdr:rowOff>
    </xdr:from>
    <xdr:to>
      <xdr:col>81</xdr:col>
      <xdr:colOff>50800</xdr:colOff>
      <xdr:row>99</xdr:row>
      <xdr:rowOff>79470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flipV="1">
          <a:off x="14592300" y="16998417"/>
          <a:ext cx="889000" cy="54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26743</xdr:rowOff>
    </xdr:from>
    <xdr:to>
      <xdr:col>81</xdr:col>
      <xdr:colOff>101600</xdr:colOff>
      <xdr:row>97</xdr:row>
      <xdr:rowOff>128343</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5430500" y="16657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144870</xdr:rowOff>
    </xdr:from>
    <xdr:ext cx="534377"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5214111" y="16432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79470</xdr:rowOff>
    </xdr:from>
    <xdr:to>
      <xdr:col>76</xdr:col>
      <xdr:colOff>114300</xdr:colOff>
      <xdr:row>99</xdr:row>
      <xdr:rowOff>91880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3703300" y="17053020"/>
          <a:ext cx="889000" cy="1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63971</xdr:rowOff>
    </xdr:from>
    <xdr:to>
      <xdr:col>76</xdr:col>
      <xdr:colOff>165100</xdr:colOff>
      <xdr:row>97</xdr:row>
      <xdr:rowOff>165571</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4541500" y="16694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10648</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4325111" y="16469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26020</xdr:rowOff>
    </xdr:from>
    <xdr:to>
      <xdr:col>71</xdr:col>
      <xdr:colOff>177800</xdr:colOff>
      <xdr:row>99</xdr:row>
      <xdr:rowOff>91880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814300" y="16999570"/>
          <a:ext cx="889000" cy="65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27384</xdr:rowOff>
    </xdr:from>
    <xdr:to>
      <xdr:col>72</xdr:col>
      <xdr:colOff>38100</xdr:colOff>
      <xdr:row>98</xdr:row>
      <xdr:rowOff>128984</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3652500" y="16829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145511</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3436111" y="16604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132649</xdr:rowOff>
    </xdr:from>
    <xdr:to>
      <xdr:col>67</xdr:col>
      <xdr:colOff>101600</xdr:colOff>
      <xdr:row>98</xdr:row>
      <xdr:rowOff>62799</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2763500" y="16763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79326</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2547111" y="16538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146486</xdr:rowOff>
    </xdr:from>
    <xdr:to>
      <xdr:col>85</xdr:col>
      <xdr:colOff>177800</xdr:colOff>
      <xdr:row>99</xdr:row>
      <xdr:rowOff>76636</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6268700" y="1694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61413</xdr:rowOff>
    </xdr:from>
    <xdr:ext cx="469744" cy="259045"/>
    <xdr:sp macro="" textlink="">
      <xdr:nvSpPr>
        <xdr:cNvPr id="695" name="積立金該当値テキスト">
          <a:extLst>
            <a:ext uri="{FF2B5EF4-FFF2-40B4-BE49-F238E27FC236}">
              <a16:creationId xmlns:a16="http://schemas.microsoft.com/office/drawing/2014/main" id="{00000000-0008-0000-0600-0000B7020000}"/>
            </a:ext>
          </a:extLst>
        </xdr:cNvPr>
        <xdr:cNvSpPr txBox="1"/>
      </xdr:nvSpPr>
      <xdr:spPr>
        <a:xfrm>
          <a:off x="16370300" y="16863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145517</xdr:rowOff>
    </xdr:from>
    <xdr:to>
      <xdr:col>81</xdr:col>
      <xdr:colOff>101600</xdr:colOff>
      <xdr:row>99</xdr:row>
      <xdr:rowOff>75667</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5430500" y="16947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99</xdr:row>
      <xdr:rowOff>66794</xdr:rowOff>
    </xdr:from>
    <xdr:ext cx="469744"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46428" y="170403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99</xdr:row>
      <xdr:rowOff>28670</xdr:rowOff>
    </xdr:from>
    <xdr:to>
      <xdr:col>76</xdr:col>
      <xdr:colOff>165100</xdr:colOff>
      <xdr:row>99</xdr:row>
      <xdr:rowOff>130270</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4541500" y="1700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99</xdr:row>
      <xdr:rowOff>121397</xdr:rowOff>
    </xdr:from>
    <xdr:ext cx="469744"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4357428" y="17094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99</xdr:row>
      <xdr:rowOff>41080</xdr:rowOff>
    </xdr:from>
    <xdr:to>
      <xdr:col>72</xdr:col>
      <xdr:colOff>38100</xdr:colOff>
      <xdr:row>99</xdr:row>
      <xdr:rowOff>142680</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3652500" y="17014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99</xdr:row>
      <xdr:rowOff>133807</xdr:rowOff>
    </xdr:from>
    <xdr:ext cx="378565"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3514017" y="171073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146670</xdr:rowOff>
    </xdr:from>
    <xdr:to>
      <xdr:col>67</xdr:col>
      <xdr:colOff>101600</xdr:colOff>
      <xdr:row>99</xdr:row>
      <xdr:rowOff>76820</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2763500" y="1694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67947</xdr:rowOff>
    </xdr:from>
    <xdr:ext cx="469744"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2579428" y="17041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4" name="投資及び出資金グラフ枠">
          <a:extLst>
            <a:ext uri="{FF2B5EF4-FFF2-40B4-BE49-F238E27FC236}">
              <a16:creationId xmlns:a16="http://schemas.microsoft.com/office/drawing/2014/main" id="{00000000-0008-0000-0600-0000D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35458</xdr:rowOff>
    </xdr:from>
    <xdr:to>
      <xdr:col>116</xdr:col>
      <xdr:colOff>62864</xdr:colOff>
      <xdr:row>38</xdr:row>
      <xdr:rowOff>139700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flipV="1">
          <a:off x="22159595" y="5178958"/>
          <a:ext cx="1269" cy="1475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2760</xdr:rowOff>
    </xdr:from>
    <xdr:ext cx="249299" cy="259045"/>
    <xdr:sp macro="" textlink="">
      <xdr:nvSpPr>
        <xdr:cNvPr id="726" name="投資及び出資金最小値テキスト">
          <a:extLst>
            <a:ext uri="{FF2B5EF4-FFF2-40B4-BE49-F238E27FC236}">
              <a16:creationId xmlns:a16="http://schemas.microsoft.com/office/drawing/2014/main" id="{00000000-0008-0000-0600-0000D6020000}"/>
            </a:ext>
          </a:extLst>
        </xdr:cNvPr>
        <xdr:cNvSpPr txBox="1"/>
      </xdr:nvSpPr>
      <xdr:spPr>
        <a:xfrm>
          <a:off x="22212300" y="66893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153585</xdr:rowOff>
    </xdr:from>
    <xdr:ext cx="469744" cy="259045"/>
    <xdr:sp macro="" textlink="">
      <xdr:nvSpPr>
        <xdr:cNvPr id="728" name="投資及び出資金最大値テキスト">
          <a:extLst>
            <a:ext uri="{FF2B5EF4-FFF2-40B4-BE49-F238E27FC236}">
              <a16:creationId xmlns:a16="http://schemas.microsoft.com/office/drawing/2014/main" id="{00000000-0008-0000-0600-0000D8020000}"/>
            </a:ext>
          </a:extLst>
        </xdr:cNvPr>
        <xdr:cNvSpPr txBox="1"/>
      </xdr:nvSpPr>
      <xdr:spPr>
        <a:xfrm>
          <a:off x="22212300" y="4954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35458</xdr:rowOff>
    </xdr:from>
    <xdr:to>
      <xdr:col>116</xdr:col>
      <xdr:colOff>152400</xdr:colOff>
      <xdr:row>30</xdr:row>
      <xdr:rowOff>35458</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5178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91660</xdr:rowOff>
    </xdr:from>
    <xdr:ext cx="313932" cy="259045"/>
    <xdr:sp macro="" textlink="">
      <xdr:nvSpPr>
        <xdr:cNvPr id="731" name="投資及び出資金平均値テキスト">
          <a:extLst>
            <a:ext uri="{FF2B5EF4-FFF2-40B4-BE49-F238E27FC236}">
              <a16:creationId xmlns:a16="http://schemas.microsoft.com/office/drawing/2014/main" id="{00000000-0008-0000-0600-0000DB020000}"/>
            </a:ext>
          </a:extLst>
        </xdr:cNvPr>
        <xdr:cNvSpPr txBox="1"/>
      </xdr:nvSpPr>
      <xdr:spPr>
        <a:xfrm>
          <a:off x="22212300" y="643531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68783</xdr:rowOff>
    </xdr:from>
    <xdr:to>
      <xdr:col>116</xdr:col>
      <xdr:colOff>114300</xdr:colOff>
      <xdr:row>38</xdr:row>
      <xdr:rowOff>170383</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2110700" y="6583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55067</xdr:rowOff>
    </xdr:from>
    <xdr:to>
      <xdr:col>112</xdr:col>
      <xdr:colOff>38100</xdr:colOff>
      <xdr:row>38</xdr:row>
      <xdr:rowOff>156667</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1272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1744</xdr:rowOff>
    </xdr:from>
    <xdr:ext cx="313932"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21166333" y="634539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88900</xdr:rowOff>
    </xdr:from>
    <xdr:to>
      <xdr:col>107</xdr:col>
      <xdr:colOff>101600</xdr:colOff>
      <xdr:row>39</xdr:row>
      <xdr:rowOff>19050</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20383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88900</xdr:rowOff>
    </xdr:from>
    <xdr:to>
      <xdr:col>102</xdr:col>
      <xdr:colOff>165100</xdr:colOff>
      <xdr:row>39</xdr:row>
      <xdr:rowOff>19050</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19494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78842</xdr:rowOff>
    </xdr:from>
    <xdr:to>
      <xdr:col>98</xdr:col>
      <xdr:colOff>38100</xdr:colOff>
      <xdr:row>39</xdr:row>
      <xdr:rowOff>8992</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8605500" y="659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25519</xdr:rowOff>
    </xdr:from>
    <xdr:ext cx="313932"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99333" y="63691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9" name="楕円 748">
          <a:extLst>
            <a:ext uri="{FF2B5EF4-FFF2-40B4-BE49-F238E27FC236}">
              <a16:creationId xmlns:a16="http://schemas.microsoft.com/office/drawing/2014/main" id="{00000000-0008-0000-0600-0000ED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47210</xdr:rowOff>
    </xdr:from>
    <xdr:ext cx="249299" cy="259045"/>
    <xdr:sp macro="" textlink="">
      <xdr:nvSpPr>
        <xdr:cNvPr id="750" name="投資及び出資金該当値テキスト">
          <a:extLst>
            <a:ext uri="{FF2B5EF4-FFF2-40B4-BE49-F238E27FC236}">
              <a16:creationId xmlns:a16="http://schemas.microsoft.com/office/drawing/2014/main" id="{00000000-0008-0000-0600-0000EE020000}"/>
            </a:ext>
          </a:extLst>
        </xdr:cNvPr>
        <xdr:cNvSpPr txBox="1"/>
      </xdr:nvSpPr>
      <xdr:spPr>
        <a:xfrm>
          <a:off x="22212300" y="65623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37</xdr:row>
      <xdr:rowOff>35577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309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37</xdr:row>
      <xdr:rowOff>35577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420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144434</xdr:rowOff>
    </xdr:from>
    <xdr:ext cx="46717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160762</xdr:rowOff>
    </xdr:from>
    <xdr:ext cx="46717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5642</xdr:rowOff>
    </xdr:from>
    <xdr:ext cx="46717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貸付金グラフ枠">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55771</xdr:rowOff>
    </xdr:from>
    <xdr:to>
      <xdr:col>116</xdr:col>
      <xdr:colOff>62864</xdr:colOff>
      <xdr:row>59</xdr:row>
      <xdr:rowOff>98116</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flipV="1">
          <a:off x="22159595" y="8628271"/>
          <a:ext cx="1269" cy="1585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101943</xdr:rowOff>
    </xdr:from>
    <xdr:ext cx="249299" cy="259045"/>
    <xdr:sp macro="" textlink="">
      <xdr:nvSpPr>
        <xdr:cNvPr id="785" name="貸付金最小値テキスト">
          <a:extLst>
            <a:ext uri="{FF2B5EF4-FFF2-40B4-BE49-F238E27FC236}">
              <a16:creationId xmlns:a16="http://schemas.microsoft.com/office/drawing/2014/main" id="{00000000-0008-0000-0600-000011030000}"/>
            </a:ext>
          </a:extLst>
        </xdr:cNvPr>
        <xdr:cNvSpPr txBox="1"/>
      </xdr:nvSpPr>
      <xdr:spPr>
        <a:xfrm>
          <a:off x="22212300" y="1021749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98116</xdr:rowOff>
    </xdr:from>
    <xdr:to>
      <xdr:col>116</xdr:col>
      <xdr:colOff>152400</xdr:colOff>
      <xdr:row>59</xdr:row>
      <xdr:rowOff>98116</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10213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2448</xdr:rowOff>
    </xdr:from>
    <xdr:ext cx="534377" cy="259045"/>
    <xdr:sp macro="" textlink="">
      <xdr:nvSpPr>
        <xdr:cNvPr id="787" name="貸付金最大値テキスト">
          <a:extLst>
            <a:ext uri="{FF2B5EF4-FFF2-40B4-BE49-F238E27FC236}">
              <a16:creationId xmlns:a16="http://schemas.microsoft.com/office/drawing/2014/main" id="{00000000-0008-0000-0600-000013030000}"/>
            </a:ext>
          </a:extLst>
        </xdr:cNvPr>
        <xdr:cNvSpPr txBox="1"/>
      </xdr:nvSpPr>
      <xdr:spPr>
        <a:xfrm>
          <a:off x="22212300" y="8403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55771</xdr:rowOff>
    </xdr:from>
    <xdr:to>
      <xdr:col>116</xdr:col>
      <xdr:colOff>152400</xdr:colOff>
      <xdr:row>50</xdr:row>
      <xdr:rowOff>55771</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8628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56</xdr:row>
      <xdr:rowOff>116187</xdr:rowOff>
    </xdr:from>
    <xdr:to>
      <xdr:col>116</xdr:col>
      <xdr:colOff>63500</xdr:colOff>
      <xdr:row>56</xdr:row>
      <xdr:rowOff>133604</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21323300" y="9717387"/>
          <a:ext cx="838200" cy="17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133730</xdr:rowOff>
    </xdr:from>
    <xdr:ext cx="469744" cy="259045"/>
    <xdr:sp macro="" textlink="">
      <xdr:nvSpPr>
        <xdr:cNvPr id="790" name="貸付金平均値テキスト">
          <a:extLst>
            <a:ext uri="{FF2B5EF4-FFF2-40B4-BE49-F238E27FC236}">
              <a16:creationId xmlns:a16="http://schemas.microsoft.com/office/drawing/2014/main" id="{00000000-0008-0000-0600-000016030000}"/>
            </a:ext>
          </a:extLst>
        </xdr:cNvPr>
        <xdr:cNvSpPr txBox="1"/>
      </xdr:nvSpPr>
      <xdr:spPr>
        <a:xfrm>
          <a:off x="22212300" y="99063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155303</xdr:rowOff>
    </xdr:from>
    <xdr:to>
      <xdr:col>116</xdr:col>
      <xdr:colOff>114300</xdr:colOff>
      <xdr:row>58</xdr:row>
      <xdr:rowOff>85453</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2110700" y="992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116187</xdr:rowOff>
    </xdr:from>
    <xdr:to>
      <xdr:col>111</xdr:col>
      <xdr:colOff>177800</xdr:colOff>
      <xdr:row>56</xdr:row>
      <xdr:rowOff>161798</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flipV="1">
          <a:off x="20434300" y="9717387"/>
          <a:ext cx="889000" cy="45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114481</xdr:rowOff>
    </xdr:from>
    <xdr:to>
      <xdr:col>112</xdr:col>
      <xdr:colOff>38100</xdr:colOff>
      <xdr:row>58</xdr:row>
      <xdr:rowOff>44631</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1272500" y="988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35758</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21088428" y="9979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56</xdr:row>
      <xdr:rowOff>161798</xdr:rowOff>
    </xdr:from>
    <xdr:to>
      <xdr:col>107</xdr:col>
      <xdr:colOff>50800</xdr:colOff>
      <xdr:row>57</xdr:row>
      <xdr:rowOff>137740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19545300" y="9762998"/>
          <a:ext cx="889000" cy="147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155629</xdr:rowOff>
    </xdr:from>
    <xdr:to>
      <xdr:col>107</xdr:col>
      <xdr:colOff>101600</xdr:colOff>
      <xdr:row>58</xdr:row>
      <xdr:rowOff>85779</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20383500" y="992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76906</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0199428" y="10021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137740</xdr:rowOff>
    </xdr:from>
    <xdr:to>
      <xdr:col>102</xdr:col>
      <xdr:colOff>114300</xdr:colOff>
      <xdr:row>58</xdr:row>
      <xdr:rowOff>45430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18656300" y="9910390"/>
          <a:ext cx="889000" cy="79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138321</xdr:rowOff>
    </xdr:from>
    <xdr:to>
      <xdr:col>102</xdr:col>
      <xdr:colOff>165100</xdr:colOff>
      <xdr:row>58</xdr:row>
      <xdr:rowOff>68471</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9494500" y="9910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59598</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10428" y="100036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99785</xdr:rowOff>
    </xdr:from>
    <xdr:to>
      <xdr:col>98</xdr:col>
      <xdr:colOff>38100</xdr:colOff>
      <xdr:row>58</xdr:row>
      <xdr:rowOff>29935</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8605500" y="987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46462</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21428" y="964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82804</xdr:rowOff>
    </xdr:from>
    <xdr:to>
      <xdr:col>116</xdr:col>
      <xdr:colOff>114300</xdr:colOff>
      <xdr:row>57</xdr:row>
      <xdr:rowOff>12954</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2110700" y="9684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55</xdr:row>
      <xdr:rowOff>105681</xdr:rowOff>
    </xdr:from>
    <xdr:ext cx="469744" cy="259045"/>
    <xdr:sp macro="" textlink="">
      <xdr:nvSpPr>
        <xdr:cNvPr id="809" name="貸付金該当値テキスト">
          <a:extLst>
            <a:ext uri="{FF2B5EF4-FFF2-40B4-BE49-F238E27FC236}">
              <a16:creationId xmlns:a16="http://schemas.microsoft.com/office/drawing/2014/main" id="{00000000-0008-0000-0600-000029030000}"/>
            </a:ext>
          </a:extLst>
        </xdr:cNvPr>
        <xdr:cNvSpPr txBox="1"/>
      </xdr:nvSpPr>
      <xdr:spPr>
        <a:xfrm>
          <a:off x="22212300" y="9535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56</xdr:row>
      <xdr:rowOff>65387</xdr:rowOff>
    </xdr:from>
    <xdr:to>
      <xdr:col>112</xdr:col>
      <xdr:colOff>38100</xdr:colOff>
      <xdr:row>56</xdr:row>
      <xdr:rowOff>166987</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1272500" y="9666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12064</xdr:rowOff>
    </xdr:from>
    <xdr:ext cx="469744"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088428" y="9441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56</xdr:row>
      <xdr:rowOff>110998</xdr:rowOff>
    </xdr:from>
    <xdr:to>
      <xdr:col>107</xdr:col>
      <xdr:colOff>101600</xdr:colOff>
      <xdr:row>57</xdr:row>
      <xdr:rowOff>41148</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0383500" y="9712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57675</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99428" y="9487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86940</xdr:rowOff>
    </xdr:from>
    <xdr:to>
      <xdr:col>102</xdr:col>
      <xdr:colOff>165100</xdr:colOff>
      <xdr:row>58</xdr:row>
      <xdr:rowOff>17090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9494500" y="985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33617</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10428" y="9634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166080</xdr:rowOff>
    </xdr:from>
    <xdr:to>
      <xdr:col>98</xdr:col>
      <xdr:colOff>38100</xdr:colOff>
      <xdr:row>58</xdr:row>
      <xdr:rowOff>96230</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8605500" y="993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87357</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21428" y="1003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9" name="繰出金グラフ枠">
          <a:extLst>
            <a:ext uri="{FF2B5EF4-FFF2-40B4-BE49-F238E27FC236}">
              <a16:creationId xmlns:a16="http://schemas.microsoft.com/office/drawing/2014/main" id="{00000000-0008-0000-0600-000047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23023</xdr:rowOff>
    </xdr:from>
    <xdr:to>
      <xdr:col>116</xdr:col>
      <xdr:colOff>62864</xdr:colOff>
      <xdr:row>78</xdr:row>
      <xdr:rowOff>150490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flipV="1">
          <a:off x="22159595" y="12024523"/>
          <a:ext cx="1269" cy="1499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154317</xdr:rowOff>
    </xdr:from>
    <xdr:ext cx="534377" cy="259045"/>
    <xdr:sp macro="" textlink="">
      <xdr:nvSpPr>
        <xdr:cNvPr id="841" name="繰出金最小値テキスト">
          <a:extLst>
            <a:ext uri="{FF2B5EF4-FFF2-40B4-BE49-F238E27FC236}">
              <a16:creationId xmlns:a16="http://schemas.microsoft.com/office/drawing/2014/main" id="{00000000-0008-0000-0600-000049030000}"/>
            </a:ext>
          </a:extLst>
        </xdr:cNvPr>
        <xdr:cNvSpPr txBox="1"/>
      </xdr:nvSpPr>
      <xdr:spPr>
        <a:xfrm>
          <a:off x="22212300" y="13527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150490</xdr:rowOff>
    </xdr:from>
    <xdr:to>
      <xdr:col>116</xdr:col>
      <xdr:colOff>152400</xdr:colOff>
      <xdr:row>78</xdr:row>
      <xdr:rowOff>150490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22072600" y="13523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141150</xdr:rowOff>
    </xdr:from>
    <xdr:ext cx="534377" cy="259045"/>
    <xdr:sp macro="" textlink="">
      <xdr:nvSpPr>
        <xdr:cNvPr id="843" name="繰出金最大値テキスト">
          <a:extLst>
            <a:ext uri="{FF2B5EF4-FFF2-40B4-BE49-F238E27FC236}">
              <a16:creationId xmlns:a16="http://schemas.microsoft.com/office/drawing/2014/main" id="{00000000-0008-0000-0600-00004B030000}"/>
            </a:ext>
          </a:extLst>
        </xdr:cNvPr>
        <xdr:cNvSpPr txBox="1"/>
      </xdr:nvSpPr>
      <xdr:spPr>
        <a:xfrm>
          <a:off x="22212300" y="11799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23023</xdr:rowOff>
    </xdr:from>
    <xdr:to>
      <xdr:col>116</xdr:col>
      <xdr:colOff>152400</xdr:colOff>
      <xdr:row>70</xdr:row>
      <xdr:rowOff>23023</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2072600" y="120245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113091</xdr:rowOff>
    </xdr:from>
    <xdr:to>
      <xdr:col>116</xdr:col>
      <xdr:colOff>63500</xdr:colOff>
      <xdr:row>76</xdr:row>
      <xdr:rowOff>84562</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1323300" y="12971841"/>
          <a:ext cx="838200" cy="142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46123</xdr:rowOff>
    </xdr:from>
    <xdr:ext cx="534377" cy="259045"/>
    <xdr:sp macro="" textlink="">
      <xdr:nvSpPr>
        <xdr:cNvPr id="846" name="繰出金平均値テキスト">
          <a:extLst>
            <a:ext uri="{FF2B5EF4-FFF2-40B4-BE49-F238E27FC236}">
              <a16:creationId xmlns:a16="http://schemas.microsoft.com/office/drawing/2014/main" id="{00000000-0008-0000-0600-00004E030000}"/>
            </a:ext>
          </a:extLst>
        </xdr:cNvPr>
        <xdr:cNvSpPr txBox="1"/>
      </xdr:nvSpPr>
      <xdr:spPr>
        <a:xfrm>
          <a:off x="22212300" y="125619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23246</xdr:rowOff>
    </xdr:from>
    <xdr:to>
      <xdr:col>116</xdr:col>
      <xdr:colOff>114300</xdr:colOff>
      <xdr:row>74</xdr:row>
      <xdr:rowOff>124846</xdr:rowOff>
    </xdr:to>
    <xdr:sp macro="" textlink="">
      <xdr:nvSpPr>
        <xdr:cNvPr id="847" name="フローチャート: 判断 846">
          <a:extLst>
            <a:ext uri="{FF2B5EF4-FFF2-40B4-BE49-F238E27FC236}">
              <a16:creationId xmlns:a16="http://schemas.microsoft.com/office/drawing/2014/main" id="{00000000-0008-0000-0600-00004F030000}"/>
            </a:ext>
          </a:extLst>
        </xdr:cNvPr>
        <xdr:cNvSpPr/>
      </xdr:nvSpPr>
      <xdr:spPr>
        <a:xfrm>
          <a:off x="22110700" y="12710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113091</xdr:rowOff>
    </xdr:from>
    <xdr:to>
      <xdr:col>111</xdr:col>
      <xdr:colOff>177800</xdr:colOff>
      <xdr:row>77</xdr:row>
      <xdr:rowOff>82093</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0434300" y="12971841"/>
          <a:ext cx="889000" cy="311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32299</xdr:rowOff>
    </xdr:from>
    <xdr:to>
      <xdr:col>112</xdr:col>
      <xdr:colOff>38100</xdr:colOff>
      <xdr:row>76</xdr:row>
      <xdr:rowOff>133899</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21272500" y="13062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125026</xdr:rowOff>
    </xdr:from>
    <xdr:ext cx="534377"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21056111" y="13155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82093</xdr:rowOff>
    </xdr:from>
    <xdr:to>
      <xdr:col>107</xdr:col>
      <xdr:colOff>50800</xdr:colOff>
      <xdr:row>78</xdr:row>
      <xdr:rowOff>142351</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flipV="1">
          <a:off x="19545300" y="13283743"/>
          <a:ext cx="889000" cy="23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77</xdr:row>
      <xdr:rowOff>50586</xdr:rowOff>
    </xdr:from>
    <xdr:to>
      <xdr:col>107</xdr:col>
      <xdr:colOff>101600</xdr:colOff>
      <xdr:row>77</xdr:row>
      <xdr:rowOff>152186</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20383500" y="13252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143313</xdr:rowOff>
    </xdr:from>
    <xdr:ext cx="534377"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0167111" y="1334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78</xdr:row>
      <xdr:rowOff>101478</xdr:rowOff>
    </xdr:from>
    <xdr:to>
      <xdr:col>102</xdr:col>
      <xdr:colOff>114300</xdr:colOff>
      <xdr:row>78</xdr:row>
      <xdr:rowOff>142351</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8656300" y="13474578"/>
          <a:ext cx="889000" cy="40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170647</xdr:rowOff>
    </xdr:from>
    <xdr:to>
      <xdr:col>102</xdr:col>
      <xdr:colOff>165100</xdr:colOff>
      <xdr:row>77</xdr:row>
      <xdr:rowOff>100797</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19494500" y="1320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117324</xdr:rowOff>
    </xdr:from>
    <xdr:ext cx="534377"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9278111" y="12976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157663</xdr:rowOff>
    </xdr:from>
    <xdr:to>
      <xdr:col>98</xdr:col>
      <xdr:colOff>38100</xdr:colOff>
      <xdr:row>77</xdr:row>
      <xdr:rowOff>87813</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18605500" y="1318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104340</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8389111" y="12963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33762</xdr:rowOff>
    </xdr:from>
    <xdr:to>
      <xdr:col>116</xdr:col>
      <xdr:colOff>114300</xdr:colOff>
      <xdr:row>76</xdr:row>
      <xdr:rowOff>135362</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22110700" y="13063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12189</xdr:rowOff>
    </xdr:from>
    <xdr:ext cx="534377" cy="259045"/>
    <xdr:sp macro="" textlink="">
      <xdr:nvSpPr>
        <xdr:cNvPr id="865" name="繰出金該当値テキスト">
          <a:extLst>
            <a:ext uri="{FF2B5EF4-FFF2-40B4-BE49-F238E27FC236}">
              <a16:creationId xmlns:a16="http://schemas.microsoft.com/office/drawing/2014/main" id="{00000000-0008-0000-0600-000061030000}"/>
            </a:ext>
          </a:extLst>
        </xdr:cNvPr>
        <xdr:cNvSpPr txBox="1"/>
      </xdr:nvSpPr>
      <xdr:spPr>
        <a:xfrm>
          <a:off x="22212300" y="13042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62291</xdr:rowOff>
    </xdr:from>
    <xdr:to>
      <xdr:col>112</xdr:col>
      <xdr:colOff>38100</xdr:colOff>
      <xdr:row>75</xdr:row>
      <xdr:rowOff>163891</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21272500" y="12921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8968</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056111" y="12696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31293</xdr:rowOff>
    </xdr:from>
    <xdr:to>
      <xdr:col>107</xdr:col>
      <xdr:colOff>101600</xdr:colOff>
      <xdr:row>77</xdr:row>
      <xdr:rowOff>132893</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20383500" y="13232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149420</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0167111" y="13008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78</xdr:row>
      <xdr:rowOff>91551</xdr:rowOff>
    </xdr:from>
    <xdr:to>
      <xdr:col>102</xdr:col>
      <xdr:colOff>165100</xdr:colOff>
      <xdr:row>79</xdr:row>
      <xdr:rowOff>21701</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19494500" y="13464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79</xdr:row>
      <xdr:rowOff>12828</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78111" y="13557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78</xdr:row>
      <xdr:rowOff>50678</xdr:rowOff>
    </xdr:from>
    <xdr:to>
      <xdr:col>98</xdr:col>
      <xdr:colOff>38100</xdr:colOff>
      <xdr:row>78</xdr:row>
      <xdr:rowOff>152278</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18605500" y="13423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78</xdr:row>
      <xdr:rowOff>143405</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89111" y="13516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8" name="前年度繰上充用金グラフ枠">
          <a:extLst>
            <a:ext uri="{FF2B5EF4-FFF2-40B4-BE49-F238E27FC236}">
              <a16:creationId xmlns:a16="http://schemas.microsoft.com/office/drawing/2014/main" id="{00000000-0008-0000-0600-000078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0" name="前年度繰上充用金最小値テキスト">
          <a:extLst>
            <a:ext uri="{FF2B5EF4-FFF2-40B4-BE49-F238E27FC236}">
              <a16:creationId xmlns:a16="http://schemas.microsoft.com/office/drawing/2014/main" id="{00000000-0008-0000-0600-00007A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2" name="前年度繰上充用金最大値テキスト">
          <a:extLst>
            <a:ext uri="{FF2B5EF4-FFF2-40B4-BE49-F238E27FC236}">
              <a16:creationId xmlns:a16="http://schemas.microsoft.com/office/drawing/2014/main" id="{00000000-0008-0000-0600-00007C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5" name="前年度繰上充用金平均値テキスト">
          <a:extLst>
            <a:ext uri="{FF2B5EF4-FFF2-40B4-BE49-F238E27FC236}">
              <a16:creationId xmlns:a16="http://schemas.microsoft.com/office/drawing/2014/main" id="{00000000-0008-0000-0600-00007F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6" name="フローチャート: 判断 895">
          <a:extLst>
            <a:ext uri="{FF2B5EF4-FFF2-40B4-BE49-F238E27FC236}">
              <a16:creationId xmlns:a16="http://schemas.microsoft.com/office/drawing/2014/main" id="{00000000-0008-0000-0600-000080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4" name="前年度繰上充用金該当値テキスト">
          <a:extLst>
            <a:ext uri="{FF2B5EF4-FFF2-40B4-BE49-F238E27FC236}">
              <a16:creationId xmlns:a16="http://schemas.microsoft.com/office/drawing/2014/main" id="{00000000-0008-0000-0600-000092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3" name="正方形/長方形 922">
          <a:extLst>
            <a:ext uri="{FF2B5EF4-FFF2-40B4-BE49-F238E27FC236}">
              <a16:creationId xmlns:a16="http://schemas.microsoft.com/office/drawing/2014/main" id="{00000000-0008-0000-0600-00009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4" name="正方形/長方形 923">
          <a:extLst>
            <a:ext uri="{FF2B5EF4-FFF2-40B4-BE49-F238E27FC236}">
              <a16:creationId xmlns:a16="http://schemas.microsoft.com/office/drawing/2014/main" id="{00000000-0008-0000-0600-00009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人件費は、給与改定に伴う増があった一方、定年年齢の段階的引き上げによる退職手当の隔年発生が起こらない年度であり、全体として減少したが、今後もこの傾向が続き、隔年で増減すると見込まれる。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物件費は、物価上昇と民間委託の推進等による増があった一方、新型コロナワクチン接種業務委託料や接種会場設営業務委託料の減などが上回り、全体として減少したが、今後は物価上昇や民間委託の推進により、増加傾向が見込まれる。</a:t>
          </a:r>
        </a:p>
        <a:p>
          <a:r>
            <a:rPr kumimoji="1" lang="ja-JP" altLang="en-US" sz="1300">
              <a:latin typeface="ＭＳ Ｐゴシック" panose="020B0600070205080204" pitchFamily="50" charset="-128"/>
              <a:ea typeface="ＭＳ Ｐゴシック" panose="020B0600070205080204" pitchFamily="50" charset="-128"/>
            </a:rPr>
            <a:t>扶助費は、私立保育所の定員拡大や障害者自立支援給費の受給者数の増に加え、学童クラブの待機児童対策など子育て施策の充実により、増加傾向であり、今後もこの傾向が続くことが見込まれる。</a:t>
          </a:r>
        </a:p>
        <a:p>
          <a:r>
            <a:rPr kumimoji="1" lang="ja-JP" altLang="en-US" sz="1300">
              <a:latin typeface="ＭＳ Ｐゴシック" panose="020B0600070205080204" pitchFamily="50" charset="-128"/>
              <a:ea typeface="ＭＳ Ｐゴシック" panose="020B0600070205080204" pitchFamily="50" charset="-128"/>
            </a:rPr>
            <a:t>普通建設事業費は、事業進捗により年度間の変化が大きいが、学校などの公共施設の老朽化による改修改築需要の増大により増加し、高い水準で推移することが見込まれる。</a:t>
          </a:r>
        </a:p>
        <a:p>
          <a:r>
            <a:rPr kumimoji="1" lang="ja-JP" altLang="en-US" sz="1300">
              <a:latin typeface="ＭＳ Ｐゴシック" panose="020B0600070205080204" pitchFamily="50" charset="-128"/>
              <a:ea typeface="ＭＳ Ｐゴシック" panose="020B0600070205080204" pitchFamily="50" charset="-128"/>
            </a:rPr>
            <a:t>繰出金は、高齢化の進展や医療費の増加による介護保険会計、後期高齢者医療会計への繰出金が増加傾向にあり、今後もこの傾向が続く見込みである。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東京都練馬区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741,540
718,345
48.08
320,634,548
312,286,631
7,057,921
192,226,207
48,474,522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2730</xdr:rowOff>
    </xdr:from>
    <xdr:to>
      <xdr:col>24</xdr:col>
      <xdr:colOff>62865</xdr:colOff>
      <xdr:row>38</xdr:row>
      <xdr:rowOff>24067</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317680"/>
          <a:ext cx="1270" cy="1221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27894</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542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24067</xdr:rowOff>
    </xdr:from>
    <xdr:to>
      <xdr:col>24</xdr:col>
      <xdr:colOff>152400</xdr:colOff>
      <xdr:row>38</xdr:row>
      <xdr:rowOff>24067</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539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120857</xdr:rowOff>
    </xdr:from>
    <xdr:ext cx="469744"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509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7,419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2730</xdr:rowOff>
    </xdr:from>
    <xdr:to>
      <xdr:col>24</xdr:col>
      <xdr:colOff>152400</xdr:colOff>
      <xdr:row>31</xdr:row>
      <xdr:rowOff>2730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317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129413</xdr:rowOff>
    </xdr:from>
    <xdr:to>
      <xdr:col>24</xdr:col>
      <xdr:colOff>63500</xdr:colOff>
      <xdr:row>37</xdr:row>
      <xdr:rowOff>131890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3797300" y="6473063"/>
          <a:ext cx="838200" cy="2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6811</xdr:rowOff>
    </xdr:from>
    <xdr:ext cx="469744"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1790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155384</xdr:rowOff>
    </xdr:from>
    <xdr:to>
      <xdr:col>24</xdr:col>
      <xdr:colOff>114300</xdr:colOff>
      <xdr:row>37</xdr:row>
      <xdr:rowOff>85534</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27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131890</xdr:rowOff>
    </xdr:from>
    <xdr:to>
      <xdr:col>19</xdr:col>
      <xdr:colOff>177800</xdr:colOff>
      <xdr:row>37</xdr:row>
      <xdr:rowOff>139128</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2908300" y="6475540"/>
          <a:ext cx="889000" cy="7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161290</xdr:rowOff>
    </xdr:from>
    <xdr:to>
      <xdr:col>20</xdr:col>
      <xdr:colOff>38100</xdr:colOff>
      <xdr:row>37</xdr:row>
      <xdr:rowOff>91440</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33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107967</xdr:rowOff>
    </xdr:from>
    <xdr:ext cx="469744"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62428" y="6108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131890</xdr:rowOff>
    </xdr:from>
    <xdr:to>
      <xdr:col>15</xdr:col>
      <xdr:colOff>50800</xdr:colOff>
      <xdr:row>37</xdr:row>
      <xdr:rowOff>139128</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a:off x="2019300" y="6475540"/>
          <a:ext cx="889000" cy="7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168529</xdr:rowOff>
    </xdr:from>
    <xdr:to>
      <xdr:col>15</xdr:col>
      <xdr:colOff>101600</xdr:colOff>
      <xdr:row>37</xdr:row>
      <xdr:rowOff>98679</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40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115206</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73428" y="6115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127698</xdr:rowOff>
    </xdr:from>
    <xdr:to>
      <xdr:col>10</xdr:col>
      <xdr:colOff>114300</xdr:colOff>
      <xdr:row>37</xdr:row>
      <xdr:rowOff>131890</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a:off x="1130300" y="6471348"/>
          <a:ext cx="889000" cy="4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161861</xdr:rowOff>
    </xdr:from>
    <xdr:to>
      <xdr:col>10</xdr:col>
      <xdr:colOff>165100</xdr:colOff>
      <xdr:row>37</xdr:row>
      <xdr:rowOff>92011</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34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108538</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84428" y="6109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151003</xdr:rowOff>
    </xdr:from>
    <xdr:to>
      <xdr:col>6</xdr:col>
      <xdr:colOff>38100</xdr:colOff>
      <xdr:row>37</xdr:row>
      <xdr:rowOff>81153</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23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97680</xdr:rowOff>
    </xdr:from>
    <xdr:ext cx="469744"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95428" y="60984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78613</xdr:rowOff>
    </xdr:from>
    <xdr:to>
      <xdr:col>24</xdr:col>
      <xdr:colOff>114300</xdr:colOff>
      <xdr:row>38</xdr:row>
      <xdr:rowOff>8763</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642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164990</xdr:rowOff>
    </xdr:from>
    <xdr:ext cx="469744"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6337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81090</xdr:rowOff>
    </xdr:from>
    <xdr:to>
      <xdr:col>20</xdr:col>
      <xdr:colOff>38100</xdr:colOff>
      <xdr:row>38</xdr:row>
      <xdr:rowOff>11240</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6424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2367</xdr:rowOff>
    </xdr:from>
    <xdr:ext cx="469744"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62428" y="6517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88328</xdr:rowOff>
    </xdr:from>
    <xdr:to>
      <xdr:col>15</xdr:col>
      <xdr:colOff>101600</xdr:colOff>
      <xdr:row>38</xdr:row>
      <xdr:rowOff>18478</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6431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9606</xdr:rowOff>
    </xdr:from>
    <xdr:ext cx="469744"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73428" y="6524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81090</xdr:rowOff>
    </xdr:from>
    <xdr:to>
      <xdr:col>10</xdr:col>
      <xdr:colOff>165100</xdr:colOff>
      <xdr:row>38</xdr:row>
      <xdr:rowOff>11240</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6424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2367</xdr:rowOff>
    </xdr:from>
    <xdr:ext cx="469744"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84428" y="6517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76898</xdr:rowOff>
    </xdr:from>
    <xdr:to>
      <xdr:col>6</xdr:col>
      <xdr:colOff>38100</xdr:colOff>
      <xdr:row>38</xdr:row>
      <xdr:rowOff>7048</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6420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169625</xdr:rowOff>
    </xdr:from>
    <xdr:ext cx="469744"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95428" y="6513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4336</xdr:rowOff>
    </xdr:from>
    <xdr:to>
      <xdr:col>24</xdr:col>
      <xdr:colOff>62865</xdr:colOff>
      <xdr:row>59</xdr:row>
      <xdr:rowOff>134693</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748286"/>
          <a:ext cx="1270" cy="1501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138520</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254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134693</xdr:rowOff>
    </xdr:from>
    <xdr:to>
      <xdr:col>24</xdr:col>
      <xdr:colOff>152400</xdr:colOff>
      <xdr:row>59</xdr:row>
      <xdr:rowOff>134693</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250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122463</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523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164,685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4336</xdr:rowOff>
    </xdr:from>
    <xdr:to>
      <xdr:col>24</xdr:col>
      <xdr:colOff>152400</xdr:colOff>
      <xdr:row>51</xdr:row>
      <xdr:rowOff>4336</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748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59</xdr:row>
      <xdr:rowOff>10323</xdr:rowOff>
    </xdr:from>
    <xdr:to>
      <xdr:col>24</xdr:col>
      <xdr:colOff>63500</xdr:colOff>
      <xdr:row>59</xdr:row>
      <xdr:rowOff>47139</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3797300" y="10125873"/>
          <a:ext cx="838200" cy="36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44504</xdr:rowOff>
    </xdr:from>
    <xdr:ext cx="534377"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6457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21627</xdr:rowOff>
    </xdr:from>
    <xdr:to>
      <xdr:col>24</xdr:col>
      <xdr:colOff>114300</xdr:colOff>
      <xdr:row>57</xdr:row>
      <xdr:rowOff>123227</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794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10323</xdr:rowOff>
    </xdr:from>
    <xdr:to>
      <xdr:col>19</xdr:col>
      <xdr:colOff>177800</xdr:colOff>
      <xdr:row>59</xdr:row>
      <xdr:rowOff>83051</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908300" y="10125873"/>
          <a:ext cx="889000" cy="72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69360</xdr:rowOff>
    </xdr:from>
    <xdr:to>
      <xdr:col>20</xdr:col>
      <xdr:colOff>38100</xdr:colOff>
      <xdr:row>57</xdr:row>
      <xdr:rowOff>170960</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842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16037</xdr:rowOff>
    </xdr:from>
    <xdr:ext cx="534377"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530111" y="9617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56838</xdr:rowOff>
    </xdr:from>
    <xdr:to>
      <xdr:col>15</xdr:col>
      <xdr:colOff>50800</xdr:colOff>
      <xdr:row>59</xdr:row>
      <xdr:rowOff>83051</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2019300" y="9143688"/>
          <a:ext cx="889000" cy="1054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80474</xdr:rowOff>
    </xdr:from>
    <xdr:to>
      <xdr:col>15</xdr:col>
      <xdr:colOff>101600</xdr:colOff>
      <xdr:row>58</xdr:row>
      <xdr:rowOff>10624</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853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27151</xdr:rowOff>
    </xdr:from>
    <xdr:ext cx="534377"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41111" y="9628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56838</xdr:rowOff>
    </xdr:from>
    <xdr:to>
      <xdr:col>10</xdr:col>
      <xdr:colOff>114300</xdr:colOff>
      <xdr:row>59</xdr:row>
      <xdr:rowOff>63664</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flipV="1">
          <a:off x="1130300" y="9143688"/>
          <a:ext cx="889000" cy="1035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51</xdr:row>
      <xdr:rowOff>115254</xdr:rowOff>
    </xdr:from>
    <xdr:to>
      <xdr:col>10</xdr:col>
      <xdr:colOff>165100</xdr:colOff>
      <xdr:row>52</xdr:row>
      <xdr:rowOff>45404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88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50</xdr:row>
      <xdr:rowOff>61931</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8634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10544</xdr:rowOff>
    </xdr:from>
    <xdr:to>
      <xdr:col>6</xdr:col>
      <xdr:colOff>38100</xdr:colOff>
      <xdr:row>58</xdr:row>
      <xdr:rowOff>112144</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954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128671</xdr:rowOff>
    </xdr:from>
    <xdr:ext cx="534377"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63111" y="9729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167789</xdr:rowOff>
    </xdr:from>
    <xdr:to>
      <xdr:col>24</xdr:col>
      <xdr:colOff>114300</xdr:colOff>
      <xdr:row>59</xdr:row>
      <xdr:rowOff>97939</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10111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82716</xdr:rowOff>
    </xdr:from>
    <xdr:ext cx="534377"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10026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130973</xdr:rowOff>
    </xdr:from>
    <xdr:to>
      <xdr:col>20</xdr:col>
      <xdr:colOff>38100</xdr:colOff>
      <xdr:row>59</xdr:row>
      <xdr:rowOff>61123</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1007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52250</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530111" y="10167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59</xdr:row>
      <xdr:rowOff>32251</xdr:rowOff>
    </xdr:from>
    <xdr:to>
      <xdr:col>15</xdr:col>
      <xdr:colOff>101600</xdr:colOff>
      <xdr:row>59</xdr:row>
      <xdr:rowOff>133851</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10147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124978</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41111" y="10240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6038</xdr:rowOff>
    </xdr:from>
    <xdr:to>
      <xdr:col>10</xdr:col>
      <xdr:colOff>165100</xdr:colOff>
      <xdr:row>53</xdr:row>
      <xdr:rowOff>107638</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092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98765</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9185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12864</xdr:rowOff>
    </xdr:from>
    <xdr:to>
      <xdr:col>6</xdr:col>
      <xdr:colOff>38100</xdr:colOff>
      <xdr:row>59</xdr:row>
      <xdr:rowOff>114464</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10128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105591</xdr:rowOff>
    </xdr:from>
    <xdr:ext cx="534377"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63111" y="10221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141749</xdr:rowOff>
    </xdr:from>
    <xdr:to>
      <xdr:col>24</xdr:col>
      <xdr:colOff>62865</xdr:colOff>
      <xdr:row>79</xdr:row>
      <xdr:rowOff>1877</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314699"/>
          <a:ext cx="1270" cy="1231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5704</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550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205,587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1877</xdr:rowOff>
    </xdr:from>
    <xdr:to>
      <xdr:col>24</xdr:col>
      <xdr:colOff>152400</xdr:colOff>
      <xdr:row>79</xdr:row>
      <xdr:rowOff>1877</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546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88426</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20899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367,231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141749</xdr:rowOff>
    </xdr:from>
    <xdr:to>
      <xdr:col>24</xdr:col>
      <xdr:colOff>152400</xdr:colOff>
      <xdr:row>71</xdr:row>
      <xdr:rowOff>141749</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314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42377</xdr:rowOff>
    </xdr:from>
    <xdr:to>
      <xdr:col>24</xdr:col>
      <xdr:colOff>63500</xdr:colOff>
      <xdr:row>77</xdr:row>
      <xdr:rowOff>90742</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244027"/>
          <a:ext cx="838200" cy="48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4968</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03516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246,517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153541</xdr:rowOff>
    </xdr:from>
    <xdr:to>
      <xdr:col>24</xdr:col>
      <xdr:colOff>114300</xdr:colOff>
      <xdr:row>77</xdr:row>
      <xdr:rowOff>83691</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83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70008</xdr:rowOff>
    </xdr:from>
    <xdr:to>
      <xdr:col>19</xdr:col>
      <xdr:colOff>177800</xdr:colOff>
      <xdr:row>77</xdr:row>
      <xdr:rowOff>90742</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908300" y="13271658"/>
          <a:ext cx="889000" cy="20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43904</xdr:rowOff>
    </xdr:from>
    <xdr:to>
      <xdr:col>20</xdr:col>
      <xdr:colOff>38100</xdr:colOff>
      <xdr:row>77</xdr:row>
      <xdr:rowOff>145504</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45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136631</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338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70008</xdr:rowOff>
    </xdr:from>
    <xdr:to>
      <xdr:col>15</xdr:col>
      <xdr:colOff>50800</xdr:colOff>
      <xdr:row>78</xdr:row>
      <xdr:rowOff>98330</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3271658"/>
          <a:ext cx="889000" cy="199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42563</xdr:rowOff>
    </xdr:from>
    <xdr:to>
      <xdr:col>15</xdr:col>
      <xdr:colOff>101600</xdr:colOff>
      <xdr:row>77</xdr:row>
      <xdr:rowOff>144163</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244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135290</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336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98330</xdr:rowOff>
    </xdr:from>
    <xdr:to>
      <xdr:col>10</xdr:col>
      <xdr:colOff>114300</xdr:colOff>
      <xdr:row>78</xdr:row>
      <xdr:rowOff>155466</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471430"/>
          <a:ext cx="889000" cy="57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38044</xdr:rowOff>
    </xdr:from>
    <xdr:to>
      <xdr:col>10</xdr:col>
      <xdr:colOff>165100</xdr:colOff>
      <xdr:row>78</xdr:row>
      <xdr:rowOff>139644</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411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156171</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186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73363</xdr:rowOff>
    </xdr:from>
    <xdr:to>
      <xdr:col>6</xdr:col>
      <xdr:colOff>38100</xdr:colOff>
      <xdr:row>79</xdr:row>
      <xdr:rowOff>3513</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44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20040</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221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163027</xdr:rowOff>
    </xdr:from>
    <xdr:to>
      <xdr:col>24</xdr:col>
      <xdr:colOff>114300</xdr:colOff>
      <xdr:row>77</xdr:row>
      <xdr:rowOff>93177</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193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141454</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3171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39942</xdr:rowOff>
    </xdr:from>
    <xdr:to>
      <xdr:col>20</xdr:col>
      <xdr:colOff>38100</xdr:colOff>
      <xdr:row>77</xdr:row>
      <xdr:rowOff>141542</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241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158069</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3016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19208</xdr:rowOff>
    </xdr:from>
    <xdr:to>
      <xdr:col>15</xdr:col>
      <xdr:colOff>101600</xdr:colOff>
      <xdr:row>77</xdr:row>
      <xdr:rowOff>120808</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220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137335</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996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47530</xdr:rowOff>
    </xdr:from>
    <xdr:to>
      <xdr:col>10</xdr:col>
      <xdr:colOff>165100</xdr:colOff>
      <xdr:row>78</xdr:row>
      <xdr:rowOff>149130</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420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140257</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513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104666</xdr:rowOff>
    </xdr:from>
    <xdr:to>
      <xdr:col>6</xdr:col>
      <xdr:colOff>38100</xdr:colOff>
      <xdr:row>79</xdr:row>
      <xdr:rowOff>34816</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477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25943</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570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91832</xdr:rowOff>
    </xdr:from>
    <xdr:to>
      <xdr:col>24</xdr:col>
      <xdr:colOff>62865</xdr:colOff>
      <xdr:row>97</xdr:row>
      <xdr:rowOff>78480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633595" y="15522332"/>
          <a:ext cx="1270" cy="11867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82307</xdr:rowOff>
    </xdr:from>
    <xdr:ext cx="534377" cy="259045"/>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686300" y="16712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78480</xdr:rowOff>
    </xdr:from>
    <xdr:to>
      <xdr:col>24</xdr:col>
      <xdr:colOff>152400</xdr:colOff>
      <xdr:row>97</xdr:row>
      <xdr:rowOff>78480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6709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38509</xdr:rowOff>
    </xdr:from>
    <xdr:ext cx="534377" cy="25904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686300" y="15297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82,094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91832</xdr:rowOff>
    </xdr:from>
    <xdr:to>
      <xdr:col>24</xdr:col>
      <xdr:colOff>152400</xdr:colOff>
      <xdr:row>90</xdr:row>
      <xdr:rowOff>91832</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5522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6632</xdr:rowOff>
    </xdr:from>
    <xdr:to>
      <xdr:col>24</xdr:col>
      <xdr:colOff>63500</xdr:colOff>
      <xdr:row>96</xdr:row>
      <xdr:rowOff>151771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3797300" y="16294382"/>
          <a:ext cx="838200" cy="316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13158</xdr:rowOff>
    </xdr:from>
    <xdr:ext cx="534377" cy="259045"/>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686300" y="163009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161731</xdr:rowOff>
    </xdr:from>
    <xdr:to>
      <xdr:col>24</xdr:col>
      <xdr:colOff>114300</xdr:colOff>
      <xdr:row>96</xdr:row>
      <xdr:rowOff>91881</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584700" y="16449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6632</xdr:rowOff>
    </xdr:from>
    <xdr:to>
      <xdr:col>19</xdr:col>
      <xdr:colOff>177800</xdr:colOff>
      <xdr:row>95</xdr:row>
      <xdr:rowOff>54501</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908300" y="16294382"/>
          <a:ext cx="889000" cy="47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131214</xdr:rowOff>
    </xdr:from>
    <xdr:to>
      <xdr:col>20</xdr:col>
      <xdr:colOff>38100</xdr:colOff>
      <xdr:row>95</xdr:row>
      <xdr:rowOff>61364</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746500" y="16247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52491</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530111" y="16340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54501</xdr:rowOff>
    </xdr:from>
    <xdr:to>
      <xdr:col>15</xdr:col>
      <xdr:colOff>50800</xdr:colOff>
      <xdr:row>97</xdr:row>
      <xdr:rowOff>82984</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019300" y="16342251"/>
          <a:ext cx="889000" cy="371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151834</xdr:rowOff>
    </xdr:from>
    <xdr:to>
      <xdr:col>15</xdr:col>
      <xdr:colOff>101600</xdr:colOff>
      <xdr:row>95</xdr:row>
      <xdr:rowOff>81984</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857500" y="16268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98511</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641111" y="16043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82984</xdr:rowOff>
    </xdr:from>
    <xdr:to>
      <xdr:col>10</xdr:col>
      <xdr:colOff>114300</xdr:colOff>
      <xdr:row>97</xdr:row>
      <xdr:rowOff>150399</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1130300" y="16713634"/>
          <a:ext cx="889000" cy="67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164703</xdr:rowOff>
    </xdr:from>
    <xdr:to>
      <xdr:col>10</xdr:col>
      <xdr:colOff>165100</xdr:colOff>
      <xdr:row>97</xdr:row>
      <xdr:rowOff>94853</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968500" y="16623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111380</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752111" y="16399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67801</xdr:rowOff>
    </xdr:from>
    <xdr:to>
      <xdr:col>6</xdr:col>
      <xdr:colOff>38100</xdr:colOff>
      <xdr:row>97</xdr:row>
      <xdr:rowOff>169401</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79500" y="166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14478</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63111" y="16473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100971</xdr:rowOff>
    </xdr:from>
    <xdr:to>
      <xdr:col>24</xdr:col>
      <xdr:colOff>114300</xdr:colOff>
      <xdr:row>97</xdr:row>
      <xdr:rowOff>31121</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584700" y="16560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15898</xdr:rowOff>
    </xdr:from>
    <xdr:ext cx="534377" cy="259045"/>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686300" y="16475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127282</xdr:rowOff>
    </xdr:from>
    <xdr:to>
      <xdr:col>20</xdr:col>
      <xdr:colOff>38100</xdr:colOff>
      <xdr:row>95</xdr:row>
      <xdr:rowOff>57432</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746500" y="16243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73959</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530111" y="16018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3701</xdr:rowOff>
    </xdr:from>
    <xdr:to>
      <xdr:col>15</xdr:col>
      <xdr:colOff>101600</xdr:colOff>
      <xdr:row>95</xdr:row>
      <xdr:rowOff>105301</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857500" y="16291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96428</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641111" y="1638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32184</xdr:rowOff>
    </xdr:from>
    <xdr:to>
      <xdr:col>10</xdr:col>
      <xdr:colOff>165100</xdr:colOff>
      <xdr:row>97</xdr:row>
      <xdr:rowOff>133784</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968500" y="16662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124911</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752111" y="16755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99599</xdr:rowOff>
    </xdr:from>
    <xdr:to>
      <xdr:col>6</xdr:col>
      <xdr:colOff>38100</xdr:colOff>
      <xdr:row>98</xdr:row>
      <xdr:rowOff>29749</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79500" y="16730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20876</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63111" y="16822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49631</xdr:rowOff>
    </xdr:from>
    <xdr:to>
      <xdr:col>54</xdr:col>
      <xdr:colOff>189865</xdr:colOff>
      <xdr:row>38</xdr:row>
      <xdr:rowOff>80264</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193131"/>
          <a:ext cx="1270" cy="14022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84091</xdr:rowOff>
    </xdr:from>
    <xdr:ext cx="378565"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5991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80264</xdr:rowOff>
    </xdr:from>
    <xdr:to>
      <xdr:col>55</xdr:col>
      <xdr:colOff>88900</xdr:colOff>
      <xdr:row>38</xdr:row>
      <xdr:rowOff>80264</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595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167758</xdr:rowOff>
    </xdr:from>
    <xdr:ext cx="469744"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4968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3,197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49631</xdr:rowOff>
    </xdr:from>
    <xdr:to>
      <xdr:col>55</xdr:col>
      <xdr:colOff>88900</xdr:colOff>
      <xdr:row>30</xdr:row>
      <xdr:rowOff>49631</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193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47346</xdr:rowOff>
    </xdr:from>
    <xdr:to>
      <xdr:col>55</xdr:col>
      <xdr:colOff>0</xdr:colOff>
      <xdr:row>35</xdr:row>
      <xdr:rowOff>160274</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9639300" y="6048096"/>
          <a:ext cx="838200" cy="112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100702</xdr:rowOff>
    </xdr:from>
    <xdr:ext cx="378565"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27290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122275</xdr:rowOff>
    </xdr:from>
    <xdr:to>
      <xdr:col>55</xdr:col>
      <xdr:colOff>50800</xdr:colOff>
      <xdr:row>37</xdr:row>
      <xdr:rowOff>52425</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29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160274</xdr:rowOff>
    </xdr:from>
    <xdr:to>
      <xdr:col>50</xdr:col>
      <xdr:colOff>114300</xdr:colOff>
      <xdr:row>36</xdr:row>
      <xdr:rowOff>60604</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8750300" y="6161024"/>
          <a:ext cx="889000" cy="71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115418</xdr:rowOff>
    </xdr:from>
    <xdr:to>
      <xdr:col>50</xdr:col>
      <xdr:colOff>165100</xdr:colOff>
      <xdr:row>37</xdr:row>
      <xdr:rowOff>45568</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287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36695</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3803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60604</xdr:rowOff>
    </xdr:from>
    <xdr:to>
      <xdr:col>45</xdr:col>
      <xdr:colOff>177800</xdr:colOff>
      <xdr:row>36</xdr:row>
      <xdr:rowOff>118669</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7861300" y="6232804"/>
          <a:ext cx="889000" cy="58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144678</xdr:rowOff>
    </xdr:from>
    <xdr:to>
      <xdr:col>46</xdr:col>
      <xdr:colOff>38100</xdr:colOff>
      <xdr:row>37</xdr:row>
      <xdr:rowOff>74828</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316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65955</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61017" y="64096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62433</xdr:rowOff>
    </xdr:from>
    <xdr:to>
      <xdr:col>41</xdr:col>
      <xdr:colOff>50800</xdr:colOff>
      <xdr:row>36</xdr:row>
      <xdr:rowOff>118669</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234633"/>
          <a:ext cx="889000" cy="56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122275</xdr:rowOff>
    </xdr:from>
    <xdr:to>
      <xdr:col>41</xdr:col>
      <xdr:colOff>101600</xdr:colOff>
      <xdr:row>37</xdr:row>
      <xdr:rowOff>52425</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29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43552</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3872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108560</xdr:rowOff>
    </xdr:from>
    <xdr:to>
      <xdr:col>36</xdr:col>
      <xdr:colOff>165100</xdr:colOff>
      <xdr:row>37</xdr:row>
      <xdr:rowOff>38710</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2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29837</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3017" y="63734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167996</xdr:rowOff>
    </xdr:from>
    <xdr:to>
      <xdr:col>55</xdr:col>
      <xdr:colOff>50800</xdr:colOff>
      <xdr:row>35</xdr:row>
      <xdr:rowOff>98146</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599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19423</xdr:rowOff>
    </xdr:from>
    <xdr:ext cx="469744"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5848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109474</xdr:rowOff>
    </xdr:from>
    <xdr:to>
      <xdr:col>50</xdr:col>
      <xdr:colOff>165100</xdr:colOff>
      <xdr:row>36</xdr:row>
      <xdr:rowOff>39624</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110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34</xdr:row>
      <xdr:rowOff>56151</xdr:rowOff>
    </xdr:from>
    <xdr:ext cx="469744"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04428" y="5885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9804</xdr:rowOff>
    </xdr:from>
    <xdr:to>
      <xdr:col>46</xdr:col>
      <xdr:colOff>38100</xdr:colOff>
      <xdr:row>36</xdr:row>
      <xdr:rowOff>111404</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182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34</xdr:row>
      <xdr:rowOff>127931</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561017" y="59572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67869</xdr:rowOff>
    </xdr:from>
    <xdr:to>
      <xdr:col>41</xdr:col>
      <xdr:colOff>101600</xdr:colOff>
      <xdr:row>36</xdr:row>
      <xdr:rowOff>169469</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240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14546</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72017" y="60152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11633</xdr:rowOff>
    </xdr:from>
    <xdr:to>
      <xdr:col>36</xdr:col>
      <xdr:colOff>165100</xdr:colOff>
      <xdr:row>36</xdr:row>
      <xdr:rowOff>113233</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183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34</xdr:row>
      <xdr:rowOff>129760</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783017" y="59590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54627</xdr:rowOff>
    </xdr:from>
    <xdr:ext cx="46717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136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111777</xdr:rowOff>
    </xdr:from>
    <xdr:ext cx="46717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136821" y="9027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49</xdr:row>
      <xdr:rowOff>168927</xdr:rowOff>
    </xdr:from>
    <xdr:ext cx="46717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136821" y="8569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47</xdr:row>
      <xdr:rowOff>54627</xdr:rowOff>
    </xdr:from>
    <xdr:ext cx="46717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136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農林水産業費グラフ枠">
          <a:extLst>
            <a:ext uri="{FF2B5EF4-FFF2-40B4-BE49-F238E27FC236}">
              <a16:creationId xmlns:a16="http://schemas.microsoft.com/office/drawing/2014/main" id="{00000000-0008-0000-07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45059</xdr:rowOff>
    </xdr:from>
    <xdr:to>
      <xdr:col>54</xdr:col>
      <xdr:colOff>189865</xdr:colOff>
      <xdr:row>58</xdr:row>
      <xdr:rowOff>139700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flipV="1">
          <a:off x="10475595" y="8960459"/>
          <a:ext cx="1270" cy="11233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143527</xdr:rowOff>
    </xdr:from>
    <xdr:ext cx="249299" cy="259045"/>
    <xdr:sp macro="" textlink="">
      <xdr:nvSpPr>
        <xdr:cNvPr id="340" name="農林水産業費最小値テキスト">
          <a:extLst>
            <a:ext uri="{FF2B5EF4-FFF2-40B4-BE49-F238E27FC236}">
              <a16:creationId xmlns:a16="http://schemas.microsoft.com/office/drawing/2014/main" id="{00000000-0008-0000-0700-000054010000}"/>
            </a:ext>
          </a:extLst>
        </xdr:cNvPr>
        <xdr:cNvSpPr txBox="1"/>
      </xdr:nvSpPr>
      <xdr:spPr>
        <a:xfrm>
          <a:off x="10528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139700</xdr:rowOff>
    </xdr:from>
    <xdr:to>
      <xdr:col>55</xdr:col>
      <xdr:colOff>88900</xdr:colOff>
      <xdr:row>58</xdr:row>
      <xdr:rowOff>139700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10388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163186</xdr:rowOff>
    </xdr:from>
    <xdr:ext cx="469744" cy="259045"/>
    <xdr:sp macro="" textlink="">
      <xdr:nvSpPr>
        <xdr:cNvPr id="342" name="農林水産業費最大値テキスト">
          <a:extLst>
            <a:ext uri="{FF2B5EF4-FFF2-40B4-BE49-F238E27FC236}">
              <a16:creationId xmlns:a16="http://schemas.microsoft.com/office/drawing/2014/main" id="{00000000-0008-0000-0700-000056010000}"/>
            </a:ext>
          </a:extLst>
        </xdr:cNvPr>
        <xdr:cNvSpPr txBox="1"/>
      </xdr:nvSpPr>
      <xdr:spPr>
        <a:xfrm>
          <a:off x="10528300" y="8735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2,457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52</xdr:row>
      <xdr:rowOff>45059</xdr:rowOff>
    </xdr:from>
    <xdr:to>
      <xdr:col>55</xdr:col>
      <xdr:colOff>88900</xdr:colOff>
      <xdr:row>52</xdr:row>
      <xdr:rowOff>45059</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89604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45059</xdr:rowOff>
    </xdr:from>
    <xdr:to>
      <xdr:col>55</xdr:col>
      <xdr:colOff>0</xdr:colOff>
      <xdr:row>56</xdr:row>
      <xdr:rowOff>134671</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flipV="1">
          <a:off x="9639300" y="8960459"/>
          <a:ext cx="838200" cy="775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106189</xdr:rowOff>
    </xdr:from>
    <xdr:ext cx="378565" cy="259045"/>
    <xdr:sp macro="" textlink="">
      <xdr:nvSpPr>
        <xdr:cNvPr id="345" name="農林水産業費平均値テキスト">
          <a:extLst>
            <a:ext uri="{FF2B5EF4-FFF2-40B4-BE49-F238E27FC236}">
              <a16:creationId xmlns:a16="http://schemas.microsoft.com/office/drawing/2014/main" id="{00000000-0008-0000-0700-000059010000}"/>
            </a:ext>
          </a:extLst>
        </xdr:cNvPr>
        <xdr:cNvSpPr txBox="1"/>
      </xdr:nvSpPr>
      <xdr:spPr>
        <a:xfrm>
          <a:off x="10528300" y="987883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127762</xdr:rowOff>
    </xdr:from>
    <xdr:to>
      <xdr:col>55</xdr:col>
      <xdr:colOff>50800</xdr:colOff>
      <xdr:row>58</xdr:row>
      <xdr:rowOff>57912</xdr:rowOff>
    </xdr:to>
    <xdr:sp macro="" textlink="">
      <xdr:nvSpPr>
        <xdr:cNvPr id="346" name="フローチャート: 判断 345">
          <a:extLst>
            <a:ext uri="{FF2B5EF4-FFF2-40B4-BE49-F238E27FC236}">
              <a16:creationId xmlns:a16="http://schemas.microsoft.com/office/drawing/2014/main" id="{00000000-0008-0000-0700-00005A010000}"/>
            </a:ext>
          </a:extLst>
        </xdr:cNvPr>
        <xdr:cNvSpPr/>
      </xdr:nvSpPr>
      <xdr:spPr>
        <a:xfrm>
          <a:off x="10426700" y="9900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52832</xdr:rowOff>
    </xdr:from>
    <xdr:to>
      <xdr:col>50</xdr:col>
      <xdr:colOff>114300</xdr:colOff>
      <xdr:row>56</xdr:row>
      <xdr:rowOff>134671</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8750300" y="9311132"/>
          <a:ext cx="889000" cy="424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82499</xdr:rowOff>
    </xdr:from>
    <xdr:to>
      <xdr:col>50</xdr:col>
      <xdr:colOff>165100</xdr:colOff>
      <xdr:row>58</xdr:row>
      <xdr:rowOff>12649</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9588500" y="9855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58</xdr:row>
      <xdr:rowOff>3776</xdr:rowOff>
    </xdr:from>
    <xdr:ext cx="378565" cy="259045"/>
    <xdr:sp macro="" textlink="">
      <xdr:nvSpPr>
        <xdr:cNvPr id="349" name="テキスト ボックス 348">
          <a:extLst>
            <a:ext uri="{FF2B5EF4-FFF2-40B4-BE49-F238E27FC236}">
              <a16:creationId xmlns:a16="http://schemas.microsoft.com/office/drawing/2014/main" id="{00000000-0008-0000-0700-00005D010000}"/>
            </a:ext>
          </a:extLst>
        </xdr:cNvPr>
        <xdr:cNvSpPr txBox="1"/>
      </xdr:nvSpPr>
      <xdr:spPr>
        <a:xfrm>
          <a:off x="9450017" y="99478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36373</xdr:rowOff>
    </xdr:from>
    <xdr:to>
      <xdr:col>45</xdr:col>
      <xdr:colOff>177800</xdr:colOff>
      <xdr:row>54</xdr:row>
      <xdr:rowOff>52832</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7861300" y="9294673"/>
          <a:ext cx="889000" cy="16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151536</xdr:rowOff>
    </xdr:from>
    <xdr:to>
      <xdr:col>46</xdr:col>
      <xdr:colOff>38100</xdr:colOff>
      <xdr:row>58</xdr:row>
      <xdr:rowOff>81686</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8699500" y="992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58</xdr:row>
      <xdr:rowOff>72813</xdr:rowOff>
    </xdr:from>
    <xdr:ext cx="378565"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8561017" y="100169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36373</xdr:rowOff>
    </xdr:from>
    <xdr:to>
      <xdr:col>41</xdr:col>
      <xdr:colOff>50800</xdr:colOff>
      <xdr:row>54</xdr:row>
      <xdr:rowOff>130556</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6972300" y="9294673"/>
          <a:ext cx="889000" cy="94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148793</xdr:rowOff>
    </xdr:from>
    <xdr:to>
      <xdr:col>41</xdr:col>
      <xdr:colOff>101600</xdr:colOff>
      <xdr:row>58</xdr:row>
      <xdr:rowOff>78943</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7810500" y="992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58</xdr:row>
      <xdr:rowOff>70070</xdr:rowOff>
    </xdr:from>
    <xdr:ext cx="378565"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7672017" y="100141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162966</xdr:rowOff>
    </xdr:from>
    <xdr:to>
      <xdr:col>36</xdr:col>
      <xdr:colOff>165100</xdr:colOff>
      <xdr:row>58</xdr:row>
      <xdr:rowOff>93116</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6921500" y="9935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58</xdr:row>
      <xdr:rowOff>84243</xdr:rowOff>
    </xdr:from>
    <xdr:ext cx="378565"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6783017" y="100283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51</xdr:row>
      <xdr:rowOff>165709</xdr:rowOff>
    </xdr:from>
    <xdr:to>
      <xdr:col>55</xdr:col>
      <xdr:colOff>50800</xdr:colOff>
      <xdr:row>52</xdr:row>
      <xdr:rowOff>95859</xdr:rowOff>
    </xdr:to>
    <xdr:sp macro="" textlink="">
      <xdr:nvSpPr>
        <xdr:cNvPr id="363" name="楕円 362">
          <a:extLst>
            <a:ext uri="{FF2B5EF4-FFF2-40B4-BE49-F238E27FC236}">
              <a16:creationId xmlns:a16="http://schemas.microsoft.com/office/drawing/2014/main" id="{00000000-0008-0000-0700-00006B010000}"/>
            </a:ext>
          </a:extLst>
        </xdr:cNvPr>
        <xdr:cNvSpPr/>
      </xdr:nvSpPr>
      <xdr:spPr>
        <a:xfrm>
          <a:off x="10426700" y="8909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118736</xdr:rowOff>
    </xdr:from>
    <xdr:ext cx="469744" cy="259045"/>
    <xdr:sp macro="" textlink="">
      <xdr:nvSpPr>
        <xdr:cNvPr id="364" name="農林水産業費該当値テキスト">
          <a:extLst>
            <a:ext uri="{FF2B5EF4-FFF2-40B4-BE49-F238E27FC236}">
              <a16:creationId xmlns:a16="http://schemas.microsoft.com/office/drawing/2014/main" id="{00000000-0008-0000-0700-00006C010000}"/>
            </a:ext>
          </a:extLst>
        </xdr:cNvPr>
        <xdr:cNvSpPr txBox="1"/>
      </xdr:nvSpPr>
      <xdr:spPr>
        <a:xfrm>
          <a:off x="10528300" y="8862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83871</xdr:rowOff>
    </xdr:from>
    <xdr:to>
      <xdr:col>50</xdr:col>
      <xdr:colOff>165100</xdr:colOff>
      <xdr:row>57</xdr:row>
      <xdr:rowOff>14021</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9588500" y="9685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55</xdr:row>
      <xdr:rowOff>30548</xdr:rowOff>
    </xdr:from>
    <xdr:ext cx="378565"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9450017" y="94602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2032</xdr:rowOff>
    </xdr:from>
    <xdr:to>
      <xdr:col>46</xdr:col>
      <xdr:colOff>38100</xdr:colOff>
      <xdr:row>54</xdr:row>
      <xdr:rowOff>103632</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8699500" y="9260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52</xdr:row>
      <xdr:rowOff>120159</xdr:rowOff>
    </xdr:from>
    <xdr:ext cx="469744"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15428" y="9035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53</xdr:row>
      <xdr:rowOff>157023</xdr:rowOff>
    </xdr:from>
    <xdr:to>
      <xdr:col>41</xdr:col>
      <xdr:colOff>101600</xdr:colOff>
      <xdr:row>54</xdr:row>
      <xdr:rowOff>87173</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7810500" y="9243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52</xdr:row>
      <xdr:rowOff>103700</xdr:rowOff>
    </xdr:from>
    <xdr:ext cx="469744"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626428" y="9019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79756</xdr:rowOff>
    </xdr:from>
    <xdr:to>
      <xdr:col>36</xdr:col>
      <xdr:colOff>165100</xdr:colOff>
      <xdr:row>55</xdr:row>
      <xdr:rowOff>9906</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6921500" y="933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53</xdr:row>
      <xdr:rowOff>26433</xdr:rowOff>
    </xdr:from>
    <xdr:ext cx="469744"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6737428" y="9113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商工費グラフ枠">
          <a:extLst>
            <a:ext uri="{FF2B5EF4-FFF2-40B4-BE49-F238E27FC236}">
              <a16:creationId xmlns:a16="http://schemas.microsoft.com/office/drawing/2014/main" id="{00000000-0008-0000-07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55529</xdr:rowOff>
    </xdr:from>
    <xdr:to>
      <xdr:col>54</xdr:col>
      <xdr:colOff>189865</xdr:colOff>
      <xdr:row>78</xdr:row>
      <xdr:rowOff>14061</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flipV="1">
          <a:off x="10475595" y="12057029"/>
          <a:ext cx="1270" cy="13301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17888</xdr:rowOff>
    </xdr:from>
    <xdr:ext cx="469744" cy="259045"/>
    <xdr:sp macro="" textlink="">
      <xdr:nvSpPr>
        <xdr:cNvPr id="395" name="商工費最小値テキスト">
          <a:extLst>
            <a:ext uri="{FF2B5EF4-FFF2-40B4-BE49-F238E27FC236}">
              <a16:creationId xmlns:a16="http://schemas.microsoft.com/office/drawing/2014/main" id="{00000000-0008-0000-0700-00008B010000}"/>
            </a:ext>
          </a:extLst>
        </xdr:cNvPr>
        <xdr:cNvSpPr txBox="1"/>
      </xdr:nvSpPr>
      <xdr:spPr>
        <a:xfrm>
          <a:off x="10528300" y="13390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14061</xdr:rowOff>
    </xdr:from>
    <xdr:to>
      <xdr:col>55</xdr:col>
      <xdr:colOff>88900</xdr:colOff>
      <xdr:row>78</xdr:row>
      <xdr:rowOff>14061</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10388600" y="13387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2206</xdr:rowOff>
    </xdr:from>
    <xdr:ext cx="534377" cy="259045"/>
    <xdr:sp macro="" textlink="">
      <xdr:nvSpPr>
        <xdr:cNvPr id="397" name="商工費最大値テキスト">
          <a:extLst>
            <a:ext uri="{FF2B5EF4-FFF2-40B4-BE49-F238E27FC236}">
              <a16:creationId xmlns:a16="http://schemas.microsoft.com/office/drawing/2014/main" id="{00000000-0008-0000-0700-00008D010000}"/>
            </a:ext>
          </a:extLst>
        </xdr:cNvPr>
        <xdr:cNvSpPr txBox="1"/>
      </xdr:nvSpPr>
      <xdr:spPr>
        <a:xfrm>
          <a:off x="10528300" y="11832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31,841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55529</xdr:rowOff>
    </xdr:from>
    <xdr:to>
      <xdr:col>55</xdr:col>
      <xdr:colOff>88900</xdr:colOff>
      <xdr:row>70</xdr:row>
      <xdr:rowOff>55529</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10388600" y="12057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88813</xdr:rowOff>
    </xdr:from>
    <xdr:to>
      <xdr:col>55</xdr:col>
      <xdr:colOff>0</xdr:colOff>
      <xdr:row>77</xdr:row>
      <xdr:rowOff>108610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flipV="1">
          <a:off x="9639300" y="13290463"/>
          <a:ext cx="838200" cy="1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74378</xdr:rowOff>
    </xdr:from>
    <xdr:ext cx="469744" cy="259045"/>
    <xdr:sp macro="" textlink="">
      <xdr:nvSpPr>
        <xdr:cNvPr id="400" name="商工費平均値テキスト">
          <a:extLst>
            <a:ext uri="{FF2B5EF4-FFF2-40B4-BE49-F238E27FC236}">
              <a16:creationId xmlns:a16="http://schemas.microsoft.com/office/drawing/2014/main" id="{00000000-0008-0000-0700-000090010000}"/>
            </a:ext>
          </a:extLst>
        </xdr:cNvPr>
        <xdr:cNvSpPr txBox="1"/>
      </xdr:nvSpPr>
      <xdr:spPr>
        <a:xfrm>
          <a:off x="10528300" y="129331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51501</xdr:rowOff>
    </xdr:from>
    <xdr:to>
      <xdr:col>55</xdr:col>
      <xdr:colOff>50800</xdr:colOff>
      <xdr:row>76</xdr:row>
      <xdr:rowOff>153101</xdr:rowOff>
    </xdr:to>
    <xdr:sp macro="" textlink="">
      <xdr:nvSpPr>
        <xdr:cNvPr id="401" name="フローチャート: 判断 400">
          <a:extLst>
            <a:ext uri="{FF2B5EF4-FFF2-40B4-BE49-F238E27FC236}">
              <a16:creationId xmlns:a16="http://schemas.microsoft.com/office/drawing/2014/main" id="{00000000-0008-0000-0700-000091010000}"/>
            </a:ext>
          </a:extLst>
        </xdr:cNvPr>
        <xdr:cNvSpPr/>
      </xdr:nvSpPr>
      <xdr:spPr>
        <a:xfrm>
          <a:off x="10426700" y="13081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108610</xdr:rowOff>
    </xdr:from>
    <xdr:to>
      <xdr:col>50</xdr:col>
      <xdr:colOff>114300</xdr:colOff>
      <xdr:row>77</xdr:row>
      <xdr:rowOff>150535</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8750300" y="13310260"/>
          <a:ext cx="889000" cy="4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54702</xdr:rowOff>
    </xdr:from>
    <xdr:to>
      <xdr:col>50</xdr:col>
      <xdr:colOff>165100</xdr:colOff>
      <xdr:row>76</xdr:row>
      <xdr:rowOff>156302</xdr:rowOff>
    </xdr:to>
    <xdr:sp macro="" textlink="">
      <xdr:nvSpPr>
        <xdr:cNvPr id="403" name="フローチャート: 判断 402">
          <a:extLst>
            <a:ext uri="{FF2B5EF4-FFF2-40B4-BE49-F238E27FC236}">
              <a16:creationId xmlns:a16="http://schemas.microsoft.com/office/drawing/2014/main" id="{00000000-0008-0000-0700-000093010000}"/>
            </a:ext>
          </a:extLst>
        </xdr:cNvPr>
        <xdr:cNvSpPr/>
      </xdr:nvSpPr>
      <xdr:spPr>
        <a:xfrm>
          <a:off x="9588500" y="13084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1378</xdr:rowOff>
    </xdr:from>
    <xdr:ext cx="469744"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9404428" y="12860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94848</xdr:rowOff>
    </xdr:from>
    <xdr:to>
      <xdr:col>45</xdr:col>
      <xdr:colOff>177800</xdr:colOff>
      <xdr:row>77</xdr:row>
      <xdr:rowOff>150535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7861300" y="13296498"/>
          <a:ext cx="889000" cy="55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102524</xdr:rowOff>
    </xdr:from>
    <xdr:to>
      <xdr:col>46</xdr:col>
      <xdr:colOff>38100</xdr:colOff>
      <xdr:row>77</xdr:row>
      <xdr:rowOff>32674</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8699500" y="13132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75</xdr:row>
      <xdr:rowOff>49202</xdr:rowOff>
    </xdr:from>
    <xdr:ext cx="469744"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8515428" y="12907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94848</xdr:rowOff>
    </xdr:from>
    <xdr:to>
      <xdr:col>41</xdr:col>
      <xdr:colOff>50800</xdr:colOff>
      <xdr:row>77</xdr:row>
      <xdr:rowOff>122234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6972300" y="13296498"/>
          <a:ext cx="889000" cy="27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118618</xdr:rowOff>
    </xdr:from>
    <xdr:to>
      <xdr:col>41</xdr:col>
      <xdr:colOff>101600</xdr:colOff>
      <xdr:row>77</xdr:row>
      <xdr:rowOff>48768</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7810500" y="1314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75</xdr:row>
      <xdr:rowOff>65295</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7626428" y="12924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169824</xdr:rowOff>
    </xdr:from>
    <xdr:to>
      <xdr:col>36</xdr:col>
      <xdr:colOff>165100</xdr:colOff>
      <xdr:row>77</xdr:row>
      <xdr:rowOff>99974</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6921500" y="1320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75</xdr:row>
      <xdr:rowOff>116501</xdr:rowOff>
    </xdr:from>
    <xdr:ext cx="469744"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6737428" y="12975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38013</xdr:rowOff>
    </xdr:from>
    <xdr:to>
      <xdr:col>55</xdr:col>
      <xdr:colOff>50800</xdr:colOff>
      <xdr:row>77</xdr:row>
      <xdr:rowOff>139613</xdr:rowOff>
    </xdr:to>
    <xdr:sp macro="" textlink="">
      <xdr:nvSpPr>
        <xdr:cNvPr id="418" name="楕円 417">
          <a:extLst>
            <a:ext uri="{FF2B5EF4-FFF2-40B4-BE49-F238E27FC236}">
              <a16:creationId xmlns:a16="http://schemas.microsoft.com/office/drawing/2014/main" id="{00000000-0008-0000-0700-0000A2010000}"/>
            </a:ext>
          </a:extLst>
        </xdr:cNvPr>
        <xdr:cNvSpPr/>
      </xdr:nvSpPr>
      <xdr:spPr>
        <a:xfrm>
          <a:off x="10426700" y="1323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124390</xdr:rowOff>
    </xdr:from>
    <xdr:ext cx="469744" cy="259045"/>
    <xdr:sp macro="" textlink="">
      <xdr:nvSpPr>
        <xdr:cNvPr id="419" name="商工費該当値テキスト">
          <a:extLst>
            <a:ext uri="{FF2B5EF4-FFF2-40B4-BE49-F238E27FC236}">
              <a16:creationId xmlns:a16="http://schemas.microsoft.com/office/drawing/2014/main" id="{00000000-0008-0000-0700-0000A3010000}"/>
            </a:ext>
          </a:extLst>
        </xdr:cNvPr>
        <xdr:cNvSpPr txBox="1"/>
      </xdr:nvSpPr>
      <xdr:spPr>
        <a:xfrm>
          <a:off x="10528300" y="13154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57810</xdr:rowOff>
    </xdr:from>
    <xdr:to>
      <xdr:col>50</xdr:col>
      <xdr:colOff>165100</xdr:colOff>
      <xdr:row>77</xdr:row>
      <xdr:rowOff>159410</xdr:rowOff>
    </xdr:to>
    <xdr:sp macro="" textlink="">
      <xdr:nvSpPr>
        <xdr:cNvPr id="420" name="楕円 419">
          <a:extLst>
            <a:ext uri="{FF2B5EF4-FFF2-40B4-BE49-F238E27FC236}">
              <a16:creationId xmlns:a16="http://schemas.microsoft.com/office/drawing/2014/main" id="{00000000-0008-0000-0700-0000A4010000}"/>
            </a:ext>
          </a:extLst>
        </xdr:cNvPr>
        <xdr:cNvSpPr/>
      </xdr:nvSpPr>
      <xdr:spPr>
        <a:xfrm>
          <a:off x="9588500" y="1325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150537</xdr:rowOff>
    </xdr:from>
    <xdr:ext cx="469744"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404428" y="13352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99735</xdr:rowOff>
    </xdr:from>
    <xdr:to>
      <xdr:col>46</xdr:col>
      <xdr:colOff>38100</xdr:colOff>
      <xdr:row>78</xdr:row>
      <xdr:rowOff>29885</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8699500" y="13301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21012</xdr:rowOff>
    </xdr:from>
    <xdr:ext cx="469744"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15428" y="13394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44048</xdr:rowOff>
    </xdr:from>
    <xdr:to>
      <xdr:col>41</xdr:col>
      <xdr:colOff>101600</xdr:colOff>
      <xdr:row>77</xdr:row>
      <xdr:rowOff>145648</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7810500" y="13245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136775</xdr:rowOff>
    </xdr:from>
    <xdr:ext cx="469744"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26428" y="13338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71434</xdr:rowOff>
    </xdr:from>
    <xdr:to>
      <xdr:col>36</xdr:col>
      <xdr:colOff>165100</xdr:colOff>
      <xdr:row>78</xdr:row>
      <xdr:rowOff>1584</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6921500" y="13273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164161</xdr:rowOff>
    </xdr:from>
    <xdr:ext cx="469744"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37428" y="133658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7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6" name="土木費グラフ枠">
          <a:extLst>
            <a:ext uri="{FF2B5EF4-FFF2-40B4-BE49-F238E27FC236}">
              <a16:creationId xmlns:a16="http://schemas.microsoft.com/office/drawing/2014/main" id="{00000000-0008-0000-0700-0000BE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132745</xdr:rowOff>
    </xdr:from>
    <xdr:to>
      <xdr:col>54</xdr:col>
      <xdr:colOff>189865</xdr:colOff>
      <xdr:row>97</xdr:row>
      <xdr:rowOff>78161</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flipV="1">
          <a:off x="10475595" y="15563245"/>
          <a:ext cx="1270" cy="11455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81988</xdr:rowOff>
    </xdr:from>
    <xdr:ext cx="534377" cy="259045"/>
    <xdr:sp macro="" textlink="">
      <xdr:nvSpPr>
        <xdr:cNvPr id="448" name="土木費最小値テキスト">
          <a:extLst>
            <a:ext uri="{FF2B5EF4-FFF2-40B4-BE49-F238E27FC236}">
              <a16:creationId xmlns:a16="http://schemas.microsoft.com/office/drawing/2014/main" id="{00000000-0008-0000-0700-0000C0010000}"/>
            </a:ext>
          </a:extLst>
        </xdr:cNvPr>
        <xdr:cNvSpPr txBox="1"/>
      </xdr:nvSpPr>
      <xdr:spPr>
        <a:xfrm>
          <a:off x="10528300" y="16712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78161</xdr:rowOff>
    </xdr:from>
    <xdr:to>
      <xdr:col>55</xdr:col>
      <xdr:colOff>88900</xdr:colOff>
      <xdr:row>97</xdr:row>
      <xdr:rowOff>78161</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10388600" y="16708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79422</xdr:rowOff>
    </xdr:from>
    <xdr:ext cx="599010" cy="259045"/>
    <xdr:sp macro="" textlink="">
      <xdr:nvSpPr>
        <xdr:cNvPr id="450" name="土木費最大値テキスト">
          <a:extLst>
            <a:ext uri="{FF2B5EF4-FFF2-40B4-BE49-F238E27FC236}">
              <a16:creationId xmlns:a16="http://schemas.microsoft.com/office/drawing/2014/main" id="{00000000-0008-0000-0700-0000C2010000}"/>
            </a:ext>
          </a:extLst>
        </xdr:cNvPr>
        <xdr:cNvSpPr txBox="1"/>
      </xdr:nvSpPr>
      <xdr:spPr>
        <a:xfrm>
          <a:off x="10528300" y="153384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221,217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132745</xdr:rowOff>
    </xdr:from>
    <xdr:to>
      <xdr:col>55</xdr:col>
      <xdr:colOff>88900</xdr:colOff>
      <xdr:row>90</xdr:row>
      <xdr:rowOff>132745</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10388600" y="15563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171213</xdr:rowOff>
    </xdr:from>
    <xdr:to>
      <xdr:col>55</xdr:col>
      <xdr:colOff>0</xdr:colOff>
      <xdr:row>97</xdr:row>
      <xdr:rowOff>35796</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9639300" y="16630413"/>
          <a:ext cx="838200" cy="3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82700</xdr:rowOff>
    </xdr:from>
    <xdr:ext cx="534377" cy="259045"/>
    <xdr:sp macro="" textlink="">
      <xdr:nvSpPr>
        <xdr:cNvPr id="453" name="土木費平均値テキスト">
          <a:extLst>
            <a:ext uri="{FF2B5EF4-FFF2-40B4-BE49-F238E27FC236}">
              <a16:creationId xmlns:a16="http://schemas.microsoft.com/office/drawing/2014/main" id="{00000000-0008-0000-0700-0000C5010000}"/>
            </a:ext>
          </a:extLst>
        </xdr:cNvPr>
        <xdr:cNvSpPr txBox="1"/>
      </xdr:nvSpPr>
      <xdr:spPr>
        <a:xfrm>
          <a:off x="10528300" y="163704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59823</xdr:rowOff>
    </xdr:from>
    <xdr:to>
      <xdr:col>55</xdr:col>
      <xdr:colOff>50800</xdr:colOff>
      <xdr:row>96</xdr:row>
      <xdr:rowOff>161423</xdr:rowOff>
    </xdr:to>
    <xdr:sp macro="" textlink="">
      <xdr:nvSpPr>
        <xdr:cNvPr id="454" name="フローチャート: 判断 453">
          <a:extLst>
            <a:ext uri="{FF2B5EF4-FFF2-40B4-BE49-F238E27FC236}">
              <a16:creationId xmlns:a16="http://schemas.microsoft.com/office/drawing/2014/main" id="{00000000-0008-0000-0700-0000C6010000}"/>
            </a:ext>
          </a:extLst>
        </xdr:cNvPr>
        <xdr:cNvSpPr/>
      </xdr:nvSpPr>
      <xdr:spPr>
        <a:xfrm>
          <a:off x="10426700" y="16519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35796</xdr:rowOff>
    </xdr:from>
    <xdr:to>
      <xdr:col>50</xdr:col>
      <xdr:colOff>114300</xdr:colOff>
      <xdr:row>97</xdr:row>
      <xdr:rowOff>53958</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8750300" y="16666446"/>
          <a:ext cx="889000" cy="18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94867</xdr:rowOff>
    </xdr:from>
    <xdr:to>
      <xdr:col>50</xdr:col>
      <xdr:colOff>165100</xdr:colOff>
      <xdr:row>97</xdr:row>
      <xdr:rowOff>25017</xdr:rowOff>
    </xdr:to>
    <xdr:sp macro="" textlink="">
      <xdr:nvSpPr>
        <xdr:cNvPr id="456" name="フローチャート: 判断 455">
          <a:extLst>
            <a:ext uri="{FF2B5EF4-FFF2-40B4-BE49-F238E27FC236}">
              <a16:creationId xmlns:a16="http://schemas.microsoft.com/office/drawing/2014/main" id="{00000000-0008-0000-0700-0000C8010000}"/>
            </a:ext>
          </a:extLst>
        </xdr:cNvPr>
        <xdr:cNvSpPr/>
      </xdr:nvSpPr>
      <xdr:spPr>
        <a:xfrm>
          <a:off x="9588500" y="16554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41544</xdr:rowOff>
    </xdr:from>
    <xdr:ext cx="534377"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9372111" y="16329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53958</xdr:rowOff>
    </xdr:from>
    <xdr:to>
      <xdr:col>45</xdr:col>
      <xdr:colOff>177800</xdr:colOff>
      <xdr:row>97</xdr:row>
      <xdr:rowOff>55307</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7861300" y="16684608"/>
          <a:ext cx="889000" cy="1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108336</xdr:rowOff>
    </xdr:from>
    <xdr:to>
      <xdr:col>46</xdr:col>
      <xdr:colOff>38100</xdr:colOff>
      <xdr:row>97</xdr:row>
      <xdr:rowOff>38486</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8699500" y="16567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55013</xdr:rowOff>
    </xdr:from>
    <xdr:ext cx="534377"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8483111" y="16342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52860</xdr:rowOff>
    </xdr:from>
    <xdr:to>
      <xdr:col>41</xdr:col>
      <xdr:colOff>50800</xdr:colOff>
      <xdr:row>97</xdr:row>
      <xdr:rowOff>55307</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6972300" y="16683510"/>
          <a:ext cx="889000" cy="2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97346</xdr:rowOff>
    </xdr:from>
    <xdr:to>
      <xdr:col>41</xdr:col>
      <xdr:colOff>101600</xdr:colOff>
      <xdr:row>97</xdr:row>
      <xdr:rowOff>27496</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7810500" y="16556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44023</xdr:rowOff>
    </xdr:from>
    <xdr:ext cx="534377"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7594111" y="16331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101815</xdr:rowOff>
    </xdr:from>
    <xdr:to>
      <xdr:col>36</xdr:col>
      <xdr:colOff>165100</xdr:colOff>
      <xdr:row>97</xdr:row>
      <xdr:rowOff>31965</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6921500" y="16561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48492</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6705111" y="16336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120413</xdr:rowOff>
    </xdr:from>
    <xdr:to>
      <xdr:col>55</xdr:col>
      <xdr:colOff>50800</xdr:colOff>
      <xdr:row>97</xdr:row>
      <xdr:rowOff>50563</xdr:rowOff>
    </xdr:to>
    <xdr:sp macro="" textlink="">
      <xdr:nvSpPr>
        <xdr:cNvPr id="471" name="楕円 470">
          <a:extLst>
            <a:ext uri="{FF2B5EF4-FFF2-40B4-BE49-F238E27FC236}">
              <a16:creationId xmlns:a16="http://schemas.microsoft.com/office/drawing/2014/main" id="{00000000-0008-0000-0700-0000D7010000}"/>
            </a:ext>
          </a:extLst>
        </xdr:cNvPr>
        <xdr:cNvSpPr/>
      </xdr:nvSpPr>
      <xdr:spPr>
        <a:xfrm>
          <a:off x="10426700" y="1657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38250</xdr:rowOff>
    </xdr:from>
    <xdr:ext cx="534377" cy="259045"/>
    <xdr:sp macro="" textlink="">
      <xdr:nvSpPr>
        <xdr:cNvPr id="472" name="土木費該当値テキスト">
          <a:extLst>
            <a:ext uri="{FF2B5EF4-FFF2-40B4-BE49-F238E27FC236}">
              <a16:creationId xmlns:a16="http://schemas.microsoft.com/office/drawing/2014/main" id="{00000000-0008-0000-0700-0000D8010000}"/>
            </a:ext>
          </a:extLst>
        </xdr:cNvPr>
        <xdr:cNvSpPr txBox="1"/>
      </xdr:nvSpPr>
      <xdr:spPr>
        <a:xfrm>
          <a:off x="10528300" y="16497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156446</xdr:rowOff>
    </xdr:from>
    <xdr:to>
      <xdr:col>50</xdr:col>
      <xdr:colOff>165100</xdr:colOff>
      <xdr:row>97</xdr:row>
      <xdr:rowOff>86596</xdr:rowOff>
    </xdr:to>
    <xdr:sp macro="" textlink="">
      <xdr:nvSpPr>
        <xdr:cNvPr id="473" name="楕円 472">
          <a:extLst>
            <a:ext uri="{FF2B5EF4-FFF2-40B4-BE49-F238E27FC236}">
              <a16:creationId xmlns:a16="http://schemas.microsoft.com/office/drawing/2014/main" id="{00000000-0008-0000-0700-0000D9010000}"/>
            </a:ext>
          </a:extLst>
        </xdr:cNvPr>
        <xdr:cNvSpPr/>
      </xdr:nvSpPr>
      <xdr:spPr>
        <a:xfrm>
          <a:off x="9588500" y="16615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77723</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372111" y="16708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3158</xdr:rowOff>
    </xdr:from>
    <xdr:to>
      <xdr:col>46</xdr:col>
      <xdr:colOff>38100</xdr:colOff>
      <xdr:row>97</xdr:row>
      <xdr:rowOff>104758</xdr:rowOff>
    </xdr:to>
    <xdr:sp macro="" textlink="">
      <xdr:nvSpPr>
        <xdr:cNvPr id="475" name="楕円 474">
          <a:extLst>
            <a:ext uri="{FF2B5EF4-FFF2-40B4-BE49-F238E27FC236}">
              <a16:creationId xmlns:a16="http://schemas.microsoft.com/office/drawing/2014/main" id="{00000000-0008-0000-0700-0000DB010000}"/>
            </a:ext>
          </a:extLst>
        </xdr:cNvPr>
        <xdr:cNvSpPr/>
      </xdr:nvSpPr>
      <xdr:spPr>
        <a:xfrm>
          <a:off x="8699500" y="1663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95885</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483111" y="16726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4507</xdr:rowOff>
    </xdr:from>
    <xdr:to>
      <xdr:col>41</xdr:col>
      <xdr:colOff>101600</xdr:colOff>
      <xdr:row>97</xdr:row>
      <xdr:rowOff>106107</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7810500" y="16635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97234</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7594111" y="16727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2060</xdr:rowOff>
    </xdr:from>
    <xdr:to>
      <xdr:col>36</xdr:col>
      <xdr:colOff>165100</xdr:colOff>
      <xdr:row>97</xdr:row>
      <xdr:rowOff>103660</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6921500" y="1663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94787</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05111" y="16725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1" name="正方形/長方形 480">
          <a:extLst>
            <a:ext uri="{FF2B5EF4-FFF2-40B4-BE49-F238E27FC236}">
              <a16:creationId xmlns:a16="http://schemas.microsoft.com/office/drawing/2014/main" id="{00000000-0008-0000-0700-0000E1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2" name="正方形/長方形 481">
          <a:extLst>
            <a:ext uri="{FF2B5EF4-FFF2-40B4-BE49-F238E27FC236}">
              <a16:creationId xmlns:a16="http://schemas.microsoft.com/office/drawing/2014/main" id="{00000000-0008-0000-0700-0000E2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3" name="正方形/長方形 482">
          <a:extLst>
            <a:ext uri="{FF2B5EF4-FFF2-40B4-BE49-F238E27FC236}">
              <a16:creationId xmlns:a16="http://schemas.microsoft.com/office/drawing/2014/main" id="{00000000-0008-0000-0700-0000E3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0" name="直線コネクタ 489">
          <a:extLst>
            <a:ext uri="{FF2B5EF4-FFF2-40B4-BE49-F238E27FC236}">
              <a16:creationId xmlns:a16="http://schemas.microsoft.com/office/drawing/2014/main" id="{00000000-0008-0000-0700-0000EA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1" name="直線コネクタ 490">
          <a:extLst>
            <a:ext uri="{FF2B5EF4-FFF2-40B4-BE49-F238E27FC236}">
              <a16:creationId xmlns:a16="http://schemas.microsoft.com/office/drawing/2014/main" id="{00000000-0008-0000-0700-0000EB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3" name="直線コネクタ 492">
          <a:extLst>
            <a:ext uri="{FF2B5EF4-FFF2-40B4-BE49-F238E27FC236}">
              <a16:creationId xmlns:a16="http://schemas.microsoft.com/office/drawing/2014/main" id="{00000000-0008-0000-0700-0000ED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1" name="消防費グラフ枠">
          <a:extLst>
            <a:ext uri="{FF2B5EF4-FFF2-40B4-BE49-F238E27FC236}">
              <a16:creationId xmlns:a16="http://schemas.microsoft.com/office/drawing/2014/main" id="{00000000-0008-0000-0700-0000F5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160274</xdr:rowOff>
    </xdr:from>
    <xdr:to>
      <xdr:col>85</xdr:col>
      <xdr:colOff>126364</xdr:colOff>
      <xdr:row>38</xdr:row>
      <xdr:rowOff>97180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flipV="1">
          <a:off x="16317595" y="5475224"/>
          <a:ext cx="1269" cy="11370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101007</xdr:rowOff>
    </xdr:from>
    <xdr:ext cx="378565" cy="259045"/>
    <xdr:sp macro="" textlink="">
      <xdr:nvSpPr>
        <xdr:cNvPr id="503" name="消防費最小値テキスト">
          <a:extLst>
            <a:ext uri="{FF2B5EF4-FFF2-40B4-BE49-F238E27FC236}">
              <a16:creationId xmlns:a16="http://schemas.microsoft.com/office/drawing/2014/main" id="{00000000-0008-0000-0700-0000F7010000}"/>
            </a:ext>
          </a:extLst>
        </xdr:cNvPr>
        <xdr:cNvSpPr txBox="1"/>
      </xdr:nvSpPr>
      <xdr:spPr>
        <a:xfrm>
          <a:off x="16370300" y="66161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97180</xdr:rowOff>
    </xdr:from>
    <xdr:to>
      <xdr:col>86</xdr:col>
      <xdr:colOff>25400</xdr:colOff>
      <xdr:row>38</xdr:row>
      <xdr:rowOff>97180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6230600" y="6612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106951</xdr:rowOff>
    </xdr:from>
    <xdr:ext cx="534377" cy="259045"/>
    <xdr:sp macro="" textlink="">
      <xdr:nvSpPr>
        <xdr:cNvPr id="505" name="消防費最大値テキスト">
          <a:extLst>
            <a:ext uri="{FF2B5EF4-FFF2-40B4-BE49-F238E27FC236}">
              <a16:creationId xmlns:a16="http://schemas.microsoft.com/office/drawing/2014/main" id="{00000000-0008-0000-0700-0000F9010000}"/>
            </a:ext>
          </a:extLst>
        </xdr:cNvPr>
        <xdr:cNvSpPr txBox="1"/>
      </xdr:nvSpPr>
      <xdr:spPr>
        <a:xfrm>
          <a:off x="16370300" y="5250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25,800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160274</xdr:rowOff>
    </xdr:from>
    <xdr:to>
      <xdr:col>86</xdr:col>
      <xdr:colOff>25400</xdr:colOff>
      <xdr:row>31</xdr:row>
      <xdr:rowOff>160274</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6230600" y="5475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75418</xdr:rowOff>
    </xdr:from>
    <xdr:to>
      <xdr:col>85</xdr:col>
      <xdr:colOff>127000</xdr:colOff>
      <xdr:row>38</xdr:row>
      <xdr:rowOff>85705</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flipV="1">
          <a:off x="15481300" y="6590518"/>
          <a:ext cx="838200" cy="10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106656</xdr:rowOff>
    </xdr:from>
    <xdr:ext cx="469744" cy="259045"/>
    <xdr:sp macro="" textlink="">
      <xdr:nvSpPr>
        <xdr:cNvPr id="508" name="消防費平均値テキスト">
          <a:extLst>
            <a:ext uri="{FF2B5EF4-FFF2-40B4-BE49-F238E27FC236}">
              <a16:creationId xmlns:a16="http://schemas.microsoft.com/office/drawing/2014/main" id="{00000000-0008-0000-0700-0000FC010000}"/>
            </a:ext>
          </a:extLst>
        </xdr:cNvPr>
        <xdr:cNvSpPr txBox="1"/>
      </xdr:nvSpPr>
      <xdr:spPr>
        <a:xfrm>
          <a:off x="16370300" y="62788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83779</xdr:rowOff>
    </xdr:from>
    <xdr:to>
      <xdr:col>85</xdr:col>
      <xdr:colOff>177800</xdr:colOff>
      <xdr:row>38</xdr:row>
      <xdr:rowOff>13929</xdr:rowOff>
    </xdr:to>
    <xdr:sp macro="" textlink="">
      <xdr:nvSpPr>
        <xdr:cNvPr id="509" name="フローチャート: 判断 508">
          <a:extLst>
            <a:ext uri="{FF2B5EF4-FFF2-40B4-BE49-F238E27FC236}">
              <a16:creationId xmlns:a16="http://schemas.microsoft.com/office/drawing/2014/main" id="{00000000-0008-0000-0700-0000FD010000}"/>
            </a:ext>
          </a:extLst>
        </xdr:cNvPr>
        <xdr:cNvSpPr/>
      </xdr:nvSpPr>
      <xdr:spPr>
        <a:xfrm>
          <a:off x="16268700" y="6427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85705</xdr:rowOff>
    </xdr:from>
    <xdr:to>
      <xdr:col>81</xdr:col>
      <xdr:colOff>50800</xdr:colOff>
      <xdr:row>38</xdr:row>
      <xdr:rowOff>87579</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flipV="1">
          <a:off x="14592300" y="6600805"/>
          <a:ext cx="889000" cy="1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87163</xdr:rowOff>
    </xdr:from>
    <xdr:to>
      <xdr:col>81</xdr:col>
      <xdr:colOff>101600</xdr:colOff>
      <xdr:row>38</xdr:row>
      <xdr:rowOff>17312</xdr:rowOff>
    </xdr:to>
    <xdr:sp macro="" textlink="">
      <xdr:nvSpPr>
        <xdr:cNvPr id="511" name="フローチャート: 判断 510">
          <a:extLst>
            <a:ext uri="{FF2B5EF4-FFF2-40B4-BE49-F238E27FC236}">
              <a16:creationId xmlns:a16="http://schemas.microsoft.com/office/drawing/2014/main" id="{00000000-0008-0000-0700-0000FF010000}"/>
            </a:ext>
          </a:extLst>
        </xdr:cNvPr>
        <xdr:cNvSpPr/>
      </xdr:nvSpPr>
      <xdr:spPr>
        <a:xfrm>
          <a:off x="15430500" y="643081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33840</xdr:rowOff>
    </xdr:from>
    <xdr:ext cx="469744"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5246428" y="6206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67828</xdr:rowOff>
    </xdr:from>
    <xdr:to>
      <xdr:col>76</xdr:col>
      <xdr:colOff>114300</xdr:colOff>
      <xdr:row>38</xdr:row>
      <xdr:rowOff>87579</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3703300" y="6582928"/>
          <a:ext cx="889000" cy="19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119441</xdr:rowOff>
    </xdr:from>
    <xdr:to>
      <xdr:col>76</xdr:col>
      <xdr:colOff>165100</xdr:colOff>
      <xdr:row>38</xdr:row>
      <xdr:rowOff>49591</xdr:rowOff>
    </xdr:to>
    <xdr:sp macro="" textlink="">
      <xdr:nvSpPr>
        <xdr:cNvPr id="514" name="フローチャート: 判断 513">
          <a:extLst>
            <a:ext uri="{FF2B5EF4-FFF2-40B4-BE49-F238E27FC236}">
              <a16:creationId xmlns:a16="http://schemas.microsoft.com/office/drawing/2014/main" id="{00000000-0008-0000-0700-000002020000}"/>
            </a:ext>
          </a:extLst>
        </xdr:cNvPr>
        <xdr:cNvSpPr/>
      </xdr:nvSpPr>
      <xdr:spPr>
        <a:xfrm>
          <a:off x="14541500" y="6463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66118</xdr:rowOff>
    </xdr:from>
    <xdr:ext cx="469744"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4357428" y="6238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49129</xdr:rowOff>
    </xdr:from>
    <xdr:to>
      <xdr:col>71</xdr:col>
      <xdr:colOff>177800</xdr:colOff>
      <xdr:row>38</xdr:row>
      <xdr:rowOff>67828</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814300" y="6564229"/>
          <a:ext cx="889000" cy="18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101107</xdr:rowOff>
    </xdr:from>
    <xdr:to>
      <xdr:col>72</xdr:col>
      <xdr:colOff>38100</xdr:colOff>
      <xdr:row>38</xdr:row>
      <xdr:rowOff>31257</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3652500" y="6444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47784</xdr:rowOff>
    </xdr:from>
    <xdr:ext cx="469744"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3468428" y="6219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24709</xdr:rowOff>
    </xdr:from>
    <xdr:to>
      <xdr:col>67</xdr:col>
      <xdr:colOff>101600</xdr:colOff>
      <xdr:row>37</xdr:row>
      <xdr:rowOff>126309</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2763500" y="6368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35</xdr:row>
      <xdr:rowOff>142836</xdr:rowOff>
    </xdr:from>
    <xdr:ext cx="469744"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2579428" y="6143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24618</xdr:rowOff>
    </xdr:from>
    <xdr:to>
      <xdr:col>85</xdr:col>
      <xdr:colOff>177800</xdr:colOff>
      <xdr:row>38</xdr:row>
      <xdr:rowOff>126218</xdr:rowOff>
    </xdr:to>
    <xdr:sp macro="" textlink="">
      <xdr:nvSpPr>
        <xdr:cNvPr id="526" name="楕円 525">
          <a:extLst>
            <a:ext uri="{FF2B5EF4-FFF2-40B4-BE49-F238E27FC236}">
              <a16:creationId xmlns:a16="http://schemas.microsoft.com/office/drawing/2014/main" id="{00000000-0008-0000-0700-00000E020000}"/>
            </a:ext>
          </a:extLst>
        </xdr:cNvPr>
        <xdr:cNvSpPr/>
      </xdr:nvSpPr>
      <xdr:spPr>
        <a:xfrm>
          <a:off x="16268700" y="6539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110994</xdr:rowOff>
    </xdr:from>
    <xdr:ext cx="469744" cy="259045"/>
    <xdr:sp macro="" textlink="">
      <xdr:nvSpPr>
        <xdr:cNvPr id="527" name="消防費該当値テキスト">
          <a:extLst>
            <a:ext uri="{FF2B5EF4-FFF2-40B4-BE49-F238E27FC236}">
              <a16:creationId xmlns:a16="http://schemas.microsoft.com/office/drawing/2014/main" id="{00000000-0008-0000-0700-00000F020000}"/>
            </a:ext>
          </a:extLst>
        </xdr:cNvPr>
        <xdr:cNvSpPr txBox="1"/>
      </xdr:nvSpPr>
      <xdr:spPr>
        <a:xfrm>
          <a:off x="16370300" y="6454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34905</xdr:rowOff>
    </xdr:from>
    <xdr:to>
      <xdr:col>81</xdr:col>
      <xdr:colOff>101600</xdr:colOff>
      <xdr:row>38</xdr:row>
      <xdr:rowOff>136505</xdr:rowOff>
    </xdr:to>
    <xdr:sp macro="" textlink="">
      <xdr:nvSpPr>
        <xdr:cNvPr id="528" name="楕円 527">
          <a:extLst>
            <a:ext uri="{FF2B5EF4-FFF2-40B4-BE49-F238E27FC236}">
              <a16:creationId xmlns:a16="http://schemas.microsoft.com/office/drawing/2014/main" id="{00000000-0008-0000-0700-000010020000}"/>
            </a:ext>
          </a:extLst>
        </xdr:cNvPr>
        <xdr:cNvSpPr/>
      </xdr:nvSpPr>
      <xdr:spPr>
        <a:xfrm>
          <a:off x="15430500" y="655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127632</xdr:rowOff>
    </xdr:from>
    <xdr:ext cx="469744"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46428" y="6642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36779</xdr:rowOff>
    </xdr:from>
    <xdr:to>
      <xdr:col>76</xdr:col>
      <xdr:colOff>165100</xdr:colOff>
      <xdr:row>38</xdr:row>
      <xdr:rowOff>138379</xdr:rowOff>
    </xdr:to>
    <xdr:sp macro="" textlink="">
      <xdr:nvSpPr>
        <xdr:cNvPr id="530" name="楕円 529">
          <a:extLst>
            <a:ext uri="{FF2B5EF4-FFF2-40B4-BE49-F238E27FC236}">
              <a16:creationId xmlns:a16="http://schemas.microsoft.com/office/drawing/2014/main" id="{00000000-0008-0000-0700-000012020000}"/>
            </a:ext>
          </a:extLst>
        </xdr:cNvPr>
        <xdr:cNvSpPr/>
      </xdr:nvSpPr>
      <xdr:spPr>
        <a:xfrm>
          <a:off x="14541500" y="6551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129506</xdr:rowOff>
    </xdr:from>
    <xdr:ext cx="469744"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357428" y="6644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17028</xdr:rowOff>
    </xdr:from>
    <xdr:to>
      <xdr:col>72</xdr:col>
      <xdr:colOff>38100</xdr:colOff>
      <xdr:row>38</xdr:row>
      <xdr:rowOff>118628</xdr:rowOff>
    </xdr:to>
    <xdr:sp macro="" textlink="">
      <xdr:nvSpPr>
        <xdr:cNvPr id="532" name="楕円 531">
          <a:extLst>
            <a:ext uri="{FF2B5EF4-FFF2-40B4-BE49-F238E27FC236}">
              <a16:creationId xmlns:a16="http://schemas.microsoft.com/office/drawing/2014/main" id="{00000000-0008-0000-0700-000014020000}"/>
            </a:ext>
          </a:extLst>
        </xdr:cNvPr>
        <xdr:cNvSpPr/>
      </xdr:nvSpPr>
      <xdr:spPr>
        <a:xfrm>
          <a:off x="13652500" y="6532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109755</xdr:rowOff>
    </xdr:from>
    <xdr:ext cx="469744"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68428" y="6624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169779</xdr:rowOff>
    </xdr:from>
    <xdr:to>
      <xdr:col>67</xdr:col>
      <xdr:colOff>101600</xdr:colOff>
      <xdr:row>38</xdr:row>
      <xdr:rowOff>99929</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2763500" y="6513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91056</xdr:rowOff>
    </xdr:from>
    <xdr:ext cx="469744"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79428" y="6606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6" name="正方形/長方形 535">
          <a:extLst>
            <a:ext uri="{FF2B5EF4-FFF2-40B4-BE49-F238E27FC236}">
              <a16:creationId xmlns:a16="http://schemas.microsoft.com/office/drawing/2014/main" id="{00000000-0008-0000-0700-00001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7" name="正方形/長方形 536">
          <a:extLst>
            <a:ext uri="{FF2B5EF4-FFF2-40B4-BE49-F238E27FC236}">
              <a16:creationId xmlns:a16="http://schemas.microsoft.com/office/drawing/2014/main" id="{00000000-0008-0000-0700-00001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38" name="正方形/長方形 537">
          <a:extLst>
            <a:ext uri="{FF2B5EF4-FFF2-40B4-BE49-F238E27FC236}">
              <a16:creationId xmlns:a16="http://schemas.microsoft.com/office/drawing/2014/main" id="{00000000-0008-0000-0700-00001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39" name="正方形/長方形 538">
          <a:extLst>
            <a:ext uri="{FF2B5EF4-FFF2-40B4-BE49-F238E27FC236}">
              <a16:creationId xmlns:a16="http://schemas.microsoft.com/office/drawing/2014/main" id="{00000000-0008-0000-0700-00001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0" name="正方形/長方形 539">
          <a:extLst>
            <a:ext uri="{FF2B5EF4-FFF2-40B4-BE49-F238E27FC236}">
              <a16:creationId xmlns:a16="http://schemas.microsoft.com/office/drawing/2014/main" id="{00000000-0008-0000-0700-00001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700-00001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5" name="直線コネクタ 544">
          <a:extLst>
            <a:ext uri="{FF2B5EF4-FFF2-40B4-BE49-F238E27FC236}">
              <a16:creationId xmlns:a16="http://schemas.microsoft.com/office/drawing/2014/main" id="{00000000-0008-0000-0700-00002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46" name="直線コネクタ 545">
          <a:extLst>
            <a:ext uri="{FF2B5EF4-FFF2-40B4-BE49-F238E27FC236}">
              <a16:creationId xmlns:a16="http://schemas.microsoft.com/office/drawing/2014/main" id="{00000000-0008-0000-0700-000022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48" name="直線コネクタ 547">
          <a:extLst>
            <a:ext uri="{FF2B5EF4-FFF2-40B4-BE49-F238E27FC236}">
              <a16:creationId xmlns:a16="http://schemas.microsoft.com/office/drawing/2014/main" id="{00000000-0008-0000-0700-000024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0" name="直線コネクタ 549">
          <a:extLst>
            <a:ext uri="{FF2B5EF4-FFF2-40B4-BE49-F238E27FC236}">
              <a16:creationId xmlns:a16="http://schemas.microsoft.com/office/drawing/2014/main" id="{00000000-0008-0000-0700-000026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6" name="教育費グラフ枠">
          <a:extLst>
            <a:ext uri="{FF2B5EF4-FFF2-40B4-BE49-F238E27FC236}">
              <a16:creationId xmlns:a16="http://schemas.microsoft.com/office/drawing/2014/main" id="{00000000-0008-0000-0700-00002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43171</xdr:rowOff>
    </xdr:from>
    <xdr:to>
      <xdr:col>85</xdr:col>
      <xdr:colOff>126364</xdr:colOff>
      <xdr:row>57</xdr:row>
      <xdr:rowOff>101057</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flipV="1">
          <a:off x="16317595" y="8958571"/>
          <a:ext cx="1269" cy="915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104884</xdr:rowOff>
    </xdr:from>
    <xdr:ext cx="534377" cy="259045"/>
    <xdr:sp macro="" textlink="">
      <xdr:nvSpPr>
        <xdr:cNvPr id="558" name="教育費最小値テキスト">
          <a:extLst>
            <a:ext uri="{FF2B5EF4-FFF2-40B4-BE49-F238E27FC236}">
              <a16:creationId xmlns:a16="http://schemas.microsoft.com/office/drawing/2014/main" id="{00000000-0008-0000-0700-00002E020000}"/>
            </a:ext>
          </a:extLst>
        </xdr:cNvPr>
        <xdr:cNvSpPr txBox="1"/>
      </xdr:nvSpPr>
      <xdr:spPr>
        <a:xfrm>
          <a:off x="16370300" y="9877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101057</xdr:rowOff>
    </xdr:from>
    <xdr:to>
      <xdr:col>86</xdr:col>
      <xdr:colOff>25400</xdr:colOff>
      <xdr:row>57</xdr:row>
      <xdr:rowOff>101057</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6230600" y="98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161298</xdr:rowOff>
    </xdr:from>
    <xdr:ext cx="599010" cy="259045"/>
    <xdr:sp macro="" textlink="">
      <xdr:nvSpPr>
        <xdr:cNvPr id="560" name="教育費最大値テキスト">
          <a:extLst>
            <a:ext uri="{FF2B5EF4-FFF2-40B4-BE49-F238E27FC236}">
              <a16:creationId xmlns:a16="http://schemas.microsoft.com/office/drawing/2014/main" id="{00000000-0008-0000-0700-000030020000}"/>
            </a:ext>
          </a:extLst>
        </xdr:cNvPr>
        <xdr:cNvSpPr txBox="1"/>
      </xdr:nvSpPr>
      <xdr:spPr>
        <a:xfrm>
          <a:off x="16370300" y="87337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246,113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43171</xdr:rowOff>
    </xdr:from>
    <xdr:to>
      <xdr:col>86</xdr:col>
      <xdr:colOff>25400</xdr:colOff>
      <xdr:row>52</xdr:row>
      <xdr:rowOff>43171</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6230600" y="8958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63480</xdr:rowOff>
    </xdr:from>
    <xdr:to>
      <xdr:col>85</xdr:col>
      <xdr:colOff>127000</xdr:colOff>
      <xdr:row>57</xdr:row>
      <xdr:rowOff>88988</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flipV="1">
          <a:off x="15481300" y="9836130"/>
          <a:ext cx="838200" cy="25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137678</xdr:rowOff>
    </xdr:from>
    <xdr:ext cx="534377" cy="259045"/>
    <xdr:sp macro="" textlink="">
      <xdr:nvSpPr>
        <xdr:cNvPr id="563" name="教育費平均値テキスト">
          <a:extLst>
            <a:ext uri="{FF2B5EF4-FFF2-40B4-BE49-F238E27FC236}">
              <a16:creationId xmlns:a16="http://schemas.microsoft.com/office/drawing/2014/main" id="{00000000-0008-0000-0700-000033020000}"/>
            </a:ext>
          </a:extLst>
        </xdr:cNvPr>
        <xdr:cNvSpPr txBox="1"/>
      </xdr:nvSpPr>
      <xdr:spPr>
        <a:xfrm>
          <a:off x="16370300" y="95674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114801</xdr:rowOff>
    </xdr:from>
    <xdr:to>
      <xdr:col>85</xdr:col>
      <xdr:colOff>177800</xdr:colOff>
      <xdr:row>57</xdr:row>
      <xdr:rowOff>44951</xdr:rowOff>
    </xdr:to>
    <xdr:sp macro="" textlink="">
      <xdr:nvSpPr>
        <xdr:cNvPr id="564" name="フローチャート: 判断 563">
          <a:extLst>
            <a:ext uri="{FF2B5EF4-FFF2-40B4-BE49-F238E27FC236}">
              <a16:creationId xmlns:a16="http://schemas.microsoft.com/office/drawing/2014/main" id="{00000000-0008-0000-0700-000034020000}"/>
            </a:ext>
          </a:extLst>
        </xdr:cNvPr>
        <xdr:cNvSpPr/>
      </xdr:nvSpPr>
      <xdr:spPr>
        <a:xfrm>
          <a:off x="16268700" y="9716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83323</xdr:rowOff>
    </xdr:from>
    <xdr:to>
      <xdr:col>81</xdr:col>
      <xdr:colOff>50800</xdr:colOff>
      <xdr:row>57</xdr:row>
      <xdr:rowOff>88988</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4592300" y="9855973"/>
          <a:ext cx="889000" cy="5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121979</xdr:rowOff>
    </xdr:from>
    <xdr:to>
      <xdr:col>81</xdr:col>
      <xdr:colOff>101600</xdr:colOff>
      <xdr:row>57</xdr:row>
      <xdr:rowOff>52129</xdr:rowOff>
    </xdr:to>
    <xdr:sp macro="" textlink="">
      <xdr:nvSpPr>
        <xdr:cNvPr id="566" name="フローチャート: 判断 565">
          <a:extLst>
            <a:ext uri="{FF2B5EF4-FFF2-40B4-BE49-F238E27FC236}">
              <a16:creationId xmlns:a16="http://schemas.microsoft.com/office/drawing/2014/main" id="{00000000-0008-0000-0700-000036020000}"/>
            </a:ext>
          </a:extLst>
        </xdr:cNvPr>
        <xdr:cNvSpPr/>
      </xdr:nvSpPr>
      <xdr:spPr>
        <a:xfrm>
          <a:off x="15430500" y="9723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68656</xdr:rowOff>
    </xdr:from>
    <xdr:ext cx="534377"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5214111" y="9498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77567</xdr:rowOff>
    </xdr:from>
    <xdr:to>
      <xdr:col>76</xdr:col>
      <xdr:colOff>114300</xdr:colOff>
      <xdr:row>57</xdr:row>
      <xdr:rowOff>83323</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3703300" y="9850217"/>
          <a:ext cx="889000" cy="5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132494</xdr:rowOff>
    </xdr:from>
    <xdr:to>
      <xdr:col>76</xdr:col>
      <xdr:colOff>165100</xdr:colOff>
      <xdr:row>57</xdr:row>
      <xdr:rowOff>62644</xdr:rowOff>
    </xdr:to>
    <xdr:sp macro="" textlink="">
      <xdr:nvSpPr>
        <xdr:cNvPr id="569" name="フローチャート: 判断 568">
          <a:extLst>
            <a:ext uri="{FF2B5EF4-FFF2-40B4-BE49-F238E27FC236}">
              <a16:creationId xmlns:a16="http://schemas.microsoft.com/office/drawing/2014/main" id="{00000000-0008-0000-0700-000039020000}"/>
            </a:ext>
          </a:extLst>
        </xdr:cNvPr>
        <xdr:cNvSpPr/>
      </xdr:nvSpPr>
      <xdr:spPr>
        <a:xfrm>
          <a:off x="14541500" y="9733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79171</xdr:rowOff>
    </xdr:from>
    <xdr:ext cx="534377"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4325111" y="9508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77567</xdr:rowOff>
    </xdr:from>
    <xdr:to>
      <xdr:col>71</xdr:col>
      <xdr:colOff>177800</xdr:colOff>
      <xdr:row>57</xdr:row>
      <xdr:rowOff>92302</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2814300" y="9850217"/>
          <a:ext cx="889000" cy="14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165335</xdr:rowOff>
    </xdr:from>
    <xdr:to>
      <xdr:col>72</xdr:col>
      <xdr:colOff>38100</xdr:colOff>
      <xdr:row>57</xdr:row>
      <xdr:rowOff>95485</xdr:rowOff>
    </xdr:to>
    <xdr:sp macro="" textlink="">
      <xdr:nvSpPr>
        <xdr:cNvPr id="572" name="フローチャート: 判断 571">
          <a:extLst>
            <a:ext uri="{FF2B5EF4-FFF2-40B4-BE49-F238E27FC236}">
              <a16:creationId xmlns:a16="http://schemas.microsoft.com/office/drawing/2014/main" id="{00000000-0008-0000-0700-00003C020000}"/>
            </a:ext>
          </a:extLst>
        </xdr:cNvPr>
        <xdr:cNvSpPr/>
      </xdr:nvSpPr>
      <xdr:spPr>
        <a:xfrm>
          <a:off x="13652500" y="9766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112012</xdr:rowOff>
    </xdr:from>
    <xdr:ext cx="534377"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3436111" y="9541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165605</xdr:rowOff>
    </xdr:from>
    <xdr:to>
      <xdr:col>67</xdr:col>
      <xdr:colOff>101600</xdr:colOff>
      <xdr:row>57</xdr:row>
      <xdr:rowOff>95755</xdr:rowOff>
    </xdr:to>
    <xdr:sp macro="" textlink="">
      <xdr:nvSpPr>
        <xdr:cNvPr id="574" name="フローチャート: 判断 573">
          <a:extLst>
            <a:ext uri="{FF2B5EF4-FFF2-40B4-BE49-F238E27FC236}">
              <a16:creationId xmlns:a16="http://schemas.microsoft.com/office/drawing/2014/main" id="{00000000-0008-0000-0700-00003E020000}"/>
            </a:ext>
          </a:extLst>
        </xdr:cNvPr>
        <xdr:cNvSpPr/>
      </xdr:nvSpPr>
      <xdr:spPr>
        <a:xfrm>
          <a:off x="12763500" y="976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112282</xdr:rowOff>
    </xdr:from>
    <xdr:ext cx="534377"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2547111" y="9542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12680</xdr:rowOff>
    </xdr:from>
    <xdr:to>
      <xdr:col>85</xdr:col>
      <xdr:colOff>177800</xdr:colOff>
      <xdr:row>57</xdr:row>
      <xdr:rowOff>114280</xdr:rowOff>
    </xdr:to>
    <xdr:sp macro="" textlink="">
      <xdr:nvSpPr>
        <xdr:cNvPr id="581" name="楕円 580">
          <a:extLst>
            <a:ext uri="{FF2B5EF4-FFF2-40B4-BE49-F238E27FC236}">
              <a16:creationId xmlns:a16="http://schemas.microsoft.com/office/drawing/2014/main" id="{00000000-0008-0000-0700-000045020000}"/>
            </a:ext>
          </a:extLst>
        </xdr:cNvPr>
        <xdr:cNvSpPr/>
      </xdr:nvSpPr>
      <xdr:spPr>
        <a:xfrm>
          <a:off x="16268700" y="978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99057</xdr:rowOff>
    </xdr:from>
    <xdr:ext cx="534377" cy="259045"/>
    <xdr:sp macro="" textlink="">
      <xdr:nvSpPr>
        <xdr:cNvPr id="582" name="教育費該当値テキスト">
          <a:extLst>
            <a:ext uri="{FF2B5EF4-FFF2-40B4-BE49-F238E27FC236}">
              <a16:creationId xmlns:a16="http://schemas.microsoft.com/office/drawing/2014/main" id="{00000000-0008-0000-0700-000046020000}"/>
            </a:ext>
          </a:extLst>
        </xdr:cNvPr>
        <xdr:cNvSpPr txBox="1"/>
      </xdr:nvSpPr>
      <xdr:spPr>
        <a:xfrm>
          <a:off x="16370300" y="9700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38188</xdr:rowOff>
    </xdr:from>
    <xdr:to>
      <xdr:col>81</xdr:col>
      <xdr:colOff>101600</xdr:colOff>
      <xdr:row>57</xdr:row>
      <xdr:rowOff>139788</xdr:rowOff>
    </xdr:to>
    <xdr:sp macro="" textlink="">
      <xdr:nvSpPr>
        <xdr:cNvPr id="583" name="楕円 582">
          <a:extLst>
            <a:ext uri="{FF2B5EF4-FFF2-40B4-BE49-F238E27FC236}">
              <a16:creationId xmlns:a16="http://schemas.microsoft.com/office/drawing/2014/main" id="{00000000-0008-0000-0700-000047020000}"/>
            </a:ext>
          </a:extLst>
        </xdr:cNvPr>
        <xdr:cNvSpPr/>
      </xdr:nvSpPr>
      <xdr:spPr>
        <a:xfrm>
          <a:off x="15430500" y="981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130915</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5214111" y="9903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32523</xdr:rowOff>
    </xdr:from>
    <xdr:to>
      <xdr:col>76</xdr:col>
      <xdr:colOff>165100</xdr:colOff>
      <xdr:row>57</xdr:row>
      <xdr:rowOff>134123</xdr:rowOff>
    </xdr:to>
    <xdr:sp macro="" textlink="">
      <xdr:nvSpPr>
        <xdr:cNvPr id="585" name="楕円 584">
          <a:extLst>
            <a:ext uri="{FF2B5EF4-FFF2-40B4-BE49-F238E27FC236}">
              <a16:creationId xmlns:a16="http://schemas.microsoft.com/office/drawing/2014/main" id="{00000000-0008-0000-0700-000049020000}"/>
            </a:ext>
          </a:extLst>
        </xdr:cNvPr>
        <xdr:cNvSpPr/>
      </xdr:nvSpPr>
      <xdr:spPr>
        <a:xfrm>
          <a:off x="14541500" y="9805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125250</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325111" y="9897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26767</xdr:rowOff>
    </xdr:from>
    <xdr:to>
      <xdr:col>72</xdr:col>
      <xdr:colOff>38100</xdr:colOff>
      <xdr:row>57</xdr:row>
      <xdr:rowOff>128367</xdr:rowOff>
    </xdr:to>
    <xdr:sp macro="" textlink="">
      <xdr:nvSpPr>
        <xdr:cNvPr id="587" name="楕円 586">
          <a:extLst>
            <a:ext uri="{FF2B5EF4-FFF2-40B4-BE49-F238E27FC236}">
              <a16:creationId xmlns:a16="http://schemas.microsoft.com/office/drawing/2014/main" id="{00000000-0008-0000-0700-00004B020000}"/>
            </a:ext>
          </a:extLst>
        </xdr:cNvPr>
        <xdr:cNvSpPr/>
      </xdr:nvSpPr>
      <xdr:spPr>
        <a:xfrm>
          <a:off x="13652500" y="9799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119494</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892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41502</xdr:rowOff>
    </xdr:from>
    <xdr:to>
      <xdr:col>67</xdr:col>
      <xdr:colOff>101600</xdr:colOff>
      <xdr:row>57</xdr:row>
      <xdr:rowOff>143102</xdr:rowOff>
    </xdr:to>
    <xdr:sp macro="" textlink="">
      <xdr:nvSpPr>
        <xdr:cNvPr id="589" name="楕円 588">
          <a:extLst>
            <a:ext uri="{FF2B5EF4-FFF2-40B4-BE49-F238E27FC236}">
              <a16:creationId xmlns:a16="http://schemas.microsoft.com/office/drawing/2014/main" id="{00000000-0008-0000-0700-00004D020000}"/>
            </a:ext>
          </a:extLst>
        </xdr:cNvPr>
        <xdr:cNvSpPr/>
      </xdr:nvSpPr>
      <xdr:spPr>
        <a:xfrm>
          <a:off x="12763500" y="9814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134229</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906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1" name="正方形/長方形 590">
          <a:extLst>
            <a:ext uri="{FF2B5EF4-FFF2-40B4-BE49-F238E27FC236}">
              <a16:creationId xmlns:a16="http://schemas.microsoft.com/office/drawing/2014/main" id="{00000000-0008-0000-0700-00004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2" name="正方形/長方形 591">
          <a:extLst>
            <a:ext uri="{FF2B5EF4-FFF2-40B4-BE49-F238E27FC236}">
              <a16:creationId xmlns:a16="http://schemas.microsoft.com/office/drawing/2014/main" id="{00000000-0008-0000-0700-00005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3" name="正方形/長方形 592">
          <a:extLst>
            <a:ext uri="{FF2B5EF4-FFF2-40B4-BE49-F238E27FC236}">
              <a16:creationId xmlns:a16="http://schemas.microsoft.com/office/drawing/2014/main" id="{00000000-0008-0000-0700-00005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4" name="正方形/長方形 593">
          <a:extLst>
            <a:ext uri="{FF2B5EF4-FFF2-40B4-BE49-F238E27FC236}">
              <a16:creationId xmlns:a16="http://schemas.microsoft.com/office/drawing/2014/main" id="{00000000-0008-0000-0700-00005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5" name="正方形/長方形 594">
          <a:extLst>
            <a:ext uri="{FF2B5EF4-FFF2-40B4-BE49-F238E27FC236}">
              <a16:creationId xmlns:a16="http://schemas.microsoft.com/office/drawing/2014/main" id="{00000000-0008-0000-0700-00005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6" name="正方形/長方形 595">
          <a:extLst>
            <a:ext uri="{FF2B5EF4-FFF2-40B4-BE49-F238E27FC236}">
              <a16:creationId xmlns:a16="http://schemas.microsoft.com/office/drawing/2014/main" id="{00000000-0008-0000-0700-00005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7" name="正方形/長方形 596">
          <a:extLst>
            <a:ext uri="{FF2B5EF4-FFF2-40B4-BE49-F238E27FC236}">
              <a16:creationId xmlns:a16="http://schemas.microsoft.com/office/drawing/2014/main" id="{00000000-0008-0000-0700-00005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8" name="正方形/長方形 597">
          <a:extLst>
            <a:ext uri="{FF2B5EF4-FFF2-40B4-BE49-F238E27FC236}">
              <a16:creationId xmlns:a16="http://schemas.microsoft.com/office/drawing/2014/main" id="{00000000-0008-0000-0700-00005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0" name="直線コネクタ 599">
          <a:extLst>
            <a:ext uri="{FF2B5EF4-FFF2-40B4-BE49-F238E27FC236}">
              <a16:creationId xmlns:a16="http://schemas.microsoft.com/office/drawing/2014/main" id="{00000000-0008-0000-0700-00005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1" name="直線コネクタ 600">
          <a:extLst>
            <a:ext uri="{FF2B5EF4-FFF2-40B4-BE49-F238E27FC236}">
              <a16:creationId xmlns:a16="http://schemas.microsoft.com/office/drawing/2014/main" id="{00000000-0008-0000-0700-000059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3" name="直線コネクタ 602">
          <a:extLst>
            <a:ext uri="{FF2B5EF4-FFF2-40B4-BE49-F238E27FC236}">
              <a16:creationId xmlns:a16="http://schemas.microsoft.com/office/drawing/2014/main" id="{00000000-0008-0000-0700-00005B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75</xdr:row>
      <xdr:rowOff>54627</xdr:rowOff>
    </xdr:from>
    <xdr:ext cx="312906"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2133094" y="12913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5" name="直線コネクタ 604">
          <a:extLst>
            <a:ext uri="{FF2B5EF4-FFF2-40B4-BE49-F238E27FC236}">
              <a16:creationId xmlns:a16="http://schemas.microsoft.com/office/drawing/2014/main" id="{00000000-0008-0000-0700-00005D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72</xdr:row>
      <xdr:rowOff>111777</xdr:rowOff>
    </xdr:from>
    <xdr:ext cx="312906"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133094" y="12456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7" name="直線コネクタ 606">
          <a:extLst>
            <a:ext uri="{FF2B5EF4-FFF2-40B4-BE49-F238E27FC236}">
              <a16:creationId xmlns:a16="http://schemas.microsoft.com/office/drawing/2014/main" id="{00000000-0008-0000-0700-00005F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69</xdr:row>
      <xdr:rowOff>168927</xdr:rowOff>
    </xdr:from>
    <xdr:ext cx="312906"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133094" y="11998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9" name="直線コネクタ 608">
          <a:extLst>
            <a:ext uri="{FF2B5EF4-FFF2-40B4-BE49-F238E27FC236}">
              <a16:creationId xmlns:a16="http://schemas.microsoft.com/office/drawing/2014/main" id="{00000000-0008-0000-0700-00006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67</xdr:row>
      <xdr:rowOff>54627</xdr:rowOff>
    </xdr:from>
    <xdr:ext cx="312906"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133094" y="11541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1" name="災害復旧費グラフ枠">
          <a:extLst>
            <a:ext uri="{FF2B5EF4-FFF2-40B4-BE49-F238E27FC236}">
              <a16:creationId xmlns:a16="http://schemas.microsoft.com/office/drawing/2014/main" id="{00000000-0008-0000-0700-00006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78</xdr:row>
      <xdr:rowOff>139700</xdr:rowOff>
    </xdr:from>
    <xdr:to>
      <xdr:col>85</xdr:col>
      <xdr:colOff>126364</xdr:colOff>
      <xdr:row>78</xdr:row>
      <xdr:rowOff>139700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6317595" y="13512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10177</xdr:rowOff>
    </xdr:from>
    <xdr:ext cx="249299" cy="259045"/>
    <xdr:sp macro="" textlink="">
      <xdr:nvSpPr>
        <xdr:cNvPr id="613" name="災害復旧費最小値テキスト">
          <a:extLst>
            <a:ext uri="{FF2B5EF4-FFF2-40B4-BE49-F238E27FC236}">
              <a16:creationId xmlns:a16="http://schemas.microsoft.com/office/drawing/2014/main" id="{00000000-0008-0000-0700-000065020000}"/>
            </a:ext>
          </a:extLst>
        </xdr:cNvPr>
        <xdr:cNvSpPr txBox="1"/>
      </xdr:nvSpPr>
      <xdr:spPr>
        <a:xfrm>
          <a:off x="1637030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10177</xdr:rowOff>
    </xdr:from>
    <xdr:ext cx="249299" cy="259045"/>
    <xdr:sp macro="" textlink="">
      <xdr:nvSpPr>
        <xdr:cNvPr id="615" name="災害復旧費最大値テキスト">
          <a:extLst>
            <a:ext uri="{FF2B5EF4-FFF2-40B4-BE49-F238E27FC236}">
              <a16:creationId xmlns:a16="http://schemas.microsoft.com/office/drawing/2014/main" id="{00000000-0008-0000-0700-000067020000}"/>
            </a:ext>
          </a:extLst>
        </xdr:cNvPr>
        <xdr:cNvSpPr txBox="1"/>
      </xdr:nvSpPr>
      <xdr:spPr>
        <a:xfrm>
          <a:off x="16370300" y="1321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67327</xdr:rowOff>
    </xdr:from>
    <xdr:ext cx="249299" cy="259045"/>
    <xdr:sp macro="" textlink="">
      <xdr:nvSpPr>
        <xdr:cNvPr id="618" name="災害復旧費平均値テキスト">
          <a:extLst>
            <a:ext uri="{FF2B5EF4-FFF2-40B4-BE49-F238E27FC236}">
              <a16:creationId xmlns:a16="http://schemas.microsoft.com/office/drawing/2014/main" id="{00000000-0008-0000-0700-00006A020000}"/>
            </a:ext>
          </a:extLst>
        </xdr:cNvPr>
        <xdr:cNvSpPr txBox="1"/>
      </xdr:nvSpPr>
      <xdr:spPr>
        <a:xfrm>
          <a:off x="16370300" y="13440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19" name="フローチャート: 判断 618">
          <a:extLst>
            <a:ext uri="{FF2B5EF4-FFF2-40B4-BE49-F238E27FC236}">
              <a16:creationId xmlns:a16="http://schemas.microsoft.com/office/drawing/2014/main" id="{00000000-0008-0000-0700-00006B020000}"/>
            </a:ext>
          </a:extLst>
        </xdr:cNvPr>
        <xdr:cNvSpPr/>
      </xdr:nvSpPr>
      <xdr:spPr>
        <a:xfrm>
          <a:off x="162687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88900</xdr:rowOff>
    </xdr:from>
    <xdr:to>
      <xdr:col>81</xdr:col>
      <xdr:colOff>101600</xdr:colOff>
      <xdr:row>79</xdr:row>
      <xdr:rowOff>19050</xdr:rowOff>
    </xdr:to>
    <xdr:sp macro="" textlink="">
      <xdr:nvSpPr>
        <xdr:cNvPr id="621" name="フローチャート: 判断 620">
          <a:extLst>
            <a:ext uri="{FF2B5EF4-FFF2-40B4-BE49-F238E27FC236}">
              <a16:creationId xmlns:a16="http://schemas.microsoft.com/office/drawing/2014/main" id="{00000000-0008-0000-0700-00006D020000}"/>
            </a:ext>
          </a:extLst>
        </xdr:cNvPr>
        <xdr:cNvSpPr/>
      </xdr:nvSpPr>
      <xdr:spPr>
        <a:xfrm>
          <a:off x="154305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88900</xdr:rowOff>
    </xdr:from>
    <xdr:to>
      <xdr:col>76</xdr:col>
      <xdr:colOff>165100</xdr:colOff>
      <xdr:row>77</xdr:row>
      <xdr:rowOff>19050</xdr:rowOff>
    </xdr:to>
    <xdr:sp macro="" textlink="">
      <xdr:nvSpPr>
        <xdr:cNvPr id="624" name="フローチャート: 判断 623">
          <a:extLst>
            <a:ext uri="{FF2B5EF4-FFF2-40B4-BE49-F238E27FC236}">
              <a16:creationId xmlns:a16="http://schemas.microsoft.com/office/drawing/2014/main" id="{00000000-0008-0000-0700-000070020000}"/>
            </a:ext>
          </a:extLst>
        </xdr:cNvPr>
        <xdr:cNvSpPr/>
      </xdr:nvSpPr>
      <xdr:spPr>
        <a:xfrm>
          <a:off x="14541500" y="1311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75</xdr:row>
      <xdr:rowOff>35577</xdr:rowOff>
    </xdr:from>
    <xdr:ext cx="313932"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4435333" y="12894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69</xdr:row>
      <xdr:rowOff>146050</xdr:rowOff>
    </xdr:from>
    <xdr:to>
      <xdr:col>72</xdr:col>
      <xdr:colOff>38100</xdr:colOff>
      <xdr:row>70</xdr:row>
      <xdr:rowOff>76200</xdr:rowOff>
    </xdr:to>
    <xdr:sp macro="" textlink="">
      <xdr:nvSpPr>
        <xdr:cNvPr id="627" name="フローチャート: 判断 626">
          <a:extLst>
            <a:ext uri="{FF2B5EF4-FFF2-40B4-BE49-F238E27FC236}">
              <a16:creationId xmlns:a16="http://schemas.microsoft.com/office/drawing/2014/main" id="{00000000-0008-0000-0700-000073020000}"/>
            </a:ext>
          </a:extLst>
        </xdr:cNvPr>
        <xdr:cNvSpPr/>
      </xdr:nvSpPr>
      <xdr:spPr>
        <a:xfrm>
          <a:off x="13652500" y="1197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68</xdr:row>
      <xdr:rowOff>92727</xdr:rowOff>
    </xdr:from>
    <xdr:ext cx="313932"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3546333" y="11751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70</xdr:row>
      <xdr:rowOff>157480</xdr:rowOff>
    </xdr:from>
    <xdr:to>
      <xdr:col>67</xdr:col>
      <xdr:colOff>101600</xdr:colOff>
      <xdr:row>71</xdr:row>
      <xdr:rowOff>87630</xdr:rowOff>
    </xdr:to>
    <xdr:sp macro="" textlink="">
      <xdr:nvSpPr>
        <xdr:cNvPr id="629" name="フローチャート: 判断 628">
          <a:extLst>
            <a:ext uri="{FF2B5EF4-FFF2-40B4-BE49-F238E27FC236}">
              <a16:creationId xmlns:a16="http://schemas.microsoft.com/office/drawing/2014/main" id="{00000000-0008-0000-0700-000075020000}"/>
            </a:ext>
          </a:extLst>
        </xdr:cNvPr>
        <xdr:cNvSpPr/>
      </xdr:nvSpPr>
      <xdr:spPr>
        <a:xfrm>
          <a:off x="12763500" y="1215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69</xdr:row>
      <xdr:rowOff>104157</xdr:rowOff>
    </xdr:from>
    <xdr:ext cx="313932"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2657333" y="119342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36" name="楕円 635">
          <a:extLst>
            <a:ext uri="{FF2B5EF4-FFF2-40B4-BE49-F238E27FC236}">
              <a16:creationId xmlns:a16="http://schemas.microsoft.com/office/drawing/2014/main" id="{00000000-0008-0000-0700-00007C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124477</xdr:rowOff>
    </xdr:from>
    <xdr:ext cx="249299" cy="259045"/>
    <xdr:sp macro="" textlink="">
      <xdr:nvSpPr>
        <xdr:cNvPr id="637" name="災害復旧費該当値テキスト">
          <a:extLst>
            <a:ext uri="{FF2B5EF4-FFF2-40B4-BE49-F238E27FC236}">
              <a16:creationId xmlns:a16="http://schemas.microsoft.com/office/drawing/2014/main" id="{00000000-0008-0000-0700-00007D020000}"/>
            </a:ext>
          </a:extLst>
        </xdr:cNvPr>
        <xdr:cNvSpPr txBox="1"/>
      </xdr:nvSpPr>
      <xdr:spPr>
        <a:xfrm>
          <a:off x="16370300" y="13326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38" name="楕円 637">
          <a:extLst>
            <a:ext uri="{FF2B5EF4-FFF2-40B4-BE49-F238E27FC236}">
              <a16:creationId xmlns:a16="http://schemas.microsoft.com/office/drawing/2014/main" id="{00000000-0008-0000-0700-00007E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77</xdr:row>
      <xdr:rowOff>35577</xdr:rowOff>
    </xdr:from>
    <xdr:ext cx="249299"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5356650" y="13237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40" name="楕円 639">
          <a:extLst>
            <a:ext uri="{FF2B5EF4-FFF2-40B4-BE49-F238E27FC236}">
              <a16:creationId xmlns:a16="http://schemas.microsoft.com/office/drawing/2014/main" id="{00000000-0008-0000-0700-000080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42" name="楕円 641">
          <a:extLst>
            <a:ext uri="{FF2B5EF4-FFF2-40B4-BE49-F238E27FC236}">
              <a16:creationId xmlns:a16="http://schemas.microsoft.com/office/drawing/2014/main" id="{00000000-0008-0000-0700-000082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44" name="楕円 643">
          <a:extLst>
            <a:ext uri="{FF2B5EF4-FFF2-40B4-BE49-F238E27FC236}">
              <a16:creationId xmlns:a16="http://schemas.microsoft.com/office/drawing/2014/main" id="{00000000-0008-0000-0700-000084020000}"/>
            </a:ext>
          </a:extLst>
        </xdr:cNvPr>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6" name="正方形/長方形 645">
          <a:extLst>
            <a:ext uri="{FF2B5EF4-FFF2-40B4-BE49-F238E27FC236}">
              <a16:creationId xmlns:a16="http://schemas.microsoft.com/office/drawing/2014/main" id="{00000000-0008-0000-0700-00008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7" name="正方形/長方形 646">
          <a:extLst>
            <a:ext uri="{FF2B5EF4-FFF2-40B4-BE49-F238E27FC236}">
              <a16:creationId xmlns:a16="http://schemas.microsoft.com/office/drawing/2014/main" id="{00000000-0008-0000-0700-00008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8" name="正方形/長方形 647">
          <a:extLst>
            <a:ext uri="{FF2B5EF4-FFF2-40B4-BE49-F238E27FC236}">
              <a16:creationId xmlns:a16="http://schemas.microsoft.com/office/drawing/2014/main" id="{00000000-0008-0000-0700-00008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9" name="正方形/長方形 648">
          <a:extLst>
            <a:ext uri="{FF2B5EF4-FFF2-40B4-BE49-F238E27FC236}">
              <a16:creationId xmlns:a16="http://schemas.microsoft.com/office/drawing/2014/main" id="{00000000-0008-0000-0700-00008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0" name="正方形/長方形 649">
          <a:extLst>
            <a:ext uri="{FF2B5EF4-FFF2-40B4-BE49-F238E27FC236}">
              <a16:creationId xmlns:a16="http://schemas.microsoft.com/office/drawing/2014/main" id="{00000000-0008-0000-0700-00008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1" name="正方形/長方形 650">
          <a:extLst>
            <a:ext uri="{FF2B5EF4-FFF2-40B4-BE49-F238E27FC236}">
              <a16:creationId xmlns:a16="http://schemas.microsoft.com/office/drawing/2014/main" id="{00000000-0008-0000-0700-00008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2" name="正方形/長方形 651">
          <a:extLst>
            <a:ext uri="{FF2B5EF4-FFF2-40B4-BE49-F238E27FC236}">
              <a16:creationId xmlns:a16="http://schemas.microsoft.com/office/drawing/2014/main" id="{00000000-0008-0000-0700-00008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3" name="正方形/長方形 652">
          <a:extLst>
            <a:ext uri="{FF2B5EF4-FFF2-40B4-BE49-F238E27FC236}">
              <a16:creationId xmlns:a16="http://schemas.microsoft.com/office/drawing/2014/main" id="{00000000-0008-0000-0700-00008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5" name="直線コネクタ 654">
          <a:extLst>
            <a:ext uri="{FF2B5EF4-FFF2-40B4-BE49-F238E27FC236}">
              <a16:creationId xmlns:a16="http://schemas.microsoft.com/office/drawing/2014/main" id="{00000000-0008-0000-0700-00008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56" name="直線コネクタ 655">
          <a:extLst>
            <a:ext uri="{FF2B5EF4-FFF2-40B4-BE49-F238E27FC236}">
              <a16:creationId xmlns:a16="http://schemas.microsoft.com/office/drawing/2014/main" id="{00000000-0008-0000-0700-000090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58" name="直線コネクタ 657">
          <a:extLst>
            <a:ext uri="{FF2B5EF4-FFF2-40B4-BE49-F238E27FC236}">
              <a16:creationId xmlns:a16="http://schemas.microsoft.com/office/drawing/2014/main" id="{00000000-0008-0000-0700-000092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0" name="直線コネクタ 659">
          <a:extLst>
            <a:ext uri="{FF2B5EF4-FFF2-40B4-BE49-F238E27FC236}">
              <a16:creationId xmlns:a16="http://schemas.microsoft.com/office/drawing/2014/main" id="{00000000-0008-0000-0700-000094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2" name="直線コネクタ 661">
          <a:extLst>
            <a:ext uri="{FF2B5EF4-FFF2-40B4-BE49-F238E27FC236}">
              <a16:creationId xmlns:a16="http://schemas.microsoft.com/office/drawing/2014/main" id="{00000000-0008-0000-0700-000096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4" name="直線コネクタ 663">
          <a:extLst>
            <a:ext uri="{FF2B5EF4-FFF2-40B4-BE49-F238E27FC236}">
              <a16:creationId xmlns:a16="http://schemas.microsoft.com/office/drawing/2014/main" id="{00000000-0008-0000-0700-00009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6" name="公債費グラフ枠">
          <a:extLst>
            <a:ext uri="{FF2B5EF4-FFF2-40B4-BE49-F238E27FC236}">
              <a16:creationId xmlns:a16="http://schemas.microsoft.com/office/drawing/2014/main" id="{00000000-0008-0000-0700-00009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125161</xdr:rowOff>
    </xdr:from>
    <xdr:to>
      <xdr:col>85</xdr:col>
      <xdr:colOff>126364</xdr:colOff>
      <xdr:row>98</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flipV="1">
          <a:off x="16317595" y="15555661"/>
          <a:ext cx="1269" cy="13861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143527</xdr:rowOff>
    </xdr:from>
    <xdr:ext cx="249299" cy="259045"/>
    <xdr:sp macro="" textlink="">
      <xdr:nvSpPr>
        <xdr:cNvPr id="668" name="公債費最小値テキスト">
          <a:extLst>
            <a:ext uri="{FF2B5EF4-FFF2-40B4-BE49-F238E27FC236}">
              <a16:creationId xmlns:a16="http://schemas.microsoft.com/office/drawing/2014/main" id="{00000000-0008-0000-0700-00009C020000}"/>
            </a:ext>
          </a:extLst>
        </xdr:cNvPr>
        <xdr:cNvSpPr txBox="1"/>
      </xdr:nvSpPr>
      <xdr:spPr>
        <a:xfrm>
          <a:off x="16370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139700</xdr:rowOff>
    </xdr:from>
    <xdr:to>
      <xdr:col>86</xdr:col>
      <xdr:colOff>25400</xdr:colOff>
      <xdr:row>98</xdr:row>
      <xdr:rowOff>139700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6230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71838</xdr:rowOff>
    </xdr:from>
    <xdr:ext cx="534377" cy="259045"/>
    <xdr:sp macro="" textlink="">
      <xdr:nvSpPr>
        <xdr:cNvPr id="670" name="公債費最大値テキスト">
          <a:extLst>
            <a:ext uri="{FF2B5EF4-FFF2-40B4-BE49-F238E27FC236}">
              <a16:creationId xmlns:a16="http://schemas.microsoft.com/office/drawing/2014/main" id="{00000000-0008-0000-0700-00009E020000}"/>
            </a:ext>
          </a:extLst>
        </xdr:cNvPr>
        <xdr:cNvSpPr txBox="1"/>
      </xdr:nvSpPr>
      <xdr:spPr>
        <a:xfrm>
          <a:off x="16370300" y="15330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30,318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125161</xdr:rowOff>
    </xdr:from>
    <xdr:to>
      <xdr:col>86</xdr:col>
      <xdr:colOff>25400</xdr:colOff>
      <xdr:row>90</xdr:row>
      <xdr:rowOff>125161</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6230600" y="15555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144546</xdr:rowOff>
    </xdr:from>
    <xdr:to>
      <xdr:col>85</xdr:col>
      <xdr:colOff>127000</xdr:colOff>
      <xdr:row>97</xdr:row>
      <xdr:rowOff>10678</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5481300" y="16603746"/>
          <a:ext cx="838200" cy="37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126900</xdr:rowOff>
    </xdr:from>
    <xdr:ext cx="469744" cy="259045"/>
    <xdr:sp macro="" textlink="">
      <xdr:nvSpPr>
        <xdr:cNvPr id="673" name="公債費平均値テキスト">
          <a:extLst>
            <a:ext uri="{FF2B5EF4-FFF2-40B4-BE49-F238E27FC236}">
              <a16:creationId xmlns:a16="http://schemas.microsoft.com/office/drawing/2014/main" id="{00000000-0008-0000-0700-0000A1020000}"/>
            </a:ext>
          </a:extLst>
        </xdr:cNvPr>
        <xdr:cNvSpPr txBox="1"/>
      </xdr:nvSpPr>
      <xdr:spPr>
        <a:xfrm>
          <a:off x="16370300" y="165861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148473</xdr:rowOff>
    </xdr:from>
    <xdr:to>
      <xdr:col>85</xdr:col>
      <xdr:colOff>177800</xdr:colOff>
      <xdr:row>97</xdr:row>
      <xdr:rowOff>78623</xdr:rowOff>
    </xdr:to>
    <xdr:sp macro="" textlink="">
      <xdr:nvSpPr>
        <xdr:cNvPr id="674" name="フローチャート: 判断 673">
          <a:extLst>
            <a:ext uri="{FF2B5EF4-FFF2-40B4-BE49-F238E27FC236}">
              <a16:creationId xmlns:a16="http://schemas.microsoft.com/office/drawing/2014/main" id="{00000000-0008-0000-0700-0000A2020000}"/>
            </a:ext>
          </a:extLst>
        </xdr:cNvPr>
        <xdr:cNvSpPr/>
      </xdr:nvSpPr>
      <xdr:spPr>
        <a:xfrm>
          <a:off x="16268700" y="1660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29835</xdr:rowOff>
    </xdr:from>
    <xdr:to>
      <xdr:col>81</xdr:col>
      <xdr:colOff>50800</xdr:colOff>
      <xdr:row>96</xdr:row>
      <xdr:rowOff>144546</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4592300" y="16489035"/>
          <a:ext cx="889000" cy="114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7107</xdr:rowOff>
    </xdr:from>
    <xdr:to>
      <xdr:col>81</xdr:col>
      <xdr:colOff>101600</xdr:colOff>
      <xdr:row>97</xdr:row>
      <xdr:rowOff>108707</xdr:rowOff>
    </xdr:to>
    <xdr:sp macro="" textlink="">
      <xdr:nvSpPr>
        <xdr:cNvPr id="676" name="フローチャート: 判断 675">
          <a:extLst>
            <a:ext uri="{FF2B5EF4-FFF2-40B4-BE49-F238E27FC236}">
              <a16:creationId xmlns:a16="http://schemas.microsoft.com/office/drawing/2014/main" id="{00000000-0008-0000-0700-0000A4020000}"/>
            </a:ext>
          </a:extLst>
        </xdr:cNvPr>
        <xdr:cNvSpPr/>
      </xdr:nvSpPr>
      <xdr:spPr>
        <a:xfrm>
          <a:off x="15430500" y="166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97</xdr:row>
      <xdr:rowOff>99834</xdr:rowOff>
    </xdr:from>
    <xdr:ext cx="469744"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5246428" y="16730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29835</xdr:rowOff>
    </xdr:from>
    <xdr:to>
      <xdr:col>76</xdr:col>
      <xdr:colOff>114300</xdr:colOff>
      <xdr:row>97</xdr:row>
      <xdr:rowOff>23343</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flipV="1">
          <a:off x="13703300" y="16489035"/>
          <a:ext cx="889000" cy="164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134620</xdr:rowOff>
    </xdr:from>
    <xdr:to>
      <xdr:col>76</xdr:col>
      <xdr:colOff>165100</xdr:colOff>
      <xdr:row>97</xdr:row>
      <xdr:rowOff>64770</xdr:rowOff>
    </xdr:to>
    <xdr:sp macro="" textlink="">
      <xdr:nvSpPr>
        <xdr:cNvPr id="679" name="フローチャート: 判断 678">
          <a:extLst>
            <a:ext uri="{FF2B5EF4-FFF2-40B4-BE49-F238E27FC236}">
              <a16:creationId xmlns:a16="http://schemas.microsoft.com/office/drawing/2014/main" id="{00000000-0008-0000-0700-0000A7020000}"/>
            </a:ext>
          </a:extLst>
        </xdr:cNvPr>
        <xdr:cNvSpPr/>
      </xdr:nvSpPr>
      <xdr:spPr>
        <a:xfrm>
          <a:off x="14541500" y="1659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55897</xdr:rowOff>
    </xdr:from>
    <xdr:ext cx="469744"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4357428" y="16686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171383</xdr:rowOff>
    </xdr:from>
    <xdr:to>
      <xdr:col>71</xdr:col>
      <xdr:colOff>177800</xdr:colOff>
      <xdr:row>97</xdr:row>
      <xdr:rowOff>23343</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814300" y="16630583"/>
          <a:ext cx="889000" cy="23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152953</xdr:rowOff>
    </xdr:from>
    <xdr:to>
      <xdr:col>72</xdr:col>
      <xdr:colOff>38100</xdr:colOff>
      <xdr:row>97</xdr:row>
      <xdr:rowOff>83103</xdr:rowOff>
    </xdr:to>
    <xdr:sp macro="" textlink="">
      <xdr:nvSpPr>
        <xdr:cNvPr id="682" name="フローチャート: 判断 681">
          <a:extLst>
            <a:ext uri="{FF2B5EF4-FFF2-40B4-BE49-F238E27FC236}">
              <a16:creationId xmlns:a16="http://schemas.microsoft.com/office/drawing/2014/main" id="{00000000-0008-0000-0700-0000AA020000}"/>
            </a:ext>
          </a:extLst>
        </xdr:cNvPr>
        <xdr:cNvSpPr/>
      </xdr:nvSpPr>
      <xdr:spPr>
        <a:xfrm>
          <a:off x="13652500" y="16612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97</xdr:row>
      <xdr:rowOff>74230</xdr:rowOff>
    </xdr:from>
    <xdr:ext cx="469744"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3468428" y="16704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99369</xdr:rowOff>
    </xdr:from>
    <xdr:to>
      <xdr:col>67</xdr:col>
      <xdr:colOff>101600</xdr:colOff>
      <xdr:row>97</xdr:row>
      <xdr:rowOff>29519</xdr:rowOff>
    </xdr:to>
    <xdr:sp macro="" textlink="">
      <xdr:nvSpPr>
        <xdr:cNvPr id="684" name="フローチャート: 判断 683">
          <a:extLst>
            <a:ext uri="{FF2B5EF4-FFF2-40B4-BE49-F238E27FC236}">
              <a16:creationId xmlns:a16="http://schemas.microsoft.com/office/drawing/2014/main" id="{00000000-0008-0000-0700-0000AC020000}"/>
            </a:ext>
          </a:extLst>
        </xdr:cNvPr>
        <xdr:cNvSpPr/>
      </xdr:nvSpPr>
      <xdr:spPr>
        <a:xfrm>
          <a:off x="12763500" y="16558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95</xdr:row>
      <xdr:rowOff>46046</xdr:rowOff>
    </xdr:from>
    <xdr:ext cx="469744"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2579428" y="16333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131328</xdr:rowOff>
    </xdr:from>
    <xdr:to>
      <xdr:col>85</xdr:col>
      <xdr:colOff>177800</xdr:colOff>
      <xdr:row>97</xdr:row>
      <xdr:rowOff>61478</xdr:rowOff>
    </xdr:to>
    <xdr:sp macro="" textlink="">
      <xdr:nvSpPr>
        <xdr:cNvPr id="691" name="楕円 690">
          <a:extLst>
            <a:ext uri="{FF2B5EF4-FFF2-40B4-BE49-F238E27FC236}">
              <a16:creationId xmlns:a16="http://schemas.microsoft.com/office/drawing/2014/main" id="{00000000-0008-0000-0700-0000B3020000}"/>
            </a:ext>
          </a:extLst>
        </xdr:cNvPr>
        <xdr:cNvSpPr/>
      </xdr:nvSpPr>
      <xdr:spPr>
        <a:xfrm>
          <a:off x="16268700" y="1659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154205</xdr:rowOff>
    </xdr:from>
    <xdr:ext cx="469744" cy="259045"/>
    <xdr:sp macro="" textlink="">
      <xdr:nvSpPr>
        <xdr:cNvPr id="692" name="公債費該当値テキスト">
          <a:extLst>
            <a:ext uri="{FF2B5EF4-FFF2-40B4-BE49-F238E27FC236}">
              <a16:creationId xmlns:a16="http://schemas.microsoft.com/office/drawing/2014/main" id="{00000000-0008-0000-0700-0000B4020000}"/>
            </a:ext>
          </a:extLst>
        </xdr:cNvPr>
        <xdr:cNvSpPr txBox="1"/>
      </xdr:nvSpPr>
      <xdr:spPr>
        <a:xfrm>
          <a:off x="16370300" y="16441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93746</xdr:rowOff>
    </xdr:from>
    <xdr:to>
      <xdr:col>81</xdr:col>
      <xdr:colOff>101600</xdr:colOff>
      <xdr:row>97</xdr:row>
      <xdr:rowOff>23896</xdr:rowOff>
    </xdr:to>
    <xdr:sp macro="" textlink="">
      <xdr:nvSpPr>
        <xdr:cNvPr id="693" name="楕円 692">
          <a:extLst>
            <a:ext uri="{FF2B5EF4-FFF2-40B4-BE49-F238E27FC236}">
              <a16:creationId xmlns:a16="http://schemas.microsoft.com/office/drawing/2014/main" id="{00000000-0008-0000-0700-0000B5020000}"/>
            </a:ext>
          </a:extLst>
        </xdr:cNvPr>
        <xdr:cNvSpPr/>
      </xdr:nvSpPr>
      <xdr:spPr>
        <a:xfrm>
          <a:off x="15430500" y="16552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95</xdr:row>
      <xdr:rowOff>40423</xdr:rowOff>
    </xdr:from>
    <xdr:ext cx="469744"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46428" y="16328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150485</xdr:rowOff>
    </xdr:from>
    <xdr:to>
      <xdr:col>76</xdr:col>
      <xdr:colOff>165100</xdr:colOff>
      <xdr:row>96</xdr:row>
      <xdr:rowOff>80635</xdr:rowOff>
    </xdr:to>
    <xdr:sp macro="" textlink="">
      <xdr:nvSpPr>
        <xdr:cNvPr id="695" name="楕円 694">
          <a:extLst>
            <a:ext uri="{FF2B5EF4-FFF2-40B4-BE49-F238E27FC236}">
              <a16:creationId xmlns:a16="http://schemas.microsoft.com/office/drawing/2014/main" id="{00000000-0008-0000-0700-0000B7020000}"/>
            </a:ext>
          </a:extLst>
        </xdr:cNvPr>
        <xdr:cNvSpPr/>
      </xdr:nvSpPr>
      <xdr:spPr>
        <a:xfrm>
          <a:off x="14541500" y="1643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94</xdr:row>
      <xdr:rowOff>97162</xdr:rowOff>
    </xdr:from>
    <xdr:ext cx="469744"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4357428" y="16213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143993</xdr:rowOff>
    </xdr:from>
    <xdr:to>
      <xdr:col>72</xdr:col>
      <xdr:colOff>38100</xdr:colOff>
      <xdr:row>97</xdr:row>
      <xdr:rowOff>74143</xdr:rowOff>
    </xdr:to>
    <xdr:sp macro="" textlink="">
      <xdr:nvSpPr>
        <xdr:cNvPr id="697" name="楕円 696">
          <a:extLst>
            <a:ext uri="{FF2B5EF4-FFF2-40B4-BE49-F238E27FC236}">
              <a16:creationId xmlns:a16="http://schemas.microsoft.com/office/drawing/2014/main" id="{00000000-0008-0000-0700-0000B9020000}"/>
            </a:ext>
          </a:extLst>
        </xdr:cNvPr>
        <xdr:cNvSpPr/>
      </xdr:nvSpPr>
      <xdr:spPr>
        <a:xfrm>
          <a:off x="13652500" y="16603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95</xdr:row>
      <xdr:rowOff>90670</xdr:rowOff>
    </xdr:from>
    <xdr:ext cx="469744"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3468428" y="16378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120583</xdr:rowOff>
    </xdr:from>
    <xdr:to>
      <xdr:col>67</xdr:col>
      <xdr:colOff>101600</xdr:colOff>
      <xdr:row>97</xdr:row>
      <xdr:rowOff>50733</xdr:rowOff>
    </xdr:to>
    <xdr:sp macro="" textlink="">
      <xdr:nvSpPr>
        <xdr:cNvPr id="699" name="楕円 698">
          <a:extLst>
            <a:ext uri="{FF2B5EF4-FFF2-40B4-BE49-F238E27FC236}">
              <a16:creationId xmlns:a16="http://schemas.microsoft.com/office/drawing/2014/main" id="{00000000-0008-0000-0700-0000BB020000}"/>
            </a:ext>
          </a:extLst>
        </xdr:cNvPr>
        <xdr:cNvSpPr/>
      </xdr:nvSpPr>
      <xdr:spPr>
        <a:xfrm>
          <a:off x="12763500" y="16579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97</xdr:row>
      <xdr:rowOff>41860</xdr:rowOff>
    </xdr:from>
    <xdr:ext cx="469744"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2579428" y="166725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1" name="正方形/長方形 700">
          <a:extLst>
            <a:ext uri="{FF2B5EF4-FFF2-40B4-BE49-F238E27FC236}">
              <a16:creationId xmlns:a16="http://schemas.microsoft.com/office/drawing/2014/main" id="{00000000-0008-0000-0700-0000B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2" name="正方形/長方形 701">
          <a:extLst>
            <a:ext uri="{FF2B5EF4-FFF2-40B4-BE49-F238E27FC236}">
              <a16:creationId xmlns:a16="http://schemas.microsoft.com/office/drawing/2014/main" id="{00000000-0008-0000-0700-0000B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3" name="正方形/長方形 702">
          <a:extLst>
            <a:ext uri="{FF2B5EF4-FFF2-40B4-BE49-F238E27FC236}">
              <a16:creationId xmlns:a16="http://schemas.microsoft.com/office/drawing/2014/main" id="{00000000-0008-0000-0700-0000B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700-0000C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5" name="正方形/長方形 704">
          <a:extLst>
            <a:ext uri="{FF2B5EF4-FFF2-40B4-BE49-F238E27FC236}">
              <a16:creationId xmlns:a16="http://schemas.microsoft.com/office/drawing/2014/main" id="{00000000-0008-0000-0700-0000C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6" name="正方形/長方形 705">
          <a:extLst>
            <a:ext uri="{FF2B5EF4-FFF2-40B4-BE49-F238E27FC236}">
              <a16:creationId xmlns:a16="http://schemas.microsoft.com/office/drawing/2014/main" id="{00000000-0008-0000-0700-0000C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7" name="正方形/長方形 706">
          <a:extLst>
            <a:ext uri="{FF2B5EF4-FFF2-40B4-BE49-F238E27FC236}">
              <a16:creationId xmlns:a16="http://schemas.microsoft.com/office/drawing/2014/main" id="{00000000-0008-0000-0700-0000C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0" name="直線コネクタ 709">
          <a:extLst>
            <a:ext uri="{FF2B5EF4-FFF2-40B4-BE49-F238E27FC236}">
              <a16:creationId xmlns:a16="http://schemas.microsoft.com/office/drawing/2014/main" id="{00000000-0008-0000-0700-0000C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3" name="直線コネクタ 712">
          <a:extLst>
            <a:ext uri="{FF2B5EF4-FFF2-40B4-BE49-F238E27FC236}">
              <a16:creationId xmlns:a16="http://schemas.microsoft.com/office/drawing/2014/main" id="{00000000-0008-0000-0700-0000C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33</xdr:row>
      <xdr:rowOff>168927</xdr:rowOff>
    </xdr:from>
    <xdr:ext cx="377026"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15" name="直線コネクタ 714">
          <a:extLst>
            <a:ext uri="{FF2B5EF4-FFF2-40B4-BE49-F238E27FC236}">
              <a16:creationId xmlns:a16="http://schemas.microsoft.com/office/drawing/2014/main" id="{00000000-0008-0000-0700-0000CB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30</xdr:row>
      <xdr:rowOff>111777</xdr:rowOff>
    </xdr:from>
    <xdr:ext cx="377026"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7910974" y="52552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7" name="直線コネクタ 716">
          <a:extLst>
            <a:ext uri="{FF2B5EF4-FFF2-40B4-BE49-F238E27FC236}">
              <a16:creationId xmlns:a16="http://schemas.microsoft.com/office/drawing/2014/main" id="{00000000-0008-0000-0700-0000C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19" name="諸支出金グラフ枠">
          <a:extLst>
            <a:ext uri="{FF2B5EF4-FFF2-40B4-BE49-F238E27FC236}">
              <a16:creationId xmlns:a16="http://schemas.microsoft.com/office/drawing/2014/main" id="{00000000-0008-0000-0700-0000C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105410</xdr:rowOff>
    </xdr:from>
    <xdr:to>
      <xdr:col>116</xdr:col>
      <xdr:colOff>62864</xdr:colOff>
      <xdr:row>38</xdr:row>
      <xdr:rowOff>25400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flipV="1">
          <a:off x="22159595" y="5248910"/>
          <a:ext cx="1269"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21" name="諸支出金最小値テキスト">
          <a:extLst>
            <a:ext uri="{FF2B5EF4-FFF2-40B4-BE49-F238E27FC236}">
              <a16:creationId xmlns:a16="http://schemas.microsoft.com/office/drawing/2014/main" id="{00000000-0008-0000-0700-0000D1020000}"/>
            </a:ext>
          </a:extLst>
        </xdr:cNvPr>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52087</xdr:rowOff>
    </xdr:from>
    <xdr:ext cx="378565" cy="259045"/>
    <xdr:sp macro="" textlink="">
      <xdr:nvSpPr>
        <xdr:cNvPr id="723" name="諸支出金最大値テキスト">
          <a:extLst>
            <a:ext uri="{FF2B5EF4-FFF2-40B4-BE49-F238E27FC236}">
              <a16:creationId xmlns:a16="http://schemas.microsoft.com/office/drawing/2014/main" id="{00000000-0008-0000-0700-0000D3020000}"/>
            </a:ext>
          </a:extLst>
        </xdr:cNvPr>
        <xdr:cNvSpPr txBox="1"/>
      </xdr:nvSpPr>
      <xdr:spPr>
        <a:xfrm>
          <a:off x="22212300" y="50241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105410</xdr:rowOff>
    </xdr:from>
    <xdr:to>
      <xdr:col>116</xdr:col>
      <xdr:colOff>152400</xdr:colOff>
      <xdr:row>30</xdr:row>
      <xdr:rowOff>105410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22072600" y="5248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106062</xdr:rowOff>
    </xdr:from>
    <xdr:ext cx="313932" cy="259045"/>
    <xdr:sp macro="" textlink="">
      <xdr:nvSpPr>
        <xdr:cNvPr id="726" name="諸支出金平均値テキスト">
          <a:extLst>
            <a:ext uri="{FF2B5EF4-FFF2-40B4-BE49-F238E27FC236}">
              <a16:creationId xmlns:a16="http://schemas.microsoft.com/office/drawing/2014/main" id="{00000000-0008-0000-0700-0000D6020000}"/>
            </a:ext>
          </a:extLst>
        </xdr:cNvPr>
        <xdr:cNvSpPr txBox="1"/>
      </xdr:nvSpPr>
      <xdr:spPr>
        <a:xfrm>
          <a:off x="22212300" y="6278262"/>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83185</xdr:rowOff>
    </xdr:from>
    <xdr:to>
      <xdr:col>116</xdr:col>
      <xdr:colOff>114300</xdr:colOff>
      <xdr:row>38</xdr:row>
      <xdr:rowOff>13335</xdr:rowOff>
    </xdr:to>
    <xdr:sp macro="" textlink="">
      <xdr:nvSpPr>
        <xdr:cNvPr id="727" name="フローチャート: 判断 726">
          <a:extLst>
            <a:ext uri="{FF2B5EF4-FFF2-40B4-BE49-F238E27FC236}">
              <a16:creationId xmlns:a16="http://schemas.microsoft.com/office/drawing/2014/main" id="{00000000-0008-0000-0700-0000D7020000}"/>
            </a:ext>
          </a:extLst>
        </xdr:cNvPr>
        <xdr:cNvSpPr/>
      </xdr:nvSpPr>
      <xdr:spPr>
        <a:xfrm>
          <a:off x="22110700" y="6426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71755</xdr:rowOff>
    </xdr:from>
    <xdr:to>
      <xdr:col>112</xdr:col>
      <xdr:colOff>38100</xdr:colOff>
      <xdr:row>37</xdr:row>
      <xdr:rowOff>1905</xdr:rowOff>
    </xdr:to>
    <xdr:sp macro="" textlink="">
      <xdr:nvSpPr>
        <xdr:cNvPr id="729" name="フローチャート: 判断 728">
          <a:extLst>
            <a:ext uri="{FF2B5EF4-FFF2-40B4-BE49-F238E27FC236}">
              <a16:creationId xmlns:a16="http://schemas.microsoft.com/office/drawing/2014/main" id="{00000000-0008-0000-0700-0000D9020000}"/>
            </a:ext>
          </a:extLst>
        </xdr:cNvPr>
        <xdr:cNvSpPr/>
      </xdr:nvSpPr>
      <xdr:spPr>
        <a:xfrm>
          <a:off x="21272500" y="6243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35</xdr:row>
      <xdr:rowOff>18432</xdr:rowOff>
    </xdr:from>
    <xdr:ext cx="313932"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21166333" y="601918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35</xdr:row>
      <xdr:rowOff>146050</xdr:rowOff>
    </xdr:from>
    <xdr:to>
      <xdr:col>107</xdr:col>
      <xdr:colOff>101600</xdr:colOff>
      <xdr:row>36</xdr:row>
      <xdr:rowOff>76200</xdr:rowOff>
    </xdr:to>
    <xdr:sp macro="" textlink="">
      <xdr:nvSpPr>
        <xdr:cNvPr id="732" name="フローチャート: 判断 731">
          <a:extLst>
            <a:ext uri="{FF2B5EF4-FFF2-40B4-BE49-F238E27FC236}">
              <a16:creationId xmlns:a16="http://schemas.microsoft.com/office/drawing/2014/main" id="{00000000-0008-0000-0700-0000DC020000}"/>
            </a:ext>
          </a:extLst>
        </xdr:cNvPr>
        <xdr:cNvSpPr/>
      </xdr:nvSpPr>
      <xdr:spPr>
        <a:xfrm>
          <a:off x="203835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34</xdr:row>
      <xdr:rowOff>92727</xdr:rowOff>
    </xdr:from>
    <xdr:ext cx="313932"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20277333" y="59220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146050</xdr:rowOff>
    </xdr:from>
    <xdr:to>
      <xdr:col>102</xdr:col>
      <xdr:colOff>165100</xdr:colOff>
      <xdr:row>38</xdr:row>
      <xdr:rowOff>76200</xdr:rowOff>
    </xdr:to>
    <xdr:sp macro="" textlink="">
      <xdr:nvSpPr>
        <xdr:cNvPr id="735" name="フローチャート: 判断 734">
          <a:extLst>
            <a:ext uri="{FF2B5EF4-FFF2-40B4-BE49-F238E27FC236}">
              <a16:creationId xmlns:a16="http://schemas.microsoft.com/office/drawing/2014/main" id="{00000000-0008-0000-0700-0000DF020000}"/>
            </a:ext>
          </a:extLst>
        </xdr:cNvPr>
        <xdr:cNvSpPr/>
      </xdr:nvSpPr>
      <xdr:spPr>
        <a:xfrm>
          <a:off x="19494500" y="648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26035</xdr:rowOff>
    </xdr:from>
    <xdr:to>
      <xdr:col>98</xdr:col>
      <xdr:colOff>38100</xdr:colOff>
      <xdr:row>37</xdr:row>
      <xdr:rowOff>127635</xdr:rowOff>
    </xdr:to>
    <xdr:sp macro="" textlink="">
      <xdr:nvSpPr>
        <xdr:cNvPr id="737" name="フローチャート: 判断 736">
          <a:extLst>
            <a:ext uri="{FF2B5EF4-FFF2-40B4-BE49-F238E27FC236}">
              <a16:creationId xmlns:a16="http://schemas.microsoft.com/office/drawing/2014/main" id="{00000000-0008-0000-0700-0000E1020000}"/>
            </a:ext>
          </a:extLst>
        </xdr:cNvPr>
        <xdr:cNvSpPr/>
      </xdr:nvSpPr>
      <xdr:spPr>
        <a:xfrm>
          <a:off x="18605500" y="6369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35</xdr:row>
      <xdr:rowOff>144162</xdr:rowOff>
    </xdr:from>
    <xdr:ext cx="313932"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8499333" y="61449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44" name="楕円 743">
          <a:extLst>
            <a:ext uri="{FF2B5EF4-FFF2-40B4-BE49-F238E27FC236}">
              <a16:creationId xmlns:a16="http://schemas.microsoft.com/office/drawing/2014/main" id="{00000000-0008-0000-0700-0000E8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61612</xdr:rowOff>
    </xdr:from>
    <xdr:ext cx="249299" cy="259045"/>
    <xdr:sp macro="" textlink="">
      <xdr:nvSpPr>
        <xdr:cNvPr id="745" name="諸支出金該当値テキスト">
          <a:extLst>
            <a:ext uri="{FF2B5EF4-FFF2-40B4-BE49-F238E27FC236}">
              <a16:creationId xmlns:a16="http://schemas.microsoft.com/office/drawing/2014/main" id="{00000000-0008-0000-0700-0000E9020000}"/>
            </a:ext>
          </a:extLst>
        </xdr:cNvPr>
        <xdr:cNvSpPr txBox="1"/>
      </xdr:nvSpPr>
      <xdr:spPr>
        <a:xfrm>
          <a:off x="22212300" y="640526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46" name="楕円 745">
          <a:extLst>
            <a:ext uri="{FF2B5EF4-FFF2-40B4-BE49-F238E27FC236}">
              <a16:creationId xmlns:a16="http://schemas.microsoft.com/office/drawing/2014/main" id="{00000000-0008-0000-0700-0000EA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48" name="楕円 747">
          <a:extLst>
            <a:ext uri="{FF2B5EF4-FFF2-40B4-BE49-F238E27FC236}">
              <a16:creationId xmlns:a16="http://schemas.microsoft.com/office/drawing/2014/main" id="{00000000-0008-0000-0700-0000EC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50" name="楕円 749">
          <a:extLst>
            <a:ext uri="{FF2B5EF4-FFF2-40B4-BE49-F238E27FC236}">
              <a16:creationId xmlns:a16="http://schemas.microsoft.com/office/drawing/2014/main" id="{00000000-0008-0000-0700-0000EE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36</xdr:row>
      <xdr:rowOff>92727</xdr:rowOff>
    </xdr:from>
    <xdr:ext cx="249299"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420650" y="6264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52" name="楕円 751">
          <a:extLst>
            <a:ext uri="{FF2B5EF4-FFF2-40B4-BE49-F238E27FC236}">
              <a16:creationId xmlns:a16="http://schemas.microsoft.com/office/drawing/2014/main" id="{00000000-0008-0000-0700-0000F002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4" name="正方形/長方形 753">
          <a:extLst>
            <a:ext uri="{FF2B5EF4-FFF2-40B4-BE49-F238E27FC236}">
              <a16:creationId xmlns:a16="http://schemas.microsoft.com/office/drawing/2014/main" id="{00000000-0008-0000-0700-0000F2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5" name="正方形/長方形 754">
          <a:extLst>
            <a:ext uri="{FF2B5EF4-FFF2-40B4-BE49-F238E27FC236}">
              <a16:creationId xmlns:a16="http://schemas.microsoft.com/office/drawing/2014/main" id="{00000000-0008-0000-0700-0000F3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6" name="正方形/長方形 755">
          <a:extLst>
            <a:ext uri="{FF2B5EF4-FFF2-40B4-BE49-F238E27FC236}">
              <a16:creationId xmlns:a16="http://schemas.microsoft.com/office/drawing/2014/main" id="{00000000-0008-0000-0700-0000F4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7" name="正方形/長方形 756">
          <a:extLst>
            <a:ext uri="{FF2B5EF4-FFF2-40B4-BE49-F238E27FC236}">
              <a16:creationId xmlns:a16="http://schemas.microsoft.com/office/drawing/2014/main" id="{00000000-0008-0000-0700-0000F5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8" name="正方形/長方形 757">
          <a:extLst>
            <a:ext uri="{FF2B5EF4-FFF2-40B4-BE49-F238E27FC236}">
              <a16:creationId xmlns:a16="http://schemas.microsoft.com/office/drawing/2014/main" id="{00000000-0008-0000-0700-0000F6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59" name="正方形/長方形 758">
          <a:extLst>
            <a:ext uri="{FF2B5EF4-FFF2-40B4-BE49-F238E27FC236}">
              <a16:creationId xmlns:a16="http://schemas.microsoft.com/office/drawing/2014/main" id="{00000000-0008-0000-0700-0000F7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0" name="正方形/長方形 759">
          <a:extLst>
            <a:ext uri="{FF2B5EF4-FFF2-40B4-BE49-F238E27FC236}">
              <a16:creationId xmlns:a16="http://schemas.microsoft.com/office/drawing/2014/main" id="{00000000-0008-0000-0700-0000F8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1" name="正方形/長方形 760">
          <a:extLst>
            <a:ext uri="{FF2B5EF4-FFF2-40B4-BE49-F238E27FC236}">
              <a16:creationId xmlns:a16="http://schemas.microsoft.com/office/drawing/2014/main" id="{00000000-0008-0000-0700-0000F9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66" name="直線コネクタ 765">
          <a:extLst>
            <a:ext uri="{FF2B5EF4-FFF2-40B4-BE49-F238E27FC236}">
              <a16:creationId xmlns:a16="http://schemas.microsoft.com/office/drawing/2014/main" id="{00000000-0008-0000-0700-0000FE02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68" name="前年度繰上充用金グラフ枠">
          <a:extLst>
            <a:ext uri="{FF2B5EF4-FFF2-40B4-BE49-F238E27FC236}">
              <a16:creationId xmlns:a16="http://schemas.microsoft.com/office/drawing/2014/main" id="{00000000-0008-0000-0700-00000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69" name="直線コネクタ 768">
          <a:extLst>
            <a:ext uri="{FF2B5EF4-FFF2-40B4-BE49-F238E27FC236}">
              <a16:creationId xmlns:a16="http://schemas.microsoft.com/office/drawing/2014/main" id="{00000000-0008-0000-0700-00000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0" name="前年度繰上充用金最小値テキスト">
          <a:extLst>
            <a:ext uri="{FF2B5EF4-FFF2-40B4-BE49-F238E27FC236}">
              <a16:creationId xmlns:a16="http://schemas.microsoft.com/office/drawing/2014/main" id="{00000000-0008-0000-0700-00000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71" name="直線コネクタ 770">
          <a:extLst>
            <a:ext uri="{FF2B5EF4-FFF2-40B4-BE49-F238E27FC236}">
              <a16:creationId xmlns:a16="http://schemas.microsoft.com/office/drawing/2014/main" id="{00000000-0008-0000-0700-00000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72" name="前年度繰上充用金最大値テキスト">
          <a:extLst>
            <a:ext uri="{FF2B5EF4-FFF2-40B4-BE49-F238E27FC236}">
              <a16:creationId xmlns:a16="http://schemas.microsoft.com/office/drawing/2014/main" id="{00000000-0008-0000-0700-00000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73" name="直線コネクタ 772">
          <a:extLst>
            <a:ext uri="{FF2B5EF4-FFF2-40B4-BE49-F238E27FC236}">
              <a16:creationId xmlns:a16="http://schemas.microsoft.com/office/drawing/2014/main" id="{00000000-0008-0000-0700-00000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74" name="直線コネクタ 773">
          <a:extLst>
            <a:ext uri="{FF2B5EF4-FFF2-40B4-BE49-F238E27FC236}">
              <a16:creationId xmlns:a16="http://schemas.microsoft.com/office/drawing/2014/main" id="{00000000-0008-0000-0700-00000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75" name="前年度繰上充用金平均値テキスト">
          <a:extLst>
            <a:ext uri="{FF2B5EF4-FFF2-40B4-BE49-F238E27FC236}">
              <a16:creationId xmlns:a16="http://schemas.microsoft.com/office/drawing/2014/main" id="{00000000-0008-0000-0700-00000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76" name="フローチャート: 判断 775">
          <a:extLst>
            <a:ext uri="{FF2B5EF4-FFF2-40B4-BE49-F238E27FC236}">
              <a16:creationId xmlns:a16="http://schemas.microsoft.com/office/drawing/2014/main" id="{00000000-0008-0000-0700-00000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77" name="直線コネクタ 776">
          <a:extLst>
            <a:ext uri="{FF2B5EF4-FFF2-40B4-BE49-F238E27FC236}">
              <a16:creationId xmlns:a16="http://schemas.microsoft.com/office/drawing/2014/main" id="{00000000-0008-0000-0700-00000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78" name="フローチャート: 判断 777">
          <a:extLst>
            <a:ext uri="{FF2B5EF4-FFF2-40B4-BE49-F238E27FC236}">
              <a16:creationId xmlns:a16="http://schemas.microsoft.com/office/drawing/2014/main" id="{00000000-0008-0000-0700-00000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81" name="フローチャート: 判断 780">
          <a:extLst>
            <a:ext uri="{FF2B5EF4-FFF2-40B4-BE49-F238E27FC236}">
              <a16:creationId xmlns:a16="http://schemas.microsoft.com/office/drawing/2014/main" id="{00000000-0008-0000-0700-00000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84" name="フローチャート: 判断 783">
          <a:extLst>
            <a:ext uri="{FF2B5EF4-FFF2-40B4-BE49-F238E27FC236}">
              <a16:creationId xmlns:a16="http://schemas.microsoft.com/office/drawing/2014/main" id="{00000000-0008-0000-0700-00001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86" name="フローチャート: 判断 785">
          <a:extLst>
            <a:ext uri="{FF2B5EF4-FFF2-40B4-BE49-F238E27FC236}">
              <a16:creationId xmlns:a16="http://schemas.microsoft.com/office/drawing/2014/main" id="{00000000-0008-0000-0700-00001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3" name="楕円 792">
          <a:extLst>
            <a:ext uri="{FF2B5EF4-FFF2-40B4-BE49-F238E27FC236}">
              <a16:creationId xmlns:a16="http://schemas.microsoft.com/office/drawing/2014/main" id="{00000000-0008-0000-0700-00001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794" name="前年度繰上充用金該当値テキスト">
          <a:extLst>
            <a:ext uri="{FF2B5EF4-FFF2-40B4-BE49-F238E27FC236}">
              <a16:creationId xmlns:a16="http://schemas.microsoft.com/office/drawing/2014/main" id="{00000000-0008-0000-0700-00001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795" name="楕円 794">
          <a:extLst>
            <a:ext uri="{FF2B5EF4-FFF2-40B4-BE49-F238E27FC236}">
              <a16:creationId xmlns:a16="http://schemas.microsoft.com/office/drawing/2014/main" id="{00000000-0008-0000-0700-00001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797" name="楕円 796">
          <a:extLst>
            <a:ext uri="{FF2B5EF4-FFF2-40B4-BE49-F238E27FC236}">
              <a16:creationId xmlns:a16="http://schemas.microsoft.com/office/drawing/2014/main" id="{00000000-0008-0000-0700-00001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799" name="楕円 798">
          <a:extLst>
            <a:ext uri="{FF2B5EF4-FFF2-40B4-BE49-F238E27FC236}">
              <a16:creationId xmlns:a16="http://schemas.microsoft.com/office/drawing/2014/main" id="{00000000-0008-0000-0700-00001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1" name="楕円 800">
          <a:extLst>
            <a:ext uri="{FF2B5EF4-FFF2-40B4-BE49-F238E27FC236}">
              <a16:creationId xmlns:a16="http://schemas.microsoft.com/office/drawing/2014/main" id="{00000000-0008-0000-0700-00002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03" name="正方形/長方形 802">
          <a:extLst>
            <a:ext uri="{FF2B5EF4-FFF2-40B4-BE49-F238E27FC236}">
              <a16:creationId xmlns:a16="http://schemas.microsoft.com/office/drawing/2014/main" id="{00000000-0008-0000-0700-00002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04" name="正方形/長方形 803">
          <a:extLst>
            <a:ext uri="{FF2B5EF4-FFF2-40B4-BE49-F238E27FC236}">
              <a16:creationId xmlns:a16="http://schemas.microsoft.com/office/drawing/2014/main" id="{00000000-0008-0000-0700-00002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民生費は、電力・ガス・食料品等価格高騰緊急支援給付金の増や私立保育所運営経費の増により、増加となったが、学童クラブの待機児童対策など子育て施策の充実を続けており、今後も増加が見込まれる。</a:t>
          </a:r>
        </a:p>
        <a:p>
          <a:r>
            <a:rPr kumimoji="1" lang="ja-JP" altLang="en-US" sz="1300">
              <a:latin typeface="ＭＳ Ｐゴシック" panose="020B0600070205080204" pitchFamily="50" charset="-128"/>
              <a:ea typeface="ＭＳ Ｐゴシック" panose="020B0600070205080204" pitchFamily="50" charset="-128"/>
            </a:rPr>
            <a:t>衛生費は、病院整備費補助金の減や新型コロナワクチン関連経費の減により、減少となった。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農林水産業費は、区民農園用地費の増や全国都市農業フェスティバル経費の増により、増加となった。</a:t>
          </a:r>
        </a:p>
        <a:p>
          <a:r>
            <a:rPr kumimoji="1" lang="ja-JP" altLang="en-US" sz="1300">
              <a:latin typeface="ＭＳ Ｐゴシック" panose="020B0600070205080204" pitchFamily="50" charset="-128"/>
              <a:ea typeface="ＭＳ Ｐゴシック" panose="020B0600070205080204" pitchFamily="50" charset="-128"/>
            </a:rPr>
            <a:t>土木費は、道路や公園整備など、事業進捗により年度間に変動があり、今回は再開発事業事業費補助金等の増により、増加となった。</a:t>
          </a:r>
        </a:p>
        <a:p>
          <a:r>
            <a:rPr kumimoji="1" lang="ja-JP" altLang="en-US" sz="1300">
              <a:latin typeface="ＭＳ Ｐゴシック" panose="020B0600070205080204" pitchFamily="50" charset="-128"/>
              <a:ea typeface="ＭＳ Ｐゴシック" panose="020B0600070205080204" pitchFamily="50" charset="-128"/>
            </a:rPr>
            <a:t>教育費は、学校給食多子世帯負担軽減補助金の増や学校改築等の改修改築経費の事業進捗等により、増加となったが、老朽化した校舎の改修改築や学校情報化の推進等により、今後も高い水準で推移するものと見込まれる。</a:t>
          </a:r>
        </a:p>
        <a:p>
          <a:r>
            <a:rPr kumimoji="1" lang="ja-JP" altLang="en-US" sz="1300">
              <a:latin typeface="ＭＳ Ｐゴシック" panose="020B0600070205080204" pitchFamily="50" charset="-128"/>
              <a:ea typeface="ＭＳ Ｐゴシック" panose="020B0600070205080204" pitchFamily="50" charset="-128"/>
            </a:rPr>
            <a:t>公債費は、満期一括償還額の減により、減少となった。</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東京都練馬区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財政調整基金残高比率は、分子となる基金残高が、特別区財政調整交付金や特別区税等の歳入一般財源の増を活用し、積み増しを行ったことにより</a:t>
          </a:r>
          <a:r>
            <a:rPr kumimoji="1" lang="en-US" altLang="ja-JP" sz="1400">
              <a:latin typeface="ＭＳ ゴシック" pitchFamily="49" charset="-128"/>
              <a:ea typeface="ＭＳ ゴシック" pitchFamily="49" charset="-128"/>
            </a:rPr>
            <a:t>3.8%</a:t>
          </a:r>
          <a:r>
            <a:rPr kumimoji="1" lang="ja-JP" altLang="en-US" sz="1400">
              <a:latin typeface="ＭＳ ゴシック" pitchFamily="49" charset="-128"/>
              <a:ea typeface="ＭＳ ゴシック" pitchFamily="49" charset="-128"/>
            </a:rPr>
            <a:t>増となったが、分子となる標準財政規模が</a:t>
          </a:r>
          <a:r>
            <a:rPr kumimoji="1" lang="en-US" altLang="ja-JP" sz="1400">
              <a:latin typeface="ＭＳ ゴシック" pitchFamily="49" charset="-128"/>
              <a:ea typeface="ＭＳ ゴシック" pitchFamily="49" charset="-128"/>
            </a:rPr>
            <a:t>5.9%</a:t>
          </a:r>
          <a:r>
            <a:rPr kumimoji="1" lang="ja-JP" altLang="en-US" sz="1400">
              <a:latin typeface="ＭＳ ゴシック" pitchFamily="49" charset="-128"/>
              <a:ea typeface="ＭＳ ゴシック" pitchFamily="49" charset="-128"/>
            </a:rPr>
            <a:t>増となったため、△</a:t>
          </a:r>
          <a:r>
            <a:rPr kumimoji="1" lang="en-US" altLang="ja-JP" sz="1400">
              <a:latin typeface="ＭＳ ゴシック" pitchFamily="49" charset="-128"/>
              <a:ea typeface="ＭＳ ゴシック" pitchFamily="49" charset="-128"/>
            </a:rPr>
            <a:t>0.50</a:t>
          </a:r>
          <a:r>
            <a:rPr kumimoji="1" lang="ja-JP" altLang="en-US" sz="1400">
              <a:latin typeface="ＭＳ ゴシック" pitchFamily="49" charset="-128"/>
              <a:ea typeface="ＭＳ ゴシック" pitchFamily="49" charset="-128"/>
            </a:rPr>
            <a:t>ポイントの減となった。</a:t>
          </a:r>
        </a:p>
        <a:p>
          <a:r>
            <a:rPr kumimoji="1" lang="ja-JP" altLang="en-US" sz="1400">
              <a:latin typeface="ＭＳ ゴシック" pitchFamily="49" charset="-128"/>
              <a:ea typeface="ＭＳ ゴシック" pitchFamily="49" charset="-128"/>
            </a:rPr>
            <a:t>　実質単年度収支比率は、実質収支が</a:t>
          </a:r>
          <a:r>
            <a:rPr kumimoji="1" lang="en-US" altLang="ja-JP" sz="1400">
              <a:latin typeface="ＭＳ ゴシック" pitchFamily="49" charset="-128"/>
              <a:ea typeface="ＭＳ ゴシック" pitchFamily="49" charset="-128"/>
            </a:rPr>
            <a:t>25.8%</a:t>
          </a:r>
          <a:r>
            <a:rPr kumimoji="1" lang="ja-JP" altLang="en-US" sz="1400">
              <a:latin typeface="ＭＳ ゴシック" pitchFamily="49" charset="-128"/>
              <a:ea typeface="ＭＳ ゴシック" pitchFamily="49" charset="-128"/>
            </a:rPr>
            <a:t>減少したため、△</a:t>
          </a:r>
          <a:r>
            <a:rPr kumimoji="1" lang="en-US" altLang="ja-JP" sz="1400">
              <a:latin typeface="ＭＳ ゴシック" pitchFamily="49" charset="-128"/>
              <a:ea typeface="ＭＳ ゴシック" pitchFamily="49" charset="-128"/>
            </a:rPr>
            <a:t>0.68</a:t>
          </a:r>
          <a:r>
            <a:rPr kumimoji="1" lang="ja-JP" altLang="en-US" sz="1400">
              <a:latin typeface="ＭＳ ゴシック" pitchFamily="49" charset="-128"/>
              <a:ea typeface="ＭＳ ゴシック" pitchFamily="49" charset="-128"/>
            </a:rPr>
            <a:t>ポイントの減となった。</a:t>
          </a:r>
        </a:p>
        <a:p>
          <a:r>
            <a:rPr kumimoji="1" lang="ja-JP" altLang="en-US" sz="1400">
              <a:latin typeface="ＭＳ ゴシック" pitchFamily="49" charset="-128"/>
              <a:ea typeface="ＭＳ ゴシック" pitchFamily="49" charset="-128"/>
            </a:rPr>
            <a:t>　実質収支比率は、前年度から</a:t>
          </a:r>
          <a:r>
            <a:rPr kumimoji="1" lang="en-US" altLang="ja-JP" sz="1400">
              <a:latin typeface="ＭＳ ゴシック" pitchFamily="49" charset="-128"/>
              <a:ea typeface="ＭＳ ゴシック" pitchFamily="49" charset="-128"/>
            </a:rPr>
            <a:t>1.57</a:t>
          </a:r>
          <a:r>
            <a:rPr kumimoji="1" lang="ja-JP" altLang="en-US" sz="1400">
              <a:latin typeface="ＭＳ ゴシック" pitchFamily="49" charset="-128"/>
              <a:ea typeface="ＭＳ ゴシック" pitchFamily="49" charset="-128"/>
            </a:rPr>
            <a:t>ポイント減となった。</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東京都練馬区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各会計の実質収支額はすべて黒字である。</a:t>
          </a:r>
        </a:p>
        <a:p>
          <a:r>
            <a:rPr kumimoji="1" lang="ja-JP" altLang="en-US" sz="1400">
              <a:latin typeface="ＭＳ ゴシック" pitchFamily="49" charset="-128"/>
              <a:ea typeface="ＭＳ ゴシック" pitchFamily="49" charset="-128"/>
            </a:rPr>
            <a:t>今後も堅実な財政運営に取り組むとともに、適正比率の維持に努める。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election activeCell="BN22" sqref="BN20:CC22"/>
    </sheetView>
  </sheetViews>
  <sheetFormatPr defaultColWidth="0" defaultRowHeight="11.25" zeroHeight="1" x14ac:dyDescent="0.15"/>
  <cols>
    <col min="1" max="12" width="2.125" style="174" customWidth="1"/>
    <col min="13" max="17" width="2.375" style="174" customWidth="1"/>
    <col min="18" max="119" width="2.125" style="174" customWidth="1"/>
    <col min="120" max="16384" width="0" style="174" hidden="1"/>
  </cols>
  <sheetData>
    <row r="1" spans="1:119" ht="33"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75"/>
      <c r="DK1" s="175"/>
      <c r="DL1" s="175"/>
      <c r="DM1" s="175"/>
      <c r="DN1" s="175"/>
      <c r="DO1" s="175"/>
    </row>
    <row r="2" spans="1:119" ht="24.75" thickBot="1" x14ac:dyDescent="0.2">
      <c r="B2" s="176" t="s">
        <v>77</v>
      </c>
      <c r="C2" s="176"/>
      <c r="D2" s="177"/>
    </row>
    <row r="3" spans="1:119" ht="18.75" customHeight="1" thickBot="1" x14ac:dyDescent="0.2">
      <c r="A3" s="175"/>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15">
      <c r="A4" s="175"/>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320634548</v>
      </c>
      <c r="BO4" s="358"/>
      <c r="BP4" s="358"/>
      <c r="BQ4" s="358"/>
      <c r="BR4" s="358"/>
      <c r="BS4" s="358"/>
      <c r="BT4" s="358"/>
      <c r="BU4" s="359"/>
      <c r="BV4" s="357">
        <v>318828220</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3.7</v>
      </c>
      <c r="CU4" s="364"/>
      <c r="CV4" s="364"/>
      <c r="CW4" s="364"/>
      <c r="CX4" s="364"/>
      <c r="CY4" s="364"/>
      <c r="CZ4" s="364"/>
      <c r="DA4" s="365"/>
      <c r="DB4" s="363">
        <v>5.2</v>
      </c>
      <c r="DC4" s="364"/>
      <c r="DD4" s="364"/>
      <c r="DE4" s="364"/>
      <c r="DF4" s="364"/>
      <c r="DG4" s="364"/>
      <c r="DH4" s="364"/>
      <c r="DI4" s="365"/>
    </row>
    <row r="5" spans="1:119" ht="18.75" customHeight="1" x14ac:dyDescent="0.15">
      <c r="A5" s="175"/>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312286631</v>
      </c>
      <c r="BO5" s="395"/>
      <c r="BP5" s="395"/>
      <c r="BQ5" s="395"/>
      <c r="BR5" s="395"/>
      <c r="BS5" s="395"/>
      <c r="BT5" s="395"/>
      <c r="BU5" s="396"/>
      <c r="BV5" s="394">
        <v>309119117</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80.599999999999994</v>
      </c>
      <c r="CU5" s="392"/>
      <c r="CV5" s="392"/>
      <c r="CW5" s="392"/>
      <c r="CX5" s="392"/>
      <c r="CY5" s="392"/>
      <c r="CZ5" s="392"/>
      <c r="DA5" s="393"/>
      <c r="DB5" s="391">
        <v>81.7</v>
      </c>
      <c r="DC5" s="392"/>
      <c r="DD5" s="392"/>
      <c r="DE5" s="392"/>
      <c r="DF5" s="392"/>
      <c r="DG5" s="392"/>
      <c r="DH5" s="392"/>
      <c r="DI5" s="393"/>
    </row>
    <row r="6" spans="1:119" ht="18.75" customHeight="1" x14ac:dyDescent="0.15">
      <c r="A6" s="175"/>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101</v>
      </c>
      <c r="AV6" s="427"/>
      <c r="AW6" s="427"/>
      <c r="AX6" s="427"/>
      <c r="AY6" s="428" t="s">
        <v>98</v>
      </c>
      <c r="AZ6" s="429"/>
      <c r="BA6" s="429"/>
      <c r="BB6" s="429"/>
      <c r="BC6" s="429"/>
      <c r="BD6" s="429"/>
      <c r="BE6" s="429"/>
      <c r="BF6" s="429"/>
      <c r="BG6" s="429"/>
      <c r="BH6" s="429"/>
      <c r="BI6" s="429"/>
      <c r="BJ6" s="429"/>
      <c r="BK6" s="429"/>
      <c r="BL6" s="429"/>
      <c r="BM6" s="430"/>
      <c r="BN6" s="394">
        <v>8347917</v>
      </c>
      <c r="BO6" s="395"/>
      <c r="BP6" s="395"/>
      <c r="BQ6" s="395"/>
      <c r="BR6" s="395"/>
      <c r="BS6" s="395"/>
      <c r="BT6" s="395"/>
      <c r="BU6" s="396"/>
      <c r="BV6" s="394">
        <v>9709103</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80.599999999999994</v>
      </c>
      <c r="CU6" s="432"/>
      <c r="CV6" s="432"/>
      <c r="CW6" s="432"/>
      <c r="CX6" s="432"/>
      <c r="CY6" s="432"/>
      <c r="CZ6" s="432"/>
      <c r="DA6" s="433"/>
      <c r="DB6" s="431">
        <v>81.7</v>
      </c>
      <c r="DC6" s="432"/>
      <c r="DD6" s="432"/>
      <c r="DE6" s="432"/>
      <c r="DF6" s="432"/>
      <c r="DG6" s="432"/>
      <c r="DH6" s="432"/>
      <c r="DI6" s="433"/>
    </row>
    <row r="7" spans="1:119" ht="18.75" customHeight="1" x14ac:dyDescent="0.15">
      <c r="A7" s="175"/>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101</v>
      </c>
      <c r="AV7" s="427"/>
      <c r="AW7" s="427"/>
      <c r="AX7" s="427"/>
      <c r="AY7" s="428" t="s">
        <v>102</v>
      </c>
      <c r="AZ7" s="429"/>
      <c r="BA7" s="429"/>
      <c r="BB7" s="429"/>
      <c r="BC7" s="429"/>
      <c r="BD7" s="429"/>
      <c r="BE7" s="429"/>
      <c r="BF7" s="429"/>
      <c r="BG7" s="429"/>
      <c r="BH7" s="429"/>
      <c r="BI7" s="429"/>
      <c r="BJ7" s="429"/>
      <c r="BK7" s="429"/>
      <c r="BL7" s="429"/>
      <c r="BM7" s="430"/>
      <c r="BN7" s="394">
        <v>1289996</v>
      </c>
      <c r="BO7" s="395"/>
      <c r="BP7" s="395"/>
      <c r="BQ7" s="395"/>
      <c r="BR7" s="395"/>
      <c r="BS7" s="395"/>
      <c r="BT7" s="395"/>
      <c r="BU7" s="396"/>
      <c r="BV7" s="394">
        <v>199297</v>
      </c>
      <c r="BW7" s="395"/>
      <c r="BX7" s="395"/>
      <c r="BY7" s="395"/>
      <c r="BZ7" s="395"/>
      <c r="CA7" s="395"/>
      <c r="CB7" s="395"/>
      <c r="CC7" s="396"/>
      <c r="CD7" s="397" t="s">
        <v>103</v>
      </c>
      <c r="CE7" s="398"/>
      <c r="CF7" s="398"/>
      <c r="CG7" s="398"/>
      <c r="CH7" s="398"/>
      <c r="CI7" s="398"/>
      <c r="CJ7" s="398"/>
      <c r="CK7" s="398"/>
      <c r="CL7" s="398"/>
      <c r="CM7" s="398"/>
      <c r="CN7" s="398"/>
      <c r="CO7" s="398"/>
      <c r="CP7" s="398"/>
      <c r="CQ7" s="398"/>
      <c r="CR7" s="398"/>
      <c r="CS7" s="399"/>
      <c r="CT7" s="394">
        <v>192226207</v>
      </c>
      <c r="CU7" s="395"/>
      <c r="CV7" s="395"/>
      <c r="CW7" s="395"/>
      <c r="CX7" s="395"/>
      <c r="CY7" s="395"/>
      <c r="CZ7" s="395"/>
      <c r="DA7" s="396"/>
      <c r="DB7" s="394">
        <v>181575635</v>
      </c>
      <c r="DC7" s="395"/>
      <c r="DD7" s="395"/>
      <c r="DE7" s="395"/>
      <c r="DF7" s="395"/>
      <c r="DG7" s="395"/>
      <c r="DH7" s="395"/>
      <c r="DI7" s="396"/>
    </row>
    <row r="8" spans="1:119" ht="18.75" customHeight="1" thickBot="1" x14ac:dyDescent="0.2">
      <c r="A8" s="175"/>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104</v>
      </c>
      <c r="AN8" s="424"/>
      <c r="AO8" s="424"/>
      <c r="AP8" s="424"/>
      <c r="AQ8" s="424"/>
      <c r="AR8" s="424"/>
      <c r="AS8" s="424"/>
      <c r="AT8" s="425"/>
      <c r="AU8" s="426" t="s">
        <v>90</v>
      </c>
      <c r="AV8" s="427"/>
      <c r="AW8" s="427"/>
      <c r="AX8" s="427"/>
      <c r="AY8" s="428" t="s">
        <v>105</v>
      </c>
      <c r="AZ8" s="429"/>
      <c r="BA8" s="429"/>
      <c r="BB8" s="429"/>
      <c r="BC8" s="429"/>
      <c r="BD8" s="429"/>
      <c r="BE8" s="429"/>
      <c r="BF8" s="429"/>
      <c r="BG8" s="429"/>
      <c r="BH8" s="429"/>
      <c r="BI8" s="429"/>
      <c r="BJ8" s="429"/>
      <c r="BK8" s="429"/>
      <c r="BL8" s="429"/>
      <c r="BM8" s="430"/>
      <c r="BN8" s="394">
        <v>7057921</v>
      </c>
      <c r="BO8" s="395"/>
      <c r="BP8" s="395"/>
      <c r="BQ8" s="395"/>
      <c r="BR8" s="395"/>
      <c r="BS8" s="395"/>
      <c r="BT8" s="395"/>
      <c r="BU8" s="396"/>
      <c r="BV8" s="394">
        <v>9509806</v>
      </c>
      <c r="BW8" s="395"/>
      <c r="BX8" s="395"/>
      <c r="BY8" s="395"/>
      <c r="BZ8" s="395"/>
      <c r="CA8" s="395"/>
      <c r="CB8" s="395"/>
      <c r="CC8" s="396"/>
      <c r="CD8" s="397" t="s">
        <v>106</v>
      </c>
      <c r="CE8" s="398"/>
      <c r="CF8" s="398"/>
      <c r="CG8" s="398"/>
      <c r="CH8" s="398"/>
      <c r="CI8" s="398"/>
      <c r="CJ8" s="398"/>
      <c r="CK8" s="398"/>
      <c r="CL8" s="398"/>
      <c r="CM8" s="398"/>
      <c r="CN8" s="398"/>
      <c r="CO8" s="398"/>
      <c r="CP8" s="398"/>
      <c r="CQ8" s="398"/>
      <c r="CR8" s="398"/>
      <c r="CS8" s="399"/>
      <c r="CT8" s="434">
        <v>0.46</v>
      </c>
      <c r="CU8" s="435"/>
      <c r="CV8" s="435"/>
      <c r="CW8" s="435"/>
      <c r="CX8" s="435"/>
      <c r="CY8" s="435"/>
      <c r="CZ8" s="435"/>
      <c r="DA8" s="436"/>
      <c r="DB8" s="434">
        <v>0.47</v>
      </c>
      <c r="DC8" s="435"/>
      <c r="DD8" s="435"/>
      <c r="DE8" s="435"/>
      <c r="DF8" s="435"/>
      <c r="DG8" s="435"/>
      <c r="DH8" s="435"/>
      <c r="DI8" s="436"/>
    </row>
    <row r="9" spans="1:119" ht="18.75" customHeight="1" thickBot="1" x14ac:dyDescent="0.2">
      <c r="A9" s="175"/>
      <c r="B9" s="388" t="s">
        <v>107</v>
      </c>
      <c r="C9" s="389"/>
      <c r="D9" s="389"/>
      <c r="E9" s="389"/>
      <c r="F9" s="389"/>
      <c r="G9" s="389"/>
      <c r="H9" s="389"/>
      <c r="I9" s="389"/>
      <c r="J9" s="389"/>
      <c r="K9" s="437"/>
      <c r="L9" s="438" t="s">
        <v>108</v>
      </c>
      <c r="M9" s="439"/>
      <c r="N9" s="439"/>
      <c r="O9" s="439"/>
      <c r="P9" s="439"/>
      <c r="Q9" s="440"/>
      <c r="R9" s="441">
        <v>752608</v>
      </c>
      <c r="S9" s="442"/>
      <c r="T9" s="442"/>
      <c r="U9" s="442"/>
      <c r="V9" s="443"/>
      <c r="W9" s="351" t="s">
        <v>109</v>
      </c>
      <c r="X9" s="352"/>
      <c r="Y9" s="352"/>
      <c r="Z9" s="352"/>
      <c r="AA9" s="352"/>
      <c r="AB9" s="352"/>
      <c r="AC9" s="352"/>
      <c r="AD9" s="352"/>
      <c r="AE9" s="352"/>
      <c r="AF9" s="352"/>
      <c r="AG9" s="352"/>
      <c r="AH9" s="352"/>
      <c r="AI9" s="352"/>
      <c r="AJ9" s="352"/>
      <c r="AK9" s="352"/>
      <c r="AL9" s="353"/>
      <c r="AM9" s="423" t="s">
        <v>110</v>
      </c>
      <c r="AN9" s="424"/>
      <c r="AO9" s="424"/>
      <c r="AP9" s="424"/>
      <c r="AQ9" s="424"/>
      <c r="AR9" s="424"/>
      <c r="AS9" s="424"/>
      <c r="AT9" s="425"/>
      <c r="AU9" s="426" t="s">
        <v>90</v>
      </c>
      <c r="AV9" s="427"/>
      <c r="AW9" s="427"/>
      <c r="AX9" s="427"/>
      <c r="AY9" s="428" t="s">
        <v>111</v>
      </c>
      <c r="AZ9" s="429"/>
      <c r="BA9" s="429"/>
      <c r="BB9" s="429"/>
      <c r="BC9" s="429"/>
      <c r="BD9" s="429"/>
      <c r="BE9" s="429"/>
      <c r="BF9" s="429"/>
      <c r="BG9" s="429"/>
      <c r="BH9" s="429"/>
      <c r="BI9" s="429"/>
      <c r="BJ9" s="429"/>
      <c r="BK9" s="429"/>
      <c r="BL9" s="429"/>
      <c r="BM9" s="430"/>
      <c r="BN9" s="394">
        <v>-2451885</v>
      </c>
      <c r="BO9" s="395"/>
      <c r="BP9" s="395"/>
      <c r="BQ9" s="395"/>
      <c r="BR9" s="395"/>
      <c r="BS9" s="395"/>
      <c r="BT9" s="395"/>
      <c r="BU9" s="396"/>
      <c r="BV9" s="394">
        <v>-718188</v>
      </c>
      <c r="BW9" s="395"/>
      <c r="BX9" s="395"/>
      <c r="BY9" s="395"/>
      <c r="BZ9" s="395"/>
      <c r="CA9" s="395"/>
      <c r="CB9" s="395"/>
      <c r="CC9" s="396"/>
      <c r="CD9" s="397" t="s">
        <v>112</v>
      </c>
      <c r="CE9" s="398"/>
      <c r="CF9" s="398"/>
      <c r="CG9" s="398"/>
      <c r="CH9" s="398"/>
      <c r="CI9" s="398"/>
      <c r="CJ9" s="398"/>
      <c r="CK9" s="398"/>
      <c r="CL9" s="398"/>
      <c r="CM9" s="398"/>
      <c r="CN9" s="398"/>
      <c r="CO9" s="398"/>
      <c r="CP9" s="398"/>
      <c r="CQ9" s="398"/>
      <c r="CR9" s="398"/>
      <c r="CS9" s="399"/>
      <c r="CT9" s="391">
        <v>2.2000000000000002</v>
      </c>
      <c r="CU9" s="392"/>
      <c r="CV9" s="392"/>
      <c r="CW9" s="392"/>
      <c r="CX9" s="392"/>
      <c r="CY9" s="392"/>
      <c r="CZ9" s="392"/>
      <c r="DA9" s="393"/>
      <c r="DB9" s="391">
        <v>2.6</v>
      </c>
      <c r="DC9" s="392"/>
      <c r="DD9" s="392"/>
      <c r="DE9" s="392"/>
      <c r="DF9" s="392"/>
      <c r="DG9" s="392"/>
      <c r="DH9" s="392"/>
      <c r="DI9" s="393"/>
    </row>
    <row r="10" spans="1:119" ht="18.75" customHeight="1" thickBot="1" x14ac:dyDescent="0.2">
      <c r="A10" s="175"/>
      <c r="B10" s="388"/>
      <c r="C10" s="389"/>
      <c r="D10" s="389"/>
      <c r="E10" s="389"/>
      <c r="F10" s="389"/>
      <c r="G10" s="389"/>
      <c r="H10" s="389"/>
      <c r="I10" s="389"/>
      <c r="J10" s="389"/>
      <c r="K10" s="437"/>
      <c r="L10" s="444" t="s">
        <v>113</v>
      </c>
      <c r="M10" s="424"/>
      <c r="N10" s="424"/>
      <c r="O10" s="424"/>
      <c r="P10" s="424"/>
      <c r="Q10" s="425"/>
      <c r="R10" s="445">
        <v>721722</v>
      </c>
      <c r="S10" s="446"/>
      <c r="T10" s="446"/>
      <c r="U10" s="446"/>
      <c r="V10" s="447"/>
      <c r="W10" s="382"/>
      <c r="X10" s="383"/>
      <c r="Y10" s="383"/>
      <c r="Z10" s="383"/>
      <c r="AA10" s="383"/>
      <c r="AB10" s="383"/>
      <c r="AC10" s="383"/>
      <c r="AD10" s="383"/>
      <c r="AE10" s="383"/>
      <c r="AF10" s="383"/>
      <c r="AG10" s="383"/>
      <c r="AH10" s="383"/>
      <c r="AI10" s="383"/>
      <c r="AJ10" s="383"/>
      <c r="AK10" s="383"/>
      <c r="AL10" s="386"/>
      <c r="AM10" s="423" t="s">
        <v>114</v>
      </c>
      <c r="AN10" s="424"/>
      <c r="AO10" s="424"/>
      <c r="AP10" s="424"/>
      <c r="AQ10" s="424"/>
      <c r="AR10" s="424"/>
      <c r="AS10" s="424"/>
      <c r="AT10" s="425"/>
      <c r="AU10" s="426" t="s">
        <v>90</v>
      </c>
      <c r="AV10" s="427"/>
      <c r="AW10" s="427"/>
      <c r="AX10" s="427"/>
      <c r="AY10" s="428" t="s">
        <v>115</v>
      </c>
      <c r="AZ10" s="429"/>
      <c r="BA10" s="429"/>
      <c r="BB10" s="429"/>
      <c r="BC10" s="429"/>
      <c r="BD10" s="429"/>
      <c r="BE10" s="429"/>
      <c r="BF10" s="429"/>
      <c r="BG10" s="429"/>
      <c r="BH10" s="429"/>
      <c r="BI10" s="429"/>
      <c r="BJ10" s="429"/>
      <c r="BK10" s="429"/>
      <c r="BL10" s="429"/>
      <c r="BM10" s="430"/>
      <c r="BN10" s="394">
        <v>38460</v>
      </c>
      <c r="BO10" s="395"/>
      <c r="BP10" s="395"/>
      <c r="BQ10" s="395"/>
      <c r="BR10" s="395"/>
      <c r="BS10" s="395"/>
      <c r="BT10" s="395"/>
      <c r="BU10" s="396"/>
      <c r="BV10" s="394">
        <v>37328</v>
      </c>
      <c r="BW10" s="395"/>
      <c r="BX10" s="395"/>
      <c r="BY10" s="395"/>
      <c r="BZ10" s="395"/>
      <c r="CA10" s="395"/>
      <c r="CB10" s="395"/>
      <c r="CC10" s="396"/>
      <c r="CD10" s="181" t="s">
        <v>116</v>
      </c>
      <c r="CE10" s="182"/>
      <c r="CF10" s="182"/>
      <c r="CG10" s="182"/>
      <c r="CH10" s="182"/>
      <c r="CI10" s="182"/>
      <c r="CJ10" s="182"/>
      <c r="CK10" s="182"/>
      <c r="CL10" s="182"/>
      <c r="CM10" s="182"/>
      <c r="CN10" s="182"/>
      <c r="CO10" s="182"/>
      <c r="CP10" s="182"/>
      <c r="CQ10" s="182"/>
      <c r="CR10" s="182"/>
      <c r="CS10" s="183"/>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75"/>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15">
      <c r="A12" s="175"/>
      <c r="B12" s="454" t="s">
        <v>123</v>
      </c>
      <c r="C12" s="455"/>
      <c r="D12" s="455"/>
      <c r="E12" s="455"/>
      <c r="F12" s="455"/>
      <c r="G12" s="455"/>
      <c r="H12" s="455"/>
      <c r="I12" s="455"/>
      <c r="J12" s="455"/>
      <c r="K12" s="456"/>
      <c r="L12" s="463" t="s">
        <v>124</v>
      </c>
      <c r="M12" s="464"/>
      <c r="N12" s="464"/>
      <c r="O12" s="464"/>
      <c r="P12" s="464"/>
      <c r="Q12" s="465"/>
      <c r="R12" s="466">
        <v>741540</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3000000</v>
      </c>
      <c r="BO12" s="395"/>
      <c r="BP12" s="395"/>
      <c r="BQ12" s="395"/>
      <c r="BR12" s="395"/>
      <c r="BS12" s="395"/>
      <c r="BT12" s="395"/>
      <c r="BU12" s="396"/>
      <c r="BV12" s="394">
        <v>3200000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15">
      <c r="A13" s="175"/>
      <c r="B13" s="457"/>
      <c r="C13" s="458"/>
      <c r="D13" s="458"/>
      <c r="E13" s="458"/>
      <c r="F13" s="458"/>
      <c r="G13" s="458"/>
      <c r="H13" s="458"/>
      <c r="I13" s="458"/>
      <c r="J13" s="458"/>
      <c r="K13" s="459"/>
      <c r="L13" s="190"/>
      <c r="M13" s="485" t="s">
        <v>130</v>
      </c>
      <c r="N13" s="486"/>
      <c r="O13" s="486"/>
      <c r="P13" s="486"/>
      <c r="Q13" s="487"/>
      <c r="R13" s="478">
        <v>718345</v>
      </c>
      <c r="S13" s="479"/>
      <c r="T13" s="479"/>
      <c r="U13" s="479"/>
      <c r="V13" s="480"/>
      <c r="W13" s="410" t="s">
        <v>131</v>
      </c>
      <c r="X13" s="411"/>
      <c r="Y13" s="411"/>
      <c r="Z13" s="411"/>
      <c r="AA13" s="411"/>
      <c r="AB13" s="401"/>
      <c r="AC13" s="445">
        <v>1152</v>
      </c>
      <c r="AD13" s="446"/>
      <c r="AE13" s="446"/>
      <c r="AF13" s="446"/>
      <c r="AG13" s="488"/>
      <c r="AH13" s="445">
        <v>1157</v>
      </c>
      <c r="AI13" s="446"/>
      <c r="AJ13" s="446"/>
      <c r="AK13" s="446"/>
      <c r="AL13" s="447"/>
      <c r="AM13" s="423" t="s">
        <v>132</v>
      </c>
      <c r="AN13" s="424"/>
      <c r="AO13" s="424"/>
      <c r="AP13" s="424"/>
      <c r="AQ13" s="424"/>
      <c r="AR13" s="424"/>
      <c r="AS13" s="424"/>
      <c r="AT13" s="425"/>
      <c r="AU13" s="426" t="s">
        <v>101</v>
      </c>
      <c r="AV13" s="427"/>
      <c r="AW13" s="427"/>
      <c r="AX13" s="427"/>
      <c r="AY13" s="428" t="s">
        <v>133</v>
      </c>
      <c r="AZ13" s="429"/>
      <c r="BA13" s="429"/>
      <c r="BB13" s="429"/>
      <c r="BC13" s="429"/>
      <c r="BD13" s="429"/>
      <c r="BE13" s="429"/>
      <c r="BF13" s="429"/>
      <c r="BG13" s="429"/>
      <c r="BH13" s="429"/>
      <c r="BI13" s="429"/>
      <c r="BJ13" s="429"/>
      <c r="BK13" s="429"/>
      <c r="BL13" s="429"/>
      <c r="BM13" s="430"/>
      <c r="BN13" s="394">
        <v>-5413425</v>
      </c>
      <c r="BO13" s="395"/>
      <c r="BP13" s="395"/>
      <c r="BQ13" s="395"/>
      <c r="BR13" s="395"/>
      <c r="BS13" s="395"/>
      <c r="BT13" s="395"/>
      <c r="BU13" s="396"/>
      <c r="BV13" s="394">
        <v>-3880860</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-2.5</v>
      </c>
      <c r="CU13" s="392"/>
      <c r="CV13" s="392"/>
      <c r="CW13" s="392"/>
      <c r="CX13" s="392"/>
      <c r="CY13" s="392"/>
      <c r="CZ13" s="392"/>
      <c r="DA13" s="393"/>
      <c r="DB13" s="391">
        <v>-2.5</v>
      </c>
      <c r="DC13" s="392"/>
      <c r="DD13" s="392"/>
      <c r="DE13" s="392"/>
      <c r="DF13" s="392"/>
      <c r="DG13" s="392"/>
      <c r="DH13" s="392"/>
      <c r="DI13" s="393"/>
    </row>
    <row r="14" spans="1:119" ht="18.75" customHeight="1" thickBot="1" x14ac:dyDescent="0.2">
      <c r="A14" s="175"/>
      <c r="B14" s="457"/>
      <c r="C14" s="458"/>
      <c r="D14" s="458"/>
      <c r="E14" s="458"/>
      <c r="F14" s="458"/>
      <c r="G14" s="458"/>
      <c r="H14" s="458"/>
      <c r="I14" s="458"/>
      <c r="J14" s="458"/>
      <c r="K14" s="459"/>
      <c r="L14" s="475" t="s">
        <v>135</v>
      </c>
      <c r="M14" s="476"/>
      <c r="N14" s="476"/>
      <c r="O14" s="476"/>
      <c r="P14" s="476"/>
      <c r="Q14" s="477"/>
      <c r="R14" s="478">
        <v>738914</v>
      </c>
      <c r="S14" s="479"/>
      <c r="T14" s="479"/>
      <c r="U14" s="479"/>
      <c r="V14" s="480"/>
      <c r="W14" s="384"/>
      <c r="X14" s="385"/>
      <c r="Y14" s="385"/>
      <c r="Z14" s="385"/>
      <c r="AA14" s="385"/>
      <c r="AB14" s="374"/>
      <c r="AC14" s="481">
        <v>0.4</v>
      </c>
      <c r="AD14" s="482"/>
      <c r="AE14" s="482"/>
      <c r="AF14" s="482"/>
      <c r="AG14" s="483"/>
      <c r="AH14" s="481">
        <v>0.5</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122</v>
      </c>
      <c r="CU14" s="493"/>
      <c r="CV14" s="493"/>
      <c r="CW14" s="493"/>
      <c r="CX14" s="493"/>
      <c r="CY14" s="493"/>
      <c r="CZ14" s="493"/>
      <c r="DA14" s="494"/>
      <c r="DB14" s="492" t="s">
        <v>122</v>
      </c>
      <c r="DC14" s="493"/>
      <c r="DD14" s="493"/>
      <c r="DE14" s="493"/>
      <c r="DF14" s="493"/>
      <c r="DG14" s="493"/>
      <c r="DH14" s="493"/>
      <c r="DI14" s="494"/>
    </row>
    <row r="15" spans="1:119" ht="18.75" customHeight="1" x14ac:dyDescent="0.15">
      <c r="A15" s="175"/>
      <c r="B15" s="457"/>
      <c r="C15" s="458"/>
      <c r="D15" s="458"/>
      <c r="E15" s="458"/>
      <c r="F15" s="458"/>
      <c r="G15" s="458"/>
      <c r="H15" s="458"/>
      <c r="I15" s="458"/>
      <c r="J15" s="458"/>
      <c r="K15" s="459"/>
      <c r="L15" s="190"/>
      <c r="M15" s="485" t="s">
        <v>130</v>
      </c>
      <c r="N15" s="486"/>
      <c r="O15" s="486"/>
      <c r="P15" s="486"/>
      <c r="Q15" s="487"/>
      <c r="R15" s="478">
        <v>718101</v>
      </c>
      <c r="S15" s="479"/>
      <c r="T15" s="479"/>
      <c r="U15" s="479"/>
      <c r="V15" s="480"/>
      <c r="W15" s="410" t="s">
        <v>137</v>
      </c>
      <c r="X15" s="411"/>
      <c r="Y15" s="411"/>
      <c r="Z15" s="411"/>
      <c r="AA15" s="411"/>
      <c r="AB15" s="401"/>
      <c r="AC15" s="445">
        <v>42606</v>
      </c>
      <c r="AD15" s="446"/>
      <c r="AE15" s="446"/>
      <c r="AF15" s="446"/>
      <c r="AG15" s="488"/>
      <c r="AH15" s="445">
        <v>38010</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82384814</v>
      </c>
      <c r="BO15" s="358"/>
      <c r="BP15" s="358"/>
      <c r="BQ15" s="358"/>
      <c r="BR15" s="358"/>
      <c r="BS15" s="358"/>
      <c r="BT15" s="358"/>
      <c r="BU15" s="359"/>
      <c r="BV15" s="357">
        <v>76873533</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91"/>
      <c r="CU15" s="192"/>
      <c r="CV15" s="192"/>
      <c r="CW15" s="192"/>
      <c r="CX15" s="192"/>
      <c r="CY15" s="192"/>
      <c r="CZ15" s="192"/>
      <c r="DA15" s="193"/>
      <c r="DB15" s="191"/>
      <c r="DC15" s="192"/>
      <c r="DD15" s="192"/>
      <c r="DE15" s="192"/>
      <c r="DF15" s="192"/>
      <c r="DG15" s="192"/>
      <c r="DH15" s="192"/>
      <c r="DI15" s="193"/>
    </row>
    <row r="16" spans="1:119" ht="18.75" customHeight="1" x14ac:dyDescent="0.15">
      <c r="A16" s="175"/>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13.7</v>
      </c>
      <c r="AD16" s="482"/>
      <c r="AE16" s="482"/>
      <c r="AF16" s="482"/>
      <c r="AG16" s="483"/>
      <c r="AH16" s="481">
        <v>15.6</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180380890</v>
      </c>
      <c r="BO16" s="395"/>
      <c r="BP16" s="395"/>
      <c r="BQ16" s="395"/>
      <c r="BR16" s="395"/>
      <c r="BS16" s="395"/>
      <c r="BT16" s="395"/>
      <c r="BU16" s="396"/>
      <c r="BV16" s="394">
        <v>170333483</v>
      </c>
      <c r="BW16" s="395"/>
      <c r="BX16" s="395"/>
      <c r="BY16" s="395"/>
      <c r="BZ16" s="395"/>
      <c r="CA16" s="395"/>
      <c r="CB16" s="395"/>
      <c r="CC16" s="396"/>
      <c r="CD16" s="184"/>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75"/>
      <c r="B17" s="460"/>
      <c r="C17" s="461"/>
      <c r="D17" s="461"/>
      <c r="E17" s="461"/>
      <c r="F17" s="461"/>
      <c r="G17" s="461"/>
      <c r="H17" s="461"/>
      <c r="I17" s="461"/>
      <c r="J17" s="461"/>
      <c r="K17" s="462"/>
      <c r="L17" s="194"/>
      <c r="M17" s="505" t="s">
        <v>143</v>
      </c>
      <c r="N17" s="506"/>
      <c r="O17" s="506"/>
      <c r="P17" s="506"/>
      <c r="Q17" s="507"/>
      <c r="R17" s="500" t="s">
        <v>144</v>
      </c>
      <c r="S17" s="501"/>
      <c r="T17" s="501"/>
      <c r="U17" s="501"/>
      <c r="V17" s="502"/>
      <c r="W17" s="410" t="s">
        <v>145</v>
      </c>
      <c r="X17" s="411"/>
      <c r="Y17" s="411"/>
      <c r="Z17" s="411"/>
      <c r="AA17" s="411"/>
      <c r="AB17" s="401"/>
      <c r="AC17" s="445">
        <v>266510</v>
      </c>
      <c r="AD17" s="446"/>
      <c r="AE17" s="446"/>
      <c r="AF17" s="446"/>
      <c r="AG17" s="488"/>
      <c r="AH17" s="445">
        <v>205166</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192226207</v>
      </c>
      <c r="BO17" s="395"/>
      <c r="BP17" s="395"/>
      <c r="BQ17" s="395"/>
      <c r="BR17" s="395"/>
      <c r="BS17" s="395"/>
      <c r="BT17" s="395"/>
      <c r="BU17" s="396"/>
      <c r="BV17" s="394">
        <v>181575635</v>
      </c>
      <c r="BW17" s="395"/>
      <c r="BX17" s="395"/>
      <c r="BY17" s="395"/>
      <c r="BZ17" s="395"/>
      <c r="CA17" s="395"/>
      <c r="CB17" s="395"/>
      <c r="CC17" s="396"/>
      <c r="CD17" s="184"/>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75"/>
      <c r="B18" s="516" t="s">
        <v>147</v>
      </c>
      <c r="C18" s="437"/>
      <c r="D18" s="437"/>
      <c r="E18" s="517"/>
      <c r="F18" s="517"/>
      <c r="G18" s="517"/>
      <c r="H18" s="517"/>
      <c r="I18" s="517"/>
      <c r="J18" s="517"/>
      <c r="K18" s="517"/>
      <c r="L18" s="518">
        <v>48.08</v>
      </c>
      <c r="M18" s="518"/>
      <c r="N18" s="518"/>
      <c r="O18" s="518"/>
      <c r="P18" s="518"/>
      <c r="Q18" s="518"/>
      <c r="R18" s="519"/>
      <c r="S18" s="519"/>
      <c r="T18" s="519"/>
      <c r="U18" s="519"/>
      <c r="V18" s="520"/>
      <c r="W18" s="412"/>
      <c r="X18" s="413"/>
      <c r="Y18" s="413"/>
      <c r="Z18" s="413"/>
      <c r="AA18" s="413"/>
      <c r="AB18" s="404"/>
      <c r="AC18" s="521">
        <v>85.9</v>
      </c>
      <c r="AD18" s="522"/>
      <c r="AE18" s="522"/>
      <c r="AF18" s="522"/>
      <c r="AG18" s="523"/>
      <c r="AH18" s="521">
        <v>84</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157828184</v>
      </c>
      <c r="BO18" s="395"/>
      <c r="BP18" s="395"/>
      <c r="BQ18" s="395"/>
      <c r="BR18" s="395"/>
      <c r="BS18" s="395"/>
      <c r="BT18" s="395"/>
      <c r="BU18" s="396"/>
      <c r="BV18" s="394">
        <v>154717135</v>
      </c>
      <c r="BW18" s="395"/>
      <c r="BX18" s="395"/>
      <c r="BY18" s="395"/>
      <c r="BZ18" s="395"/>
      <c r="CA18" s="395"/>
      <c r="CB18" s="395"/>
      <c r="CC18" s="396"/>
      <c r="CD18" s="184"/>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75"/>
      <c r="B19" s="516" t="s">
        <v>149</v>
      </c>
      <c r="C19" s="437"/>
      <c r="D19" s="437"/>
      <c r="E19" s="517"/>
      <c r="F19" s="517"/>
      <c r="G19" s="517"/>
      <c r="H19" s="517"/>
      <c r="I19" s="517"/>
      <c r="J19" s="517"/>
      <c r="K19" s="517"/>
      <c r="L19" s="525">
        <v>15653</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219787317</v>
      </c>
      <c r="BO19" s="395"/>
      <c r="BP19" s="395"/>
      <c r="BQ19" s="395"/>
      <c r="BR19" s="395"/>
      <c r="BS19" s="395"/>
      <c r="BT19" s="395"/>
      <c r="BU19" s="396"/>
      <c r="BV19" s="394">
        <v>209882932</v>
      </c>
      <c r="BW19" s="395"/>
      <c r="BX19" s="395"/>
      <c r="BY19" s="395"/>
      <c r="BZ19" s="395"/>
      <c r="CA19" s="395"/>
      <c r="CB19" s="395"/>
      <c r="CC19" s="396"/>
      <c r="CD19" s="184"/>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75"/>
      <c r="B20" s="516" t="s">
        <v>151</v>
      </c>
      <c r="C20" s="437"/>
      <c r="D20" s="437"/>
      <c r="E20" s="517"/>
      <c r="F20" s="517"/>
      <c r="G20" s="517"/>
      <c r="H20" s="517"/>
      <c r="I20" s="517"/>
      <c r="J20" s="517"/>
      <c r="K20" s="517"/>
      <c r="L20" s="525">
        <v>374842</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84"/>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75"/>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84"/>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75"/>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48474522</v>
      </c>
      <c r="BO22" s="358"/>
      <c r="BP22" s="358"/>
      <c r="BQ22" s="358"/>
      <c r="BR22" s="358"/>
      <c r="BS22" s="358"/>
      <c r="BT22" s="358"/>
      <c r="BU22" s="359"/>
      <c r="BV22" s="357">
        <v>49636765</v>
      </c>
      <c r="BW22" s="358"/>
      <c r="BX22" s="358"/>
      <c r="BY22" s="358"/>
      <c r="BZ22" s="358"/>
      <c r="CA22" s="358"/>
      <c r="CB22" s="358"/>
      <c r="CC22" s="359"/>
      <c r="CD22" s="184"/>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75"/>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34881483</v>
      </c>
      <c r="BO23" s="395"/>
      <c r="BP23" s="395"/>
      <c r="BQ23" s="395"/>
      <c r="BR23" s="395"/>
      <c r="BS23" s="395"/>
      <c r="BT23" s="395"/>
      <c r="BU23" s="396"/>
      <c r="BV23" s="394">
        <v>35622542</v>
      </c>
      <c r="BW23" s="395"/>
      <c r="BX23" s="395"/>
      <c r="BY23" s="395"/>
      <c r="BZ23" s="395"/>
      <c r="CA23" s="395"/>
      <c r="CB23" s="395"/>
      <c r="CC23" s="396"/>
      <c r="CD23" s="184"/>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75"/>
      <c r="B24" s="565"/>
      <c r="C24" s="541"/>
      <c r="D24" s="542"/>
      <c r="E24" s="444" t="s">
        <v>161</v>
      </c>
      <c r="F24" s="424"/>
      <c r="G24" s="424"/>
      <c r="H24" s="424"/>
      <c r="I24" s="424"/>
      <c r="J24" s="424"/>
      <c r="K24" s="425"/>
      <c r="L24" s="445">
        <v>1</v>
      </c>
      <c r="M24" s="446"/>
      <c r="N24" s="446"/>
      <c r="O24" s="446"/>
      <c r="P24" s="488"/>
      <c r="Q24" s="445">
        <v>11380</v>
      </c>
      <c r="R24" s="446"/>
      <c r="S24" s="446"/>
      <c r="T24" s="446"/>
      <c r="U24" s="446"/>
      <c r="V24" s="488"/>
      <c r="W24" s="540"/>
      <c r="X24" s="541"/>
      <c r="Y24" s="542"/>
      <c r="Z24" s="444" t="s">
        <v>162</v>
      </c>
      <c r="AA24" s="424"/>
      <c r="AB24" s="424"/>
      <c r="AC24" s="424"/>
      <c r="AD24" s="424"/>
      <c r="AE24" s="424"/>
      <c r="AF24" s="424"/>
      <c r="AG24" s="425"/>
      <c r="AH24" s="445">
        <v>4157</v>
      </c>
      <c r="AI24" s="446"/>
      <c r="AJ24" s="446"/>
      <c r="AK24" s="446"/>
      <c r="AL24" s="488"/>
      <c r="AM24" s="445">
        <v>12737048</v>
      </c>
      <c r="AN24" s="446"/>
      <c r="AO24" s="446"/>
      <c r="AP24" s="446"/>
      <c r="AQ24" s="446"/>
      <c r="AR24" s="488"/>
      <c r="AS24" s="445">
        <v>3064</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48474522</v>
      </c>
      <c r="BO24" s="395"/>
      <c r="BP24" s="395"/>
      <c r="BQ24" s="395"/>
      <c r="BR24" s="395"/>
      <c r="BS24" s="395"/>
      <c r="BT24" s="395"/>
      <c r="BU24" s="396"/>
      <c r="BV24" s="394">
        <v>49636765</v>
      </c>
      <c r="BW24" s="395"/>
      <c r="BX24" s="395"/>
      <c r="BY24" s="395"/>
      <c r="BZ24" s="395"/>
      <c r="CA24" s="395"/>
      <c r="CB24" s="395"/>
      <c r="CC24" s="396"/>
      <c r="CD24" s="184"/>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75"/>
      <c r="B25" s="565"/>
      <c r="C25" s="541"/>
      <c r="D25" s="542"/>
      <c r="E25" s="444" t="s">
        <v>164</v>
      </c>
      <c r="F25" s="424"/>
      <c r="G25" s="424"/>
      <c r="H25" s="424"/>
      <c r="I25" s="424"/>
      <c r="J25" s="424"/>
      <c r="K25" s="425"/>
      <c r="L25" s="445">
        <v>2</v>
      </c>
      <c r="M25" s="446"/>
      <c r="N25" s="446"/>
      <c r="O25" s="446"/>
      <c r="P25" s="488"/>
      <c r="Q25" s="445">
        <v>9100</v>
      </c>
      <c r="R25" s="446"/>
      <c r="S25" s="446"/>
      <c r="T25" s="446"/>
      <c r="U25" s="446"/>
      <c r="V25" s="488"/>
      <c r="W25" s="540"/>
      <c r="X25" s="541"/>
      <c r="Y25" s="542"/>
      <c r="Z25" s="444" t="s">
        <v>165</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54395431</v>
      </c>
      <c r="BO25" s="358"/>
      <c r="BP25" s="358"/>
      <c r="BQ25" s="358"/>
      <c r="BR25" s="358"/>
      <c r="BS25" s="358"/>
      <c r="BT25" s="358"/>
      <c r="BU25" s="359"/>
      <c r="BV25" s="357">
        <v>41755074</v>
      </c>
      <c r="BW25" s="358"/>
      <c r="BX25" s="358"/>
      <c r="BY25" s="358"/>
      <c r="BZ25" s="358"/>
      <c r="CA25" s="358"/>
      <c r="CB25" s="358"/>
      <c r="CC25" s="359"/>
      <c r="CD25" s="184"/>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75"/>
      <c r="B26" s="565"/>
      <c r="C26" s="541"/>
      <c r="D26" s="542"/>
      <c r="E26" s="444" t="s">
        <v>167</v>
      </c>
      <c r="F26" s="424"/>
      <c r="G26" s="424"/>
      <c r="H26" s="424"/>
      <c r="I26" s="424"/>
      <c r="J26" s="424"/>
      <c r="K26" s="425"/>
      <c r="L26" s="445">
        <v>1</v>
      </c>
      <c r="M26" s="446"/>
      <c r="N26" s="446"/>
      <c r="O26" s="446"/>
      <c r="P26" s="488"/>
      <c r="Q26" s="445">
        <v>8540</v>
      </c>
      <c r="R26" s="446"/>
      <c r="S26" s="446"/>
      <c r="T26" s="446"/>
      <c r="U26" s="446"/>
      <c r="V26" s="488"/>
      <c r="W26" s="540"/>
      <c r="X26" s="541"/>
      <c r="Y26" s="542"/>
      <c r="Z26" s="444" t="s">
        <v>168</v>
      </c>
      <c r="AA26" s="546"/>
      <c r="AB26" s="546"/>
      <c r="AC26" s="546"/>
      <c r="AD26" s="546"/>
      <c r="AE26" s="546"/>
      <c r="AF26" s="546"/>
      <c r="AG26" s="547"/>
      <c r="AH26" s="445">
        <v>432</v>
      </c>
      <c r="AI26" s="446"/>
      <c r="AJ26" s="446"/>
      <c r="AK26" s="446"/>
      <c r="AL26" s="488"/>
      <c r="AM26" s="445">
        <v>1272672</v>
      </c>
      <c r="AN26" s="446"/>
      <c r="AO26" s="446"/>
      <c r="AP26" s="446"/>
      <c r="AQ26" s="446"/>
      <c r="AR26" s="488"/>
      <c r="AS26" s="445">
        <v>2946</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v>600000</v>
      </c>
      <c r="BO26" s="395"/>
      <c r="BP26" s="395"/>
      <c r="BQ26" s="395"/>
      <c r="BR26" s="395"/>
      <c r="BS26" s="395"/>
      <c r="BT26" s="395"/>
      <c r="BU26" s="396"/>
      <c r="BV26" s="394">
        <v>500000</v>
      </c>
      <c r="BW26" s="395"/>
      <c r="BX26" s="395"/>
      <c r="BY26" s="395"/>
      <c r="BZ26" s="395"/>
      <c r="CA26" s="395"/>
      <c r="CB26" s="395"/>
      <c r="CC26" s="396"/>
      <c r="CD26" s="184"/>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75"/>
      <c r="B27" s="565"/>
      <c r="C27" s="541"/>
      <c r="D27" s="542"/>
      <c r="E27" s="444" t="s">
        <v>170</v>
      </c>
      <c r="F27" s="424"/>
      <c r="G27" s="424"/>
      <c r="H27" s="424"/>
      <c r="I27" s="424"/>
      <c r="J27" s="424"/>
      <c r="K27" s="425"/>
      <c r="L27" s="445">
        <v>1</v>
      </c>
      <c r="M27" s="446"/>
      <c r="N27" s="446"/>
      <c r="O27" s="446"/>
      <c r="P27" s="488"/>
      <c r="Q27" s="445">
        <v>9100</v>
      </c>
      <c r="R27" s="446"/>
      <c r="S27" s="446"/>
      <c r="T27" s="446"/>
      <c r="U27" s="446"/>
      <c r="V27" s="488"/>
      <c r="W27" s="540"/>
      <c r="X27" s="541"/>
      <c r="Y27" s="542"/>
      <c r="Z27" s="444" t="s">
        <v>171</v>
      </c>
      <c r="AA27" s="424"/>
      <c r="AB27" s="424"/>
      <c r="AC27" s="424"/>
      <c r="AD27" s="424"/>
      <c r="AE27" s="424"/>
      <c r="AF27" s="424"/>
      <c r="AG27" s="425"/>
      <c r="AH27" s="445">
        <v>27</v>
      </c>
      <c r="AI27" s="446"/>
      <c r="AJ27" s="446"/>
      <c r="AK27" s="446"/>
      <c r="AL27" s="488"/>
      <c r="AM27" s="445">
        <v>92961</v>
      </c>
      <c r="AN27" s="446"/>
      <c r="AO27" s="446"/>
      <c r="AP27" s="446"/>
      <c r="AQ27" s="446"/>
      <c r="AR27" s="488"/>
      <c r="AS27" s="445">
        <v>3443</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v>15826000</v>
      </c>
      <c r="BO27" s="514"/>
      <c r="BP27" s="514"/>
      <c r="BQ27" s="514"/>
      <c r="BR27" s="514"/>
      <c r="BS27" s="514"/>
      <c r="BT27" s="514"/>
      <c r="BU27" s="515"/>
      <c r="BV27" s="513">
        <v>15826000</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75"/>
      <c r="B28" s="565"/>
      <c r="C28" s="541"/>
      <c r="D28" s="542"/>
      <c r="E28" s="444" t="s">
        <v>173</v>
      </c>
      <c r="F28" s="424"/>
      <c r="G28" s="424"/>
      <c r="H28" s="424"/>
      <c r="I28" s="424"/>
      <c r="J28" s="424"/>
      <c r="K28" s="425"/>
      <c r="L28" s="445">
        <v>1</v>
      </c>
      <c r="M28" s="446"/>
      <c r="N28" s="446"/>
      <c r="O28" s="446"/>
      <c r="P28" s="488"/>
      <c r="Q28" s="445">
        <v>7850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49086962</v>
      </c>
      <c r="BO28" s="358"/>
      <c r="BP28" s="358"/>
      <c r="BQ28" s="358"/>
      <c r="BR28" s="358"/>
      <c r="BS28" s="358"/>
      <c r="BT28" s="358"/>
      <c r="BU28" s="359"/>
      <c r="BV28" s="357">
        <v>47288502</v>
      </c>
      <c r="BW28" s="358"/>
      <c r="BX28" s="358"/>
      <c r="BY28" s="358"/>
      <c r="BZ28" s="358"/>
      <c r="CA28" s="358"/>
      <c r="CB28" s="358"/>
      <c r="CC28" s="359"/>
      <c r="CD28" s="184"/>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75"/>
      <c r="B29" s="565"/>
      <c r="C29" s="541"/>
      <c r="D29" s="542"/>
      <c r="E29" s="444" t="s">
        <v>176</v>
      </c>
      <c r="F29" s="424"/>
      <c r="G29" s="424"/>
      <c r="H29" s="424"/>
      <c r="I29" s="424"/>
      <c r="J29" s="424"/>
      <c r="K29" s="425"/>
      <c r="L29" s="445">
        <v>48</v>
      </c>
      <c r="M29" s="446"/>
      <c r="N29" s="446"/>
      <c r="O29" s="446"/>
      <c r="P29" s="488"/>
      <c r="Q29" s="445">
        <v>6150</v>
      </c>
      <c r="R29" s="446"/>
      <c r="S29" s="446"/>
      <c r="T29" s="446"/>
      <c r="U29" s="446"/>
      <c r="V29" s="488"/>
      <c r="W29" s="543"/>
      <c r="X29" s="544"/>
      <c r="Y29" s="545"/>
      <c r="Z29" s="444" t="s">
        <v>177</v>
      </c>
      <c r="AA29" s="424"/>
      <c r="AB29" s="424"/>
      <c r="AC29" s="424"/>
      <c r="AD29" s="424"/>
      <c r="AE29" s="424"/>
      <c r="AF29" s="424"/>
      <c r="AG29" s="425"/>
      <c r="AH29" s="445">
        <v>4184</v>
      </c>
      <c r="AI29" s="446"/>
      <c r="AJ29" s="446"/>
      <c r="AK29" s="446"/>
      <c r="AL29" s="488"/>
      <c r="AM29" s="445">
        <v>12830009</v>
      </c>
      <c r="AN29" s="446"/>
      <c r="AO29" s="446"/>
      <c r="AP29" s="446"/>
      <c r="AQ29" s="446"/>
      <c r="AR29" s="488"/>
      <c r="AS29" s="445">
        <v>3066</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5336030</v>
      </c>
      <c r="BO29" s="395"/>
      <c r="BP29" s="395"/>
      <c r="BQ29" s="395"/>
      <c r="BR29" s="395"/>
      <c r="BS29" s="395"/>
      <c r="BT29" s="395"/>
      <c r="BU29" s="396"/>
      <c r="BV29" s="394">
        <v>5326272</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75"/>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98.3</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54439616</v>
      </c>
      <c r="BO30" s="514"/>
      <c r="BP30" s="514"/>
      <c r="BQ30" s="514"/>
      <c r="BR30" s="514"/>
      <c r="BS30" s="514"/>
      <c r="BT30" s="514"/>
      <c r="BU30" s="515"/>
      <c r="BV30" s="513">
        <v>49608998</v>
      </c>
      <c r="BW30" s="514"/>
      <c r="BX30" s="514"/>
      <c r="BY30" s="514"/>
      <c r="BZ30" s="514"/>
      <c r="CA30" s="514"/>
      <c r="CB30" s="514"/>
      <c r="CC30" s="515"/>
      <c r="CD30" s="186"/>
      <c r="CE30" s="195"/>
      <c r="CF30" s="195"/>
      <c r="CG30" s="195"/>
      <c r="CH30" s="195"/>
      <c r="CI30" s="195"/>
      <c r="CJ30" s="195"/>
      <c r="CK30" s="195"/>
      <c r="CL30" s="195"/>
      <c r="CM30" s="195"/>
      <c r="CN30" s="195"/>
      <c r="CO30" s="195"/>
      <c r="CP30" s="195"/>
      <c r="CQ30" s="195"/>
      <c r="CR30" s="195"/>
      <c r="CS30" s="196"/>
      <c r="CT30" s="197"/>
      <c r="CU30" s="198"/>
      <c r="CV30" s="198"/>
      <c r="CW30" s="198"/>
      <c r="CX30" s="198"/>
      <c r="CY30" s="198"/>
      <c r="CZ30" s="198"/>
      <c r="DA30" s="199"/>
      <c r="DB30" s="197"/>
      <c r="DC30" s="198"/>
      <c r="DD30" s="198"/>
      <c r="DE30" s="198"/>
      <c r="DF30" s="198"/>
      <c r="DG30" s="198"/>
      <c r="DH30" s="198"/>
      <c r="DI30" s="199"/>
    </row>
    <row r="31" spans="1:113" ht="13.5" customHeight="1" x14ac:dyDescent="0.15">
      <c r="A31" s="175"/>
      <c r="B31" s="200"/>
      <c r="DI31" s="201"/>
    </row>
    <row r="32" spans="1:113" ht="13.5" customHeight="1" x14ac:dyDescent="0.15">
      <c r="A32" s="175"/>
      <c r="B32" s="202"/>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201"/>
    </row>
    <row r="33" spans="1:113" ht="13.5" customHeight="1" x14ac:dyDescent="0.15">
      <c r="A33" s="175"/>
      <c r="B33" s="202"/>
      <c r="C33" s="418" t="s">
        <v>186</v>
      </c>
      <c r="D33" s="418"/>
      <c r="E33" s="383" t="s">
        <v>187</v>
      </c>
      <c r="F33" s="383"/>
      <c r="G33" s="383"/>
      <c r="H33" s="383"/>
      <c r="I33" s="383"/>
      <c r="J33" s="383"/>
      <c r="K33" s="383"/>
      <c r="L33" s="383"/>
      <c r="M33" s="383"/>
      <c r="N33" s="383"/>
      <c r="O33" s="383"/>
      <c r="P33" s="383"/>
      <c r="Q33" s="383"/>
      <c r="R33" s="383"/>
      <c r="S33" s="383"/>
      <c r="T33" s="179"/>
      <c r="U33" s="418" t="s">
        <v>186</v>
      </c>
      <c r="V33" s="418"/>
      <c r="W33" s="383" t="s">
        <v>187</v>
      </c>
      <c r="X33" s="383"/>
      <c r="Y33" s="383"/>
      <c r="Z33" s="383"/>
      <c r="AA33" s="383"/>
      <c r="AB33" s="383"/>
      <c r="AC33" s="383"/>
      <c r="AD33" s="383"/>
      <c r="AE33" s="383"/>
      <c r="AF33" s="383"/>
      <c r="AG33" s="383"/>
      <c r="AH33" s="383"/>
      <c r="AI33" s="383"/>
      <c r="AJ33" s="383"/>
      <c r="AK33" s="383"/>
      <c r="AL33" s="179"/>
      <c r="AM33" s="418" t="s">
        <v>186</v>
      </c>
      <c r="AN33" s="418"/>
      <c r="AO33" s="383" t="s">
        <v>187</v>
      </c>
      <c r="AP33" s="383"/>
      <c r="AQ33" s="383"/>
      <c r="AR33" s="383"/>
      <c r="AS33" s="383"/>
      <c r="AT33" s="383"/>
      <c r="AU33" s="383"/>
      <c r="AV33" s="383"/>
      <c r="AW33" s="383"/>
      <c r="AX33" s="383"/>
      <c r="AY33" s="383"/>
      <c r="AZ33" s="383"/>
      <c r="BA33" s="383"/>
      <c r="BB33" s="383"/>
      <c r="BC33" s="383"/>
      <c r="BD33" s="185"/>
      <c r="BE33" s="383" t="s">
        <v>188</v>
      </c>
      <c r="BF33" s="383"/>
      <c r="BG33" s="383" t="s">
        <v>189</v>
      </c>
      <c r="BH33" s="383"/>
      <c r="BI33" s="383"/>
      <c r="BJ33" s="383"/>
      <c r="BK33" s="383"/>
      <c r="BL33" s="383"/>
      <c r="BM33" s="383"/>
      <c r="BN33" s="383"/>
      <c r="BO33" s="383"/>
      <c r="BP33" s="383"/>
      <c r="BQ33" s="383"/>
      <c r="BR33" s="383"/>
      <c r="BS33" s="383"/>
      <c r="BT33" s="383"/>
      <c r="BU33" s="383"/>
      <c r="BV33" s="185"/>
      <c r="BW33" s="418" t="s">
        <v>188</v>
      </c>
      <c r="BX33" s="418"/>
      <c r="BY33" s="383" t="s">
        <v>190</v>
      </c>
      <c r="BZ33" s="383"/>
      <c r="CA33" s="383"/>
      <c r="CB33" s="383"/>
      <c r="CC33" s="383"/>
      <c r="CD33" s="383"/>
      <c r="CE33" s="383"/>
      <c r="CF33" s="383"/>
      <c r="CG33" s="383"/>
      <c r="CH33" s="383"/>
      <c r="CI33" s="383"/>
      <c r="CJ33" s="383"/>
      <c r="CK33" s="383"/>
      <c r="CL33" s="383"/>
      <c r="CM33" s="383"/>
      <c r="CN33" s="179"/>
      <c r="CO33" s="418" t="s">
        <v>186</v>
      </c>
      <c r="CP33" s="418"/>
      <c r="CQ33" s="383" t="s">
        <v>191</v>
      </c>
      <c r="CR33" s="383"/>
      <c r="CS33" s="383"/>
      <c r="CT33" s="383"/>
      <c r="CU33" s="383"/>
      <c r="CV33" s="383"/>
      <c r="CW33" s="383"/>
      <c r="CX33" s="383"/>
      <c r="CY33" s="383"/>
      <c r="CZ33" s="383"/>
      <c r="DA33" s="383"/>
      <c r="DB33" s="383"/>
      <c r="DC33" s="383"/>
      <c r="DD33" s="383"/>
      <c r="DE33" s="383"/>
      <c r="DF33" s="179"/>
      <c r="DG33" s="583" t="s">
        <v>192</v>
      </c>
      <c r="DH33" s="583"/>
      <c r="DI33" s="180"/>
    </row>
    <row r="34" spans="1:113" ht="32.25" customHeight="1" x14ac:dyDescent="0.15">
      <c r="A34" s="175"/>
      <c r="B34" s="202"/>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75"/>
      <c r="U34" s="584">
        <f>IF(W34="","",MAX(C34:D43)+1)</f>
        <v>2</v>
      </c>
      <c r="V34" s="584"/>
      <c r="W34" s="585" t="str">
        <f>IF('各会計、関係団体の財政状況及び健全化判断比率'!B28="","",'各会計、関係団体の財政状況及び健全化判断比率'!B28)</f>
        <v>国民健康保険事業会計</v>
      </c>
      <c r="X34" s="585"/>
      <c r="Y34" s="585"/>
      <c r="Z34" s="585"/>
      <c r="AA34" s="585"/>
      <c r="AB34" s="585"/>
      <c r="AC34" s="585"/>
      <c r="AD34" s="585"/>
      <c r="AE34" s="585"/>
      <c r="AF34" s="585"/>
      <c r="AG34" s="585"/>
      <c r="AH34" s="585"/>
      <c r="AI34" s="585"/>
      <c r="AJ34" s="585"/>
      <c r="AK34" s="585"/>
      <c r="AL34" s="175"/>
      <c r="AM34" s="584" t="str">
        <f>IF(AO34="","",MAX(C34:D43,U34:V43)+1)</f>
        <v/>
      </c>
      <c r="AN34" s="584"/>
      <c r="AO34" s="585"/>
      <c r="AP34" s="585"/>
      <c r="AQ34" s="585"/>
      <c r="AR34" s="585"/>
      <c r="AS34" s="585"/>
      <c r="AT34" s="585"/>
      <c r="AU34" s="585"/>
      <c r="AV34" s="585"/>
      <c r="AW34" s="585"/>
      <c r="AX34" s="585"/>
      <c r="AY34" s="585"/>
      <c r="AZ34" s="585"/>
      <c r="BA34" s="585"/>
      <c r="BB34" s="585"/>
      <c r="BC34" s="585"/>
      <c r="BD34" s="175"/>
      <c r="BE34" s="584" t="str">
        <f>IF(BG34="","",MAX(C34:D43,U34:V43,AM34:AN43)+1)</f>
        <v/>
      </c>
      <c r="BF34" s="584"/>
      <c r="BG34" s="585"/>
      <c r="BH34" s="585"/>
      <c r="BI34" s="585"/>
      <c r="BJ34" s="585"/>
      <c r="BK34" s="585"/>
      <c r="BL34" s="585"/>
      <c r="BM34" s="585"/>
      <c r="BN34" s="585"/>
      <c r="BO34" s="585"/>
      <c r="BP34" s="585"/>
      <c r="BQ34" s="585"/>
      <c r="BR34" s="585"/>
      <c r="BS34" s="585"/>
      <c r="BT34" s="585"/>
      <c r="BU34" s="585"/>
      <c r="BV34" s="175"/>
      <c r="BW34" s="584">
        <f>IF(BY34="","",MAX(C34:D43,U34:V43,AM34:AN43,BE34:BF43)+1)</f>
        <v>6</v>
      </c>
      <c r="BX34" s="584"/>
      <c r="BY34" s="585" t="str">
        <f>IF('各会計、関係団体の財政状況及び健全化判断比率'!B68="","",'各会計、関係団体の財政状況及び健全化判断比率'!B68)</f>
        <v>特別区人事・厚生事務組合</v>
      </c>
      <c r="BZ34" s="585"/>
      <c r="CA34" s="585"/>
      <c r="CB34" s="585"/>
      <c r="CC34" s="585"/>
      <c r="CD34" s="585"/>
      <c r="CE34" s="585"/>
      <c r="CF34" s="585"/>
      <c r="CG34" s="585"/>
      <c r="CH34" s="585"/>
      <c r="CI34" s="585"/>
      <c r="CJ34" s="585"/>
      <c r="CK34" s="585"/>
      <c r="CL34" s="585"/>
      <c r="CM34" s="585"/>
      <c r="CN34" s="175"/>
      <c r="CO34" s="584">
        <f>IF(CQ34="","",MAX(C34:D43,U34:V43,AM34:AN43,BE34:BF43,BW34:BX43)+1)</f>
        <v>11</v>
      </c>
      <c r="CP34" s="584"/>
      <c r="CQ34" s="585" t="str">
        <f>IF('各会計、関係団体の財政状況及び健全化判断比率'!BS7="","",'各会計、関係団体の財政状況及び健全化判断比率'!BS7)</f>
        <v>練馬区土地開発公社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v>
      </c>
      <c r="DH34" s="586"/>
      <c r="DI34" s="180"/>
    </row>
    <row r="35" spans="1:113" ht="32.25" customHeight="1" x14ac:dyDescent="0.15">
      <c r="A35" s="175"/>
      <c r="B35" s="202"/>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75"/>
      <c r="U35" s="584">
        <f>IF(W35="","",U34+1)</f>
        <v>3</v>
      </c>
      <c r="V35" s="584"/>
      <c r="W35" s="585" t="str">
        <f>IF('各会計、関係団体の財政状況及び健全化判断比率'!B29="","",'各会計、関係団体の財政状況及び健全化判断比率'!B29)</f>
        <v>介護保険会計（保険事業勘定）</v>
      </c>
      <c r="X35" s="585"/>
      <c r="Y35" s="585"/>
      <c r="Z35" s="585"/>
      <c r="AA35" s="585"/>
      <c r="AB35" s="585"/>
      <c r="AC35" s="585"/>
      <c r="AD35" s="585"/>
      <c r="AE35" s="585"/>
      <c r="AF35" s="585"/>
      <c r="AG35" s="585"/>
      <c r="AH35" s="585"/>
      <c r="AI35" s="585"/>
      <c r="AJ35" s="585"/>
      <c r="AK35" s="585"/>
      <c r="AL35" s="175"/>
      <c r="AM35" s="584" t="str">
        <f t="shared" ref="AM35:AM43" si="0">IF(AO35="","",AM34+1)</f>
        <v/>
      </c>
      <c r="AN35" s="584"/>
      <c r="AO35" s="585"/>
      <c r="AP35" s="585"/>
      <c r="AQ35" s="585"/>
      <c r="AR35" s="585"/>
      <c r="AS35" s="585"/>
      <c r="AT35" s="585"/>
      <c r="AU35" s="585"/>
      <c r="AV35" s="585"/>
      <c r="AW35" s="585"/>
      <c r="AX35" s="585"/>
      <c r="AY35" s="585"/>
      <c r="AZ35" s="585"/>
      <c r="BA35" s="585"/>
      <c r="BB35" s="585"/>
      <c r="BC35" s="585"/>
      <c r="BD35" s="175"/>
      <c r="BE35" s="584" t="str">
        <f t="shared" ref="BE35:BE43" si="1">IF(BG35="","",BE34+1)</f>
        <v/>
      </c>
      <c r="BF35" s="584"/>
      <c r="BG35" s="585"/>
      <c r="BH35" s="585"/>
      <c r="BI35" s="585"/>
      <c r="BJ35" s="585"/>
      <c r="BK35" s="585"/>
      <c r="BL35" s="585"/>
      <c r="BM35" s="585"/>
      <c r="BN35" s="585"/>
      <c r="BO35" s="585"/>
      <c r="BP35" s="585"/>
      <c r="BQ35" s="585"/>
      <c r="BR35" s="585"/>
      <c r="BS35" s="585"/>
      <c r="BT35" s="585"/>
      <c r="BU35" s="585"/>
      <c r="BV35" s="175"/>
      <c r="BW35" s="584">
        <f t="shared" ref="BW35:BW43" si="2">IF(BY35="","",BW34+1)</f>
        <v>7</v>
      </c>
      <c r="BX35" s="584"/>
      <c r="BY35" s="585" t="str">
        <f>IF('各会計、関係団体の財政状況及び健全化判断比率'!B69="","",'各会計、関係団体の財政状況及び健全化判断比率'!B69)</f>
        <v>特別区競馬組合</v>
      </c>
      <c r="BZ35" s="585"/>
      <c r="CA35" s="585"/>
      <c r="CB35" s="585"/>
      <c r="CC35" s="585"/>
      <c r="CD35" s="585"/>
      <c r="CE35" s="585"/>
      <c r="CF35" s="585"/>
      <c r="CG35" s="585"/>
      <c r="CH35" s="585"/>
      <c r="CI35" s="585"/>
      <c r="CJ35" s="585"/>
      <c r="CK35" s="585"/>
      <c r="CL35" s="585"/>
      <c r="CM35" s="585"/>
      <c r="CN35" s="175"/>
      <c r="CO35" s="584">
        <f t="shared" ref="CO35:CO43" si="3">IF(CQ35="","",CO34+1)</f>
        <v>12</v>
      </c>
      <c r="CP35" s="584"/>
      <c r="CQ35" s="585" t="str">
        <f>IF('各会計、関係団体の財政状況及び健全化判断比率'!BS8="","",'各会計、関係団体の財政状況及び健全化判断比率'!BS8)</f>
        <v>練馬区環境まちづくり公社</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80"/>
    </row>
    <row r="36" spans="1:113" ht="32.25" customHeight="1" x14ac:dyDescent="0.15">
      <c r="A36" s="175"/>
      <c r="B36" s="202"/>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75"/>
      <c r="U36" s="584">
        <f t="shared" ref="U36:U43" si="4">IF(W36="","",U35+1)</f>
        <v>4</v>
      </c>
      <c r="V36" s="584"/>
      <c r="W36" s="585" t="str">
        <f>IF('各会計、関係団体の財政状況及び健全化判断比率'!B30="","",'各会計、関係団体の財政状況及び健全化判断比率'!B30)</f>
        <v>後期高齢者医療会計</v>
      </c>
      <c r="X36" s="585"/>
      <c r="Y36" s="585"/>
      <c r="Z36" s="585"/>
      <c r="AA36" s="585"/>
      <c r="AB36" s="585"/>
      <c r="AC36" s="585"/>
      <c r="AD36" s="585"/>
      <c r="AE36" s="585"/>
      <c r="AF36" s="585"/>
      <c r="AG36" s="585"/>
      <c r="AH36" s="585"/>
      <c r="AI36" s="585"/>
      <c r="AJ36" s="585"/>
      <c r="AK36" s="585"/>
      <c r="AL36" s="175"/>
      <c r="AM36" s="584" t="str">
        <f t="shared" si="0"/>
        <v/>
      </c>
      <c r="AN36" s="584"/>
      <c r="AO36" s="585"/>
      <c r="AP36" s="585"/>
      <c r="AQ36" s="585"/>
      <c r="AR36" s="585"/>
      <c r="AS36" s="585"/>
      <c r="AT36" s="585"/>
      <c r="AU36" s="585"/>
      <c r="AV36" s="585"/>
      <c r="AW36" s="585"/>
      <c r="AX36" s="585"/>
      <c r="AY36" s="585"/>
      <c r="AZ36" s="585"/>
      <c r="BA36" s="585"/>
      <c r="BB36" s="585"/>
      <c r="BC36" s="585"/>
      <c r="BD36" s="175"/>
      <c r="BE36" s="584" t="str">
        <f t="shared" si="1"/>
        <v/>
      </c>
      <c r="BF36" s="584"/>
      <c r="BG36" s="585"/>
      <c r="BH36" s="585"/>
      <c r="BI36" s="585"/>
      <c r="BJ36" s="585"/>
      <c r="BK36" s="585"/>
      <c r="BL36" s="585"/>
      <c r="BM36" s="585"/>
      <c r="BN36" s="585"/>
      <c r="BO36" s="585"/>
      <c r="BP36" s="585"/>
      <c r="BQ36" s="585"/>
      <c r="BR36" s="585"/>
      <c r="BS36" s="585"/>
      <c r="BT36" s="585"/>
      <c r="BU36" s="585"/>
      <c r="BV36" s="175"/>
      <c r="BW36" s="584">
        <f t="shared" si="2"/>
        <v>8</v>
      </c>
      <c r="BX36" s="584"/>
      <c r="BY36" s="585" t="str">
        <f>IF('各会計、関係団体の財政状況及び健全化判断比率'!B70="","",'各会計、関係団体の財政状況及び健全化判断比率'!B70)</f>
        <v>東京二十三区清掃一部事務組合</v>
      </c>
      <c r="BZ36" s="585"/>
      <c r="CA36" s="585"/>
      <c r="CB36" s="585"/>
      <c r="CC36" s="585"/>
      <c r="CD36" s="585"/>
      <c r="CE36" s="585"/>
      <c r="CF36" s="585"/>
      <c r="CG36" s="585"/>
      <c r="CH36" s="585"/>
      <c r="CI36" s="585"/>
      <c r="CJ36" s="585"/>
      <c r="CK36" s="585"/>
      <c r="CL36" s="585"/>
      <c r="CM36" s="585"/>
      <c r="CN36" s="175"/>
      <c r="CO36" s="584">
        <f t="shared" si="3"/>
        <v>13</v>
      </c>
      <c r="CP36" s="584"/>
      <c r="CQ36" s="585" t="str">
        <f>IF('各会計、関係団体の財政状況及び健全化判断比率'!BS9="","",'各会計、関係団体の財政状況及び健全化判断比率'!BS9)</f>
        <v>練馬区文化振興協会</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80"/>
    </row>
    <row r="37" spans="1:113" ht="32.25" customHeight="1" x14ac:dyDescent="0.15">
      <c r="A37" s="175"/>
      <c r="B37" s="202"/>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75"/>
      <c r="U37" s="584">
        <f t="shared" si="4"/>
        <v>5</v>
      </c>
      <c r="V37" s="584"/>
      <c r="W37" s="585" t="str">
        <f>IF('各会計、関係団体の財政状況及び健全化判断比率'!B31="","",'各会計、関係団体の財政状況及び健全化判断比率'!B31)</f>
        <v>介護事業会計（サービス事業勘定）</v>
      </c>
      <c r="X37" s="585"/>
      <c r="Y37" s="585"/>
      <c r="Z37" s="585"/>
      <c r="AA37" s="585"/>
      <c r="AB37" s="585"/>
      <c r="AC37" s="585"/>
      <c r="AD37" s="585"/>
      <c r="AE37" s="585"/>
      <c r="AF37" s="585"/>
      <c r="AG37" s="585"/>
      <c r="AH37" s="585"/>
      <c r="AI37" s="585"/>
      <c r="AJ37" s="585"/>
      <c r="AK37" s="585"/>
      <c r="AL37" s="175"/>
      <c r="AM37" s="584" t="str">
        <f t="shared" si="0"/>
        <v/>
      </c>
      <c r="AN37" s="584"/>
      <c r="AO37" s="585"/>
      <c r="AP37" s="585"/>
      <c r="AQ37" s="585"/>
      <c r="AR37" s="585"/>
      <c r="AS37" s="585"/>
      <c r="AT37" s="585"/>
      <c r="AU37" s="585"/>
      <c r="AV37" s="585"/>
      <c r="AW37" s="585"/>
      <c r="AX37" s="585"/>
      <c r="AY37" s="585"/>
      <c r="AZ37" s="585"/>
      <c r="BA37" s="585"/>
      <c r="BB37" s="585"/>
      <c r="BC37" s="585"/>
      <c r="BD37" s="175"/>
      <c r="BE37" s="584" t="str">
        <f t="shared" si="1"/>
        <v/>
      </c>
      <c r="BF37" s="584"/>
      <c r="BG37" s="585"/>
      <c r="BH37" s="585"/>
      <c r="BI37" s="585"/>
      <c r="BJ37" s="585"/>
      <c r="BK37" s="585"/>
      <c r="BL37" s="585"/>
      <c r="BM37" s="585"/>
      <c r="BN37" s="585"/>
      <c r="BO37" s="585"/>
      <c r="BP37" s="585"/>
      <c r="BQ37" s="585"/>
      <c r="BR37" s="585"/>
      <c r="BS37" s="585"/>
      <c r="BT37" s="585"/>
      <c r="BU37" s="585"/>
      <c r="BV37" s="175"/>
      <c r="BW37" s="584">
        <f t="shared" si="2"/>
        <v>9</v>
      </c>
      <c r="BX37" s="584"/>
      <c r="BY37" s="585" t="str">
        <f>IF('各会計、関係団体の財政状況及び健全化判断比率'!B71="","",'各会計、関係団体の財政状況及び健全化判断比率'!B71)</f>
        <v>東京都後期高齢者医療広域連合（一般会計）</v>
      </c>
      <c r="BZ37" s="585"/>
      <c r="CA37" s="585"/>
      <c r="CB37" s="585"/>
      <c r="CC37" s="585"/>
      <c r="CD37" s="585"/>
      <c r="CE37" s="585"/>
      <c r="CF37" s="585"/>
      <c r="CG37" s="585"/>
      <c r="CH37" s="585"/>
      <c r="CI37" s="585"/>
      <c r="CJ37" s="585"/>
      <c r="CK37" s="585"/>
      <c r="CL37" s="585"/>
      <c r="CM37" s="585"/>
      <c r="CN37" s="175"/>
      <c r="CO37" s="584">
        <f t="shared" si="3"/>
        <v>14</v>
      </c>
      <c r="CP37" s="584"/>
      <c r="CQ37" s="585" t="str">
        <f>IF('各会計、関係団体の財政状況及び健全化判断比率'!BS10="","",'各会計、関係団体の財政状況及び健全化判断比率'!BS10)</f>
        <v>江古田駅整備株式会社</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80"/>
    </row>
    <row r="38" spans="1:113" ht="32.25" customHeight="1" x14ac:dyDescent="0.15">
      <c r="A38" s="175"/>
      <c r="B38" s="202"/>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75"/>
      <c r="U38" s="584" t="str">
        <f t="shared" si="4"/>
        <v/>
      </c>
      <c r="V38" s="584"/>
      <c r="W38" s="585"/>
      <c r="X38" s="585"/>
      <c r="Y38" s="585"/>
      <c r="Z38" s="585"/>
      <c r="AA38" s="585"/>
      <c r="AB38" s="585"/>
      <c r="AC38" s="585"/>
      <c r="AD38" s="585"/>
      <c r="AE38" s="585"/>
      <c r="AF38" s="585"/>
      <c r="AG38" s="585"/>
      <c r="AH38" s="585"/>
      <c r="AI38" s="585"/>
      <c r="AJ38" s="585"/>
      <c r="AK38" s="585"/>
      <c r="AL38" s="175"/>
      <c r="AM38" s="584" t="str">
        <f t="shared" si="0"/>
        <v/>
      </c>
      <c r="AN38" s="584"/>
      <c r="AO38" s="585"/>
      <c r="AP38" s="585"/>
      <c r="AQ38" s="585"/>
      <c r="AR38" s="585"/>
      <c r="AS38" s="585"/>
      <c r="AT38" s="585"/>
      <c r="AU38" s="585"/>
      <c r="AV38" s="585"/>
      <c r="AW38" s="585"/>
      <c r="AX38" s="585"/>
      <c r="AY38" s="585"/>
      <c r="AZ38" s="585"/>
      <c r="BA38" s="585"/>
      <c r="BB38" s="585"/>
      <c r="BC38" s="585"/>
      <c r="BD38" s="175"/>
      <c r="BE38" s="584" t="str">
        <f t="shared" si="1"/>
        <v/>
      </c>
      <c r="BF38" s="584"/>
      <c r="BG38" s="585"/>
      <c r="BH38" s="585"/>
      <c r="BI38" s="585"/>
      <c r="BJ38" s="585"/>
      <c r="BK38" s="585"/>
      <c r="BL38" s="585"/>
      <c r="BM38" s="585"/>
      <c r="BN38" s="585"/>
      <c r="BO38" s="585"/>
      <c r="BP38" s="585"/>
      <c r="BQ38" s="585"/>
      <c r="BR38" s="585"/>
      <c r="BS38" s="585"/>
      <c r="BT38" s="585"/>
      <c r="BU38" s="585"/>
      <c r="BV38" s="175"/>
      <c r="BW38" s="584">
        <f t="shared" si="2"/>
        <v>10</v>
      </c>
      <c r="BX38" s="584"/>
      <c r="BY38" s="585" t="str">
        <f>IF('各会計、関係団体の財政状況及び健全化判断比率'!B72="","",'各会計、関係団体の財政状況及び健全化判断比率'!B72)</f>
        <v>東京都後期高齢者医療広域連合
（後期高齢者医療特別会計）</v>
      </c>
      <c r="BZ38" s="585"/>
      <c r="CA38" s="585"/>
      <c r="CB38" s="585"/>
      <c r="CC38" s="585"/>
      <c r="CD38" s="585"/>
      <c r="CE38" s="585"/>
      <c r="CF38" s="585"/>
      <c r="CG38" s="585"/>
      <c r="CH38" s="585"/>
      <c r="CI38" s="585"/>
      <c r="CJ38" s="585"/>
      <c r="CK38" s="585"/>
      <c r="CL38" s="585"/>
      <c r="CM38" s="585"/>
      <c r="CN38" s="175"/>
      <c r="CO38" s="584">
        <f t="shared" si="3"/>
        <v>15</v>
      </c>
      <c r="CP38" s="584"/>
      <c r="CQ38" s="585" t="str">
        <f>IF('各会計、関係団体の財政状況及び健全化判断比率'!BS11="","",'各会計、関係団体の財政状況及び健全化判断比率'!BS11)</f>
        <v>練馬区産業振興公社</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80"/>
    </row>
    <row r="39" spans="1:113" ht="32.25" customHeight="1" x14ac:dyDescent="0.15">
      <c r="A39" s="175"/>
      <c r="B39" s="202"/>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75"/>
      <c r="U39" s="584" t="str">
        <f t="shared" si="4"/>
        <v/>
      </c>
      <c r="V39" s="584"/>
      <c r="W39" s="585"/>
      <c r="X39" s="585"/>
      <c r="Y39" s="585"/>
      <c r="Z39" s="585"/>
      <c r="AA39" s="585"/>
      <c r="AB39" s="585"/>
      <c r="AC39" s="585"/>
      <c r="AD39" s="585"/>
      <c r="AE39" s="585"/>
      <c r="AF39" s="585"/>
      <c r="AG39" s="585"/>
      <c r="AH39" s="585"/>
      <c r="AI39" s="585"/>
      <c r="AJ39" s="585"/>
      <c r="AK39" s="585"/>
      <c r="AL39" s="175"/>
      <c r="AM39" s="584" t="str">
        <f t="shared" si="0"/>
        <v/>
      </c>
      <c r="AN39" s="584"/>
      <c r="AO39" s="585"/>
      <c r="AP39" s="585"/>
      <c r="AQ39" s="585"/>
      <c r="AR39" s="585"/>
      <c r="AS39" s="585"/>
      <c r="AT39" s="585"/>
      <c r="AU39" s="585"/>
      <c r="AV39" s="585"/>
      <c r="AW39" s="585"/>
      <c r="AX39" s="585"/>
      <c r="AY39" s="585"/>
      <c r="AZ39" s="585"/>
      <c r="BA39" s="585"/>
      <c r="BB39" s="585"/>
      <c r="BC39" s="585"/>
      <c r="BD39" s="175"/>
      <c r="BE39" s="584" t="str">
        <f t="shared" si="1"/>
        <v/>
      </c>
      <c r="BF39" s="584"/>
      <c r="BG39" s="585"/>
      <c r="BH39" s="585"/>
      <c r="BI39" s="585"/>
      <c r="BJ39" s="585"/>
      <c r="BK39" s="585"/>
      <c r="BL39" s="585"/>
      <c r="BM39" s="585"/>
      <c r="BN39" s="585"/>
      <c r="BO39" s="585"/>
      <c r="BP39" s="585"/>
      <c r="BQ39" s="585"/>
      <c r="BR39" s="585"/>
      <c r="BS39" s="585"/>
      <c r="BT39" s="585"/>
      <c r="BU39" s="585"/>
      <c r="BV39" s="175"/>
      <c r="BW39" s="584" t="str">
        <f t="shared" si="2"/>
        <v/>
      </c>
      <c r="BX39" s="584"/>
      <c r="BY39" s="585" t="str">
        <f>IF('各会計、関係団体の財政状況及び健全化判断比率'!B73="","",'各会計、関係団体の財政状況及び健全化判断比率'!B73)</f>
        <v/>
      </c>
      <c r="BZ39" s="585"/>
      <c r="CA39" s="585"/>
      <c r="CB39" s="585"/>
      <c r="CC39" s="585"/>
      <c r="CD39" s="585"/>
      <c r="CE39" s="585"/>
      <c r="CF39" s="585"/>
      <c r="CG39" s="585"/>
      <c r="CH39" s="585"/>
      <c r="CI39" s="585"/>
      <c r="CJ39" s="585"/>
      <c r="CK39" s="585"/>
      <c r="CL39" s="585"/>
      <c r="CM39" s="585"/>
      <c r="CN39" s="175"/>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80"/>
    </row>
    <row r="40" spans="1:113" ht="32.25" customHeight="1" x14ac:dyDescent="0.15">
      <c r="A40" s="175"/>
      <c r="B40" s="202"/>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75"/>
      <c r="U40" s="584" t="str">
        <f t="shared" si="4"/>
        <v/>
      </c>
      <c r="V40" s="584"/>
      <c r="W40" s="585"/>
      <c r="X40" s="585"/>
      <c r="Y40" s="585"/>
      <c r="Z40" s="585"/>
      <c r="AA40" s="585"/>
      <c r="AB40" s="585"/>
      <c r="AC40" s="585"/>
      <c r="AD40" s="585"/>
      <c r="AE40" s="585"/>
      <c r="AF40" s="585"/>
      <c r="AG40" s="585"/>
      <c r="AH40" s="585"/>
      <c r="AI40" s="585"/>
      <c r="AJ40" s="585"/>
      <c r="AK40" s="585"/>
      <c r="AL40" s="175"/>
      <c r="AM40" s="584" t="str">
        <f t="shared" si="0"/>
        <v/>
      </c>
      <c r="AN40" s="584"/>
      <c r="AO40" s="585"/>
      <c r="AP40" s="585"/>
      <c r="AQ40" s="585"/>
      <c r="AR40" s="585"/>
      <c r="AS40" s="585"/>
      <c r="AT40" s="585"/>
      <c r="AU40" s="585"/>
      <c r="AV40" s="585"/>
      <c r="AW40" s="585"/>
      <c r="AX40" s="585"/>
      <c r="AY40" s="585"/>
      <c r="AZ40" s="585"/>
      <c r="BA40" s="585"/>
      <c r="BB40" s="585"/>
      <c r="BC40" s="585"/>
      <c r="BD40" s="175"/>
      <c r="BE40" s="584" t="str">
        <f t="shared" si="1"/>
        <v/>
      </c>
      <c r="BF40" s="584"/>
      <c r="BG40" s="585"/>
      <c r="BH40" s="585"/>
      <c r="BI40" s="585"/>
      <c r="BJ40" s="585"/>
      <c r="BK40" s="585"/>
      <c r="BL40" s="585"/>
      <c r="BM40" s="585"/>
      <c r="BN40" s="585"/>
      <c r="BO40" s="585"/>
      <c r="BP40" s="585"/>
      <c r="BQ40" s="585"/>
      <c r="BR40" s="585"/>
      <c r="BS40" s="585"/>
      <c r="BT40" s="585"/>
      <c r="BU40" s="585"/>
      <c r="BV40" s="175"/>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75"/>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80"/>
    </row>
    <row r="41" spans="1:113" ht="32.25" customHeight="1" x14ac:dyDescent="0.15">
      <c r="A41" s="175"/>
      <c r="B41" s="202"/>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75"/>
      <c r="U41" s="584" t="str">
        <f t="shared" si="4"/>
        <v/>
      </c>
      <c r="V41" s="584"/>
      <c r="W41" s="585"/>
      <c r="X41" s="585"/>
      <c r="Y41" s="585"/>
      <c r="Z41" s="585"/>
      <c r="AA41" s="585"/>
      <c r="AB41" s="585"/>
      <c r="AC41" s="585"/>
      <c r="AD41" s="585"/>
      <c r="AE41" s="585"/>
      <c r="AF41" s="585"/>
      <c r="AG41" s="585"/>
      <c r="AH41" s="585"/>
      <c r="AI41" s="585"/>
      <c r="AJ41" s="585"/>
      <c r="AK41" s="585"/>
      <c r="AL41" s="175"/>
      <c r="AM41" s="584" t="str">
        <f t="shared" si="0"/>
        <v/>
      </c>
      <c r="AN41" s="584"/>
      <c r="AO41" s="585"/>
      <c r="AP41" s="585"/>
      <c r="AQ41" s="585"/>
      <c r="AR41" s="585"/>
      <c r="AS41" s="585"/>
      <c r="AT41" s="585"/>
      <c r="AU41" s="585"/>
      <c r="AV41" s="585"/>
      <c r="AW41" s="585"/>
      <c r="AX41" s="585"/>
      <c r="AY41" s="585"/>
      <c r="AZ41" s="585"/>
      <c r="BA41" s="585"/>
      <c r="BB41" s="585"/>
      <c r="BC41" s="585"/>
      <c r="BD41" s="175"/>
      <c r="BE41" s="584" t="str">
        <f t="shared" si="1"/>
        <v/>
      </c>
      <c r="BF41" s="584"/>
      <c r="BG41" s="585"/>
      <c r="BH41" s="585"/>
      <c r="BI41" s="585"/>
      <c r="BJ41" s="585"/>
      <c r="BK41" s="585"/>
      <c r="BL41" s="585"/>
      <c r="BM41" s="585"/>
      <c r="BN41" s="585"/>
      <c r="BO41" s="585"/>
      <c r="BP41" s="585"/>
      <c r="BQ41" s="585"/>
      <c r="BR41" s="585"/>
      <c r="BS41" s="585"/>
      <c r="BT41" s="585"/>
      <c r="BU41" s="585"/>
      <c r="BV41" s="175"/>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75"/>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80"/>
    </row>
    <row r="42" spans="1:113" ht="32.25" customHeight="1" x14ac:dyDescent="0.15">
      <c r="B42" s="202"/>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75"/>
      <c r="U42" s="584" t="str">
        <f t="shared" si="4"/>
        <v/>
      </c>
      <c r="V42" s="584"/>
      <c r="W42" s="585"/>
      <c r="X42" s="585"/>
      <c r="Y42" s="585"/>
      <c r="Z42" s="585"/>
      <c r="AA42" s="585"/>
      <c r="AB42" s="585"/>
      <c r="AC42" s="585"/>
      <c r="AD42" s="585"/>
      <c r="AE42" s="585"/>
      <c r="AF42" s="585"/>
      <c r="AG42" s="585"/>
      <c r="AH42" s="585"/>
      <c r="AI42" s="585"/>
      <c r="AJ42" s="585"/>
      <c r="AK42" s="585"/>
      <c r="AL42" s="175"/>
      <c r="AM42" s="584" t="str">
        <f t="shared" si="0"/>
        <v/>
      </c>
      <c r="AN42" s="584"/>
      <c r="AO42" s="585"/>
      <c r="AP42" s="585"/>
      <c r="AQ42" s="585"/>
      <c r="AR42" s="585"/>
      <c r="AS42" s="585"/>
      <c r="AT42" s="585"/>
      <c r="AU42" s="585"/>
      <c r="AV42" s="585"/>
      <c r="AW42" s="585"/>
      <c r="AX42" s="585"/>
      <c r="AY42" s="585"/>
      <c r="AZ42" s="585"/>
      <c r="BA42" s="585"/>
      <c r="BB42" s="585"/>
      <c r="BC42" s="585"/>
      <c r="BD42" s="175"/>
      <c r="BE42" s="584" t="str">
        <f t="shared" si="1"/>
        <v/>
      </c>
      <c r="BF42" s="584"/>
      <c r="BG42" s="585"/>
      <c r="BH42" s="585"/>
      <c r="BI42" s="585"/>
      <c r="BJ42" s="585"/>
      <c r="BK42" s="585"/>
      <c r="BL42" s="585"/>
      <c r="BM42" s="585"/>
      <c r="BN42" s="585"/>
      <c r="BO42" s="585"/>
      <c r="BP42" s="585"/>
      <c r="BQ42" s="585"/>
      <c r="BR42" s="585"/>
      <c r="BS42" s="585"/>
      <c r="BT42" s="585"/>
      <c r="BU42" s="585"/>
      <c r="BV42" s="175"/>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75"/>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80"/>
    </row>
    <row r="43" spans="1:113" ht="32.25" customHeight="1" x14ac:dyDescent="0.15">
      <c r="B43" s="202"/>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75"/>
      <c r="U43" s="584" t="str">
        <f t="shared" si="4"/>
        <v/>
      </c>
      <c r="V43" s="584"/>
      <c r="W43" s="585"/>
      <c r="X43" s="585"/>
      <c r="Y43" s="585"/>
      <c r="Z43" s="585"/>
      <c r="AA43" s="585"/>
      <c r="AB43" s="585"/>
      <c r="AC43" s="585"/>
      <c r="AD43" s="585"/>
      <c r="AE43" s="585"/>
      <c r="AF43" s="585"/>
      <c r="AG43" s="585"/>
      <c r="AH43" s="585"/>
      <c r="AI43" s="585"/>
      <c r="AJ43" s="585"/>
      <c r="AK43" s="585"/>
      <c r="AL43" s="175"/>
      <c r="AM43" s="584" t="str">
        <f t="shared" si="0"/>
        <v/>
      </c>
      <c r="AN43" s="584"/>
      <c r="AO43" s="585"/>
      <c r="AP43" s="585"/>
      <c r="AQ43" s="585"/>
      <c r="AR43" s="585"/>
      <c r="AS43" s="585"/>
      <c r="AT43" s="585"/>
      <c r="AU43" s="585"/>
      <c r="AV43" s="585"/>
      <c r="AW43" s="585"/>
      <c r="AX43" s="585"/>
      <c r="AY43" s="585"/>
      <c r="AZ43" s="585"/>
      <c r="BA43" s="585"/>
      <c r="BB43" s="585"/>
      <c r="BC43" s="585"/>
      <c r="BD43" s="175"/>
      <c r="BE43" s="584" t="str">
        <f t="shared" si="1"/>
        <v/>
      </c>
      <c r="BF43" s="584"/>
      <c r="BG43" s="585"/>
      <c r="BH43" s="585"/>
      <c r="BI43" s="585"/>
      <c r="BJ43" s="585"/>
      <c r="BK43" s="585"/>
      <c r="BL43" s="585"/>
      <c r="BM43" s="585"/>
      <c r="BN43" s="585"/>
      <c r="BO43" s="585"/>
      <c r="BP43" s="585"/>
      <c r="BQ43" s="585"/>
      <c r="BR43" s="585"/>
      <c r="BS43" s="585"/>
      <c r="BT43" s="585"/>
      <c r="BU43" s="585"/>
      <c r="BV43" s="175"/>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75"/>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80"/>
    </row>
    <row r="44" spans="1:113" ht="13.5" customHeight="1" thickBot="1" x14ac:dyDescent="0.2">
      <c r="B44" s="203"/>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5"/>
    </row>
    <row r="45" spans="1:113" x14ac:dyDescent="0.15"/>
    <row r="46" spans="1:113" x14ac:dyDescent="0.15">
      <c r="B46" s="174"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lYRiJElb91qcHa7HgVeMlY03sGKnvnrWrRDl7JW1oCrjGFjHOH67KjmT4T+R2rZ5Rtt19jAjrGX3FRPGhWP/RA==" saltValue="HVpZ99y3+9Ahck2a2bBzD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1"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36" t="s">
        <v>533</v>
      </c>
      <c r="D34" s="1136"/>
      <c r="E34" s="1137"/>
      <c r="F34" s="32">
        <v>3.29</v>
      </c>
      <c r="G34" s="33">
        <v>5.12</v>
      </c>
      <c r="H34" s="33">
        <v>5.93</v>
      </c>
      <c r="I34" s="33">
        <v>5.23</v>
      </c>
      <c r="J34" s="34">
        <v>3.67</v>
      </c>
      <c r="K34" s="22"/>
      <c r="L34" s="22"/>
      <c r="M34" s="22"/>
      <c r="N34" s="22"/>
      <c r="O34" s="22"/>
      <c r="P34" s="22"/>
    </row>
    <row r="35" spans="1:16" ht="39" customHeight="1" x14ac:dyDescent="0.15">
      <c r="A35" s="22"/>
      <c r="B35" s="35"/>
      <c r="C35" s="1132" t="s">
        <v>534</v>
      </c>
      <c r="D35" s="1132"/>
      <c r="E35" s="1133"/>
      <c r="F35" s="36">
        <v>0.31</v>
      </c>
      <c r="G35" s="37">
        <v>0.55000000000000004</v>
      </c>
      <c r="H35" s="37">
        <v>0.76</v>
      </c>
      <c r="I35" s="37">
        <v>0.72</v>
      </c>
      <c r="J35" s="38">
        <v>0.3</v>
      </c>
      <c r="K35" s="22"/>
      <c r="L35" s="22"/>
      <c r="M35" s="22"/>
      <c r="N35" s="22"/>
      <c r="O35" s="22"/>
      <c r="P35" s="22"/>
    </row>
    <row r="36" spans="1:16" ht="39" customHeight="1" x14ac:dyDescent="0.15">
      <c r="A36" s="22"/>
      <c r="B36" s="35"/>
      <c r="C36" s="1132" t="s">
        <v>535</v>
      </c>
      <c r="D36" s="1132"/>
      <c r="E36" s="1133"/>
      <c r="F36" s="36">
        <v>0.27</v>
      </c>
      <c r="G36" s="37">
        <v>0.26</v>
      </c>
      <c r="H36" s="37">
        <v>0.44</v>
      </c>
      <c r="I36" s="37">
        <v>0.22</v>
      </c>
      <c r="J36" s="38">
        <v>0.28999999999999998</v>
      </c>
      <c r="K36" s="22"/>
      <c r="L36" s="22"/>
      <c r="M36" s="22"/>
      <c r="N36" s="22"/>
      <c r="O36" s="22"/>
      <c r="P36" s="22"/>
    </row>
    <row r="37" spans="1:16" ht="39" customHeight="1" x14ac:dyDescent="0.15">
      <c r="A37" s="22"/>
      <c r="B37" s="35"/>
      <c r="C37" s="1132" t="s">
        <v>536</v>
      </c>
      <c r="D37" s="1132"/>
      <c r="E37" s="1133"/>
      <c r="F37" s="36">
        <v>0.01</v>
      </c>
      <c r="G37" s="37">
        <v>0</v>
      </c>
      <c r="H37" s="37">
        <v>0.01</v>
      </c>
      <c r="I37" s="37">
        <v>0.01</v>
      </c>
      <c r="J37" s="38">
        <v>0.01</v>
      </c>
      <c r="K37" s="22"/>
      <c r="L37" s="22"/>
      <c r="M37" s="22"/>
      <c r="N37" s="22"/>
      <c r="O37" s="22"/>
      <c r="P37" s="22"/>
    </row>
    <row r="38" spans="1:16" ht="39" customHeight="1" x14ac:dyDescent="0.15">
      <c r="A38" s="22"/>
      <c r="B38" s="35"/>
      <c r="C38" s="1132" t="s">
        <v>537</v>
      </c>
      <c r="D38" s="1132"/>
      <c r="E38" s="1133"/>
      <c r="F38" s="36">
        <v>0</v>
      </c>
      <c r="G38" s="37">
        <v>0</v>
      </c>
      <c r="H38" s="37">
        <v>0</v>
      </c>
      <c r="I38" s="37">
        <v>0</v>
      </c>
      <c r="J38" s="38">
        <v>0</v>
      </c>
      <c r="K38" s="22"/>
      <c r="L38" s="22"/>
      <c r="M38" s="22"/>
      <c r="N38" s="22"/>
      <c r="O38" s="22"/>
      <c r="P38" s="22"/>
    </row>
    <row r="39" spans="1:16" ht="39" customHeight="1" x14ac:dyDescent="0.15">
      <c r="A39" s="22"/>
      <c r="B39" s="35"/>
      <c r="C39" s="1132"/>
      <c r="D39" s="1132"/>
      <c r="E39" s="1133"/>
      <c r="F39" s="36"/>
      <c r="G39" s="37"/>
      <c r="H39" s="37"/>
      <c r="I39" s="37"/>
      <c r="J39" s="38"/>
      <c r="K39" s="22"/>
      <c r="L39" s="22"/>
      <c r="M39" s="22"/>
      <c r="N39" s="22"/>
      <c r="O39" s="22"/>
      <c r="P39" s="22"/>
    </row>
    <row r="40" spans="1:16" ht="39" customHeight="1" x14ac:dyDescent="0.15">
      <c r="A40" s="22"/>
      <c r="B40" s="35"/>
      <c r="C40" s="1132"/>
      <c r="D40" s="1132"/>
      <c r="E40" s="1133"/>
      <c r="F40" s="36"/>
      <c r="G40" s="37"/>
      <c r="H40" s="37"/>
      <c r="I40" s="37"/>
      <c r="J40" s="38"/>
      <c r="K40" s="22"/>
      <c r="L40" s="22"/>
      <c r="M40" s="22"/>
      <c r="N40" s="22"/>
      <c r="O40" s="22"/>
      <c r="P40" s="22"/>
    </row>
    <row r="41" spans="1:16" ht="39" customHeight="1" x14ac:dyDescent="0.15">
      <c r="A41" s="22"/>
      <c r="B41" s="35"/>
      <c r="C41" s="1132"/>
      <c r="D41" s="1132"/>
      <c r="E41" s="1133"/>
      <c r="F41" s="36"/>
      <c r="G41" s="37"/>
      <c r="H41" s="37"/>
      <c r="I41" s="37"/>
      <c r="J41" s="38"/>
      <c r="K41" s="22"/>
      <c r="L41" s="22"/>
      <c r="M41" s="22"/>
      <c r="N41" s="22"/>
      <c r="O41" s="22"/>
      <c r="P41" s="22"/>
    </row>
    <row r="42" spans="1:16" ht="39" customHeight="1" x14ac:dyDescent="0.15">
      <c r="A42" s="22"/>
      <c r="B42" s="39"/>
      <c r="C42" s="1132" t="s">
        <v>538</v>
      </c>
      <c r="D42" s="1132"/>
      <c r="E42" s="1133"/>
      <c r="F42" s="36" t="s">
        <v>484</v>
      </c>
      <c r="G42" s="37" t="s">
        <v>484</v>
      </c>
      <c r="H42" s="37" t="s">
        <v>484</v>
      </c>
      <c r="I42" s="37" t="s">
        <v>484</v>
      </c>
      <c r="J42" s="38" t="s">
        <v>484</v>
      </c>
      <c r="K42" s="22"/>
      <c r="L42" s="22"/>
      <c r="M42" s="22"/>
      <c r="N42" s="22"/>
      <c r="O42" s="22"/>
      <c r="P42" s="22"/>
    </row>
    <row r="43" spans="1:16" ht="39" customHeight="1" thickBot="1" x14ac:dyDescent="0.2">
      <c r="A43" s="22"/>
      <c r="B43" s="40"/>
      <c r="C43" s="1134" t="s">
        <v>539</v>
      </c>
      <c r="D43" s="1134"/>
      <c r="E43" s="1135"/>
      <c r="F43" s="41" t="s">
        <v>484</v>
      </c>
      <c r="G43" s="42" t="s">
        <v>484</v>
      </c>
      <c r="H43" s="42" t="s">
        <v>484</v>
      </c>
      <c r="I43" s="42" t="s">
        <v>484</v>
      </c>
      <c r="J43" s="43" t="s">
        <v>484</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ZkyUWTMo/0qKBer6ciDWlJ7yQQr3K8uZ+GBvANrRSbwltQNGryYtFB07FA9p6/nkFVrnvtLzQB5XU/vsoCxr6Q==" saltValue="iF2nk960sb9wJsZ1faqEU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523</v>
      </c>
      <c r="L44" s="54" t="s">
        <v>524</v>
      </c>
      <c r="M44" s="54" t="s">
        <v>525</v>
      </c>
      <c r="N44" s="54" t="s">
        <v>526</v>
      </c>
      <c r="O44" s="55" t="s">
        <v>527</v>
      </c>
      <c r="P44" s="46"/>
      <c r="Q44" s="46"/>
      <c r="R44" s="46"/>
      <c r="S44" s="46"/>
      <c r="T44" s="46"/>
      <c r="U44" s="46"/>
    </row>
    <row r="45" spans="1:21" ht="30.75" customHeight="1" x14ac:dyDescent="0.15">
      <c r="A45" s="46"/>
      <c r="B45" s="1138" t="s">
        <v>9</v>
      </c>
      <c r="C45" s="1139"/>
      <c r="D45" s="56"/>
      <c r="E45" s="1144" t="s">
        <v>10</v>
      </c>
      <c r="F45" s="1144"/>
      <c r="G45" s="1144"/>
      <c r="H45" s="1144"/>
      <c r="I45" s="1144"/>
      <c r="J45" s="1145"/>
      <c r="K45" s="57">
        <v>3263</v>
      </c>
      <c r="L45" s="58">
        <v>3350</v>
      </c>
      <c r="M45" s="58">
        <v>3071</v>
      </c>
      <c r="N45" s="58">
        <v>3239</v>
      </c>
      <c r="O45" s="59">
        <v>3288</v>
      </c>
      <c r="P45" s="46"/>
      <c r="Q45" s="46"/>
      <c r="R45" s="46"/>
      <c r="S45" s="46"/>
      <c r="T45" s="46"/>
      <c r="U45" s="46"/>
    </row>
    <row r="46" spans="1:21" ht="30.75" customHeight="1" x14ac:dyDescent="0.15">
      <c r="A46" s="46"/>
      <c r="B46" s="1140"/>
      <c r="C46" s="1141"/>
      <c r="D46" s="60"/>
      <c r="E46" s="1146" t="s">
        <v>11</v>
      </c>
      <c r="F46" s="1146"/>
      <c r="G46" s="1146"/>
      <c r="H46" s="1146"/>
      <c r="I46" s="1146"/>
      <c r="J46" s="1147"/>
      <c r="K46" s="61" t="s">
        <v>484</v>
      </c>
      <c r="L46" s="62" t="s">
        <v>484</v>
      </c>
      <c r="M46" s="62" t="s">
        <v>484</v>
      </c>
      <c r="N46" s="62" t="s">
        <v>484</v>
      </c>
      <c r="O46" s="63" t="s">
        <v>484</v>
      </c>
      <c r="P46" s="46"/>
      <c r="Q46" s="46"/>
      <c r="R46" s="46"/>
      <c r="S46" s="46"/>
      <c r="T46" s="46"/>
      <c r="U46" s="46"/>
    </row>
    <row r="47" spans="1:21" ht="30.75" customHeight="1" x14ac:dyDescent="0.15">
      <c r="A47" s="46"/>
      <c r="B47" s="1140"/>
      <c r="C47" s="1141"/>
      <c r="D47" s="60"/>
      <c r="E47" s="1146" t="s">
        <v>12</v>
      </c>
      <c r="F47" s="1146"/>
      <c r="G47" s="1146"/>
      <c r="H47" s="1146"/>
      <c r="I47" s="1146"/>
      <c r="J47" s="1147"/>
      <c r="K47" s="61">
        <v>582</v>
      </c>
      <c r="L47" s="62">
        <v>612</v>
      </c>
      <c r="M47" s="62">
        <v>537</v>
      </c>
      <c r="N47" s="62">
        <v>558</v>
      </c>
      <c r="O47" s="63">
        <v>527</v>
      </c>
      <c r="P47" s="46"/>
      <c r="Q47" s="46"/>
      <c r="R47" s="46"/>
      <c r="S47" s="46"/>
      <c r="T47" s="46"/>
      <c r="U47" s="46"/>
    </row>
    <row r="48" spans="1:21" ht="30.75" customHeight="1" x14ac:dyDescent="0.15">
      <c r="A48" s="46"/>
      <c r="B48" s="1140"/>
      <c r="C48" s="1141"/>
      <c r="D48" s="60"/>
      <c r="E48" s="1146" t="s">
        <v>13</v>
      </c>
      <c r="F48" s="1146"/>
      <c r="G48" s="1146"/>
      <c r="H48" s="1146"/>
      <c r="I48" s="1146"/>
      <c r="J48" s="1147"/>
      <c r="K48" s="61">
        <v>116</v>
      </c>
      <c r="L48" s="62">
        <v>93</v>
      </c>
      <c r="M48" s="62">
        <v>77</v>
      </c>
      <c r="N48" s="62">
        <v>59</v>
      </c>
      <c r="O48" s="63">
        <v>54</v>
      </c>
      <c r="P48" s="46"/>
      <c r="Q48" s="46"/>
      <c r="R48" s="46"/>
      <c r="S48" s="46"/>
      <c r="T48" s="46"/>
      <c r="U48" s="46"/>
    </row>
    <row r="49" spans="1:21" ht="30.75" customHeight="1" x14ac:dyDescent="0.15">
      <c r="A49" s="46"/>
      <c r="B49" s="1140"/>
      <c r="C49" s="1141"/>
      <c r="D49" s="60"/>
      <c r="E49" s="1146" t="s">
        <v>14</v>
      </c>
      <c r="F49" s="1146"/>
      <c r="G49" s="1146"/>
      <c r="H49" s="1146"/>
      <c r="I49" s="1146"/>
      <c r="J49" s="1147"/>
      <c r="K49" s="61">
        <v>180</v>
      </c>
      <c r="L49" s="62">
        <v>200</v>
      </c>
      <c r="M49" s="62">
        <v>192</v>
      </c>
      <c r="N49" s="62">
        <v>197</v>
      </c>
      <c r="O49" s="63">
        <v>240</v>
      </c>
      <c r="P49" s="46"/>
      <c r="Q49" s="46"/>
      <c r="R49" s="46"/>
      <c r="S49" s="46"/>
      <c r="T49" s="46"/>
      <c r="U49" s="46"/>
    </row>
    <row r="50" spans="1:21" ht="30.75" customHeight="1" x14ac:dyDescent="0.15">
      <c r="A50" s="46"/>
      <c r="B50" s="1140"/>
      <c r="C50" s="1141"/>
      <c r="D50" s="60"/>
      <c r="E50" s="1146" t="s">
        <v>15</v>
      </c>
      <c r="F50" s="1146"/>
      <c r="G50" s="1146"/>
      <c r="H50" s="1146"/>
      <c r="I50" s="1146"/>
      <c r="J50" s="1147"/>
      <c r="K50" s="61">
        <v>2346</v>
      </c>
      <c r="L50" s="62">
        <v>3381</v>
      </c>
      <c r="M50" s="62">
        <v>4088</v>
      </c>
      <c r="N50" s="62">
        <v>873</v>
      </c>
      <c r="O50" s="63">
        <v>772</v>
      </c>
      <c r="P50" s="46"/>
      <c r="Q50" s="46"/>
      <c r="R50" s="46"/>
      <c r="S50" s="46"/>
      <c r="T50" s="46"/>
      <c r="U50" s="46"/>
    </row>
    <row r="51" spans="1:21" ht="30.75" customHeight="1" x14ac:dyDescent="0.15">
      <c r="A51" s="46"/>
      <c r="B51" s="1142"/>
      <c r="C51" s="1143"/>
      <c r="D51" s="64"/>
      <c r="E51" s="1146" t="s">
        <v>16</v>
      </c>
      <c r="F51" s="1146"/>
      <c r="G51" s="1146"/>
      <c r="H51" s="1146"/>
      <c r="I51" s="1146"/>
      <c r="J51" s="1147"/>
      <c r="K51" s="61" t="s">
        <v>484</v>
      </c>
      <c r="L51" s="62" t="s">
        <v>484</v>
      </c>
      <c r="M51" s="62" t="s">
        <v>484</v>
      </c>
      <c r="N51" s="62" t="s">
        <v>484</v>
      </c>
      <c r="O51" s="63" t="s">
        <v>484</v>
      </c>
      <c r="P51" s="46"/>
      <c r="Q51" s="46"/>
      <c r="R51" s="46"/>
      <c r="S51" s="46"/>
      <c r="T51" s="46"/>
      <c r="U51" s="46"/>
    </row>
    <row r="52" spans="1:21" ht="30.75" customHeight="1" x14ac:dyDescent="0.15">
      <c r="A52" s="46"/>
      <c r="B52" s="1148" t="s">
        <v>17</v>
      </c>
      <c r="C52" s="1149"/>
      <c r="D52" s="64"/>
      <c r="E52" s="1146" t="s">
        <v>18</v>
      </c>
      <c r="F52" s="1146"/>
      <c r="G52" s="1146"/>
      <c r="H52" s="1146"/>
      <c r="I52" s="1146"/>
      <c r="J52" s="1147"/>
      <c r="K52" s="61">
        <v>11767</v>
      </c>
      <c r="L52" s="62">
        <v>11627</v>
      </c>
      <c r="M52" s="62">
        <v>11172</v>
      </c>
      <c r="N52" s="62">
        <v>10374</v>
      </c>
      <c r="O52" s="63">
        <v>9438</v>
      </c>
      <c r="P52" s="46"/>
      <c r="Q52" s="46"/>
      <c r="R52" s="46"/>
      <c r="S52" s="46"/>
      <c r="T52" s="46"/>
      <c r="U52" s="46"/>
    </row>
    <row r="53" spans="1:21" ht="30.75" customHeight="1" thickBot="1" x14ac:dyDescent="0.2">
      <c r="A53" s="46"/>
      <c r="B53" s="1150" t="s">
        <v>19</v>
      </c>
      <c r="C53" s="1151"/>
      <c r="D53" s="65"/>
      <c r="E53" s="1152" t="s">
        <v>20</v>
      </c>
      <c r="F53" s="1152"/>
      <c r="G53" s="1152"/>
      <c r="H53" s="1152"/>
      <c r="I53" s="1152"/>
      <c r="J53" s="1153"/>
      <c r="K53" s="66">
        <v>-5280</v>
      </c>
      <c r="L53" s="67">
        <v>-3991</v>
      </c>
      <c r="M53" s="67">
        <v>-3207</v>
      </c>
      <c r="N53" s="67">
        <v>-5448</v>
      </c>
      <c r="O53" s="68">
        <v>-4557</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540</v>
      </c>
      <c r="L57" s="79" t="s">
        <v>541</v>
      </c>
      <c r="M57" s="79" t="s">
        <v>542</v>
      </c>
      <c r="N57" s="79" t="s">
        <v>543</v>
      </c>
      <c r="O57" s="80" t="s">
        <v>544</v>
      </c>
      <c r="P57" s="46"/>
      <c r="Q57" s="46"/>
      <c r="R57" s="46"/>
      <c r="S57" s="46"/>
      <c r="T57" s="46"/>
      <c r="U57" s="46"/>
    </row>
    <row r="58" spans="1:21" ht="31.5" customHeight="1" x14ac:dyDescent="0.15">
      <c r="B58" s="1154" t="s">
        <v>24</v>
      </c>
      <c r="C58" s="1155"/>
      <c r="D58" s="1160" t="s">
        <v>25</v>
      </c>
      <c r="E58" s="1161"/>
      <c r="F58" s="1161"/>
      <c r="G58" s="1161"/>
      <c r="H58" s="1161"/>
      <c r="I58" s="1161"/>
      <c r="J58" s="1162"/>
      <c r="K58" s="81">
        <v>634</v>
      </c>
      <c r="L58" s="82">
        <v>752</v>
      </c>
      <c r="M58" s="82">
        <v>962</v>
      </c>
      <c r="N58" s="82">
        <v>441</v>
      </c>
      <c r="O58" s="83">
        <v>413</v>
      </c>
    </row>
    <row r="59" spans="1:21" ht="31.5" customHeight="1" x14ac:dyDescent="0.15">
      <c r="B59" s="1156"/>
      <c r="C59" s="1157"/>
      <c r="D59" s="1163" t="s">
        <v>26</v>
      </c>
      <c r="E59" s="1164"/>
      <c r="F59" s="1164"/>
      <c r="G59" s="1164"/>
      <c r="H59" s="1164"/>
      <c r="I59" s="1164"/>
      <c r="J59" s="1165"/>
      <c r="K59" s="84">
        <v>11247</v>
      </c>
      <c r="L59" s="85">
        <v>10915</v>
      </c>
      <c r="M59" s="85">
        <v>9973</v>
      </c>
      <c r="N59" s="85">
        <v>11305</v>
      </c>
      <c r="O59" s="86">
        <v>12200</v>
      </c>
    </row>
    <row r="60" spans="1:21" ht="31.5" customHeight="1" thickBot="1" x14ac:dyDescent="0.2">
      <c r="B60" s="1158"/>
      <c r="C60" s="1159"/>
      <c r="D60" s="1166" t="s">
        <v>27</v>
      </c>
      <c r="E60" s="1167"/>
      <c r="F60" s="1167"/>
      <c r="G60" s="1167"/>
      <c r="H60" s="1167"/>
      <c r="I60" s="1167"/>
      <c r="J60" s="1168"/>
      <c r="K60" s="87">
        <v>2789</v>
      </c>
      <c r="L60" s="88">
        <v>2738</v>
      </c>
      <c r="M60" s="88">
        <v>2599</v>
      </c>
      <c r="N60" s="88">
        <v>2174</v>
      </c>
      <c r="O60" s="89">
        <v>2291</v>
      </c>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h1K+3XFdE+8du3Zn0P+CS/HwwGOCMjuwYNwq8giFcDP2Bii2wFMaBRUj9ngCALorv6StWlVNCGZja8BJKJNbgg==" saltValue="FRzJ/4221PFxByB7wneG6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49"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523</v>
      </c>
      <c r="J40" s="101" t="s">
        <v>524</v>
      </c>
      <c r="K40" s="101" t="s">
        <v>525</v>
      </c>
      <c r="L40" s="101" t="s">
        <v>526</v>
      </c>
      <c r="M40" s="102" t="s">
        <v>527</v>
      </c>
    </row>
    <row r="41" spans="2:13" ht="27.75" customHeight="1" x14ac:dyDescent="0.15">
      <c r="B41" s="1169" t="s">
        <v>30</v>
      </c>
      <c r="C41" s="1170"/>
      <c r="D41" s="103"/>
      <c r="E41" s="1175" t="s">
        <v>31</v>
      </c>
      <c r="F41" s="1175"/>
      <c r="G41" s="1175"/>
      <c r="H41" s="1176"/>
      <c r="I41" s="342">
        <v>56919</v>
      </c>
      <c r="J41" s="343">
        <v>56108</v>
      </c>
      <c r="K41" s="343">
        <v>56735</v>
      </c>
      <c r="L41" s="343">
        <v>59220</v>
      </c>
      <c r="M41" s="344">
        <v>55690</v>
      </c>
    </row>
    <row r="42" spans="2:13" ht="27.75" customHeight="1" x14ac:dyDescent="0.15">
      <c r="B42" s="1171"/>
      <c r="C42" s="1172"/>
      <c r="D42" s="104"/>
      <c r="E42" s="1177" t="s">
        <v>32</v>
      </c>
      <c r="F42" s="1177"/>
      <c r="G42" s="1177"/>
      <c r="H42" s="1178"/>
      <c r="I42" s="345">
        <v>24120</v>
      </c>
      <c r="J42" s="346">
        <v>28227</v>
      </c>
      <c r="K42" s="346">
        <v>29223</v>
      </c>
      <c r="L42" s="346">
        <v>28887</v>
      </c>
      <c r="M42" s="347">
        <v>30047</v>
      </c>
    </row>
    <row r="43" spans="2:13" ht="27.75" customHeight="1" x14ac:dyDescent="0.15">
      <c r="B43" s="1171"/>
      <c r="C43" s="1172"/>
      <c r="D43" s="104"/>
      <c r="E43" s="1177" t="s">
        <v>33</v>
      </c>
      <c r="F43" s="1177"/>
      <c r="G43" s="1177"/>
      <c r="H43" s="1178"/>
      <c r="I43" s="345">
        <v>616</v>
      </c>
      <c r="J43" s="346">
        <v>529</v>
      </c>
      <c r="K43" s="346">
        <v>451</v>
      </c>
      <c r="L43" s="346">
        <v>393</v>
      </c>
      <c r="M43" s="347">
        <v>342</v>
      </c>
    </row>
    <row r="44" spans="2:13" ht="27.75" customHeight="1" x14ac:dyDescent="0.15">
      <c r="B44" s="1171"/>
      <c r="C44" s="1172"/>
      <c r="D44" s="104"/>
      <c r="E44" s="1177" t="s">
        <v>34</v>
      </c>
      <c r="F44" s="1177"/>
      <c r="G44" s="1177"/>
      <c r="H44" s="1178"/>
      <c r="I44" s="345">
        <v>2262</v>
      </c>
      <c r="J44" s="346">
        <v>2627</v>
      </c>
      <c r="K44" s="346">
        <v>2978</v>
      </c>
      <c r="L44" s="346">
        <v>3644</v>
      </c>
      <c r="M44" s="347">
        <v>3755</v>
      </c>
    </row>
    <row r="45" spans="2:13" ht="27.75" customHeight="1" x14ac:dyDescent="0.15">
      <c r="B45" s="1171"/>
      <c r="C45" s="1172"/>
      <c r="D45" s="104"/>
      <c r="E45" s="1177" t="s">
        <v>35</v>
      </c>
      <c r="F45" s="1177"/>
      <c r="G45" s="1177"/>
      <c r="H45" s="1178"/>
      <c r="I45" s="345">
        <v>33873</v>
      </c>
      <c r="J45" s="346">
        <v>33092</v>
      </c>
      <c r="K45" s="346">
        <v>32422</v>
      </c>
      <c r="L45" s="346">
        <v>30615</v>
      </c>
      <c r="M45" s="347">
        <v>30558</v>
      </c>
    </row>
    <row r="46" spans="2:13" ht="27.75" customHeight="1" x14ac:dyDescent="0.15">
      <c r="B46" s="1171"/>
      <c r="C46" s="1172"/>
      <c r="D46" s="105"/>
      <c r="E46" s="1177" t="s">
        <v>36</v>
      </c>
      <c r="F46" s="1177"/>
      <c r="G46" s="1177"/>
      <c r="H46" s="1178"/>
      <c r="I46" s="345" t="s">
        <v>484</v>
      </c>
      <c r="J46" s="346" t="s">
        <v>484</v>
      </c>
      <c r="K46" s="346" t="s">
        <v>484</v>
      </c>
      <c r="L46" s="346" t="s">
        <v>484</v>
      </c>
      <c r="M46" s="347" t="s">
        <v>484</v>
      </c>
    </row>
    <row r="47" spans="2:13" ht="27.75" customHeight="1" x14ac:dyDescent="0.15">
      <c r="B47" s="1171"/>
      <c r="C47" s="1172"/>
      <c r="D47" s="106"/>
      <c r="E47" s="1179" t="s">
        <v>37</v>
      </c>
      <c r="F47" s="1180"/>
      <c r="G47" s="1180"/>
      <c r="H47" s="1181"/>
      <c r="I47" s="345" t="s">
        <v>484</v>
      </c>
      <c r="J47" s="346" t="s">
        <v>484</v>
      </c>
      <c r="K47" s="346" t="s">
        <v>484</v>
      </c>
      <c r="L47" s="346" t="s">
        <v>484</v>
      </c>
      <c r="M47" s="347" t="s">
        <v>484</v>
      </c>
    </row>
    <row r="48" spans="2:13" ht="27.75" customHeight="1" x14ac:dyDescent="0.15">
      <c r="B48" s="1171"/>
      <c r="C48" s="1172"/>
      <c r="D48" s="104"/>
      <c r="E48" s="1177" t="s">
        <v>38</v>
      </c>
      <c r="F48" s="1177"/>
      <c r="G48" s="1177"/>
      <c r="H48" s="1178"/>
      <c r="I48" s="345" t="s">
        <v>484</v>
      </c>
      <c r="J48" s="346" t="s">
        <v>484</v>
      </c>
      <c r="K48" s="346" t="s">
        <v>484</v>
      </c>
      <c r="L48" s="346" t="s">
        <v>484</v>
      </c>
      <c r="M48" s="347" t="s">
        <v>484</v>
      </c>
    </row>
    <row r="49" spans="2:13" ht="27.75" customHeight="1" x14ac:dyDescent="0.15">
      <c r="B49" s="1173"/>
      <c r="C49" s="1174"/>
      <c r="D49" s="104"/>
      <c r="E49" s="1177" t="s">
        <v>39</v>
      </c>
      <c r="F49" s="1177"/>
      <c r="G49" s="1177"/>
      <c r="H49" s="1178"/>
      <c r="I49" s="345" t="s">
        <v>484</v>
      </c>
      <c r="J49" s="346" t="s">
        <v>484</v>
      </c>
      <c r="K49" s="346" t="s">
        <v>484</v>
      </c>
      <c r="L49" s="346" t="s">
        <v>484</v>
      </c>
      <c r="M49" s="347" t="s">
        <v>484</v>
      </c>
    </row>
    <row r="50" spans="2:13" ht="27.75" customHeight="1" x14ac:dyDescent="0.15">
      <c r="B50" s="1182" t="s">
        <v>40</v>
      </c>
      <c r="C50" s="1183"/>
      <c r="D50" s="107"/>
      <c r="E50" s="1177" t="s">
        <v>41</v>
      </c>
      <c r="F50" s="1177"/>
      <c r="G50" s="1177"/>
      <c r="H50" s="1178"/>
      <c r="I50" s="345">
        <v>108584</v>
      </c>
      <c r="J50" s="346">
        <v>106984</v>
      </c>
      <c r="K50" s="346">
        <v>112900</v>
      </c>
      <c r="L50" s="346">
        <v>123971</v>
      </c>
      <c r="M50" s="347">
        <v>127473</v>
      </c>
    </row>
    <row r="51" spans="2:13" ht="27.75" customHeight="1" x14ac:dyDescent="0.15">
      <c r="B51" s="1171"/>
      <c r="C51" s="1172"/>
      <c r="D51" s="104"/>
      <c r="E51" s="1177" t="s">
        <v>42</v>
      </c>
      <c r="F51" s="1177"/>
      <c r="G51" s="1177"/>
      <c r="H51" s="1178"/>
      <c r="I51" s="345">
        <v>5660</v>
      </c>
      <c r="J51" s="346">
        <v>7307</v>
      </c>
      <c r="K51" s="346">
        <v>10246</v>
      </c>
      <c r="L51" s="346">
        <v>12635</v>
      </c>
      <c r="M51" s="347">
        <v>12850</v>
      </c>
    </row>
    <row r="52" spans="2:13" ht="27.75" customHeight="1" x14ac:dyDescent="0.15">
      <c r="B52" s="1173"/>
      <c r="C52" s="1174"/>
      <c r="D52" s="104"/>
      <c r="E52" s="1177" t="s">
        <v>43</v>
      </c>
      <c r="F52" s="1177"/>
      <c r="G52" s="1177"/>
      <c r="H52" s="1178"/>
      <c r="I52" s="345">
        <v>103219</v>
      </c>
      <c r="J52" s="346">
        <v>96597</v>
      </c>
      <c r="K52" s="346">
        <v>103663</v>
      </c>
      <c r="L52" s="346">
        <v>101357</v>
      </c>
      <c r="M52" s="347">
        <v>90872</v>
      </c>
    </row>
    <row r="53" spans="2:13" ht="27.75" customHeight="1" thickBot="1" x14ac:dyDescent="0.2">
      <c r="B53" s="1184" t="s">
        <v>19</v>
      </c>
      <c r="C53" s="1185"/>
      <c r="D53" s="108"/>
      <c r="E53" s="1186" t="s">
        <v>44</v>
      </c>
      <c r="F53" s="1186"/>
      <c r="G53" s="1186"/>
      <c r="H53" s="1187"/>
      <c r="I53" s="348">
        <v>-99671</v>
      </c>
      <c r="J53" s="349">
        <v>-90306</v>
      </c>
      <c r="K53" s="349">
        <v>-105000</v>
      </c>
      <c r="L53" s="349">
        <v>-115204</v>
      </c>
      <c r="M53" s="350">
        <v>-110802</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xcc0nbcqg/QfcfKswYei1qO35s5Buo9Pl2k9dwKRD5TRpjBd8kVs/Tx7wJgZ7LHAwwHpFiIZ5eHZW/Blxv4HMw==" saltValue="AZDw/q45ZeoYshwrlX9K4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58"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125" style="1" customWidth="1"/>
    <col min="2" max="2" width="16.375" style="1" customWidth="1"/>
    <col min="3" max="5" width="26.125" style="1" customWidth="1"/>
    <col min="6" max="8" width="24.1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525</v>
      </c>
      <c r="G54" s="117" t="s">
        <v>526</v>
      </c>
      <c r="H54" s="118" t="s">
        <v>527</v>
      </c>
    </row>
    <row r="55" spans="2:8" ht="52.5" customHeight="1" x14ac:dyDescent="0.15">
      <c r="B55" s="119"/>
      <c r="C55" s="1196" t="s">
        <v>46</v>
      </c>
      <c r="D55" s="1196"/>
      <c r="E55" s="1197"/>
      <c r="F55" s="120">
        <v>45337</v>
      </c>
      <c r="G55" s="120">
        <v>47289</v>
      </c>
      <c r="H55" s="121">
        <v>49087</v>
      </c>
    </row>
    <row r="56" spans="2:8" ht="52.5" customHeight="1" x14ac:dyDescent="0.15">
      <c r="B56" s="122"/>
      <c r="C56" s="1198" t="s">
        <v>47</v>
      </c>
      <c r="D56" s="1198"/>
      <c r="E56" s="1199"/>
      <c r="F56" s="123">
        <v>5320</v>
      </c>
      <c r="G56" s="123">
        <v>5326</v>
      </c>
      <c r="H56" s="124">
        <v>5336</v>
      </c>
    </row>
    <row r="57" spans="2:8" ht="53.25" customHeight="1" x14ac:dyDescent="0.15">
      <c r="B57" s="122"/>
      <c r="C57" s="1200" t="s">
        <v>48</v>
      </c>
      <c r="D57" s="1200"/>
      <c r="E57" s="1201"/>
      <c r="F57" s="125">
        <v>45165</v>
      </c>
      <c r="G57" s="125">
        <v>49609</v>
      </c>
      <c r="H57" s="126">
        <v>54440</v>
      </c>
    </row>
    <row r="58" spans="2:8" ht="45.75" customHeight="1" x14ac:dyDescent="0.15">
      <c r="B58" s="127"/>
      <c r="C58" s="1188" t="s">
        <v>559</v>
      </c>
      <c r="D58" s="1189"/>
      <c r="E58" s="1190"/>
      <c r="F58" s="128">
        <v>28000</v>
      </c>
      <c r="G58" s="128">
        <v>32874</v>
      </c>
      <c r="H58" s="129">
        <v>37520</v>
      </c>
    </row>
    <row r="59" spans="2:8" ht="45.75" customHeight="1" x14ac:dyDescent="0.15">
      <c r="B59" s="127"/>
      <c r="C59" s="1188" t="s">
        <v>560</v>
      </c>
      <c r="D59" s="1189"/>
      <c r="E59" s="1190"/>
      <c r="F59" s="128">
        <v>5026</v>
      </c>
      <c r="G59" s="128">
        <v>5031</v>
      </c>
      <c r="H59" s="129">
        <v>5035</v>
      </c>
    </row>
    <row r="60" spans="2:8" ht="45.75" customHeight="1" x14ac:dyDescent="0.15">
      <c r="B60" s="127"/>
      <c r="C60" s="1188" t="s">
        <v>562</v>
      </c>
      <c r="D60" s="1189"/>
      <c r="E60" s="1190"/>
      <c r="F60" s="128">
        <v>3903</v>
      </c>
      <c r="G60" s="128">
        <v>3967</v>
      </c>
      <c r="H60" s="129">
        <v>4052</v>
      </c>
    </row>
    <row r="61" spans="2:8" ht="45.75" customHeight="1" x14ac:dyDescent="0.15">
      <c r="B61" s="127"/>
      <c r="C61" s="1188" t="s">
        <v>561</v>
      </c>
      <c r="D61" s="1189"/>
      <c r="E61" s="1190"/>
      <c r="F61" s="128">
        <v>4478</v>
      </c>
      <c r="G61" s="128">
        <v>4000</v>
      </c>
      <c r="H61" s="129">
        <v>4001</v>
      </c>
    </row>
    <row r="62" spans="2:8" ht="45.75" customHeight="1" thickBot="1" x14ac:dyDescent="0.2">
      <c r="B62" s="130"/>
      <c r="C62" s="1191" t="s">
        <v>563</v>
      </c>
      <c r="D62" s="1192"/>
      <c r="E62" s="1193"/>
      <c r="F62" s="131">
        <v>2161</v>
      </c>
      <c r="G62" s="131">
        <v>2183</v>
      </c>
      <c r="H62" s="132">
        <v>2331</v>
      </c>
    </row>
    <row r="63" spans="2:8" ht="52.5" customHeight="1" thickBot="1" x14ac:dyDescent="0.2">
      <c r="B63" s="133"/>
      <c r="C63" s="1194" t="s">
        <v>49</v>
      </c>
      <c r="D63" s="1194"/>
      <c r="E63" s="1195"/>
      <c r="F63" s="134">
        <v>95822</v>
      </c>
      <c r="G63" s="134">
        <v>102224</v>
      </c>
      <c r="H63" s="135">
        <v>108863</v>
      </c>
    </row>
    <row r="64" spans="2:8" x14ac:dyDescent="0.15"/>
  </sheetData>
  <sheetProtection algorithmName="SHA-512" hashValue="YBqrCyfG8GwZzN/qzFyQla1ndW4E70RFIun4Hgj9n2eC41Su2qvLtNregGM7T5HifgXVBK/Pc6mE62K2URGRfA==" saltValue="fsSOAWXzzsRjVb26UnOhP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2" customWidth="1"/>
    <col min="2" max="8" width="13.375" style="142" customWidth="1"/>
    <col min="9" max="16384" width="11.125" style="142"/>
  </cols>
  <sheetData>
    <row r="1" spans="1:8" x14ac:dyDescent="0.15">
      <c r="A1" s="136"/>
      <c r="B1" s="137"/>
      <c r="C1" s="138"/>
      <c r="D1" s="139"/>
      <c r="E1" s="140"/>
      <c r="F1" s="140"/>
      <c r="G1" s="140"/>
      <c r="H1" s="141"/>
    </row>
    <row r="2" spans="1:8" x14ac:dyDescent="0.15">
      <c r="A2" s="143"/>
      <c r="B2" s="144"/>
      <c r="C2" s="145"/>
      <c r="D2" s="146" t="s">
        <v>50</v>
      </c>
      <c r="E2" s="147"/>
      <c r="F2" s="148" t="s">
        <v>522</v>
      </c>
      <c r="G2" s="149"/>
      <c r="H2" s="150"/>
    </row>
    <row r="3" spans="1:8" x14ac:dyDescent="0.15">
      <c r="A3" s="146" t="s">
        <v>515</v>
      </c>
      <c r="B3" s="151"/>
      <c r="C3" s="152"/>
      <c r="D3" s="153">
        <v>36625</v>
      </c>
      <c r="E3" s="154"/>
      <c r="F3" s="155">
        <v>51681</v>
      </c>
      <c r="G3" s="156"/>
      <c r="H3" s="157"/>
    </row>
    <row r="4" spans="1:8" x14ac:dyDescent="0.15">
      <c r="A4" s="158"/>
      <c r="B4" s="159"/>
      <c r="C4" s="160"/>
      <c r="D4" s="161">
        <v>32729</v>
      </c>
      <c r="E4" s="162"/>
      <c r="F4" s="163">
        <v>37226</v>
      </c>
      <c r="G4" s="164"/>
      <c r="H4" s="165"/>
    </row>
    <row r="5" spans="1:8" x14ac:dyDescent="0.15">
      <c r="A5" s="146" t="s">
        <v>517</v>
      </c>
      <c r="B5" s="151"/>
      <c r="C5" s="152"/>
      <c r="D5" s="153">
        <v>35741</v>
      </c>
      <c r="E5" s="154"/>
      <c r="F5" s="155">
        <v>50465</v>
      </c>
      <c r="G5" s="156"/>
      <c r="H5" s="157"/>
    </row>
    <row r="6" spans="1:8" x14ac:dyDescent="0.15">
      <c r="A6" s="158"/>
      <c r="B6" s="159"/>
      <c r="C6" s="160"/>
      <c r="D6" s="161">
        <v>28696</v>
      </c>
      <c r="E6" s="162"/>
      <c r="F6" s="163">
        <v>34193</v>
      </c>
      <c r="G6" s="164"/>
      <c r="H6" s="165"/>
    </row>
    <row r="7" spans="1:8" x14ac:dyDescent="0.15">
      <c r="A7" s="146" t="s">
        <v>518</v>
      </c>
      <c r="B7" s="151"/>
      <c r="C7" s="152"/>
      <c r="D7" s="153">
        <v>37826</v>
      </c>
      <c r="E7" s="154"/>
      <c r="F7" s="155">
        <v>51679</v>
      </c>
      <c r="G7" s="156"/>
      <c r="H7" s="157"/>
    </row>
    <row r="8" spans="1:8" x14ac:dyDescent="0.15">
      <c r="A8" s="158"/>
      <c r="B8" s="159"/>
      <c r="C8" s="160"/>
      <c r="D8" s="161">
        <v>31908</v>
      </c>
      <c r="E8" s="162"/>
      <c r="F8" s="163">
        <v>35132</v>
      </c>
      <c r="G8" s="164"/>
      <c r="H8" s="165"/>
    </row>
    <row r="9" spans="1:8" x14ac:dyDescent="0.15">
      <c r="A9" s="146" t="s">
        <v>519</v>
      </c>
      <c r="B9" s="151"/>
      <c r="C9" s="152"/>
      <c r="D9" s="153">
        <v>35476</v>
      </c>
      <c r="E9" s="154"/>
      <c r="F9" s="155">
        <v>49665</v>
      </c>
      <c r="G9" s="156"/>
      <c r="H9" s="157"/>
    </row>
    <row r="10" spans="1:8" x14ac:dyDescent="0.15">
      <c r="A10" s="158"/>
      <c r="B10" s="159"/>
      <c r="C10" s="160"/>
      <c r="D10" s="161">
        <v>32040</v>
      </c>
      <c r="E10" s="162"/>
      <c r="F10" s="163">
        <v>34678</v>
      </c>
      <c r="G10" s="164"/>
      <c r="H10" s="165"/>
    </row>
    <row r="11" spans="1:8" x14ac:dyDescent="0.15">
      <c r="A11" s="146" t="s">
        <v>520</v>
      </c>
      <c r="B11" s="151"/>
      <c r="C11" s="152"/>
      <c r="D11" s="153">
        <v>41436</v>
      </c>
      <c r="E11" s="154"/>
      <c r="F11" s="155">
        <v>63439</v>
      </c>
      <c r="G11" s="156"/>
      <c r="H11" s="157"/>
    </row>
    <row r="12" spans="1:8" x14ac:dyDescent="0.15">
      <c r="A12" s="158"/>
      <c r="B12" s="159"/>
      <c r="C12" s="166"/>
      <c r="D12" s="161">
        <v>34571</v>
      </c>
      <c r="E12" s="162"/>
      <c r="F12" s="163">
        <v>46463</v>
      </c>
      <c r="G12" s="164"/>
      <c r="H12" s="165"/>
    </row>
    <row r="13" spans="1:8" x14ac:dyDescent="0.15">
      <c r="A13" s="146"/>
      <c r="B13" s="151"/>
      <c r="C13" s="152"/>
      <c r="D13" s="153">
        <v>37421</v>
      </c>
      <c r="E13" s="154"/>
      <c r="F13" s="155">
        <v>53386</v>
      </c>
      <c r="G13" s="167"/>
      <c r="H13" s="157"/>
    </row>
    <row r="14" spans="1:8" x14ac:dyDescent="0.15">
      <c r="A14" s="158"/>
      <c r="B14" s="159"/>
      <c r="C14" s="160"/>
      <c r="D14" s="161">
        <v>31989</v>
      </c>
      <c r="E14" s="162"/>
      <c r="F14" s="163">
        <v>37538</v>
      </c>
      <c r="G14" s="164"/>
      <c r="H14" s="165"/>
    </row>
    <row r="17" spans="1:11" x14ac:dyDescent="0.15">
      <c r="A17" s="142" t="s">
        <v>51</v>
      </c>
    </row>
    <row r="18" spans="1:11" x14ac:dyDescent="0.15">
      <c r="A18" s="168"/>
      <c r="B18" s="168" t="str">
        <f>実質収支比率等に係る経年分析!F$46</f>
        <v>R01</v>
      </c>
      <c r="C18" s="168" t="str">
        <f>実質収支比率等に係る経年分析!G$46</f>
        <v>R02</v>
      </c>
      <c r="D18" s="168" t="str">
        <f>実質収支比率等に係る経年分析!H$46</f>
        <v>R03</v>
      </c>
      <c r="E18" s="168" t="str">
        <f>実質収支比率等に係る経年分析!I$46</f>
        <v>R04</v>
      </c>
      <c r="F18" s="168" t="str">
        <f>実質収支比率等に係る経年分析!J$46</f>
        <v>R05</v>
      </c>
    </row>
    <row r="19" spans="1:11" x14ac:dyDescent="0.15">
      <c r="A19" s="168" t="s">
        <v>52</v>
      </c>
      <c r="B19" s="168">
        <f>ROUND(VALUE(SUBSTITUTE(実質収支比率等に係る経年分析!F$48,"▲","-")),2)</f>
        <v>3.29</v>
      </c>
      <c r="C19" s="168">
        <f>ROUND(VALUE(SUBSTITUTE(実質収支比率等に係る経年分析!G$48,"▲","-")),2)</f>
        <v>5.13</v>
      </c>
      <c r="D19" s="168">
        <f>ROUND(VALUE(SUBSTITUTE(実質収支比率等に係る経年分析!H$48,"▲","-")),2)</f>
        <v>5.94</v>
      </c>
      <c r="E19" s="168">
        <f>ROUND(VALUE(SUBSTITUTE(実質収支比率等に係る経年分析!I$48,"▲","-")),2)</f>
        <v>5.24</v>
      </c>
      <c r="F19" s="168">
        <f>ROUND(VALUE(SUBSTITUTE(実質収支比率等に係る経年分析!J$48,"▲","-")),2)</f>
        <v>3.67</v>
      </c>
    </row>
    <row r="20" spans="1:11" x14ac:dyDescent="0.15">
      <c r="A20" s="168" t="s">
        <v>53</v>
      </c>
      <c r="B20" s="168">
        <f>ROUND(VALUE(SUBSTITUTE(実質収支比率等に係る経年分析!F$47,"▲","-")),2)</f>
        <v>26.19</v>
      </c>
      <c r="C20" s="168">
        <f>ROUND(VALUE(SUBSTITUTE(実質収支比率等に係る経年分析!G$47,"▲","-")),2)</f>
        <v>25.92</v>
      </c>
      <c r="D20" s="168">
        <f>ROUND(VALUE(SUBSTITUTE(実質収支比率等に係る経年分析!H$47,"▲","-")),2)</f>
        <v>26.33</v>
      </c>
      <c r="E20" s="168">
        <f>ROUND(VALUE(SUBSTITUTE(実質収支比率等に係る経年分析!I$47,"▲","-")),2)</f>
        <v>26.04</v>
      </c>
      <c r="F20" s="168">
        <f>ROUND(VALUE(SUBSTITUTE(実質収支比率等に係る経年分析!J$47,"▲","-")),2)</f>
        <v>25.54</v>
      </c>
    </row>
    <row r="21" spans="1:11" x14ac:dyDescent="0.15">
      <c r="A21" s="168" t="s">
        <v>54</v>
      </c>
      <c r="B21" s="168">
        <f>IF(ISNUMBER(VALUE(SUBSTITUTE(実質収支比率等に係る経年分析!F$49,"▲","-"))),ROUND(VALUE(SUBSTITUTE(実質収支比率等に係る経年分析!F$49,"▲","-")),2),NA())</f>
        <v>-0.51</v>
      </c>
      <c r="C21" s="168">
        <f>IF(ISNUMBER(VALUE(SUBSTITUTE(実質収支比率等に係る経年分析!G$49,"▲","-"))),ROUND(VALUE(SUBSTITUTE(実質収支比率等に係る経年分析!G$49,"▲","-")),2),NA())</f>
        <v>-0.96</v>
      </c>
      <c r="D21" s="168">
        <f>IF(ISNUMBER(VALUE(SUBSTITUTE(実質収支比率等に係る経年分析!H$49,"▲","-"))),ROUND(VALUE(SUBSTITUTE(実質収支比率等に係る経年分析!H$49,"▲","-")),2),NA())</f>
        <v>-0.83</v>
      </c>
      <c r="E21" s="168">
        <f>IF(ISNUMBER(VALUE(SUBSTITUTE(実質収支比率等に係る経年分析!I$49,"▲","-"))),ROUND(VALUE(SUBSTITUTE(実質収支比率等に係る経年分析!I$49,"▲","-")),2),NA())</f>
        <v>-2.14</v>
      </c>
      <c r="F21" s="168">
        <f>IF(ISNUMBER(VALUE(SUBSTITUTE(実質収支比率等に係る経年分析!J$49,"▲","-"))),ROUND(VALUE(SUBSTITUTE(実質収支比率等に係る経年分析!J$49,"▲","-")),2),NA())</f>
        <v>-2.82</v>
      </c>
    </row>
    <row r="24" spans="1:11" x14ac:dyDescent="0.15">
      <c r="A24" s="142" t="s">
        <v>55</v>
      </c>
    </row>
    <row r="25" spans="1:11" x14ac:dyDescent="0.15">
      <c r="A25" s="169"/>
      <c r="B25" s="169" t="str">
        <f>連結実質赤字比率に係る赤字・黒字の構成分析!F$33</f>
        <v>R01</v>
      </c>
      <c r="C25" s="169"/>
      <c r="D25" s="169" t="str">
        <f>連結実質赤字比率に係る赤字・黒字の構成分析!G$33</f>
        <v>R02</v>
      </c>
      <c r="E25" s="169"/>
      <c r="F25" s="169" t="str">
        <f>連結実質赤字比率に係る赤字・黒字の構成分析!H$33</f>
        <v>R03</v>
      </c>
      <c r="G25" s="169"/>
      <c r="H25" s="169" t="str">
        <f>連結実質赤字比率に係る赤字・黒字の構成分析!I$33</f>
        <v>R04</v>
      </c>
      <c r="I25" s="169"/>
      <c r="J25" s="169" t="str">
        <f>連結実質赤字比率に係る赤字・黒字の構成分析!J$33</f>
        <v>R05</v>
      </c>
      <c r="K25" s="169"/>
    </row>
    <row r="26" spans="1:11" x14ac:dyDescent="0.15">
      <c r="A26" s="169"/>
      <c r="B26" s="169" t="s">
        <v>56</v>
      </c>
      <c r="C26" s="169" t="s">
        <v>57</v>
      </c>
      <c r="D26" s="169" t="s">
        <v>56</v>
      </c>
      <c r="E26" s="169" t="s">
        <v>57</v>
      </c>
      <c r="F26" s="169" t="s">
        <v>56</v>
      </c>
      <c r="G26" s="169" t="s">
        <v>57</v>
      </c>
      <c r="H26" s="169" t="s">
        <v>56</v>
      </c>
      <c r="I26" s="169" t="s">
        <v>57</v>
      </c>
      <c r="J26" s="169" t="s">
        <v>56</v>
      </c>
      <c r="K26" s="169" t="s">
        <v>57</v>
      </c>
    </row>
    <row r="27" spans="1:11" x14ac:dyDescent="0.15">
      <c r="A27" s="169" t="str">
        <f>IF(連結実質赤字比率に係る赤字・黒字の構成分析!C$43="",NA(),連結実質赤字比率に係る赤字・黒字の構成分析!C$43)</f>
        <v>その他会計（黒字）</v>
      </c>
      <c r="B27" s="169" t="e">
        <f>IF(ROUND(VALUE(SUBSTITUTE(連結実質赤字比率に係る赤字・黒字の構成分析!F$43,"▲", "-")), 2) &lt; 0, ABS(ROUND(VALUE(SUBSTITUTE(連結実質赤字比率に係る赤字・黒字の構成分析!F$43,"▲", "-")), 2)), NA())</f>
        <v>#VALUE!</v>
      </c>
      <c r="C27" s="169" t="e">
        <f>IF(ROUND(VALUE(SUBSTITUTE(連結実質赤字比率に係る赤字・黒字の構成分析!F$43,"▲", "-")), 2) &gt;= 0, ABS(ROUND(VALUE(SUBSTITUTE(連結実質赤字比率に係る赤字・黒字の構成分析!F$43,"▲", "-")), 2)), NA())</f>
        <v>#VALUE!</v>
      </c>
      <c r="D27" s="169" t="e">
        <f>IF(ROUND(VALUE(SUBSTITUTE(連結実質赤字比率に係る赤字・黒字の構成分析!G$43,"▲", "-")), 2) &lt; 0, ABS(ROUND(VALUE(SUBSTITUTE(連結実質赤字比率に係る赤字・黒字の構成分析!G$43,"▲", "-")), 2)), NA())</f>
        <v>#VALUE!</v>
      </c>
      <c r="E27" s="169" t="e">
        <f>IF(ROUND(VALUE(SUBSTITUTE(連結実質赤字比率に係る赤字・黒字の構成分析!G$43,"▲", "-")), 2) &gt;= 0, ABS(ROUND(VALUE(SUBSTITUTE(連結実質赤字比率に係る赤字・黒字の構成分析!G$43,"▲", "-")), 2)), NA())</f>
        <v>#VALUE!</v>
      </c>
      <c r="F27" s="169" t="e">
        <f>IF(ROUND(VALUE(SUBSTITUTE(連結実質赤字比率に係る赤字・黒字の構成分析!H$43,"▲", "-")), 2) &lt; 0, ABS(ROUND(VALUE(SUBSTITUTE(連結実質赤字比率に係る赤字・黒字の構成分析!H$43,"▲", "-")), 2)), NA())</f>
        <v>#VALUE!</v>
      </c>
      <c r="G27" s="169" t="e">
        <f>IF(ROUND(VALUE(SUBSTITUTE(連結実質赤字比率に係る赤字・黒字の構成分析!H$43,"▲", "-")), 2) &gt;= 0, ABS(ROUND(VALUE(SUBSTITUTE(連結実質赤字比率に係る赤字・黒字の構成分析!H$43,"▲", "-")), 2)), NA())</f>
        <v>#VALUE!</v>
      </c>
      <c r="H27" s="169" t="e">
        <f>IF(ROUND(VALUE(SUBSTITUTE(連結実質赤字比率に係る赤字・黒字の構成分析!I$43,"▲", "-")), 2) &lt; 0, ABS(ROUND(VALUE(SUBSTITUTE(連結実質赤字比率に係る赤字・黒字の構成分析!I$43,"▲", "-")), 2)), NA())</f>
        <v>#VALUE!</v>
      </c>
      <c r="I27" s="169" t="e">
        <f>IF(ROUND(VALUE(SUBSTITUTE(連結実質赤字比率に係る赤字・黒字の構成分析!I$43,"▲", "-")), 2) &gt;= 0, ABS(ROUND(VALUE(SUBSTITUTE(連結実質赤字比率に係る赤字・黒字の構成分析!I$43,"▲", "-")), 2)), NA())</f>
        <v>#VALUE!</v>
      </c>
      <c r="J27" s="169" t="e">
        <f>IF(ROUND(VALUE(SUBSTITUTE(連結実質赤字比率に係る赤字・黒字の構成分析!J$43,"▲", "-")), 2) &lt; 0, ABS(ROUND(VALUE(SUBSTITUTE(連結実質赤字比率に係る赤字・黒字の構成分析!J$43,"▲", "-")), 2)), NA())</f>
        <v>#VALUE!</v>
      </c>
      <c r="K27" s="169" t="e">
        <f>IF(ROUND(VALUE(SUBSTITUTE(連結実質赤字比率に係る赤字・黒字の構成分析!J$43,"▲", "-")), 2) &gt;= 0, ABS(ROUND(VALUE(SUBSTITUTE(連結実質赤字比率に係る赤字・黒字の構成分析!J$43,"▲", "-")), 2)), NA())</f>
        <v>#VALUE!</v>
      </c>
    </row>
    <row r="28" spans="1:11" x14ac:dyDescent="0.15">
      <c r="A28" s="169" t="str">
        <f>IF(連結実質赤字比率に係る赤字・黒字の構成分析!C$42="",NA(),連結実質赤字比率に係る赤字・黒字の構成分析!C$42)</f>
        <v>その他会計（赤字）</v>
      </c>
      <c r="B28" s="169" t="e">
        <f>IF(ROUND(VALUE(SUBSTITUTE(連結実質赤字比率に係る赤字・黒字の構成分析!F$42,"▲", "-")), 2) &lt; 0, ABS(ROUND(VALUE(SUBSTITUTE(連結実質赤字比率に係る赤字・黒字の構成分析!F$42,"▲", "-")), 2)), NA())</f>
        <v>#VALUE!</v>
      </c>
      <c r="C28" s="169" t="e">
        <f>IF(ROUND(VALUE(SUBSTITUTE(連結実質赤字比率に係る赤字・黒字の構成分析!F$42,"▲", "-")), 2) &gt;= 0, ABS(ROUND(VALUE(SUBSTITUTE(連結実質赤字比率に係る赤字・黒字の構成分析!F$42,"▲", "-")), 2)), NA())</f>
        <v>#VALUE!</v>
      </c>
      <c r="D28" s="169" t="e">
        <f>IF(ROUND(VALUE(SUBSTITUTE(連結実質赤字比率に係る赤字・黒字の構成分析!G$42,"▲", "-")), 2) &lt; 0, ABS(ROUND(VALUE(SUBSTITUTE(連結実質赤字比率に係る赤字・黒字の構成分析!G$42,"▲", "-")), 2)), NA())</f>
        <v>#VALUE!</v>
      </c>
      <c r="E28" s="169" t="e">
        <f>IF(ROUND(VALUE(SUBSTITUTE(連結実質赤字比率に係る赤字・黒字の構成分析!G$42,"▲", "-")), 2) &gt;= 0, ABS(ROUND(VALUE(SUBSTITUTE(連結実質赤字比率に係る赤字・黒字の構成分析!G$42,"▲", "-")), 2)), NA())</f>
        <v>#VALUE!</v>
      </c>
      <c r="F28" s="169" t="e">
        <f>IF(ROUND(VALUE(SUBSTITUTE(連結実質赤字比率に係る赤字・黒字の構成分析!H$42,"▲", "-")), 2) &lt; 0, ABS(ROUND(VALUE(SUBSTITUTE(連結実質赤字比率に係る赤字・黒字の構成分析!H$42,"▲", "-")), 2)), NA())</f>
        <v>#VALUE!</v>
      </c>
      <c r="G28" s="169" t="e">
        <f>IF(ROUND(VALUE(SUBSTITUTE(連結実質赤字比率に係る赤字・黒字の構成分析!H$42,"▲", "-")), 2) &gt;= 0, ABS(ROUND(VALUE(SUBSTITUTE(連結実質赤字比率に係る赤字・黒字の構成分析!H$42,"▲", "-")), 2)), NA())</f>
        <v>#VALUE!</v>
      </c>
      <c r="H28" s="169" t="e">
        <f>IF(ROUND(VALUE(SUBSTITUTE(連結実質赤字比率に係る赤字・黒字の構成分析!I$42,"▲", "-")), 2) &lt; 0, ABS(ROUND(VALUE(SUBSTITUTE(連結実質赤字比率に係る赤字・黒字の構成分析!I$42,"▲", "-")), 2)), NA())</f>
        <v>#VALUE!</v>
      </c>
      <c r="I28" s="169" t="e">
        <f>IF(ROUND(VALUE(SUBSTITUTE(連結実質赤字比率に係る赤字・黒字の構成分析!I$42,"▲", "-")), 2) &gt;= 0, ABS(ROUND(VALUE(SUBSTITUTE(連結実質赤字比率に係る赤字・黒字の構成分析!I$42,"▲", "-")), 2)), NA())</f>
        <v>#VALUE!</v>
      </c>
      <c r="J28" s="169" t="e">
        <f>IF(ROUND(VALUE(SUBSTITUTE(連結実質赤字比率に係る赤字・黒字の構成分析!J$42,"▲", "-")), 2) &lt; 0, ABS(ROUND(VALUE(SUBSTITUTE(連結実質赤字比率に係る赤字・黒字の構成分析!J$42,"▲", "-")), 2)), NA())</f>
        <v>#VALUE!</v>
      </c>
      <c r="K28" s="169" t="e">
        <f>IF(ROUND(VALUE(SUBSTITUTE(連結実質赤字比率に係る赤字・黒字の構成分析!J$42,"▲", "-")), 2) &gt;= 0, ABS(ROUND(VALUE(SUBSTITUTE(連結実質赤字比率に係る赤字・黒字の構成分析!J$42,"▲", "-")), 2)), NA())</f>
        <v>#VALUE!</v>
      </c>
    </row>
    <row r="29" spans="1:11" x14ac:dyDescent="0.15">
      <c r="A29" s="169" t="e">
        <f>IF(連結実質赤字比率に係る赤字・黒字の構成分析!C$41="",NA(),連結実質赤字比率に係る赤字・黒字の構成分析!C$41)</f>
        <v>#N/A</v>
      </c>
      <c r="B29" s="169" t="e">
        <f>IF(ROUND(VALUE(SUBSTITUTE(連結実質赤字比率に係る赤字・黒字の構成分析!F$41,"▲", "-")), 2) &lt; 0, ABS(ROUND(VALUE(SUBSTITUTE(連結実質赤字比率に係る赤字・黒字の構成分析!F$41,"▲", "-")), 2)), NA())</f>
        <v>#VALUE!</v>
      </c>
      <c r="C29" s="169" t="e">
        <f>IF(ROUND(VALUE(SUBSTITUTE(連結実質赤字比率に係る赤字・黒字の構成分析!F$41,"▲", "-")), 2) &gt;= 0, ABS(ROUND(VALUE(SUBSTITUTE(連結実質赤字比率に係る赤字・黒字の構成分析!F$41,"▲", "-")), 2)), NA())</f>
        <v>#VALUE!</v>
      </c>
      <c r="D29" s="169" t="e">
        <f>IF(ROUND(VALUE(SUBSTITUTE(連結実質赤字比率に係る赤字・黒字の構成分析!G$41,"▲", "-")), 2) &lt; 0, ABS(ROUND(VALUE(SUBSTITUTE(連結実質赤字比率に係る赤字・黒字の構成分析!G$41,"▲", "-")), 2)), NA())</f>
        <v>#VALUE!</v>
      </c>
      <c r="E29" s="169" t="e">
        <f>IF(ROUND(VALUE(SUBSTITUTE(連結実質赤字比率に係る赤字・黒字の構成分析!G$41,"▲", "-")), 2) &gt;= 0, ABS(ROUND(VALUE(SUBSTITUTE(連結実質赤字比率に係る赤字・黒字の構成分析!G$41,"▲", "-")), 2)), NA())</f>
        <v>#VALUE!</v>
      </c>
      <c r="F29" s="169" t="e">
        <f>IF(ROUND(VALUE(SUBSTITUTE(連結実質赤字比率に係る赤字・黒字の構成分析!H$41,"▲", "-")), 2) &lt; 0, ABS(ROUND(VALUE(SUBSTITUTE(連結実質赤字比率に係る赤字・黒字の構成分析!H$41,"▲", "-")), 2)), NA())</f>
        <v>#VALUE!</v>
      </c>
      <c r="G29" s="169" t="e">
        <f>IF(ROUND(VALUE(SUBSTITUTE(連結実質赤字比率に係る赤字・黒字の構成分析!H$41,"▲", "-")), 2) &gt;= 0, ABS(ROUND(VALUE(SUBSTITUTE(連結実質赤字比率に係る赤字・黒字の構成分析!H$41,"▲", "-")), 2)), NA())</f>
        <v>#VALUE!</v>
      </c>
      <c r="H29" s="169" t="e">
        <f>IF(ROUND(VALUE(SUBSTITUTE(連結実質赤字比率に係る赤字・黒字の構成分析!I$41,"▲", "-")), 2) &lt; 0, ABS(ROUND(VALUE(SUBSTITUTE(連結実質赤字比率に係る赤字・黒字の構成分析!I$41,"▲", "-")), 2)), NA())</f>
        <v>#VALUE!</v>
      </c>
      <c r="I29" s="169" t="e">
        <f>IF(ROUND(VALUE(SUBSTITUTE(連結実質赤字比率に係る赤字・黒字の構成分析!I$41,"▲", "-")), 2) &gt;= 0, ABS(ROUND(VALUE(SUBSTITUTE(連結実質赤字比率に係る赤字・黒字の構成分析!I$41,"▲", "-")), 2)), NA())</f>
        <v>#VALUE!</v>
      </c>
      <c r="J29" s="169" t="e">
        <f>IF(ROUND(VALUE(SUBSTITUTE(連結実質赤字比率に係る赤字・黒字の構成分析!J$41,"▲", "-")), 2) &lt; 0, ABS(ROUND(VALUE(SUBSTITUTE(連結実質赤字比率に係る赤字・黒字の構成分析!J$41,"▲", "-")), 2)), NA())</f>
        <v>#VALUE!</v>
      </c>
      <c r="K29" s="169" t="e">
        <f>IF(ROUND(VALUE(SUBSTITUTE(連結実質赤字比率に係る赤字・黒字の構成分析!J$41,"▲", "-")), 2) &gt;= 0, ABS(ROUND(VALUE(SUBSTITUTE(連結実質赤字比率に係る赤字・黒字の構成分析!J$41,"▲", "-")), 2)), NA())</f>
        <v>#VALUE!</v>
      </c>
    </row>
    <row r="30" spans="1:11" x14ac:dyDescent="0.15">
      <c r="A30" s="169" t="e">
        <f>IF(連結実質赤字比率に係る赤字・黒字の構成分析!C$40="",NA(),連結実質赤字比率に係る赤字・黒字の構成分析!C$40)</f>
        <v>#N/A</v>
      </c>
      <c r="B30" s="169" t="e">
        <f>IF(ROUND(VALUE(SUBSTITUTE(連結実質赤字比率に係る赤字・黒字の構成分析!F$40,"▲", "-")), 2) &lt; 0, ABS(ROUND(VALUE(SUBSTITUTE(連結実質赤字比率に係る赤字・黒字の構成分析!F$40,"▲", "-")), 2)), NA())</f>
        <v>#VALUE!</v>
      </c>
      <c r="C30" s="169" t="e">
        <f>IF(ROUND(VALUE(SUBSTITUTE(連結実質赤字比率に係る赤字・黒字の構成分析!F$40,"▲", "-")), 2) &gt;= 0, ABS(ROUND(VALUE(SUBSTITUTE(連結実質赤字比率に係る赤字・黒字の構成分析!F$40,"▲", "-")), 2)), NA())</f>
        <v>#VALUE!</v>
      </c>
      <c r="D30" s="169" t="e">
        <f>IF(ROUND(VALUE(SUBSTITUTE(連結実質赤字比率に係る赤字・黒字の構成分析!G$40,"▲", "-")), 2) &lt; 0, ABS(ROUND(VALUE(SUBSTITUTE(連結実質赤字比率に係る赤字・黒字の構成分析!G$40,"▲", "-")), 2)), NA())</f>
        <v>#VALUE!</v>
      </c>
      <c r="E30" s="169" t="e">
        <f>IF(ROUND(VALUE(SUBSTITUTE(連結実質赤字比率に係る赤字・黒字の構成分析!G$40,"▲", "-")), 2) &gt;= 0, ABS(ROUND(VALUE(SUBSTITUTE(連結実質赤字比率に係る赤字・黒字の構成分析!G$40,"▲", "-")), 2)), NA())</f>
        <v>#VALUE!</v>
      </c>
      <c r="F30" s="169" t="e">
        <f>IF(ROUND(VALUE(SUBSTITUTE(連結実質赤字比率に係る赤字・黒字の構成分析!H$40,"▲", "-")), 2) &lt; 0, ABS(ROUND(VALUE(SUBSTITUTE(連結実質赤字比率に係る赤字・黒字の構成分析!H$40,"▲", "-")), 2)), NA())</f>
        <v>#VALUE!</v>
      </c>
      <c r="G30" s="169" t="e">
        <f>IF(ROUND(VALUE(SUBSTITUTE(連結実質赤字比率に係る赤字・黒字の構成分析!H$40,"▲", "-")), 2) &gt;= 0, ABS(ROUND(VALUE(SUBSTITUTE(連結実質赤字比率に係る赤字・黒字の構成分析!H$40,"▲", "-")), 2)), NA())</f>
        <v>#VALUE!</v>
      </c>
      <c r="H30" s="169" t="e">
        <f>IF(ROUND(VALUE(SUBSTITUTE(連結実質赤字比率に係る赤字・黒字の構成分析!I$40,"▲", "-")), 2) &lt; 0, ABS(ROUND(VALUE(SUBSTITUTE(連結実質赤字比率に係る赤字・黒字の構成分析!I$40,"▲", "-")), 2)), NA())</f>
        <v>#VALUE!</v>
      </c>
      <c r="I30" s="169" t="e">
        <f>IF(ROUND(VALUE(SUBSTITUTE(連結実質赤字比率に係る赤字・黒字の構成分析!I$40,"▲", "-")), 2) &gt;= 0, ABS(ROUND(VALUE(SUBSTITUTE(連結実質赤字比率に係る赤字・黒字の構成分析!I$40,"▲", "-")), 2)), NA())</f>
        <v>#VALUE!</v>
      </c>
      <c r="J30" s="169" t="e">
        <f>IF(ROUND(VALUE(SUBSTITUTE(連結実質赤字比率に係る赤字・黒字の構成分析!J$40,"▲", "-")), 2) &lt; 0, ABS(ROUND(VALUE(SUBSTITUTE(連結実質赤字比率に係る赤字・黒字の構成分析!J$40,"▲", "-")), 2)), NA())</f>
        <v>#VALUE!</v>
      </c>
      <c r="K30" s="169" t="e">
        <f>IF(ROUND(VALUE(SUBSTITUTE(連結実質赤字比率に係る赤字・黒字の構成分析!J$40,"▲", "-")), 2) &gt;= 0, ABS(ROUND(VALUE(SUBSTITUTE(連結実質赤字比率に係る赤字・黒字の構成分析!J$40,"▲", "-")), 2)), NA())</f>
        <v>#VALUE!</v>
      </c>
    </row>
    <row r="31" spans="1:11" x14ac:dyDescent="0.15">
      <c r="A31" s="169" t="e">
        <f>IF(連結実質赤字比率に係る赤字・黒字の構成分析!C$39="",NA(),連結実質赤字比率に係る赤字・黒字の構成分析!C$39)</f>
        <v>#N/A</v>
      </c>
      <c r="B31" s="169" t="e">
        <f>IF(ROUND(VALUE(SUBSTITUTE(連結実質赤字比率に係る赤字・黒字の構成分析!F$39,"▲", "-")), 2) &lt; 0, ABS(ROUND(VALUE(SUBSTITUTE(連結実質赤字比率に係る赤字・黒字の構成分析!F$39,"▲", "-")), 2)), NA())</f>
        <v>#VALUE!</v>
      </c>
      <c r="C31" s="169" t="e">
        <f>IF(ROUND(VALUE(SUBSTITUTE(連結実質赤字比率に係る赤字・黒字の構成分析!F$39,"▲", "-")), 2) &gt;= 0, ABS(ROUND(VALUE(SUBSTITUTE(連結実質赤字比率に係る赤字・黒字の構成分析!F$39,"▲", "-")), 2)), NA())</f>
        <v>#VALUE!</v>
      </c>
      <c r="D31" s="169" t="e">
        <f>IF(ROUND(VALUE(SUBSTITUTE(連結実質赤字比率に係る赤字・黒字の構成分析!G$39,"▲", "-")), 2) &lt; 0, ABS(ROUND(VALUE(SUBSTITUTE(連結実質赤字比率に係る赤字・黒字の構成分析!G$39,"▲", "-")), 2)), NA())</f>
        <v>#VALUE!</v>
      </c>
      <c r="E31" s="169" t="e">
        <f>IF(ROUND(VALUE(SUBSTITUTE(連結実質赤字比率に係る赤字・黒字の構成分析!G$39,"▲", "-")), 2) &gt;= 0, ABS(ROUND(VALUE(SUBSTITUTE(連結実質赤字比率に係る赤字・黒字の構成分析!G$39,"▲", "-")), 2)), NA())</f>
        <v>#VALUE!</v>
      </c>
      <c r="F31" s="169" t="e">
        <f>IF(ROUND(VALUE(SUBSTITUTE(連結実質赤字比率に係る赤字・黒字の構成分析!H$39,"▲", "-")), 2) &lt; 0, ABS(ROUND(VALUE(SUBSTITUTE(連結実質赤字比率に係る赤字・黒字の構成分析!H$39,"▲", "-")), 2)), NA())</f>
        <v>#VALUE!</v>
      </c>
      <c r="G31" s="169" t="e">
        <f>IF(ROUND(VALUE(SUBSTITUTE(連結実質赤字比率に係る赤字・黒字の構成分析!H$39,"▲", "-")), 2) &gt;= 0, ABS(ROUND(VALUE(SUBSTITUTE(連結実質赤字比率に係る赤字・黒字の構成分析!H$39,"▲", "-")), 2)), NA())</f>
        <v>#VALUE!</v>
      </c>
      <c r="H31" s="169" t="e">
        <f>IF(ROUND(VALUE(SUBSTITUTE(連結実質赤字比率に係る赤字・黒字の構成分析!I$39,"▲", "-")), 2) &lt; 0, ABS(ROUND(VALUE(SUBSTITUTE(連結実質赤字比率に係る赤字・黒字の構成分析!I$39,"▲", "-")), 2)), NA())</f>
        <v>#VALUE!</v>
      </c>
      <c r="I31" s="169" t="e">
        <f>IF(ROUND(VALUE(SUBSTITUTE(連結実質赤字比率に係る赤字・黒字の構成分析!I$39,"▲", "-")), 2) &gt;= 0, ABS(ROUND(VALUE(SUBSTITUTE(連結実質赤字比率に係る赤字・黒字の構成分析!I$39,"▲", "-")), 2)), NA())</f>
        <v>#VALUE!</v>
      </c>
      <c r="J31" s="169" t="e">
        <f>IF(ROUND(VALUE(SUBSTITUTE(連結実質赤字比率に係る赤字・黒字の構成分析!J$39,"▲", "-")), 2) &lt; 0, ABS(ROUND(VALUE(SUBSTITUTE(連結実質赤字比率に係る赤字・黒字の構成分析!J$39,"▲", "-")), 2)), NA())</f>
        <v>#VALUE!</v>
      </c>
      <c r="K31" s="169" t="e">
        <f>IF(ROUND(VALUE(SUBSTITUTE(連結実質赤字比率に係る赤字・黒字の構成分析!J$39,"▲", "-")), 2) &gt;= 0, ABS(ROUND(VALUE(SUBSTITUTE(連結実質赤字比率に係る赤字・黒字の構成分析!J$39,"▲", "-")), 2)), NA())</f>
        <v>#VALUE!</v>
      </c>
    </row>
    <row r="32" spans="1:11" x14ac:dyDescent="0.15">
      <c r="A32" s="169" t="str">
        <f>IF(連結実質赤字比率に係る赤字・黒字の構成分析!C$38="",NA(),連結実質赤字比率に係る赤字・黒字の構成分析!C$38)</f>
        <v>公共駐車場会計</v>
      </c>
      <c r="B32" s="169" t="e">
        <f>IF(ROUND(VALUE(SUBSTITUTE(連結実質赤字比率に係る赤字・黒字の構成分析!F$38,"▲", "-")), 2) &lt; 0, ABS(ROUND(VALUE(SUBSTITUTE(連結実質赤字比率に係る赤字・黒字の構成分析!F$38,"▲", "-")), 2)), NA())</f>
        <v>#N/A</v>
      </c>
      <c r="C32" s="169">
        <f>IF(ROUND(VALUE(SUBSTITUTE(連結実質赤字比率に係る赤字・黒字の構成分析!F$38,"▲", "-")), 2) &gt;= 0, ABS(ROUND(VALUE(SUBSTITUTE(連結実質赤字比率に係る赤字・黒字の構成分析!F$38,"▲", "-")), 2)), NA())</f>
        <v>0</v>
      </c>
      <c r="D32" s="169" t="e">
        <f>IF(ROUND(VALUE(SUBSTITUTE(連結実質赤字比率に係る赤字・黒字の構成分析!G$38,"▲", "-")), 2) &lt; 0, ABS(ROUND(VALUE(SUBSTITUTE(連結実質赤字比率に係る赤字・黒字の構成分析!G$38,"▲", "-")), 2)), NA())</f>
        <v>#N/A</v>
      </c>
      <c r="E32" s="169">
        <f>IF(ROUND(VALUE(SUBSTITUTE(連結実質赤字比率に係る赤字・黒字の構成分析!G$38,"▲", "-")), 2) &gt;= 0, ABS(ROUND(VALUE(SUBSTITUTE(連結実質赤字比率に係る赤字・黒字の構成分析!G$38,"▲", "-")), 2)), NA())</f>
        <v>0</v>
      </c>
      <c r="F32" s="169" t="e">
        <f>IF(ROUND(VALUE(SUBSTITUTE(連結実質赤字比率に係る赤字・黒字の構成分析!H$38,"▲", "-")), 2) &lt; 0, ABS(ROUND(VALUE(SUBSTITUTE(連結実質赤字比率に係る赤字・黒字の構成分析!H$38,"▲", "-")), 2)), NA())</f>
        <v>#N/A</v>
      </c>
      <c r="G32" s="169">
        <f>IF(ROUND(VALUE(SUBSTITUTE(連結実質赤字比率に係る赤字・黒字の構成分析!H$38,"▲", "-")), 2) &gt;= 0, ABS(ROUND(VALUE(SUBSTITUTE(連結実質赤字比率に係る赤字・黒字の構成分析!H$38,"▲", "-")), 2)), NA())</f>
        <v>0</v>
      </c>
      <c r="H32" s="169" t="e">
        <f>IF(ROUND(VALUE(SUBSTITUTE(連結実質赤字比率に係る赤字・黒字の構成分析!I$38,"▲", "-")), 2) &lt; 0, ABS(ROUND(VALUE(SUBSTITUTE(連結実質赤字比率に係る赤字・黒字の構成分析!I$38,"▲", "-")), 2)), NA())</f>
        <v>#N/A</v>
      </c>
      <c r="I32" s="169">
        <f>IF(ROUND(VALUE(SUBSTITUTE(連結実質赤字比率に係る赤字・黒字の構成分析!I$38,"▲", "-")), 2) &gt;= 0, ABS(ROUND(VALUE(SUBSTITUTE(連結実質赤字比率に係る赤字・黒字の構成分析!I$38,"▲", "-")), 2)), NA())</f>
        <v>0</v>
      </c>
      <c r="J32" s="169" t="e">
        <f>IF(ROUND(VALUE(SUBSTITUTE(連結実質赤字比率に係る赤字・黒字の構成分析!J$38,"▲", "-")), 2) &lt; 0, ABS(ROUND(VALUE(SUBSTITUTE(連結実質赤字比率に係る赤字・黒字の構成分析!J$38,"▲", "-")), 2)), NA())</f>
        <v>#N/A</v>
      </c>
      <c r="K32" s="169">
        <f>IF(ROUND(VALUE(SUBSTITUTE(連結実質赤字比率に係る赤字・黒字の構成分析!J$38,"▲", "-")), 2) &gt;= 0, ABS(ROUND(VALUE(SUBSTITUTE(連結実質赤字比率に係る赤字・黒字の構成分析!J$38,"▲", "-")), 2)), NA())</f>
        <v>0</v>
      </c>
    </row>
    <row r="33" spans="1:16" x14ac:dyDescent="0.15">
      <c r="A33" s="169" t="str">
        <f>IF(連結実質赤字比率に係る赤字・黒字の構成分析!C$37="",NA(),連結実質赤字比率に係る赤字・黒字の構成分析!C$37)</f>
        <v>後期高齢者医療会計</v>
      </c>
      <c r="B33" s="169" t="e">
        <f>IF(ROUND(VALUE(SUBSTITUTE(連結実質赤字比率に係る赤字・黒字の構成分析!F$37,"▲", "-")), 2) &lt; 0, ABS(ROUND(VALUE(SUBSTITUTE(連結実質赤字比率に係る赤字・黒字の構成分析!F$37,"▲", "-")), 2)), NA())</f>
        <v>#N/A</v>
      </c>
      <c r="C33" s="169">
        <f>IF(ROUND(VALUE(SUBSTITUTE(連結実質赤字比率に係る赤字・黒字の構成分析!F$37,"▲", "-")), 2) &gt;= 0, ABS(ROUND(VALUE(SUBSTITUTE(連結実質赤字比率に係る赤字・黒字の構成分析!F$37,"▲", "-")), 2)), NA())</f>
        <v>0.01</v>
      </c>
      <c r="D33" s="169" t="e">
        <f>IF(ROUND(VALUE(SUBSTITUTE(連結実質赤字比率に係る赤字・黒字の構成分析!G$37,"▲", "-")), 2) &lt; 0, ABS(ROUND(VALUE(SUBSTITUTE(連結実質赤字比率に係る赤字・黒字の構成分析!G$37,"▲", "-")), 2)), NA())</f>
        <v>#N/A</v>
      </c>
      <c r="E33" s="169">
        <f>IF(ROUND(VALUE(SUBSTITUTE(連結実質赤字比率に係る赤字・黒字の構成分析!G$37,"▲", "-")), 2) &gt;= 0, ABS(ROUND(VALUE(SUBSTITUTE(連結実質赤字比率に係る赤字・黒字の構成分析!G$37,"▲", "-")), 2)), NA())</f>
        <v>0</v>
      </c>
      <c r="F33" s="169" t="e">
        <f>IF(ROUND(VALUE(SUBSTITUTE(連結実質赤字比率に係る赤字・黒字の構成分析!H$37,"▲", "-")), 2) &lt; 0, ABS(ROUND(VALUE(SUBSTITUTE(連結実質赤字比率に係る赤字・黒字の構成分析!H$37,"▲", "-")), 2)), NA())</f>
        <v>#N/A</v>
      </c>
      <c r="G33" s="169">
        <f>IF(ROUND(VALUE(SUBSTITUTE(連結実質赤字比率に係る赤字・黒字の構成分析!H$37,"▲", "-")), 2) &gt;= 0, ABS(ROUND(VALUE(SUBSTITUTE(連結実質赤字比率に係る赤字・黒字の構成分析!H$37,"▲", "-")), 2)), NA())</f>
        <v>0.01</v>
      </c>
      <c r="H33" s="169" t="e">
        <f>IF(ROUND(VALUE(SUBSTITUTE(連結実質赤字比率に係る赤字・黒字の構成分析!I$37,"▲", "-")), 2) &lt; 0, ABS(ROUND(VALUE(SUBSTITUTE(連結実質赤字比率に係る赤字・黒字の構成分析!I$37,"▲", "-")), 2)), NA())</f>
        <v>#N/A</v>
      </c>
      <c r="I33" s="169">
        <f>IF(ROUND(VALUE(SUBSTITUTE(連結実質赤字比率に係る赤字・黒字の構成分析!I$37,"▲", "-")), 2) &gt;= 0, ABS(ROUND(VALUE(SUBSTITUTE(連結実質赤字比率に係る赤字・黒字の構成分析!I$37,"▲", "-")), 2)), NA())</f>
        <v>0.01</v>
      </c>
      <c r="J33" s="169" t="e">
        <f>IF(ROUND(VALUE(SUBSTITUTE(連結実質赤字比率に係る赤字・黒字の構成分析!J$37,"▲", "-")), 2) &lt; 0, ABS(ROUND(VALUE(SUBSTITUTE(連結実質赤字比率に係る赤字・黒字の構成分析!J$37,"▲", "-")), 2)), NA())</f>
        <v>#N/A</v>
      </c>
      <c r="K33" s="169">
        <f>IF(ROUND(VALUE(SUBSTITUTE(連結実質赤字比率に係る赤字・黒字の構成分析!J$37,"▲", "-")), 2) &gt;= 0, ABS(ROUND(VALUE(SUBSTITUTE(連結実質赤字比率に係る赤字・黒字の構成分析!J$37,"▲", "-")), 2)), NA())</f>
        <v>0.01</v>
      </c>
    </row>
    <row r="34" spans="1:16" x14ac:dyDescent="0.15">
      <c r="A34" s="169" t="str">
        <f>IF(連結実質赤字比率に係る赤字・黒字の構成分析!C$36="",NA(),連結実質赤字比率に係る赤字・黒字の構成分析!C$36)</f>
        <v>国民健康保険事業会計</v>
      </c>
      <c r="B34" s="169" t="e">
        <f>IF(ROUND(VALUE(SUBSTITUTE(連結実質赤字比率に係る赤字・黒字の構成分析!F$36,"▲", "-")), 2) &lt; 0, ABS(ROUND(VALUE(SUBSTITUTE(連結実質赤字比率に係る赤字・黒字の構成分析!F$36,"▲", "-")), 2)), NA())</f>
        <v>#N/A</v>
      </c>
      <c r="C34" s="169">
        <f>IF(ROUND(VALUE(SUBSTITUTE(連結実質赤字比率に係る赤字・黒字の構成分析!F$36,"▲", "-")), 2) &gt;= 0, ABS(ROUND(VALUE(SUBSTITUTE(連結実質赤字比率に係る赤字・黒字の構成分析!F$36,"▲", "-")), 2)), NA())</f>
        <v>0.27</v>
      </c>
      <c r="D34" s="169" t="e">
        <f>IF(ROUND(VALUE(SUBSTITUTE(連結実質赤字比率に係る赤字・黒字の構成分析!G$36,"▲", "-")), 2) &lt; 0, ABS(ROUND(VALUE(SUBSTITUTE(連結実質赤字比率に係る赤字・黒字の構成分析!G$36,"▲", "-")), 2)), NA())</f>
        <v>#N/A</v>
      </c>
      <c r="E34" s="169">
        <f>IF(ROUND(VALUE(SUBSTITUTE(連結実質赤字比率に係る赤字・黒字の構成分析!G$36,"▲", "-")), 2) &gt;= 0, ABS(ROUND(VALUE(SUBSTITUTE(連結実質赤字比率に係る赤字・黒字の構成分析!G$36,"▲", "-")), 2)), NA())</f>
        <v>0.26</v>
      </c>
      <c r="F34" s="169" t="e">
        <f>IF(ROUND(VALUE(SUBSTITUTE(連結実質赤字比率に係る赤字・黒字の構成分析!H$36,"▲", "-")), 2) &lt; 0, ABS(ROUND(VALUE(SUBSTITUTE(連結実質赤字比率に係る赤字・黒字の構成分析!H$36,"▲", "-")), 2)), NA())</f>
        <v>#N/A</v>
      </c>
      <c r="G34" s="169">
        <f>IF(ROUND(VALUE(SUBSTITUTE(連結実質赤字比率に係る赤字・黒字の構成分析!H$36,"▲", "-")), 2) &gt;= 0, ABS(ROUND(VALUE(SUBSTITUTE(連結実質赤字比率に係る赤字・黒字の構成分析!H$36,"▲", "-")), 2)), NA())</f>
        <v>0.44</v>
      </c>
      <c r="H34" s="169" t="e">
        <f>IF(ROUND(VALUE(SUBSTITUTE(連結実質赤字比率に係る赤字・黒字の構成分析!I$36,"▲", "-")), 2) &lt; 0, ABS(ROUND(VALUE(SUBSTITUTE(連結実質赤字比率に係る赤字・黒字の構成分析!I$36,"▲", "-")), 2)), NA())</f>
        <v>#N/A</v>
      </c>
      <c r="I34" s="169">
        <f>IF(ROUND(VALUE(SUBSTITUTE(連結実質赤字比率に係る赤字・黒字の構成分析!I$36,"▲", "-")), 2) &gt;= 0, ABS(ROUND(VALUE(SUBSTITUTE(連結実質赤字比率に係る赤字・黒字の構成分析!I$36,"▲", "-")), 2)), NA())</f>
        <v>0.22</v>
      </c>
      <c r="J34" s="169" t="e">
        <f>IF(ROUND(VALUE(SUBSTITUTE(連結実質赤字比率に係る赤字・黒字の構成分析!J$36,"▲", "-")), 2) &lt; 0, ABS(ROUND(VALUE(SUBSTITUTE(連結実質赤字比率に係る赤字・黒字の構成分析!J$36,"▲", "-")), 2)), NA())</f>
        <v>#N/A</v>
      </c>
      <c r="K34" s="169">
        <f>IF(ROUND(VALUE(SUBSTITUTE(連結実質赤字比率に係る赤字・黒字の構成分析!J$36,"▲", "-")), 2) &gt;= 0, ABS(ROUND(VALUE(SUBSTITUTE(連結実質赤字比率に係る赤字・黒字の構成分析!J$36,"▲", "-")), 2)), NA())</f>
        <v>0.28999999999999998</v>
      </c>
    </row>
    <row r="35" spans="1:16" x14ac:dyDescent="0.15">
      <c r="A35" s="169" t="str">
        <f>IF(連結実質赤字比率に係る赤字・黒字の構成分析!C$35="",NA(),連結実質赤字比率に係る赤字・黒字の構成分析!C$35)</f>
        <v>介護保険会計（保険事業勘定）</v>
      </c>
      <c r="B35" s="169" t="e">
        <f>IF(ROUND(VALUE(SUBSTITUTE(連結実質赤字比率に係る赤字・黒字の構成分析!F$35,"▲", "-")), 2) &lt; 0, ABS(ROUND(VALUE(SUBSTITUTE(連結実質赤字比率に係る赤字・黒字の構成分析!F$35,"▲", "-")), 2)), NA())</f>
        <v>#N/A</v>
      </c>
      <c r="C35" s="169">
        <f>IF(ROUND(VALUE(SUBSTITUTE(連結実質赤字比率に係る赤字・黒字の構成分析!F$35,"▲", "-")), 2) &gt;= 0, ABS(ROUND(VALUE(SUBSTITUTE(連結実質赤字比率に係る赤字・黒字の構成分析!F$35,"▲", "-")), 2)), NA())</f>
        <v>0.31</v>
      </c>
      <c r="D35" s="169" t="e">
        <f>IF(ROUND(VALUE(SUBSTITUTE(連結実質赤字比率に係る赤字・黒字の構成分析!G$35,"▲", "-")), 2) &lt; 0, ABS(ROUND(VALUE(SUBSTITUTE(連結実質赤字比率に係る赤字・黒字の構成分析!G$35,"▲", "-")), 2)), NA())</f>
        <v>#N/A</v>
      </c>
      <c r="E35" s="169">
        <f>IF(ROUND(VALUE(SUBSTITUTE(連結実質赤字比率に係る赤字・黒字の構成分析!G$35,"▲", "-")), 2) &gt;= 0, ABS(ROUND(VALUE(SUBSTITUTE(連結実質赤字比率に係る赤字・黒字の構成分析!G$35,"▲", "-")), 2)), NA())</f>
        <v>0.55000000000000004</v>
      </c>
      <c r="F35" s="169" t="e">
        <f>IF(ROUND(VALUE(SUBSTITUTE(連結実質赤字比率に係る赤字・黒字の構成分析!H$35,"▲", "-")), 2) &lt; 0, ABS(ROUND(VALUE(SUBSTITUTE(連結実質赤字比率に係る赤字・黒字の構成分析!H$35,"▲", "-")), 2)), NA())</f>
        <v>#N/A</v>
      </c>
      <c r="G35" s="169">
        <f>IF(ROUND(VALUE(SUBSTITUTE(連結実質赤字比率に係る赤字・黒字の構成分析!H$35,"▲", "-")), 2) &gt;= 0, ABS(ROUND(VALUE(SUBSTITUTE(連結実質赤字比率に係る赤字・黒字の構成分析!H$35,"▲", "-")), 2)), NA())</f>
        <v>0.76</v>
      </c>
      <c r="H35" s="169" t="e">
        <f>IF(ROUND(VALUE(SUBSTITUTE(連結実質赤字比率に係る赤字・黒字の構成分析!I$35,"▲", "-")), 2) &lt; 0, ABS(ROUND(VALUE(SUBSTITUTE(連結実質赤字比率に係る赤字・黒字の構成分析!I$35,"▲", "-")), 2)), NA())</f>
        <v>#N/A</v>
      </c>
      <c r="I35" s="169">
        <f>IF(ROUND(VALUE(SUBSTITUTE(連結実質赤字比率に係る赤字・黒字の構成分析!I$35,"▲", "-")), 2) &gt;= 0, ABS(ROUND(VALUE(SUBSTITUTE(連結実質赤字比率に係る赤字・黒字の構成分析!I$35,"▲", "-")), 2)), NA())</f>
        <v>0.72</v>
      </c>
      <c r="J35" s="169" t="e">
        <f>IF(ROUND(VALUE(SUBSTITUTE(連結実質赤字比率に係る赤字・黒字の構成分析!J$35,"▲", "-")), 2) &lt; 0, ABS(ROUND(VALUE(SUBSTITUTE(連結実質赤字比率に係る赤字・黒字の構成分析!J$35,"▲", "-")), 2)), NA())</f>
        <v>#N/A</v>
      </c>
      <c r="K35" s="169">
        <f>IF(ROUND(VALUE(SUBSTITUTE(連結実質赤字比率に係る赤字・黒字の構成分析!J$35,"▲", "-")), 2) &gt;= 0, ABS(ROUND(VALUE(SUBSTITUTE(連結実質赤字比率に係る赤字・黒字の構成分析!J$35,"▲", "-")), 2)), NA())</f>
        <v>0.3</v>
      </c>
    </row>
    <row r="36" spans="1:16" x14ac:dyDescent="0.15">
      <c r="A36" s="169" t="str">
        <f>IF(連結実質赤字比率に係る赤字・黒字の構成分析!C$34="",NA(),連結実質赤字比率に係る赤字・黒字の構成分析!C$34)</f>
        <v>一般会計</v>
      </c>
      <c r="B36" s="169" t="e">
        <f>IF(ROUND(VALUE(SUBSTITUTE(連結実質赤字比率に係る赤字・黒字の構成分析!F$34,"▲", "-")), 2) &lt; 0, ABS(ROUND(VALUE(SUBSTITUTE(連結実質赤字比率に係る赤字・黒字の構成分析!F$34,"▲", "-")), 2)), NA())</f>
        <v>#N/A</v>
      </c>
      <c r="C36" s="169">
        <f>IF(ROUND(VALUE(SUBSTITUTE(連結実質赤字比率に係る赤字・黒字の構成分析!F$34,"▲", "-")), 2) &gt;= 0, ABS(ROUND(VALUE(SUBSTITUTE(連結実質赤字比率に係る赤字・黒字の構成分析!F$34,"▲", "-")), 2)), NA())</f>
        <v>3.29</v>
      </c>
      <c r="D36" s="169" t="e">
        <f>IF(ROUND(VALUE(SUBSTITUTE(連結実質赤字比率に係る赤字・黒字の構成分析!G$34,"▲", "-")), 2) &lt; 0, ABS(ROUND(VALUE(SUBSTITUTE(連結実質赤字比率に係る赤字・黒字の構成分析!G$34,"▲", "-")), 2)), NA())</f>
        <v>#N/A</v>
      </c>
      <c r="E36" s="169">
        <f>IF(ROUND(VALUE(SUBSTITUTE(連結実質赤字比率に係る赤字・黒字の構成分析!G$34,"▲", "-")), 2) &gt;= 0, ABS(ROUND(VALUE(SUBSTITUTE(連結実質赤字比率に係る赤字・黒字の構成分析!G$34,"▲", "-")), 2)), NA())</f>
        <v>5.12</v>
      </c>
      <c r="F36" s="169" t="e">
        <f>IF(ROUND(VALUE(SUBSTITUTE(連結実質赤字比率に係る赤字・黒字の構成分析!H$34,"▲", "-")), 2) &lt; 0, ABS(ROUND(VALUE(SUBSTITUTE(連結実質赤字比率に係る赤字・黒字の構成分析!H$34,"▲", "-")), 2)), NA())</f>
        <v>#N/A</v>
      </c>
      <c r="G36" s="169">
        <f>IF(ROUND(VALUE(SUBSTITUTE(連結実質赤字比率に係る赤字・黒字の構成分析!H$34,"▲", "-")), 2) &gt;= 0, ABS(ROUND(VALUE(SUBSTITUTE(連結実質赤字比率に係る赤字・黒字の構成分析!H$34,"▲", "-")), 2)), NA())</f>
        <v>5.93</v>
      </c>
      <c r="H36" s="169" t="e">
        <f>IF(ROUND(VALUE(SUBSTITUTE(連結実質赤字比率に係る赤字・黒字の構成分析!I$34,"▲", "-")), 2) &lt; 0, ABS(ROUND(VALUE(SUBSTITUTE(連結実質赤字比率に係る赤字・黒字の構成分析!I$34,"▲", "-")), 2)), NA())</f>
        <v>#N/A</v>
      </c>
      <c r="I36" s="169">
        <f>IF(ROUND(VALUE(SUBSTITUTE(連結実質赤字比率に係る赤字・黒字の構成分析!I$34,"▲", "-")), 2) &gt;= 0, ABS(ROUND(VALUE(SUBSTITUTE(連結実質赤字比率に係る赤字・黒字の構成分析!I$34,"▲", "-")), 2)), NA())</f>
        <v>5.23</v>
      </c>
      <c r="J36" s="169" t="e">
        <f>IF(ROUND(VALUE(SUBSTITUTE(連結実質赤字比率に係る赤字・黒字の構成分析!J$34,"▲", "-")), 2) &lt; 0, ABS(ROUND(VALUE(SUBSTITUTE(連結実質赤字比率に係る赤字・黒字の構成分析!J$34,"▲", "-")), 2)), NA())</f>
        <v>#N/A</v>
      </c>
      <c r="K36" s="169">
        <f>IF(ROUND(VALUE(SUBSTITUTE(連結実質赤字比率に係る赤字・黒字の構成分析!J$34,"▲", "-")), 2) &gt;= 0, ABS(ROUND(VALUE(SUBSTITUTE(連結実質赤字比率に係る赤字・黒字の構成分析!J$34,"▲", "-")), 2)), NA())</f>
        <v>3.67</v>
      </c>
    </row>
    <row r="39" spans="1:16" x14ac:dyDescent="0.15">
      <c r="A39" s="142" t="s">
        <v>58</v>
      </c>
    </row>
    <row r="40" spans="1:16" x14ac:dyDescent="0.15">
      <c r="A40" s="170"/>
      <c r="B40" s="170" t="str">
        <f>'実質公債費比率（分子）の構造'!K$44</f>
        <v>R01</v>
      </c>
      <c r="C40" s="170"/>
      <c r="D40" s="170"/>
      <c r="E40" s="170" t="str">
        <f>'実質公債費比率（分子）の構造'!L$44</f>
        <v>R02</v>
      </c>
      <c r="F40" s="170"/>
      <c r="G40" s="170"/>
      <c r="H40" s="170" t="str">
        <f>'実質公債費比率（分子）の構造'!M$44</f>
        <v>R03</v>
      </c>
      <c r="I40" s="170"/>
      <c r="J40" s="170"/>
      <c r="K40" s="170" t="str">
        <f>'実質公債費比率（分子）の構造'!N$44</f>
        <v>R04</v>
      </c>
      <c r="L40" s="170"/>
      <c r="M40" s="170"/>
      <c r="N40" s="170" t="str">
        <f>'実質公債費比率（分子）の構造'!O$44</f>
        <v>R05</v>
      </c>
      <c r="O40" s="170"/>
      <c r="P40" s="170"/>
    </row>
    <row r="41" spans="1:16" x14ac:dyDescent="0.15">
      <c r="A41" s="170"/>
      <c r="B41" s="170" t="s">
        <v>59</v>
      </c>
      <c r="C41" s="170"/>
      <c r="D41" s="170" t="s">
        <v>60</v>
      </c>
      <c r="E41" s="170" t="s">
        <v>59</v>
      </c>
      <c r="F41" s="170"/>
      <c r="G41" s="170" t="s">
        <v>60</v>
      </c>
      <c r="H41" s="170" t="s">
        <v>59</v>
      </c>
      <c r="I41" s="170"/>
      <c r="J41" s="170" t="s">
        <v>60</v>
      </c>
      <c r="K41" s="170" t="s">
        <v>59</v>
      </c>
      <c r="L41" s="170"/>
      <c r="M41" s="170" t="s">
        <v>60</v>
      </c>
      <c r="N41" s="170" t="s">
        <v>59</v>
      </c>
      <c r="O41" s="170"/>
      <c r="P41" s="170" t="s">
        <v>60</v>
      </c>
    </row>
    <row r="42" spans="1:16" x14ac:dyDescent="0.15">
      <c r="A42" s="170" t="s">
        <v>61</v>
      </c>
      <c r="B42" s="170"/>
      <c r="C42" s="170"/>
      <c r="D42" s="170">
        <f>'実質公債費比率（分子）の構造'!K$52</f>
        <v>11767</v>
      </c>
      <c r="E42" s="170"/>
      <c r="F42" s="170"/>
      <c r="G42" s="170">
        <f>'実質公債費比率（分子）の構造'!L$52</f>
        <v>11627</v>
      </c>
      <c r="H42" s="170"/>
      <c r="I42" s="170"/>
      <c r="J42" s="170">
        <f>'実質公債費比率（分子）の構造'!M$52</f>
        <v>11172</v>
      </c>
      <c r="K42" s="170"/>
      <c r="L42" s="170"/>
      <c r="M42" s="170">
        <f>'実質公債費比率（分子）の構造'!N$52</f>
        <v>10374</v>
      </c>
      <c r="N42" s="170"/>
      <c r="O42" s="170"/>
      <c r="P42" s="170">
        <f>'実質公債費比率（分子）の構造'!O$52</f>
        <v>9438</v>
      </c>
    </row>
    <row r="43" spans="1:16" x14ac:dyDescent="0.15">
      <c r="A43" s="170" t="s">
        <v>16</v>
      </c>
      <c r="B43" s="170" t="str">
        <f>'実質公債費比率（分子）の構造'!K$51</f>
        <v>-</v>
      </c>
      <c r="C43" s="170"/>
      <c r="D43" s="170"/>
      <c r="E43" s="170" t="str">
        <f>'実質公債費比率（分子）の構造'!L$51</f>
        <v>-</v>
      </c>
      <c r="F43" s="170"/>
      <c r="G43" s="170"/>
      <c r="H43" s="170" t="str">
        <f>'実質公債費比率（分子）の構造'!M$51</f>
        <v>-</v>
      </c>
      <c r="I43" s="170"/>
      <c r="J43" s="170"/>
      <c r="K43" s="170" t="str">
        <f>'実質公債費比率（分子）の構造'!N$51</f>
        <v>-</v>
      </c>
      <c r="L43" s="170"/>
      <c r="M43" s="170"/>
      <c r="N43" s="170" t="str">
        <f>'実質公債費比率（分子）の構造'!O$51</f>
        <v>-</v>
      </c>
      <c r="O43" s="170"/>
      <c r="P43" s="170"/>
    </row>
    <row r="44" spans="1:16" x14ac:dyDescent="0.15">
      <c r="A44" s="170" t="s">
        <v>62</v>
      </c>
      <c r="B44" s="170">
        <f>'実質公債費比率（分子）の構造'!K$50</f>
        <v>2346</v>
      </c>
      <c r="C44" s="170"/>
      <c r="D44" s="170"/>
      <c r="E44" s="170">
        <f>'実質公債費比率（分子）の構造'!L$50</f>
        <v>3381</v>
      </c>
      <c r="F44" s="170"/>
      <c r="G44" s="170"/>
      <c r="H44" s="170">
        <f>'実質公債費比率（分子）の構造'!M$50</f>
        <v>4088</v>
      </c>
      <c r="I44" s="170"/>
      <c r="J44" s="170"/>
      <c r="K44" s="170">
        <f>'実質公債費比率（分子）の構造'!N$50</f>
        <v>873</v>
      </c>
      <c r="L44" s="170"/>
      <c r="M44" s="170"/>
      <c r="N44" s="170">
        <f>'実質公債費比率（分子）の構造'!O$50</f>
        <v>772</v>
      </c>
      <c r="O44" s="170"/>
      <c r="P44" s="170"/>
    </row>
    <row r="45" spans="1:16" x14ac:dyDescent="0.15">
      <c r="A45" s="170" t="s">
        <v>63</v>
      </c>
      <c r="B45" s="170">
        <f>'実質公債費比率（分子）の構造'!K$49</f>
        <v>180</v>
      </c>
      <c r="C45" s="170"/>
      <c r="D45" s="170"/>
      <c r="E45" s="170">
        <f>'実質公債費比率（分子）の構造'!L$49</f>
        <v>200</v>
      </c>
      <c r="F45" s="170"/>
      <c r="G45" s="170"/>
      <c r="H45" s="170">
        <f>'実質公債費比率（分子）の構造'!M$49</f>
        <v>192</v>
      </c>
      <c r="I45" s="170"/>
      <c r="J45" s="170"/>
      <c r="K45" s="170">
        <f>'実質公債費比率（分子）の構造'!N$49</f>
        <v>197</v>
      </c>
      <c r="L45" s="170"/>
      <c r="M45" s="170"/>
      <c r="N45" s="170">
        <f>'実質公債費比率（分子）の構造'!O$49</f>
        <v>240</v>
      </c>
      <c r="O45" s="170"/>
      <c r="P45" s="170"/>
    </row>
    <row r="46" spans="1:16" x14ac:dyDescent="0.15">
      <c r="A46" s="170" t="s">
        <v>64</v>
      </c>
      <c r="B46" s="170">
        <f>'実質公債費比率（分子）の構造'!K$48</f>
        <v>116</v>
      </c>
      <c r="C46" s="170"/>
      <c r="D46" s="170"/>
      <c r="E46" s="170">
        <f>'実質公債費比率（分子）の構造'!L$48</f>
        <v>93</v>
      </c>
      <c r="F46" s="170"/>
      <c r="G46" s="170"/>
      <c r="H46" s="170">
        <f>'実質公債費比率（分子）の構造'!M$48</f>
        <v>77</v>
      </c>
      <c r="I46" s="170"/>
      <c r="J46" s="170"/>
      <c r="K46" s="170">
        <f>'実質公債費比率（分子）の構造'!N$48</f>
        <v>59</v>
      </c>
      <c r="L46" s="170"/>
      <c r="M46" s="170"/>
      <c r="N46" s="170">
        <f>'実質公債費比率（分子）の構造'!O$48</f>
        <v>54</v>
      </c>
      <c r="O46" s="170"/>
      <c r="P46" s="170"/>
    </row>
    <row r="47" spans="1:16" x14ac:dyDescent="0.15">
      <c r="A47" s="170" t="s">
        <v>12</v>
      </c>
      <c r="B47" s="170">
        <f>'実質公債費比率（分子）の構造'!K$47</f>
        <v>582</v>
      </c>
      <c r="C47" s="170"/>
      <c r="D47" s="170"/>
      <c r="E47" s="170">
        <f>'実質公債費比率（分子）の構造'!L$47</f>
        <v>612</v>
      </c>
      <c r="F47" s="170"/>
      <c r="G47" s="170"/>
      <c r="H47" s="170">
        <f>'実質公債費比率（分子）の構造'!M$47</f>
        <v>537</v>
      </c>
      <c r="I47" s="170"/>
      <c r="J47" s="170"/>
      <c r="K47" s="170">
        <f>'実質公債費比率（分子）の構造'!N$47</f>
        <v>558</v>
      </c>
      <c r="L47" s="170"/>
      <c r="M47" s="170"/>
      <c r="N47" s="170">
        <f>'実質公債費比率（分子）の構造'!O$47</f>
        <v>527</v>
      </c>
      <c r="O47" s="170"/>
      <c r="P47" s="170"/>
    </row>
    <row r="48" spans="1:16" x14ac:dyDescent="0.15">
      <c r="A48" s="170" t="s">
        <v>65</v>
      </c>
      <c r="B48" s="170" t="str">
        <f>'実質公債費比率（分子）の構造'!K$46</f>
        <v>-</v>
      </c>
      <c r="C48" s="170"/>
      <c r="D48" s="170"/>
      <c r="E48" s="170" t="str">
        <f>'実質公債費比率（分子）の構造'!L$46</f>
        <v>-</v>
      </c>
      <c r="F48" s="170"/>
      <c r="G48" s="170"/>
      <c r="H48" s="170" t="str">
        <f>'実質公債費比率（分子）の構造'!M$46</f>
        <v>-</v>
      </c>
      <c r="I48" s="170"/>
      <c r="J48" s="170"/>
      <c r="K48" s="170" t="str">
        <f>'実質公債費比率（分子）の構造'!N$46</f>
        <v>-</v>
      </c>
      <c r="L48" s="170"/>
      <c r="M48" s="170"/>
      <c r="N48" s="170" t="str">
        <f>'実質公債費比率（分子）の構造'!O$46</f>
        <v>-</v>
      </c>
      <c r="O48" s="170"/>
      <c r="P48" s="170"/>
    </row>
    <row r="49" spans="1:16" x14ac:dyDescent="0.15">
      <c r="A49" s="170" t="s">
        <v>66</v>
      </c>
      <c r="B49" s="170">
        <f>'実質公債費比率（分子）の構造'!K$45</f>
        <v>3263</v>
      </c>
      <c r="C49" s="170"/>
      <c r="D49" s="170"/>
      <c r="E49" s="170">
        <f>'実質公債費比率（分子）の構造'!L$45</f>
        <v>3350</v>
      </c>
      <c r="F49" s="170"/>
      <c r="G49" s="170"/>
      <c r="H49" s="170">
        <f>'実質公債費比率（分子）の構造'!M$45</f>
        <v>3071</v>
      </c>
      <c r="I49" s="170"/>
      <c r="J49" s="170"/>
      <c r="K49" s="170">
        <f>'実質公債費比率（分子）の構造'!N$45</f>
        <v>3239</v>
      </c>
      <c r="L49" s="170"/>
      <c r="M49" s="170"/>
      <c r="N49" s="170">
        <f>'実質公債費比率（分子）の構造'!O$45</f>
        <v>3288</v>
      </c>
      <c r="O49" s="170"/>
      <c r="P49" s="170"/>
    </row>
    <row r="50" spans="1:16" x14ac:dyDescent="0.15">
      <c r="A50" s="170" t="s">
        <v>67</v>
      </c>
      <c r="B50" s="170" t="e">
        <f>NA()</f>
        <v>#N/A</v>
      </c>
      <c r="C50" s="170">
        <f>IF(ISNUMBER('実質公債費比率（分子）の構造'!K$53),'実質公債費比率（分子）の構造'!K$53,NA())</f>
        <v>-5280</v>
      </c>
      <c r="D50" s="170" t="e">
        <f>NA()</f>
        <v>#N/A</v>
      </c>
      <c r="E50" s="170" t="e">
        <f>NA()</f>
        <v>#N/A</v>
      </c>
      <c r="F50" s="170">
        <f>IF(ISNUMBER('実質公債費比率（分子）の構造'!L$53),'実質公債費比率（分子）の構造'!L$53,NA())</f>
        <v>-3991</v>
      </c>
      <c r="G50" s="170" t="e">
        <f>NA()</f>
        <v>#N/A</v>
      </c>
      <c r="H50" s="170" t="e">
        <f>NA()</f>
        <v>#N/A</v>
      </c>
      <c r="I50" s="170">
        <f>IF(ISNUMBER('実質公債費比率（分子）の構造'!M$53),'実質公債費比率（分子）の構造'!M$53,NA())</f>
        <v>-3207</v>
      </c>
      <c r="J50" s="170" t="e">
        <f>NA()</f>
        <v>#N/A</v>
      </c>
      <c r="K50" s="170" t="e">
        <f>NA()</f>
        <v>#N/A</v>
      </c>
      <c r="L50" s="170">
        <f>IF(ISNUMBER('実質公債費比率（分子）の構造'!N$53),'実質公債費比率（分子）の構造'!N$53,NA())</f>
        <v>-5448</v>
      </c>
      <c r="M50" s="170" t="e">
        <f>NA()</f>
        <v>#N/A</v>
      </c>
      <c r="N50" s="170" t="e">
        <f>NA()</f>
        <v>#N/A</v>
      </c>
      <c r="O50" s="170">
        <f>IF(ISNUMBER('実質公債費比率（分子）の構造'!O$53),'実質公債費比率（分子）の構造'!O$53,NA())</f>
        <v>-4557</v>
      </c>
      <c r="P50" s="170" t="e">
        <f>NA()</f>
        <v>#N/A</v>
      </c>
    </row>
    <row r="53" spans="1:16" x14ac:dyDescent="0.15">
      <c r="A53" s="142" t="s">
        <v>68</v>
      </c>
    </row>
    <row r="54" spans="1:16" x14ac:dyDescent="0.15">
      <c r="A54" s="169"/>
      <c r="B54" s="169" t="str">
        <f>'将来負担比率（分子）の構造'!I$40</f>
        <v>R01</v>
      </c>
      <c r="C54" s="169"/>
      <c r="D54" s="169"/>
      <c r="E54" s="169" t="str">
        <f>'将来負担比率（分子）の構造'!J$40</f>
        <v>R02</v>
      </c>
      <c r="F54" s="169"/>
      <c r="G54" s="169"/>
      <c r="H54" s="169" t="str">
        <f>'将来負担比率（分子）の構造'!K$40</f>
        <v>R03</v>
      </c>
      <c r="I54" s="169"/>
      <c r="J54" s="169"/>
      <c r="K54" s="169" t="str">
        <f>'将来負担比率（分子）の構造'!L$40</f>
        <v>R04</v>
      </c>
      <c r="L54" s="169"/>
      <c r="M54" s="169"/>
      <c r="N54" s="169" t="str">
        <f>'将来負担比率（分子）の構造'!M$40</f>
        <v>R05</v>
      </c>
      <c r="O54" s="169"/>
      <c r="P54" s="169"/>
    </row>
    <row r="55" spans="1:16" x14ac:dyDescent="0.15">
      <c r="A55" s="169"/>
      <c r="B55" s="169" t="s">
        <v>69</v>
      </c>
      <c r="C55" s="169"/>
      <c r="D55" s="169" t="s">
        <v>70</v>
      </c>
      <c r="E55" s="169" t="s">
        <v>69</v>
      </c>
      <c r="F55" s="169"/>
      <c r="G55" s="169" t="s">
        <v>70</v>
      </c>
      <c r="H55" s="169" t="s">
        <v>69</v>
      </c>
      <c r="I55" s="169"/>
      <c r="J55" s="169" t="s">
        <v>70</v>
      </c>
      <c r="K55" s="169" t="s">
        <v>69</v>
      </c>
      <c r="L55" s="169"/>
      <c r="M55" s="169" t="s">
        <v>70</v>
      </c>
      <c r="N55" s="169" t="s">
        <v>69</v>
      </c>
      <c r="O55" s="169"/>
      <c r="P55" s="169" t="s">
        <v>70</v>
      </c>
    </row>
    <row r="56" spans="1:16" x14ac:dyDescent="0.15">
      <c r="A56" s="169" t="s">
        <v>43</v>
      </c>
      <c r="B56" s="169"/>
      <c r="C56" s="169"/>
      <c r="D56" s="169">
        <f>'将来負担比率（分子）の構造'!I$52</f>
        <v>103219</v>
      </c>
      <c r="E56" s="169"/>
      <c r="F56" s="169"/>
      <c r="G56" s="169">
        <f>'将来負担比率（分子）の構造'!J$52</f>
        <v>96597</v>
      </c>
      <c r="H56" s="169"/>
      <c r="I56" s="169"/>
      <c r="J56" s="169">
        <f>'将来負担比率（分子）の構造'!K$52</f>
        <v>103663</v>
      </c>
      <c r="K56" s="169"/>
      <c r="L56" s="169"/>
      <c r="M56" s="169">
        <f>'将来負担比率（分子）の構造'!L$52</f>
        <v>101357</v>
      </c>
      <c r="N56" s="169"/>
      <c r="O56" s="169"/>
      <c r="P56" s="169">
        <f>'将来負担比率（分子）の構造'!M$52</f>
        <v>90872</v>
      </c>
    </row>
    <row r="57" spans="1:16" x14ac:dyDescent="0.15">
      <c r="A57" s="169" t="s">
        <v>42</v>
      </c>
      <c r="B57" s="169"/>
      <c r="C57" s="169"/>
      <c r="D57" s="169">
        <f>'将来負担比率（分子）の構造'!I$51</f>
        <v>5660</v>
      </c>
      <c r="E57" s="169"/>
      <c r="F57" s="169"/>
      <c r="G57" s="169">
        <f>'将来負担比率（分子）の構造'!J$51</f>
        <v>7307</v>
      </c>
      <c r="H57" s="169"/>
      <c r="I57" s="169"/>
      <c r="J57" s="169">
        <f>'将来負担比率（分子）の構造'!K$51</f>
        <v>10246</v>
      </c>
      <c r="K57" s="169"/>
      <c r="L57" s="169"/>
      <c r="M57" s="169">
        <f>'将来負担比率（分子）の構造'!L$51</f>
        <v>12635</v>
      </c>
      <c r="N57" s="169"/>
      <c r="O57" s="169"/>
      <c r="P57" s="169">
        <f>'将来負担比率（分子）の構造'!M$51</f>
        <v>12850</v>
      </c>
    </row>
    <row r="58" spans="1:16" x14ac:dyDescent="0.15">
      <c r="A58" s="169" t="s">
        <v>41</v>
      </c>
      <c r="B58" s="169"/>
      <c r="C58" s="169"/>
      <c r="D58" s="169">
        <f>'将来負担比率（分子）の構造'!I$50</f>
        <v>108584</v>
      </c>
      <c r="E58" s="169"/>
      <c r="F58" s="169"/>
      <c r="G58" s="169">
        <f>'将来負担比率（分子）の構造'!J$50</f>
        <v>106984</v>
      </c>
      <c r="H58" s="169"/>
      <c r="I58" s="169"/>
      <c r="J58" s="169">
        <f>'将来負担比率（分子）の構造'!K$50</f>
        <v>112900</v>
      </c>
      <c r="K58" s="169"/>
      <c r="L58" s="169"/>
      <c r="M58" s="169">
        <f>'将来負担比率（分子）の構造'!L$50</f>
        <v>123971</v>
      </c>
      <c r="N58" s="169"/>
      <c r="O58" s="169"/>
      <c r="P58" s="169">
        <f>'将来負担比率（分子）の構造'!M$50</f>
        <v>127473</v>
      </c>
    </row>
    <row r="59" spans="1:16" x14ac:dyDescent="0.15">
      <c r="A59" s="169" t="s">
        <v>39</v>
      </c>
      <c r="B59" s="169" t="str">
        <f>'将来負担比率（分子）の構造'!I$49</f>
        <v>-</v>
      </c>
      <c r="C59" s="169"/>
      <c r="D59" s="169"/>
      <c r="E59" s="169" t="str">
        <f>'将来負担比率（分子）の構造'!J$49</f>
        <v>-</v>
      </c>
      <c r="F59" s="169"/>
      <c r="G59" s="169"/>
      <c r="H59" s="169" t="str">
        <f>'将来負担比率（分子）の構造'!K$49</f>
        <v>-</v>
      </c>
      <c r="I59" s="169"/>
      <c r="J59" s="169"/>
      <c r="K59" s="169" t="str">
        <f>'将来負担比率（分子）の構造'!L$49</f>
        <v>-</v>
      </c>
      <c r="L59" s="169"/>
      <c r="M59" s="169"/>
      <c r="N59" s="169" t="str">
        <f>'将来負担比率（分子）の構造'!M$49</f>
        <v>-</v>
      </c>
      <c r="O59" s="169"/>
      <c r="P59" s="169"/>
    </row>
    <row r="60" spans="1:16" x14ac:dyDescent="0.15">
      <c r="A60" s="169" t="s">
        <v>38</v>
      </c>
      <c r="B60" s="169" t="str">
        <f>'将来負担比率（分子）の構造'!I$48</f>
        <v>-</v>
      </c>
      <c r="C60" s="169"/>
      <c r="D60" s="169"/>
      <c r="E60" s="169" t="str">
        <f>'将来負担比率（分子）の構造'!J$48</f>
        <v>-</v>
      </c>
      <c r="F60" s="169"/>
      <c r="G60" s="169"/>
      <c r="H60" s="169" t="str">
        <f>'将来負担比率（分子）の構造'!K$48</f>
        <v>-</v>
      </c>
      <c r="I60" s="169"/>
      <c r="J60" s="169"/>
      <c r="K60" s="169" t="str">
        <f>'将来負担比率（分子）の構造'!L$48</f>
        <v>-</v>
      </c>
      <c r="L60" s="169"/>
      <c r="M60" s="169"/>
      <c r="N60" s="169" t="str">
        <f>'将来負担比率（分子）の構造'!M$48</f>
        <v>-</v>
      </c>
      <c r="O60" s="169"/>
      <c r="P60" s="169"/>
    </row>
    <row r="61" spans="1:16" x14ac:dyDescent="0.15">
      <c r="A61" s="169" t="s">
        <v>36</v>
      </c>
      <c r="B61" s="169" t="str">
        <f>'将来負担比率（分子）の構造'!I$46</f>
        <v>-</v>
      </c>
      <c r="C61" s="169"/>
      <c r="D61" s="169"/>
      <c r="E61" s="169" t="str">
        <f>'将来負担比率（分子）の構造'!J$46</f>
        <v>-</v>
      </c>
      <c r="F61" s="169"/>
      <c r="G61" s="169"/>
      <c r="H61" s="169" t="str">
        <f>'将来負担比率（分子）の構造'!K$46</f>
        <v>-</v>
      </c>
      <c r="I61" s="169"/>
      <c r="J61" s="169"/>
      <c r="K61" s="169" t="str">
        <f>'将来負担比率（分子）の構造'!L$46</f>
        <v>-</v>
      </c>
      <c r="L61" s="169"/>
      <c r="M61" s="169"/>
      <c r="N61" s="169" t="str">
        <f>'将来負担比率（分子）の構造'!M$46</f>
        <v>-</v>
      </c>
      <c r="O61" s="169"/>
      <c r="P61" s="169"/>
    </row>
    <row r="62" spans="1:16" x14ac:dyDescent="0.15">
      <c r="A62" s="169" t="s">
        <v>35</v>
      </c>
      <c r="B62" s="169">
        <f>'将来負担比率（分子）の構造'!I$45</f>
        <v>33873</v>
      </c>
      <c r="C62" s="169"/>
      <c r="D62" s="169"/>
      <c r="E62" s="169">
        <f>'将来負担比率（分子）の構造'!J$45</f>
        <v>33092</v>
      </c>
      <c r="F62" s="169"/>
      <c r="G62" s="169"/>
      <c r="H62" s="169">
        <f>'将来負担比率（分子）の構造'!K$45</f>
        <v>32422</v>
      </c>
      <c r="I62" s="169"/>
      <c r="J62" s="169"/>
      <c r="K62" s="169">
        <f>'将来負担比率（分子）の構造'!L$45</f>
        <v>30615</v>
      </c>
      <c r="L62" s="169"/>
      <c r="M62" s="169"/>
      <c r="N62" s="169">
        <f>'将来負担比率（分子）の構造'!M$45</f>
        <v>30558</v>
      </c>
      <c r="O62" s="169"/>
      <c r="P62" s="169"/>
    </row>
    <row r="63" spans="1:16" x14ac:dyDescent="0.15">
      <c r="A63" s="169" t="s">
        <v>34</v>
      </c>
      <c r="B63" s="169">
        <f>'将来負担比率（分子）の構造'!I$44</f>
        <v>2262</v>
      </c>
      <c r="C63" s="169"/>
      <c r="D63" s="169"/>
      <c r="E63" s="169">
        <f>'将来負担比率（分子）の構造'!J$44</f>
        <v>2627</v>
      </c>
      <c r="F63" s="169"/>
      <c r="G63" s="169"/>
      <c r="H63" s="169">
        <f>'将来負担比率（分子）の構造'!K$44</f>
        <v>2978</v>
      </c>
      <c r="I63" s="169"/>
      <c r="J63" s="169"/>
      <c r="K63" s="169">
        <f>'将来負担比率（分子）の構造'!L$44</f>
        <v>3644</v>
      </c>
      <c r="L63" s="169"/>
      <c r="M63" s="169"/>
      <c r="N63" s="169">
        <f>'将来負担比率（分子）の構造'!M$44</f>
        <v>3755</v>
      </c>
      <c r="O63" s="169"/>
      <c r="P63" s="169"/>
    </row>
    <row r="64" spans="1:16" x14ac:dyDescent="0.15">
      <c r="A64" s="169" t="s">
        <v>33</v>
      </c>
      <c r="B64" s="169">
        <f>'将来負担比率（分子）の構造'!I$43</f>
        <v>616</v>
      </c>
      <c r="C64" s="169"/>
      <c r="D64" s="169"/>
      <c r="E64" s="169">
        <f>'将来負担比率（分子）の構造'!J$43</f>
        <v>529</v>
      </c>
      <c r="F64" s="169"/>
      <c r="G64" s="169"/>
      <c r="H64" s="169">
        <f>'将来負担比率（分子）の構造'!K$43</f>
        <v>451</v>
      </c>
      <c r="I64" s="169"/>
      <c r="J64" s="169"/>
      <c r="K64" s="169">
        <f>'将来負担比率（分子）の構造'!L$43</f>
        <v>393</v>
      </c>
      <c r="L64" s="169"/>
      <c r="M64" s="169"/>
      <c r="N64" s="169">
        <f>'将来負担比率（分子）の構造'!M$43</f>
        <v>342</v>
      </c>
      <c r="O64" s="169"/>
      <c r="P64" s="169"/>
    </row>
    <row r="65" spans="1:16" x14ac:dyDescent="0.15">
      <c r="A65" s="169" t="s">
        <v>32</v>
      </c>
      <c r="B65" s="169">
        <f>'将来負担比率（分子）の構造'!I$42</f>
        <v>24120</v>
      </c>
      <c r="C65" s="169"/>
      <c r="D65" s="169"/>
      <c r="E65" s="169">
        <f>'将来負担比率（分子）の構造'!J$42</f>
        <v>28227</v>
      </c>
      <c r="F65" s="169"/>
      <c r="G65" s="169"/>
      <c r="H65" s="169">
        <f>'将来負担比率（分子）の構造'!K$42</f>
        <v>29223</v>
      </c>
      <c r="I65" s="169"/>
      <c r="J65" s="169"/>
      <c r="K65" s="169">
        <f>'将来負担比率（分子）の構造'!L$42</f>
        <v>28887</v>
      </c>
      <c r="L65" s="169"/>
      <c r="M65" s="169"/>
      <c r="N65" s="169">
        <f>'将来負担比率（分子）の構造'!M$42</f>
        <v>30047</v>
      </c>
      <c r="O65" s="169"/>
      <c r="P65" s="169"/>
    </row>
    <row r="66" spans="1:16" x14ac:dyDescent="0.15">
      <c r="A66" s="169" t="s">
        <v>31</v>
      </c>
      <c r="B66" s="169">
        <f>'将来負担比率（分子）の構造'!I$41</f>
        <v>56919</v>
      </c>
      <c r="C66" s="169"/>
      <c r="D66" s="169"/>
      <c r="E66" s="169">
        <f>'将来負担比率（分子）の構造'!J$41</f>
        <v>56108</v>
      </c>
      <c r="F66" s="169"/>
      <c r="G66" s="169"/>
      <c r="H66" s="169">
        <f>'将来負担比率（分子）の構造'!K$41</f>
        <v>56735</v>
      </c>
      <c r="I66" s="169"/>
      <c r="J66" s="169"/>
      <c r="K66" s="169">
        <f>'将来負担比率（分子）の構造'!L$41</f>
        <v>59220</v>
      </c>
      <c r="L66" s="169"/>
      <c r="M66" s="169"/>
      <c r="N66" s="169">
        <f>'将来負担比率（分子）の構造'!M$41</f>
        <v>55690</v>
      </c>
      <c r="O66" s="169"/>
      <c r="P66" s="169"/>
    </row>
    <row r="67" spans="1:16" x14ac:dyDescent="0.15">
      <c r="A67" s="169" t="s">
        <v>71</v>
      </c>
      <c r="B67" s="169" t="e">
        <f>NA()</f>
        <v>#N/A</v>
      </c>
      <c r="C67" s="169">
        <f>IF(ISNUMBER('将来負担比率（分子）の構造'!I$53), IF('将来負担比率（分子）の構造'!I$53 &lt; 0, 0, '将来負担比率（分子）の構造'!I$53), NA())</f>
        <v>0</v>
      </c>
      <c r="D67" s="169" t="e">
        <f>NA()</f>
        <v>#N/A</v>
      </c>
      <c r="E67" s="169" t="e">
        <f>NA()</f>
        <v>#N/A</v>
      </c>
      <c r="F67" s="169">
        <f>IF(ISNUMBER('将来負担比率（分子）の構造'!J$53), IF('将来負担比率（分子）の構造'!J$53 &lt; 0, 0, '将来負担比率（分子）の構造'!J$53), NA())</f>
        <v>0</v>
      </c>
      <c r="G67" s="169" t="e">
        <f>NA()</f>
        <v>#N/A</v>
      </c>
      <c r="H67" s="169" t="e">
        <f>NA()</f>
        <v>#N/A</v>
      </c>
      <c r="I67" s="169">
        <f>IF(ISNUMBER('将来負担比率（分子）の構造'!K$53), IF('将来負担比率（分子）の構造'!K$53 &lt; 0, 0, '将来負担比率（分子）の構造'!K$53), NA())</f>
        <v>0</v>
      </c>
      <c r="J67" s="169" t="e">
        <f>NA()</f>
        <v>#N/A</v>
      </c>
      <c r="K67" s="169" t="e">
        <f>NA()</f>
        <v>#N/A</v>
      </c>
      <c r="L67" s="169">
        <f>IF(ISNUMBER('将来負担比率（分子）の構造'!L$53), IF('将来負担比率（分子）の構造'!L$53 &lt; 0, 0, '将来負担比率（分子）の構造'!L$53), NA())</f>
        <v>0</v>
      </c>
      <c r="M67" s="169" t="e">
        <f>NA()</f>
        <v>#N/A</v>
      </c>
      <c r="N67" s="169" t="e">
        <f>NA()</f>
        <v>#N/A</v>
      </c>
      <c r="O67" s="169">
        <f>IF(ISNUMBER('将来負担比率（分子）の構造'!M$53), IF('将来負担比率（分子）の構造'!M$53 &lt; 0, 0, '将来負担比率（分子）の構造'!M$53), NA())</f>
        <v>0</v>
      </c>
      <c r="P67" s="169" t="e">
        <f>NA()</f>
        <v>#N/A</v>
      </c>
    </row>
    <row r="70" spans="1:16" x14ac:dyDescent="0.15">
      <c r="A70" s="171" t="s">
        <v>72</v>
      </c>
      <c r="B70" s="171"/>
      <c r="C70" s="171"/>
      <c r="D70" s="171"/>
      <c r="E70" s="171"/>
      <c r="F70" s="171"/>
    </row>
    <row r="71" spans="1:16" x14ac:dyDescent="0.15">
      <c r="A71" s="172"/>
      <c r="B71" s="172" t="str">
        <f>基金残高に係る経年分析!F54</f>
        <v>R03</v>
      </c>
      <c r="C71" s="172" t="str">
        <f>基金残高に係る経年分析!G54</f>
        <v>R04</v>
      </c>
      <c r="D71" s="172" t="str">
        <f>基金残高に係る経年分析!H54</f>
        <v>R05</v>
      </c>
    </row>
    <row r="72" spans="1:16" x14ac:dyDescent="0.15">
      <c r="A72" s="172" t="s">
        <v>73</v>
      </c>
      <c r="B72" s="173">
        <f>基金残高に係る経年分析!F55</f>
        <v>45337</v>
      </c>
      <c r="C72" s="173">
        <f>基金残高に係る経年分析!G55</f>
        <v>47289</v>
      </c>
      <c r="D72" s="173">
        <f>基金残高に係る経年分析!H55</f>
        <v>49087</v>
      </c>
    </row>
    <row r="73" spans="1:16" x14ac:dyDescent="0.15">
      <c r="A73" s="172" t="s">
        <v>74</v>
      </c>
      <c r="B73" s="173">
        <f>基金残高に係る経年分析!F56</f>
        <v>5320</v>
      </c>
      <c r="C73" s="173">
        <f>基金残高に係る経年分析!G56</f>
        <v>5326</v>
      </c>
      <c r="D73" s="173">
        <f>基金残高に係る経年分析!H56</f>
        <v>5336</v>
      </c>
    </row>
    <row r="74" spans="1:16" x14ac:dyDescent="0.15">
      <c r="A74" s="172" t="s">
        <v>75</v>
      </c>
      <c r="B74" s="173">
        <f>基金残高に係る経年分析!F57</f>
        <v>45165</v>
      </c>
      <c r="C74" s="173">
        <f>基金残高に係る経年分析!G57</f>
        <v>49609</v>
      </c>
      <c r="D74" s="173">
        <f>基金残高に係る経年分析!H57</f>
        <v>54440</v>
      </c>
    </row>
  </sheetData>
  <sheetProtection algorithmName="SHA-512" hashValue="dLo5KOp3L0fTqJT9/rSW81yJV9VjO52Z6x3nr7050ZmkNrA04RwKW7a4o5NWI60UzFq0REP1fEDx+qn1DKMtdw==" saltValue="uZj40U0Wy9z2JGg5C/CDJ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8" customWidth="1"/>
    <col min="2" max="2" width="2.375" style="208" customWidth="1"/>
    <col min="3" max="16" width="2.625" style="208" customWidth="1"/>
    <col min="17" max="17" width="2.375" style="208" customWidth="1"/>
    <col min="18" max="95" width="1.625" style="208" customWidth="1"/>
    <col min="96" max="133" width="1.625" style="220" customWidth="1"/>
    <col min="134" max="143" width="1.625" style="208" customWidth="1"/>
    <col min="144" max="16384" width="0" style="208" hidden="1"/>
  </cols>
  <sheetData>
    <row r="1" spans="2:143" ht="22.5" customHeight="1" thickBot="1" x14ac:dyDescent="0.2">
      <c r="B1" s="206"/>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589" t="s">
        <v>202</v>
      </c>
      <c r="DI1" s="590"/>
      <c r="DJ1" s="590"/>
      <c r="DK1" s="590"/>
      <c r="DL1" s="590"/>
      <c r="DM1" s="590"/>
      <c r="DN1" s="591"/>
      <c r="DO1" s="208"/>
      <c r="DP1" s="589" t="s">
        <v>203</v>
      </c>
      <c r="DQ1" s="590"/>
      <c r="DR1" s="590"/>
      <c r="DS1" s="590"/>
      <c r="DT1" s="590"/>
      <c r="DU1" s="590"/>
      <c r="DV1" s="590"/>
      <c r="DW1" s="590"/>
      <c r="DX1" s="590"/>
      <c r="DY1" s="590"/>
      <c r="DZ1" s="590"/>
      <c r="EA1" s="590"/>
      <c r="EB1" s="590"/>
      <c r="EC1" s="591"/>
      <c r="ED1" s="207"/>
      <c r="EE1" s="207"/>
      <c r="EF1" s="207"/>
      <c r="EG1" s="207"/>
      <c r="EH1" s="207"/>
      <c r="EI1" s="207"/>
      <c r="EJ1" s="207"/>
      <c r="EK1" s="207"/>
      <c r="EL1" s="207"/>
      <c r="EM1" s="207"/>
    </row>
    <row r="2" spans="2:143" ht="22.5" customHeight="1" x14ac:dyDescent="0.15">
      <c r="B2" s="209" t="s">
        <v>204</v>
      </c>
      <c r="R2" s="210"/>
      <c r="S2" s="210"/>
      <c r="T2" s="210"/>
      <c r="U2" s="210"/>
      <c r="V2" s="210"/>
      <c r="W2" s="210"/>
      <c r="X2" s="210"/>
      <c r="Y2" s="210"/>
      <c r="Z2" s="210"/>
      <c r="AA2" s="210"/>
      <c r="AB2" s="210"/>
      <c r="AC2" s="210"/>
      <c r="AE2" s="211"/>
      <c r="AF2" s="211"/>
      <c r="AG2" s="211"/>
      <c r="AH2" s="211"/>
      <c r="AI2" s="211"/>
      <c r="AJ2" s="210"/>
      <c r="AK2" s="210"/>
      <c r="AL2" s="210"/>
      <c r="AM2" s="210"/>
      <c r="AN2" s="210"/>
      <c r="AO2" s="210"/>
      <c r="AP2" s="210"/>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row>
    <row r="3" spans="2:143" ht="11.25" customHeight="1" x14ac:dyDescent="0.15">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215</v>
      </c>
      <c r="C5" s="597"/>
      <c r="D5" s="597"/>
      <c r="E5" s="597"/>
      <c r="F5" s="597"/>
      <c r="G5" s="597"/>
      <c r="H5" s="597"/>
      <c r="I5" s="597"/>
      <c r="J5" s="597"/>
      <c r="K5" s="597"/>
      <c r="L5" s="597"/>
      <c r="M5" s="597"/>
      <c r="N5" s="597"/>
      <c r="O5" s="597"/>
      <c r="P5" s="597"/>
      <c r="Q5" s="598"/>
      <c r="R5" s="599">
        <v>72656390</v>
      </c>
      <c r="S5" s="600"/>
      <c r="T5" s="600"/>
      <c r="U5" s="600"/>
      <c r="V5" s="600"/>
      <c r="W5" s="600"/>
      <c r="X5" s="600"/>
      <c r="Y5" s="601"/>
      <c r="Z5" s="602">
        <v>22.7</v>
      </c>
      <c r="AA5" s="602"/>
      <c r="AB5" s="602"/>
      <c r="AC5" s="602"/>
      <c r="AD5" s="603">
        <v>72656390</v>
      </c>
      <c r="AE5" s="603"/>
      <c r="AF5" s="603"/>
      <c r="AG5" s="603"/>
      <c r="AH5" s="603"/>
      <c r="AI5" s="603"/>
      <c r="AJ5" s="603"/>
      <c r="AK5" s="603"/>
      <c r="AL5" s="604">
        <v>37.1</v>
      </c>
      <c r="AM5" s="605"/>
      <c r="AN5" s="605"/>
      <c r="AO5" s="606"/>
      <c r="AP5" s="596" t="s">
        <v>216</v>
      </c>
      <c r="AQ5" s="597"/>
      <c r="AR5" s="597"/>
      <c r="AS5" s="597"/>
      <c r="AT5" s="597"/>
      <c r="AU5" s="597"/>
      <c r="AV5" s="597"/>
      <c r="AW5" s="597"/>
      <c r="AX5" s="597"/>
      <c r="AY5" s="597"/>
      <c r="AZ5" s="597"/>
      <c r="BA5" s="597"/>
      <c r="BB5" s="597"/>
      <c r="BC5" s="597"/>
      <c r="BD5" s="597"/>
      <c r="BE5" s="597"/>
      <c r="BF5" s="598"/>
      <c r="BG5" s="610">
        <v>72616625</v>
      </c>
      <c r="BH5" s="611"/>
      <c r="BI5" s="611"/>
      <c r="BJ5" s="611"/>
      <c r="BK5" s="611"/>
      <c r="BL5" s="611"/>
      <c r="BM5" s="611"/>
      <c r="BN5" s="612"/>
      <c r="BO5" s="613">
        <v>99.9</v>
      </c>
      <c r="BP5" s="613"/>
      <c r="BQ5" s="613"/>
      <c r="BR5" s="613"/>
      <c r="BS5" s="614" t="s">
        <v>122</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15">
      <c r="B6" s="607" t="s">
        <v>220</v>
      </c>
      <c r="C6" s="608"/>
      <c r="D6" s="608"/>
      <c r="E6" s="608"/>
      <c r="F6" s="608"/>
      <c r="G6" s="608"/>
      <c r="H6" s="608"/>
      <c r="I6" s="608"/>
      <c r="J6" s="608"/>
      <c r="K6" s="608"/>
      <c r="L6" s="608"/>
      <c r="M6" s="608"/>
      <c r="N6" s="608"/>
      <c r="O6" s="608"/>
      <c r="P6" s="608"/>
      <c r="Q6" s="609"/>
      <c r="R6" s="610">
        <v>1083448</v>
      </c>
      <c r="S6" s="611"/>
      <c r="T6" s="611"/>
      <c r="U6" s="611"/>
      <c r="V6" s="611"/>
      <c r="W6" s="611"/>
      <c r="X6" s="611"/>
      <c r="Y6" s="612"/>
      <c r="Z6" s="613">
        <v>0.3</v>
      </c>
      <c r="AA6" s="613"/>
      <c r="AB6" s="613"/>
      <c r="AC6" s="613"/>
      <c r="AD6" s="614">
        <v>1083448</v>
      </c>
      <c r="AE6" s="614"/>
      <c r="AF6" s="614"/>
      <c r="AG6" s="614"/>
      <c r="AH6" s="614"/>
      <c r="AI6" s="614"/>
      <c r="AJ6" s="614"/>
      <c r="AK6" s="614"/>
      <c r="AL6" s="615">
        <v>0.6</v>
      </c>
      <c r="AM6" s="616"/>
      <c r="AN6" s="616"/>
      <c r="AO6" s="617"/>
      <c r="AP6" s="607" t="s">
        <v>221</v>
      </c>
      <c r="AQ6" s="608"/>
      <c r="AR6" s="608"/>
      <c r="AS6" s="608"/>
      <c r="AT6" s="608"/>
      <c r="AU6" s="608"/>
      <c r="AV6" s="608"/>
      <c r="AW6" s="608"/>
      <c r="AX6" s="608"/>
      <c r="AY6" s="608"/>
      <c r="AZ6" s="608"/>
      <c r="BA6" s="608"/>
      <c r="BB6" s="608"/>
      <c r="BC6" s="608"/>
      <c r="BD6" s="608"/>
      <c r="BE6" s="608"/>
      <c r="BF6" s="609"/>
      <c r="BG6" s="610">
        <v>72616625</v>
      </c>
      <c r="BH6" s="611"/>
      <c r="BI6" s="611"/>
      <c r="BJ6" s="611"/>
      <c r="BK6" s="611"/>
      <c r="BL6" s="611"/>
      <c r="BM6" s="611"/>
      <c r="BN6" s="612"/>
      <c r="BO6" s="613">
        <v>99.9</v>
      </c>
      <c r="BP6" s="613"/>
      <c r="BQ6" s="613"/>
      <c r="BR6" s="613"/>
      <c r="BS6" s="614" t="s">
        <v>122</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1004116</v>
      </c>
      <c r="CS6" s="611"/>
      <c r="CT6" s="611"/>
      <c r="CU6" s="611"/>
      <c r="CV6" s="611"/>
      <c r="CW6" s="611"/>
      <c r="CX6" s="611"/>
      <c r="CY6" s="612"/>
      <c r="CZ6" s="604">
        <v>0.3</v>
      </c>
      <c r="DA6" s="605"/>
      <c r="DB6" s="605"/>
      <c r="DC6" s="621"/>
      <c r="DD6" s="619" t="s">
        <v>122</v>
      </c>
      <c r="DE6" s="611"/>
      <c r="DF6" s="611"/>
      <c r="DG6" s="611"/>
      <c r="DH6" s="611"/>
      <c r="DI6" s="611"/>
      <c r="DJ6" s="611"/>
      <c r="DK6" s="611"/>
      <c r="DL6" s="611"/>
      <c r="DM6" s="611"/>
      <c r="DN6" s="611"/>
      <c r="DO6" s="611"/>
      <c r="DP6" s="612"/>
      <c r="DQ6" s="619">
        <v>1004116</v>
      </c>
      <c r="DR6" s="611"/>
      <c r="DS6" s="611"/>
      <c r="DT6" s="611"/>
      <c r="DU6" s="611"/>
      <c r="DV6" s="611"/>
      <c r="DW6" s="611"/>
      <c r="DX6" s="611"/>
      <c r="DY6" s="611"/>
      <c r="DZ6" s="611"/>
      <c r="EA6" s="611"/>
      <c r="EB6" s="611"/>
      <c r="EC6" s="620"/>
    </row>
    <row r="7" spans="2:143" ht="11.25" customHeight="1" x14ac:dyDescent="0.15">
      <c r="B7" s="607" t="s">
        <v>223</v>
      </c>
      <c r="C7" s="608"/>
      <c r="D7" s="608"/>
      <c r="E7" s="608"/>
      <c r="F7" s="608"/>
      <c r="G7" s="608"/>
      <c r="H7" s="608"/>
      <c r="I7" s="608"/>
      <c r="J7" s="608"/>
      <c r="K7" s="608"/>
      <c r="L7" s="608"/>
      <c r="M7" s="608"/>
      <c r="N7" s="608"/>
      <c r="O7" s="608"/>
      <c r="P7" s="608"/>
      <c r="Q7" s="609"/>
      <c r="R7" s="610">
        <v>281057</v>
      </c>
      <c r="S7" s="611"/>
      <c r="T7" s="611"/>
      <c r="U7" s="611"/>
      <c r="V7" s="611"/>
      <c r="W7" s="611"/>
      <c r="X7" s="611"/>
      <c r="Y7" s="612"/>
      <c r="Z7" s="613">
        <v>0.1</v>
      </c>
      <c r="AA7" s="613"/>
      <c r="AB7" s="613"/>
      <c r="AC7" s="613"/>
      <c r="AD7" s="614">
        <v>281057</v>
      </c>
      <c r="AE7" s="614"/>
      <c r="AF7" s="614"/>
      <c r="AG7" s="614"/>
      <c r="AH7" s="614"/>
      <c r="AI7" s="614"/>
      <c r="AJ7" s="614"/>
      <c r="AK7" s="614"/>
      <c r="AL7" s="615">
        <v>0.1</v>
      </c>
      <c r="AM7" s="616"/>
      <c r="AN7" s="616"/>
      <c r="AO7" s="617"/>
      <c r="AP7" s="607" t="s">
        <v>224</v>
      </c>
      <c r="AQ7" s="608"/>
      <c r="AR7" s="608"/>
      <c r="AS7" s="608"/>
      <c r="AT7" s="608"/>
      <c r="AU7" s="608"/>
      <c r="AV7" s="608"/>
      <c r="AW7" s="608"/>
      <c r="AX7" s="608"/>
      <c r="AY7" s="608"/>
      <c r="AZ7" s="608"/>
      <c r="BA7" s="608"/>
      <c r="BB7" s="608"/>
      <c r="BC7" s="608"/>
      <c r="BD7" s="608"/>
      <c r="BE7" s="608"/>
      <c r="BF7" s="609"/>
      <c r="BG7" s="610">
        <v>68363642</v>
      </c>
      <c r="BH7" s="611"/>
      <c r="BI7" s="611"/>
      <c r="BJ7" s="611"/>
      <c r="BK7" s="611"/>
      <c r="BL7" s="611"/>
      <c r="BM7" s="611"/>
      <c r="BN7" s="612"/>
      <c r="BO7" s="613">
        <v>94.1</v>
      </c>
      <c r="BP7" s="613"/>
      <c r="BQ7" s="613"/>
      <c r="BR7" s="613"/>
      <c r="BS7" s="614" t="s">
        <v>122</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25770390</v>
      </c>
      <c r="CS7" s="611"/>
      <c r="CT7" s="611"/>
      <c r="CU7" s="611"/>
      <c r="CV7" s="611"/>
      <c r="CW7" s="611"/>
      <c r="CX7" s="611"/>
      <c r="CY7" s="612"/>
      <c r="CZ7" s="613">
        <v>8.3000000000000007</v>
      </c>
      <c r="DA7" s="613"/>
      <c r="DB7" s="613"/>
      <c r="DC7" s="613"/>
      <c r="DD7" s="619">
        <v>4829072</v>
      </c>
      <c r="DE7" s="611"/>
      <c r="DF7" s="611"/>
      <c r="DG7" s="611"/>
      <c r="DH7" s="611"/>
      <c r="DI7" s="611"/>
      <c r="DJ7" s="611"/>
      <c r="DK7" s="611"/>
      <c r="DL7" s="611"/>
      <c r="DM7" s="611"/>
      <c r="DN7" s="611"/>
      <c r="DO7" s="611"/>
      <c r="DP7" s="612"/>
      <c r="DQ7" s="619">
        <v>22867122</v>
      </c>
      <c r="DR7" s="611"/>
      <c r="DS7" s="611"/>
      <c r="DT7" s="611"/>
      <c r="DU7" s="611"/>
      <c r="DV7" s="611"/>
      <c r="DW7" s="611"/>
      <c r="DX7" s="611"/>
      <c r="DY7" s="611"/>
      <c r="DZ7" s="611"/>
      <c r="EA7" s="611"/>
      <c r="EB7" s="611"/>
      <c r="EC7" s="620"/>
    </row>
    <row r="8" spans="2:143" ht="11.25" customHeight="1" x14ac:dyDescent="0.15">
      <c r="B8" s="607" t="s">
        <v>226</v>
      </c>
      <c r="C8" s="608"/>
      <c r="D8" s="608"/>
      <c r="E8" s="608"/>
      <c r="F8" s="608"/>
      <c r="G8" s="608"/>
      <c r="H8" s="608"/>
      <c r="I8" s="608"/>
      <c r="J8" s="608"/>
      <c r="K8" s="608"/>
      <c r="L8" s="608"/>
      <c r="M8" s="608"/>
      <c r="N8" s="608"/>
      <c r="O8" s="608"/>
      <c r="P8" s="608"/>
      <c r="Q8" s="609"/>
      <c r="R8" s="610">
        <v>1495386</v>
      </c>
      <c r="S8" s="611"/>
      <c r="T8" s="611"/>
      <c r="U8" s="611"/>
      <c r="V8" s="611"/>
      <c r="W8" s="611"/>
      <c r="X8" s="611"/>
      <c r="Y8" s="612"/>
      <c r="Z8" s="613">
        <v>0.5</v>
      </c>
      <c r="AA8" s="613"/>
      <c r="AB8" s="613"/>
      <c r="AC8" s="613"/>
      <c r="AD8" s="614">
        <v>1495386</v>
      </c>
      <c r="AE8" s="614"/>
      <c r="AF8" s="614"/>
      <c r="AG8" s="614"/>
      <c r="AH8" s="614"/>
      <c r="AI8" s="614"/>
      <c r="AJ8" s="614"/>
      <c r="AK8" s="614"/>
      <c r="AL8" s="615">
        <v>0.8</v>
      </c>
      <c r="AM8" s="616"/>
      <c r="AN8" s="616"/>
      <c r="AO8" s="617"/>
      <c r="AP8" s="607" t="s">
        <v>227</v>
      </c>
      <c r="AQ8" s="608"/>
      <c r="AR8" s="608"/>
      <c r="AS8" s="608"/>
      <c r="AT8" s="608"/>
      <c r="AU8" s="608"/>
      <c r="AV8" s="608"/>
      <c r="AW8" s="608"/>
      <c r="AX8" s="608"/>
      <c r="AY8" s="608"/>
      <c r="AZ8" s="608"/>
      <c r="BA8" s="608"/>
      <c r="BB8" s="608"/>
      <c r="BC8" s="608"/>
      <c r="BD8" s="608"/>
      <c r="BE8" s="608"/>
      <c r="BF8" s="609"/>
      <c r="BG8" s="610">
        <v>1436736</v>
      </c>
      <c r="BH8" s="611"/>
      <c r="BI8" s="611"/>
      <c r="BJ8" s="611"/>
      <c r="BK8" s="611"/>
      <c r="BL8" s="611"/>
      <c r="BM8" s="611"/>
      <c r="BN8" s="612"/>
      <c r="BO8" s="613">
        <v>2</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181878638</v>
      </c>
      <c r="CS8" s="611"/>
      <c r="CT8" s="611"/>
      <c r="CU8" s="611"/>
      <c r="CV8" s="611"/>
      <c r="CW8" s="611"/>
      <c r="CX8" s="611"/>
      <c r="CY8" s="612"/>
      <c r="CZ8" s="613">
        <v>58.2</v>
      </c>
      <c r="DA8" s="613"/>
      <c r="DB8" s="613"/>
      <c r="DC8" s="613"/>
      <c r="DD8" s="619">
        <v>1818903</v>
      </c>
      <c r="DE8" s="611"/>
      <c r="DF8" s="611"/>
      <c r="DG8" s="611"/>
      <c r="DH8" s="611"/>
      <c r="DI8" s="611"/>
      <c r="DJ8" s="611"/>
      <c r="DK8" s="611"/>
      <c r="DL8" s="611"/>
      <c r="DM8" s="611"/>
      <c r="DN8" s="611"/>
      <c r="DO8" s="611"/>
      <c r="DP8" s="612"/>
      <c r="DQ8" s="619">
        <v>103920504</v>
      </c>
      <c r="DR8" s="611"/>
      <c r="DS8" s="611"/>
      <c r="DT8" s="611"/>
      <c r="DU8" s="611"/>
      <c r="DV8" s="611"/>
      <c r="DW8" s="611"/>
      <c r="DX8" s="611"/>
      <c r="DY8" s="611"/>
      <c r="DZ8" s="611"/>
      <c r="EA8" s="611"/>
      <c r="EB8" s="611"/>
      <c r="EC8" s="620"/>
    </row>
    <row r="9" spans="2:143" ht="11.25" customHeight="1" x14ac:dyDescent="0.15">
      <c r="B9" s="607" t="s">
        <v>229</v>
      </c>
      <c r="C9" s="608"/>
      <c r="D9" s="608"/>
      <c r="E9" s="608"/>
      <c r="F9" s="608"/>
      <c r="G9" s="608"/>
      <c r="H9" s="608"/>
      <c r="I9" s="608"/>
      <c r="J9" s="608"/>
      <c r="K9" s="608"/>
      <c r="L9" s="608"/>
      <c r="M9" s="608"/>
      <c r="N9" s="608"/>
      <c r="O9" s="608"/>
      <c r="P9" s="608"/>
      <c r="Q9" s="609"/>
      <c r="R9" s="610">
        <v>1606553</v>
      </c>
      <c r="S9" s="611"/>
      <c r="T9" s="611"/>
      <c r="U9" s="611"/>
      <c r="V9" s="611"/>
      <c r="W9" s="611"/>
      <c r="X9" s="611"/>
      <c r="Y9" s="612"/>
      <c r="Z9" s="613">
        <v>0.5</v>
      </c>
      <c r="AA9" s="613"/>
      <c r="AB9" s="613"/>
      <c r="AC9" s="613"/>
      <c r="AD9" s="614">
        <v>1606553</v>
      </c>
      <c r="AE9" s="614"/>
      <c r="AF9" s="614"/>
      <c r="AG9" s="614"/>
      <c r="AH9" s="614"/>
      <c r="AI9" s="614"/>
      <c r="AJ9" s="614"/>
      <c r="AK9" s="614"/>
      <c r="AL9" s="615">
        <v>0.8</v>
      </c>
      <c r="AM9" s="616"/>
      <c r="AN9" s="616"/>
      <c r="AO9" s="617"/>
      <c r="AP9" s="607" t="s">
        <v>230</v>
      </c>
      <c r="AQ9" s="608"/>
      <c r="AR9" s="608"/>
      <c r="AS9" s="608"/>
      <c r="AT9" s="608"/>
      <c r="AU9" s="608"/>
      <c r="AV9" s="608"/>
      <c r="AW9" s="608"/>
      <c r="AX9" s="608"/>
      <c r="AY9" s="608"/>
      <c r="AZ9" s="608"/>
      <c r="BA9" s="608"/>
      <c r="BB9" s="608"/>
      <c r="BC9" s="608"/>
      <c r="BD9" s="608"/>
      <c r="BE9" s="608"/>
      <c r="BF9" s="609"/>
      <c r="BG9" s="610">
        <v>66926906</v>
      </c>
      <c r="BH9" s="611"/>
      <c r="BI9" s="611"/>
      <c r="BJ9" s="611"/>
      <c r="BK9" s="611"/>
      <c r="BL9" s="611"/>
      <c r="BM9" s="611"/>
      <c r="BN9" s="612"/>
      <c r="BO9" s="613">
        <v>92.1</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25562632</v>
      </c>
      <c r="CS9" s="611"/>
      <c r="CT9" s="611"/>
      <c r="CU9" s="611"/>
      <c r="CV9" s="611"/>
      <c r="CW9" s="611"/>
      <c r="CX9" s="611"/>
      <c r="CY9" s="612"/>
      <c r="CZ9" s="613">
        <v>8.1999999999999993</v>
      </c>
      <c r="DA9" s="613"/>
      <c r="DB9" s="613"/>
      <c r="DC9" s="613"/>
      <c r="DD9" s="619">
        <v>125031</v>
      </c>
      <c r="DE9" s="611"/>
      <c r="DF9" s="611"/>
      <c r="DG9" s="611"/>
      <c r="DH9" s="611"/>
      <c r="DI9" s="611"/>
      <c r="DJ9" s="611"/>
      <c r="DK9" s="611"/>
      <c r="DL9" s="611"/>
      <c r="DM9" s="611"/>
      <c r="DN9" s="611"/>
      <c r="DO9" s="611"/>
      <c r="DP9" s="612"/>
      <c r="DQ9" s="619">
        <v>21374666</v>
      </c>
      <c r="DR9" s="611"/>
      <c r="DS9" s="611"/>
      <c r="DT9" s="611"/>
      <c r="DU9" s="611"/>
      <c r="DV9" s="611"/>
      <c r="DW9" s="611"/>
      <c r="DX9" s="611"/>
      <c r="DY9" s="611"/>
      <c r="DZ9" s="611"/>
      <c r="EA9" s="611"/>
      <c r="EB9" s="611"/>
      <c r="EC9" s="620"/>
    </row>
    <row r="10" spans="2:143" ht="11.25" customHeight="1" x14ac:dyDescent="0.15">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t="s">
        <v>122</v>
      </c>
      <c r="BH10" s="611"/>
      <c r="BI10" s="611"/>
      <c r="BJ10" s="611"/>
      <c r="BK10" s="611"/>
      <c r="BL10" s="611"/>
      <c r="BM10" s="611"/>
      <c r="BN10" s="612"/>
      <c r="BO10" s="613" t="s">
        <v>122</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984314</v>
      </c>
      <c r="CS10" s="611"/>
      <c r="CT10" s="611"/>
      <c r="CU10" s="611"/>
      <c r="CV10" s="611"/>
      <c r="CW10" s="611"/>
      <c r="CX10" s="611"/>
      <c r="CY10" s="612"/>
      <c r="CZ10" s="613">
        <v>0.3</v>
      </c>
      <c r="DA10" s="613"/>
      <c r="DB10" s="613"/>
      <c r="DC10" s="613"/>
      <c r="DD10" s="619">
        <v>91790</v>
      </c>
      <c r="DE10" s="611"/>
      <c r="DF10" s="611"/>
      <c r="DG10" s="611"/>
      <c r="DH10" s="611"/>
      <c r="DI10" s="611"/>
      <c r="DJ10" s="611"/>
      <c r="DK10" s="611"/>
      <c r="DL10" s="611"/>
      <c r="DM10" s="611"/>
      <c r="DN10" s="611"/>
      <c r="DO10" s="611"/>
      <c r="DP10" s="612"/>
      <c r="DQ10" s="619">
        <v>966985</v>
      </c>
      <c r="DR10" s="611"/>
      <c r="DS10" s="611"/>
      <c r="DT10" s="611"/>
      <c r="DU10" s="611"/>
      <c r="DV10" s="611"/>
      <c r="DW10" s="611"/>
      <c r="DX10" s="611"/>
      <c r="DY10" s="611"/>
      <c r="DZ10" s="611"/>
      <c r="EA10" s="611"/>
      <c r="EB10" s="611"/>
      <c r="EC10" s="620"/>
    </row>
    <row r="11" spans="2:143" ht="11.25" customHeight="1" x14ac:dyDescent="0.15">
      <c r="B11" s="607" t="s">
        <v>235</v>
      </c>
      <c r="C11" s="608"/>
      <c r="D11" s="608"/>
      <c r="E11" s="608"/>
      <c r="F11" s="608"/>
      <c r="G11" s="608"/>
      <c r="H11" s="608"/>
      <c r="I11" s="608"/>
      <c r="J11" s="608"/>
      <c r="K11" s="608"/>
      <c r="L11" s="608"/>
      <c r="M11" s="608"/>
      <c r="N11" s="608"/>
      <c r="O11" s="608"/>
      <c r="P11" s="608"/>
      <c r="Q11" s="609"/>
      <c r="R11" s="610">
        <v>17067909</v>
      </c>
      <c r="S11" s="611"/>
      <c r="T11" s="611"/>
      <c r="U11" s="611"/>
      <c r="V11" s="611"/>
      <c r="W11" s="611"/>
      <c r="X11" s="611"/>
      <c r="Y11" s="612"/>
      <c r="Z11" s="615">
        <v>5.3</v>
      </c>
      <c r="AA11" s="616"/>
      <c r="AB11" s="616"/>
      <c r="AC11" s="622"/>
      <c r="AD11" s="619">
        <v>17067909</v>
      </c>
      <c r="AE11" s="611"/>
      <c r="AF11" s="611"/>
      <c r="AG11" s="611"/>
      <c r="AH11" s="611"/>
      <c r="AI11" s="611"/>
      <c r="AJ11" s="611"/>
      <c r="AK11" s="612"/>
      <c r="AL11" s="615">
        <v>8.6999999999999993</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t="s">
        <v>122</v>
      </c>
      <c r="BH11" s="611"/>
      <c r="BI11" s="611"/>
      <c r="BJ11" s="611"/>
      <c r="BK11" s="611"/>
      <c r="BL11" s="611"/>
      <c r="BM11" s="611"/>
      <c r="BN11" s="612"/>
      <c r="BO11" s="613" t="s">
        <v>122</v>
      </c>
      <c r="BP11" s="613"/>
      <c r="BQ11" s="613"/>
      <c r="BR11" s="613"/>
      <c r="BS11" s="614" t="s">
        <v>122</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1821954</v>
      </c>
      <c r="CS11" s="611"/>
      <c r="CT11" s="611"/>
      <c r="CU11" s="611"/>
      <c r="CV11" s="611"/>
      <c r="CW11" s="611"/>
      <c r="CX11" s="611"/>
      <c r="CY11" s="612"/>
      <c r="CZ11" s="613">
        <v>0.6</v>
      </c>
      <c r="DA11" s="613"/>
      <c r="DB11" s="613"/>
      <c r="DC11" s="613"/>
      <c r="DD11" s="619">
        <v>1312735</v>
      </c>
      <c r="DE11" s="611"/>
      <c r="DF11" s="611"/>
      <c r="DG11" s="611"/>
      <c r="DH11" s="611"/>
      <c r="DI11" s="611"/>
      <c r="DJ11" s="611"/>
      <c r="DK11" s="611"/>
      <c r="DL11" s="611"/>
      <c r="DM11" s="611"/>
      <c r="DN11" s="611"/>
      <c r="DO11" s="611"/>
      <c r="DP11" s="612"/>
      <c r="DQ11" s="619">
        <v>1219119</v>
      </c>
      <c r="DR11" s="611"/>
      <c r="DS11" s="611"/>
      <c r="DT11" s="611"/>
      <c r="DU11" s="611"/>
      <c r="DV11" s="611"/>
      <c r="DW11" s="611"/>
      <c r="DX11" s="611"/>
      <c r="DY11" s="611"/>
      <c r="DZ11" s="611"/>
      <c r="EA11" s="611"/>
      <c r="EB11" s="611"/>
      <c r="EC11" s="620"/>
    </row>
    <row r="12" spans="2:143" ht="11.25" customHeight="1" x14ac:dyDescent="0.15">
      <c r="B12" s="607" t="s">
        <v>238</v>
      </c>
      <c r="C12" s="608"/>
      <c r="D12" s="608"/>
      <c r="E12" s="608"/>
      <c r="F12" s="608"/>
      <c r="G12" s="608"/>
      <c r="H12" s="608"/>
      <c r="I12" s="608"/>
      <c r="J12" s="608"/>
      <c r="K12" s="608"/>
      <c r="L12" s="608"/>
      <c r="M12" s="608"/>
      <c r="N12" s="608"/>
      <c r="O12" s="608"/>
      <c r="P12" s="608"/>
      <c r="Q12" s="609"/>
      <c r="R12" s="610" t="s">
        <v>122</v>
      </c>
      <c r="S12" s="611"/>
      <c r="T12" s="611"/>
      <c r="U12" s="611"/>
      <c r="V12" s="611"/>
      <c r="W12" s="611"/>
      <c r="X12" s="611"/>
      <c r="Y12" s="612"/>
      <c r="Z12" s="613" t="s">
        <v>122</v>
      </c>
      <c r="AA12" s="613"/>
      <c r="AB12" s="613"/>
      <c r="AC12" s="613"/>
      <c r="AD12" s="614" t="s">
        <v>122</v>
      </c>
      <c r="AE12" s="614"/>
      <c r="AF12" s="614"/>
      <c r="AG12" s="614"/>
      <c r="AH12" s="614"/>
      <c r="AI12" s="614"/>
      <c r="AJ12" s="614"/>
      <c r="AK12" s="614"/>
      <c r="AL12" s="615" t="s">
        <v>122</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t="s">
        <v>122</v>
      </c>
      <c r="BH12" s="611"/>
      <c r="BI12" s="611"/>
      <c r="BJ12" s="611"/>
      <c r="BK12" s="611"/>
      <c r="BL12" s="611"/>
      <c r="BM12" s="611"/>
      <c r="BN12" s="612"/>
      <c r="BO12" s="613" t="s">
        <v>122</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3605973</v>
      </c>
      <c r="CS12" s="611"/>
      <c r="CT12" s="611"/>
      <c r="CU12" s="611"/>
      <c r="CV12" s="611"/>
      <c r="CW12" s="611"/>
      <c r="CX12" s="611"/>
      <c r="CY12" s="612"/>
      <c r="CZ12" s="613">
        <v>1.2</v>
      </c>
      <c r="DA12" s="613"/>
      <c r="DB12" s="613"/>
      <c r="DC12" s="613"/>
      <c r="DD12" s="619" t="s">
        <v>122</v>
      </c>
      <c r="DE12" s="611"/>
      <c r="DF12" s="611"/>
      <c r="DG12" s="611"/>
      <c r="DH12" s="611"/>
      <c r="DI12" s="611"/>
      <c r="DJ12" s="611"/>
      <c r="DK12" s="611"/>
      <c r="DL12" s="611"/>
      <c r="DM12" s="611"/>
      <c r="DN12" s="611"/>
      <c r="DO12" s="611"/>
      <c r="DP12" s="612"/>
      <c r="DQ12" s="619">
        <v>3559406</v>
      </c>
      <c r="DR12" s="611"/>
      <c r="DS12" s="611"/>
      <c r="DT12" s="611"/>
      <c r="DU12" s="611"/>
      <c r="DV12" s="611"/>
      <c r="DW12" s="611"/>
      <c r="DX12" s="611"/>
      <c r="DY12" s="611"/>
      <c r="DZ12" s="611"/>
      <c r="EA12" s="611"/>
      <c r="EB12" s="611"/>
      <c r="EC12" s="620"/>
    </row>
    <row r="13" spans="2:143" ht="11.25" customHeight="1" x14ac:dyDescent="0.15">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t="s">
        <v>122</v>
      </c>
      <c r="BH13" s="611"/>
      <c r="BI13" s="611"/>
      <c r="BJ13" s="611"/>
      <c r="BK13" s="611"/>
      <c r="BL13" s="611"/>
      <c r="BM13" s="611"/>
      <c r="BN13" s="612"/>
      <c r="BO13" s="613" t="s">
        <v>122</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25572474</v>
      </c>
      <c r="CS13" s="611"/>
      <c r="CT13" s="611"/>
      <c r="CU13" s="611"/>
      <c r="CV13" s="611"/>
      <c r="CW13" s="611"/>
      <c r="CX13" s="611"/>
      <c r="CY13" s="612"/>
      <c r="CZ13" s="613">
        <v>8.1999999999999993</v>
      </c>
      <c r="DA13" s="613"/>
      <c r="DB13" s="613"/>
      <c r="DC13" s="613"/>
      <c r="DD13" s="619">
        <v>13070829</v>
      </c>
      <c r="DE13" s="611"/>
      <c r="DF13" s="611"/>
      <c r="DG13" s="611"/>
      <c r="DH13" s="611"/>
      <c r="DI13" s="611"/>
      <c r="DJ13" s="611"/>
      <c r="DK13" s="611"/>
      <c r="DL13" s="611"/>
      <c r="DM13" s="611"/>
      <c r="DN13" s="611"/>
      <c r="DO13" s="611"/>
      <c r="DP13" s="612"/>
      <c r="DQ13" s="619">
        <v>16447829</v>
      </c>
      <c r="DR13" s="611"/>
      <c r="DS13" s="611"/>
      <c r="DT13" s="611"/>
      <c r="DU13" s="611"/>
      <c r="DV13" s="611"/>
      <c r="DW13" s="611"/>
      <c r="DX13" s="611"/>
      <c r="DY13" s="611"/>
      <c r="DZ13" s="611"/>
      <c r="EA13" s="611"/>
      <c r="EB13" s="611"/>
      <c r="EC13" s="620"/>
    </row>
    <row r="14" spans="2:143" ht="11.25" customHeight="1" x14ac:dyDescent="0.15">
      <c r="B14" s="607" t="s">
        <v>244</v>
      </c>
      <c r="C14" s="608"/>
      <c r="D14" s="608"/>
      <c r="E14" s="608"/>
      <c r="F14" s="608"/>
      <c r="G14" s="608"/>
      <c r="H14" s="608"/>
      <c r="I14" s="608"/>
      <c r="J14" s="608"/>
      <c r="K14" s="608"/>
      <c r="L14" s="608"/>
      <c r="M14" s="608"/>
      <c r="N14" s="608"/>
      <c r="O14" s="608"/>
      <c r="P14" s="608"/>
      <c r="Q14" s="609"/>
      <c r="R14" s="610">
        <v>7981</v>
      </c>
      <c r="S14" s="611"/>
      <c r="T14" s="611"/>
      <c r="U14" s="611"/>
      <c r="V14" s="611"/>
      <c r="W14" s="611"/>
      <c r="X14" s="611"/>
      <c r="Y14" s="612"/>
      <c r="Z14" s="613">
        <v>0</v>
      </c>
      <c r="AA14" s="613"/>
      <c r="AB14" s="613"/>
      <c r="AC14" s="613"/>
      <c r="AD14" s="614">
        <v>7981</v>
      </c>
      <c r="AE14" s="614"/>
      <c r="AF14" s="614"/>
      <c r="AG14" s="614"/>
      <c r="AH14" s="614"/>
      <c r="AI14" s="614"/>
      <c r="AJ14" s="614"/>
      <c r="AK14" s="614"/>
      <c r="AL14" s="615">
        <v>0</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433450</v>
      </c>
      <c r="BH14" s="611"/>
      <c r="BI14" s="611"/>
      <c r="BJ14" s="611"/>
      <c r="BK14" s="611"/>
      <c r="BL14" s="611"/>
      <c r="BM14" s="611"/>
      <c r="BN14" s="612"/>
      <c r="BO14" s="613">
        <v>0.6</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1042463</v>
      </c>
      <c r="CS14" s="611"/>
      <c r="CT14" s="611"/>
      <c r="CU14" s="611"/>
      <c r="CV14" s="611"/>
      <c r="CW14" s="611"/>
      <c r="CX14" s="611"/>
      <c r="CY14" s="612"/>
      <c r="CZ14" s="613">
        <v>0.3</v>
      </c>
      <c r="DA14" s="613"/>
      <c r="DB14" s="613"/>
      <c r="DC14" s="613"/>
      <c r="DD14" s="619">
        <v>164918</v>
      </c>
      <c r="DE14" s="611"/>
      <c r="DF14" s="611"/>
      <c r="DG14" s="611"/>
      <c r="DH14" s="611"/>
      <c r="DI14" s="611"/>
      <c r="DJ14" s="611"/>
      <c r="DK14" s="611"/>
      <c r="DL14" s="611"/>
      <c r="DM14" s="611"/>
      <c r="DN14" s="611"/>
      <c r="DO14" s="611"/>
      <c r="DP14" s="612"/>
      <c r="DQ14" s="619">
        <v>926399</v>
      </c>
      <c r="DR14" s="611"/>
      <c r="DS14" s="611"/>
      <c r="DT14" s="611"/>
      <c r="DU14" s="611"/>
      <c r="DV14" s="611"/>
      <c r="DW14" s="611"/>
      <c r="DX14" s="611"/>
      <c r="DY14" s="611"/>
      <c r="DZ14" s="611"/>
      <c r="EA14" s="611"/>
      <c r="EB14" s="611"/>
      <c r="EC14" s="620"/>
    </row>
    <row r="15" spans="2:143" ht="11.25" customHeight="1" x14ac:dyDescent="0.15">
      <c r="B15" s="607" t="s">
        <v>247</v>
      </c>
      <c r="C15" s="608"/>
      <c r="D15" s="608"/>
      <c r="E15" s="608"/>
      <c r="F15" s="608"/>
      <c r="G15" s="608"/>
      <c r="H15" s="608"/>
      <c r="I15" s="608"/>
      <c r="J15" s="608"/>
      <c r="K15" s="608"/>
      <c r="L15" s="608"/>
      <c r="M15" s="608"/>
      <c r="N15" s="608"/>
      <c r="O15" s="608"/>
      <c r="P15" s="608"/>
      <c r="Q15" s="609"/>
      <c r="R15" s="610" t="s">
        <v>122</v>
      </c>
      <c r="S15" s="611"/>
      <c r="T15" s="611"/>
      <c r="U15" s="611"/>
      <c r="V15" s="611"/>
      <c r="W15" s="611"/>
      <c r="X15" s="611"/>
      <c r="Y15" s="612"/>
      <c r="Z15" s="613" t="s">
        <v>122</v>
      </c>
      <c r="AA15" s="613"/>
      <c r="AB15" s="613"/>
      <c r="AC15" s="613"/>
      <c r="AD15" s="614" t="s">
        <v>122</v>
      </c>
      <c r="AE15" s="614"/>
      <c r="AF15" s="614"/>
      <c r="AG15" s="614"/>
      <c r="AH15" s="614"/>
      <c r="AI15" s="614"/>
      <c r="AJ15" s="614"/>
      <c r="AK15" s="614"/>
      <c r="AL15" s="615" t="s">
        <v>122</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3819533</v>
      </c>
      <c r="BH15" s="611"/>
      <c r="BI15" s="611"/>
      <c r="BJ15" s="611"/>
      <c r="BK15" s="611"/>
      <c r="BL15" s="611"/>
      <c r="BM15" s="611"/>
      <c r="BN15" s="612"/>
      <c r="BO15" s="613">
        <v>5.3</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40169999</v>
      </c>
      <c r="CS15" s="611"/>
      <c r="CT15" s="611"/>
      <c r="CU15" s="611"/>
      <c r="CV15" s="611"/>
      <c r="CW15" s="611"/>
      <c r="CX15" s="611"/>
      <c r="CY15" s="612"/>
      <c r="CZ15" s="613">
        <v>12.9</v>
      </c>
      <c r="DA15" s="613"/>
      <c r="DB15" s="613"/>
      <c r="DC15" s="613"/>
      <c r="DD15" s="619">
        <v>9313059</v>
      </c>
      <c r="DE15" s="611"/>
      <c r="DF15" s="611"/>
      <c r="DG15" s="611"/>
      <c r="DH15" s="611"/>
      <c r="DI15" s="611"/>
      <c r="DJ15" s="611"/>
      <c r="DK15" s="611"/>
      <c r="DL15" s="611"/>
      <c r="DM15" s="611"/>
      <c r="DN15" s="611"/>
      <c r="DO15" s="611"/>
      <c r="DP15" s="612"/>
      <c r="DQ15" s="619">
        <v>34279576</v>
      </c>
      <c r="DR15" s="611"/>
      <c r="DS15" s="611"/>
      <c r="DT15" s="611"/>
      <c r="DU15" s="611"/>
      <c r="DV15" s="611"/>
      <c r="DW15" s="611"/>
      <c r="DX15" s="611"/>
      <c r="DY15" s="611"/>
      <c r="DZ15" s="611"/>
      <c r="EA15" s="611"/>
      <c r="EB15" s="611"/>
      <c r="EC15" s="620"/>
    </row>
    <row r="16" spans="2:143" ht="11.25" customHeight="1" x14ac:dyDescent="0.15">
      <c r="B16" s="607" t="s">
        <v>250</v>
      </c>
      <c r="C16" s="608"/>
      <c r="D16" s="608"/>
      <c r="E16" s="608"/>
      <c r="F16" s="608"/>
      <c r="G16" s="608"/>
      <c r="H16" s="608"/>
      <c r="I16" s="608"/>
      <c r="J16" s="608"/>
      <c r="K16" s="608"/>
      <c r="L16" s="608"/>
      <c r="M16" s="608"/>
      <c r="N16" s="608"/>
      <c r="O16" s="608"/>
      <c r="P16" s="608"/>
      <c r="Q16" s="609"/>
      <c r="R16" s="610">
        <v>298632</v>
      </c>
      <c r="S16" s="611"/>
      <c r="T16" s="611"/>
      <c r="U16" s="611"/>
      <c r="V16" s="611"/>
      <c r="W16" s="611"/>
      <c r="X16" s="611"/>
      <c r="Y16" s="612"/>
      <c r="Z16" s="613">
        <v>0.1</v>
      </c>
      <c r="AA16" s="613"/>
      <c r="AB16" s="613"/>
      <c r="AC16" s="613"/>
      <c r="AD16" s="614">
        <v>298632</v>
      </c>
      <c r="AE16" s="614"/>
      <c r="AF16" s="614"/>
      <c r="AG16" s="614"/>
      <c r="AH16" s="614"/>
      <c r="AI16" s="614"/>
      <c r="AJ16" s="614"/>
      <c r="AK16" s="614"/>
      <c r="AL16" s="615">
        <v>0.2</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t="s">
        <v>122</v>
      </c>
      <c r="CS16" s="611"/>
      <c r="CT16" s="611"/>
      <c r="CU16" s="611"/>
      <c r="CV16" s="611"/>
      <c r="CW16" s="611"/>
      <c r="CX16" s="611"/>
      <c r="CY16" s="612"/>
      <c r="CZ16" s="613" t="s">
        <v>122</v>
      </c>
      <c r="DA16" s="613"/>
      <c r="DB16" s="613"/>
      <c r="DC16" s="613"/>
      <c r="DD16" s="619" t="s">
        <v>122</v>
      </c>
      <c r="DE16" s="611"/>
      <c r="DF16" s="611"/>
      <c r="DG16" s="611"/>
      <c r="DH16" s="611"/>
      <c r="DI16" s="611"/>
      <c r="DJ16" s="611"/>
      <c r="DK16" s="611"/>
      <c r="DL16" s="611"/>
      <c r="DM16" s="611"/>
      <c r="DN16" s="611"/>
      <c r="DO16" s="611"/>
      <c r="DP16" s="612"/>
      <c r="DQ16" s="619" t="s">
        <v>122</v>
      </c>
      <c r="DR16" s="611"/>
      <c r="DS16" s="611"/>
      <c r="DT16" s="611"/>
      <c r="DU16" s="611"/>
      <c r="DV16" s="611"/>
      <c r="DW16" s="611"/>
      <c r="DX16" s="611"/>
      <c r="DY16" s="611"/>
      <c r="DZ16" s="611"/>
      <c r="EA16" s="611"/>
      <c r="EB16" s="611"/>
      <c r="EC16" s="620"/>
    </row>
    <row r="17" spans="2:133" ht="11.25" customHeight="1" x14ac:dyDescent="0.15">
      <c r="B17" s="607" t="s">
        <v>253</v>
      </c>
      <c r="C17" s="608"/>
      <c r="D17" s="608"/>
      <c r="E17" s="608"/>
      <c r="F17" s="608"/>
      <c r="G17" s="608"/>
      <c r="H17" s="608"/>
      <c r="I17" s="608"/>
      <c r="J17" s="608"/>
      <c r="K17" s="608"/>
      <c r="L17" s="608"/>
      <c r="M17" s="608"/>
      <c r="N17" s="608"/>
      <c r="O17" s="608"/>
      <c r="P17" s="608"/>
      <c r="Q17" s="609"/>
      <c r="R17" s="610" t="s">
        <v>122</v>
      </c>
      <c r="S17" s="611"/>
      <c r="T17" s="611"/>
      <c r="U17" s="611"/>
      <c r="V17" s="611"/>
      <c r="W17" s="611"/>
      <c r="X17" s="611"/>
      <c r="Y17" s="612"/>
      <c r="Z17" s="613" t="s">
        <v>122</v>
      </c>
      <c r="AA17" s="613"/>
      <c r="AB17" s="613"/>
      <c r="AC17" s="613"/>
      <c r="AD17" s="614" t="s">
        <v>122</v>
      </c>
      <c r="AE17" s="614"/>
      <c r="AF17" s="614"/>
      <c r="AG17" s="614"/>
      <c r="AH17" s="614"/>
      <c r="AI17" s="614"/>
      <c r="AJ17" s="614"/>
      <c r="AK17" s="614"/>
      <c r="AL17" s="615" t="s">
        <v>122</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4873678</v>
      </c>
      <c r="CS17" s="611"/>
      <c r="CT17" s="611"/>
      <c r="CU17" s="611"/>
      <c r="CV17" s="611"/>
      <c r="CW17" s="611"/>
      <c r="CX17" s="611"/>
      <c r="CY17" s="612"/>
      <c r="CZ17" s="613">
        <v>1.6</v>
      </c>
      <c r="DA17" s="613"/>
      <c r="DB17" s="613"/>
      <c r="DC17" s="613"/>
      <c r="DD17" s="619" t="s">
        <v>122</v>
      </c>
      <c r="DE17" s="611"/>
      <c r="DF17" s="611"/>
      <c r="DG17" s="611"/>
      <c r="DH17" s="611"/>
      <c r="DI17" s="611"/>
      <c r="DJ17" s="611"/>
      <c r="DK17" s="611"/>
      <c r="DL17" s="611"/>
      <c r="DM17" s="611"/>
      <c r="DN17" s="611"/>
      <c r="DO17" s="611"/>
      <c r="DP17" s="612"/>
      <c r="DQ17" s="619">
        <v>4873678</v>
      </c>
      <c r="DR17" s="611"/>
      <c r="DS17" s="611"/>
      <c r="DT17" s="611"/>
      <c r="DU17" s="611"/>
      <c r="DV17" s="611"/>
      <c r="DW17" s="611"/>
      <c r="DX17" s="611"/>
      <c r="DY17" s="611"/>
      <c r="DZ17" s="611"/>
      <c r="EA17" s="611"/>
      <c r="EB17" s="611"/>
      <c r="EC17" s="620"/>
    </row>
    <row r="18" spans="2:133" ht="11.25" customHeight="1" x14ac:dyDescent="0.15">
      <c r="B18" s="607" t="s">
        <v>256</v>
      </c>
      <c r="C18" s="608"/>
      <c r="D18" s="608"/>
      <c r="E18" s="608"/>
      <c r="F18" s="608"/>
      <c r="G18" s="608"/>
      <c r="H18" s="608"/>
      <c r="I18" s="608"/>
      <c r="J18" s="608"/>
      <c r="K18" s="608"/>
      <c r="L18" s="608"/>
      <c r="M18" s="608"/>
      <c r="N18" s="608"/>
      <c r="O18" s="608"/>
      <c r="P18" s="608"/>
      <c r="Q18" s="609"/>
      <c r="R18" s="610">
        <v>556846</v>
      </c>
      <c r="S18" s="611"/>
      <c r="T18" s="611"/>
      <c r="U18" s="611"/>
      <c r="V18" s="611"/>
      <c r="W18" s="611"/>
      <c r="X18" s="611"/>
      <c r="Y18" s="612"/>
      <c r="Z18" s="613">
        <v>0.2</v>
      </c>
      <c r="AA18" s="613"/>
      <c r="AB18" s="613"/>
      <c r="AC18" s="613"/>
      <c r="AD18" s="614">
        <v>556846</v>
      </c>
      <c r="AE18" s="614"/>
      <c r="AF18" s="614"/>
      <c r="AG18" s="614"/>
      <c r="AH18" s="614"/>
      <c r="AI18" s="614"/>
      <c r="AJ18" s="614"/>
      <c r="AK18" s="614"/>
      <c r="AL18" s="615">
        <v>0.3</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15">
      <c r="B19" s="607" t="s">
        <v>259</v>
      </c>
      <c r="C19" s="608"/>
      <c r="D19" s="608"/>
      <c r="E19" s="608"/>
      <c r="F19" s="608"/>
      <c r="G19" s="608"/>
      <c r="H19" s="608"/>
      <c r="I19" s="608"/>
      <c r="J19" s="608"/>
      <c r="K19" s="608"/>
      <c r="L19" s="608"/>
      <c r="M19" s="608"/>
      <c r="N19" s="608"/>
      <c r="O19" s="608"/>
      <c r="P19" s="608"/>
      <c r="Q19" s="609"/>
      <c r="R19" s="610">
        <v>556846</v>
      </c>
      <c r="S19" s="611"/>
      <c r="T19" s="611"/>
      <c r="U19" s="611"/>
      <c r="V19" s="611"/>
      <c r="W19" s="611"/>
      <c r="X19" s="611"/>
      <c r="Y19" s="612"/>
      <c r="Z19" s="613">
        <v>0.2</v>
      </c>
      <c r="AA19" s="613"/>
      <c r="AB19" s="613"/>
      <c r="AC19" s="613"/>
      <c r="AD19" s="614">
        <v>556846</v>
      </c>
      <c r="AE19" s="614"/>
      <c r="AF19" s="614"/>
      <c r="AG19" s="614"/>
      <c r="AH19" s="614"/>
      <c r="AI19" s="614"/>
      <c r="AJ19" s="614"/>
      <c r="AK19" s="614"/>
      <c r="AL19" s="615">
        <v>0.3</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39765</v>
      </c>
      <c r="BH19" s="611"/>
      <c r="BI19" s="611"/>
      <c r="BJ19" s="611"/>
      <c r="BK19" s="611"/>
      <c r="BL19" s="611"/>
      <c r="BM19" s="611"/>
      <c r="BN19" s="612"/>
      <c r="BO19" s="613">
        <v>0.1</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15">
      <c r="B20" s="623" t="s">
        <v>262</v>
      </c>
      <c r="C20" s="624"/>
      <c r="D20" s="624"/>
      <c r="E20" s="624"/>
      <c r="F20" s="624"/>
      <c r="G20" s="624"/>
      <c r="H20" s="624"/>
      <c r="I20" s="624"/>
      <c r="J20" s="624"/>
      <c r="K20" s="624"/>
      <c r="L20" s="624"/>
      <c r="M20" s="624"/>
      <c r="N20" s="624"/>
      <c r="O20" s="624"/>
      <c r="P20" s="624"/>
      <c r="Q20" s="625"/>
      <c r="R20" s="610" t="s">
        <v>122</v>
      </c>
      <c r="S20" s="611"/>
      <c r="T20" s="611"/>
      <c r="U20" s="611"/>
      <c r="V20" s="611"/>
      <c r="W20" s="611"/>
      <c r="X20" s="611"/>
      <c r="Y20" s="612"/>
      <c r="Z20" s="613" t="s">
        <v>122</v>
      </c>
      <c r="AA20" s="613"/>
      <c r="AB20" s="613"/>
      <c r="AC20" s="613"/>
      <c r="AD20" s="614" t="s">
        <v>122</v>
      </c>
      <c r="AE20" s="614"/>
      <c r="AF20" s="614"/>
      <c r="AG20" s="614"/>
      <c r="AH20" s="614"/>
      <c r="AI20" s="614"/>
      <c r="AJ20" s="614"/>
      <c r="AK20" s="614"/>
      <c r="AL20" s="615" t="s">
        <v>122</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39765</v>
      </c>
      <c r="BH20" s="611"/>
      <c r="BI20" s="611"/>
      <c r="BJ20" s="611"/>
      <c r="BK20" s="611"/>
      <c r="BL20" s="611"/>
      <c r="BM20" s="611"/>
      <c r="BN20" s="612"/>
      <c r="BO20" s="613">
        <v>0.1</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312286631</v>
      </c>
      <c r="CS20" s="611"/>
      <c r="CT20" s="611"/>
      <c r="CU20" s="611"/>
      <c r="CV20" s="611"/>
      <c r="CW20" s="611"/>
      <c r="CX20" s="611"/>
      <c r="CY20" s="612"/>
      <c r="CZ20" s="613">
        <v>100</v>
      </c>
      <c r="DA20" s="613"/>
      <c r="DB20" s="613"/>
      <c r="DC20" s="613"/>
      <c r="DD20" s="619">
        <v>30726337</v>
      </c>
      <c r="DE20" s="611"/>
      <c r="DF20" s="611"/>
      <c r="DG20" s="611"/>
      <c r="DH20" s="611"/>
      <c r="DI20" s="611"/>
      <c r="DJ20" s="611"/>
      <c r="DK20" s="611"/>
      <c r="DL20" s="611"/>
      <c r="DM20" s="611"/>
      <c r="DN20" s="611"/>
      <c r="DO20" s="611"/>
      <c r="DP20" s="612"/>
      <c r="DQ20" s="619">
        <v>211439400</v>
      </c>
      <c r="DR20" s="611"/>
      <c r="DS20" s="611"/>
      <c r="DT20" s="611"/>
      <c r="DU20" s="611"/>
      <c r="DV20" s="611"/>
      <c r="DW20" s="611"/>
      <c r="DX20" s="611"/>
      <c r="DY20" s="611"/>
      <c r="DZ20" s="611"/>
      <c r="EA20" s="611"/>
      <c r="EB20" s="611"/>
      <c r="EC20" s="620"/>
    </row>
    <row r="21" spans="2:133" ht="11.25" customHeight="1" x14ac:dyDescent="0.15">
      <c r="B21" s="607" t="s">
        <v>265</v>
      </c>
      <c r="C21" s="608"/>
      <c r="D21" s="608"/>
      <c r="E21" s="608"/>
      <c r="F21" s="608"/>
      <c r="G21" s="608"/>
      <c r="H21" s="608"/>
      <c r="I21" s="608"/>
      <c r="J21" s="608"/>
      <c r="K21" s="608"/>
      <c r="L21" s="608"/>
      <c r="M21" s="608"/>
      <c r="N21" s="608"/>
      <c r="O21" s="608"/>
      <c r="P21" s="608"/>
      <c r="Q21" s="609"/>
      <c r="R21" s="610" t="s">
        <v>122</v>
      </c>
      <c r="S21" s="611"/>
      <c r="T21" s="611"/>
      <c r="U21" s="611"/>
      <c r="V21" s="611"/>
      <c r="W21" s="611"/>
      <c r="X21" s="611"/>
      <c r="Y21" s="612"/>
      <c r="Z21" s="613" t="s">
        <v>122</v>
      </c>
      <c r="AA21" s="613"/>
      <c r="AB21" s="613"/>
      <c r="AC21" s="613"/>
      <c r="AD21" s="614" t="s">
        <v>122</v>
      </c>
      <c r="AE21" s="614"/>
      <c r="AF21" s="614"/>
      <c r="AG21" s="614"/>
      <c r="AH21" s="614"/>
      <c r="AI21" s="614"/>
      <c r="AJ21" s="614"/>
      <c r="AK21" s="614"/>
      <c r="AL21" s="615" t="s">
        <v>122</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v>39765</v>
      </c>
      <c r="BH21" s="611"/>
      <c r="BI21" s="611"/>
      <c r="BJ21" s="611"/>
      <c r="BK21" s="611"/>
      <c r="BL21" s="611"/>
      <c r="BM21" s="611"/>
      <c r="BN21" s="612"/>
      <c r="BO21" s="613">
        <v>0.1</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267</v>
      </c>
      <c r="C22" s="608"/>
      <c r="D22" s="608"/>
      <c r="E22" s="608"/>
      <c r="F22" s="608"/>
      <c r="G22" s="608"/>
      <c r="H22" s="608"/>
      <c r="I22" s="608"/>
      <c r="J22" s="608"/>
      <c r="K22" s="608"/>
      <c r="L22" s="608"/>
      <c r="M22" s="608"/>
      <c r="N22" s="608"/>
      <c r="O22" s="608"/>
      <c r="P22" s="608"/>
      <c r="Q22" s="609"/>
      <c r="R22" s="610" t="s">
        <v>122</v>
      </c>
      <c r="S22" s="611"/>
      <c r="T22" s="611"/>
      <c r="U22" s="611"/>
      <c r="V22" s="611"/>
      <c r="W22" s="611"/>
      <c r="X22" s="611"/>
      <c r="Y22" s="612"/>
      <c r="Z22" s="613" t="s">
        <v>122</v>
      </c>
      <c r="AA22" s="613"/>
      <c r="AB22" s="613"/>
      <c r="AC22" s="613"/>
      <c r="AD22" s="614" t="s">
        <v>122</v>
      </c>
      <c r="AE22" s="614"/>
      <c r="AF22" s="614"/>
      <c r="AG22" s="614"/>
      <c r="AH22" s="614"/>
      <c r="AI22" s="614"/>
      <c r="AJ22" s="614"/>
      <c r="AK22" s="614"/>
      <c r="AL22" s="615" t="s">
        <v>122</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270</v>
      </c>
      <c r="C23" s="608"/>
      <c r="D23" s="608"/>
      <c r="E23" s="608"/>
      <c r="F23" s="608"/>
      <c r="G23" s="608"/>
      <c r="H23" s="608"/>
      <c r="I23" s="608"/>
      <c r="J23" s="608"/>
      <c r="K23" s="608"/>
      <c r="L23" s="608"/>
      <c r="M23" s="608"/>
      <c r="N23" s="608"/>
      <c r="O23" s="608"/>
      <c r="P23" s="608"/>
      <c r="Q23" s="609"/>
      <c r="R23" s="610" t="s">
        <v>122</v>
      </c>
      <c r="S23" s="611"/>
      <c r="T23" s="611"/>
      <c r="U23" s="611"/>
      <c r="V23" s="611"/>
      <c r="W23" s="611"/>
      <c r="X23" s="611"/>
      <c r="Y23" s="612"/>
      <c r="Z23" s="613" t="s">
        <v>122</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15">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166946893</v>
      </c>
      <c r="CS24" s="600"/>
      <c r="CT24" s="600"/>
      <c r="CU24" s="600"/>
      <c r="CV24" s="600"/>
      <c r="CW24" s="600"/>
      <c r="CX24" s="600"/>
      <c r="CY24" s="601"/>
      <c r="CZ24" s="604">
        <v>53.5</v>
      </c>
      <c r="DA24" s="605"/>
      <c r="DB24" s="605"/>
      <c r="DC24" s="621"/>
      <c r="DD24" s="645">
        <v>97896338</v>
      </c>
      <c r="DE24" s="600"/>
      <c r="DF24" s="600"/>
      <c r="DG24" s="600"/>
      <c r="DH24" s="600"/>
      <c r="DI24" s="600"/>
      <c r="DJ24" s="600"/>
      <c r="DK24" s="601"/>
      <c r="DL24" s="645">
        <v>88486899</v>
      </c>
      <c r="DM24" s="600"/>
      <c r="DN24" s="600"/>
      <c r="DO24" s="600"/>
      <c r="DP24" s="600"/>
      <c r="DQ24" s="600"/>
      <c r="DR24" s="600"/>
      <c r="DS24" s="600"/>
      <c r="DT24" s="600"/>
      <c r="DU24" s="600"/>
      <c r="DV24" s="601"/>
      <c r="DW24" s="604">
        <v>45.2</v>
      </c>
      <c r="DX24" s="605"/>
      <c r="DY24" s="605"/>
      <c r="DZ24" s="605"/>
      <c r="EA24" s="605"/>
      <c r="EB24" s="605"/>
      <c r="EC24" s="606"/>
    </row>
    <row r="25" spans="2:133" ht="11.25" customHeight="1" x14ac:dyDescent="0.15">
      <c r="B25" s="607" t="s">
        <v>280</v>
      </c>
      <c r="C25" s="608"/>
      <c r="D25" s="608"/>
      <c r="E25" s="608"/>
      <c r="F25" s="608"/>
      <c r="G25" s="608"/>
      <c r="H25" s="608"/>
      <c r="I25" s="608"/>
      <c r="J25" s="608"/>
      <c r="K25" s="608"/>
      <c r="L25" s="608"/>
      <c r="M25" s="608"/>
      <c r="N25" s="608"/>
      <c r="O25" s="608"/>
      <c r="P25" s="608"/>
      <c r="Q25" s="609"/>
      <c r="R25" s="610">
        <v>95054202</v>
      </c>
      <c r="S25" s="611"/>
      <c r="T25" s="611"/>
      <c r="U25" s="611"/>
      <c r="V25" s="611"/>
      <c r="W25" s="611"/>
      <c r="X25" s="611"/>
      <c r="Y25" s="612"/>
      <c r="Z25" s="613">
        <v>29.6</v>
      </c>
      <c r="AA25" s="613"/>
      <c r="AB25" s="613"/>
      <c r="AC25" s="613"/>
      <c r="AD25" s="614">
        <v>95054202</v>
      </c>
      <c r="AE25" s="614"/>
      <c r="AF25" s="614"/>
      <c r="AG25" s="614"/>
      <c r="AH25" s="614"/>
      <c r="AI25" s="614"/>
      <c r="AJ25" s="614"/>
      <c r="AK25" s="614"/>
      <c r="AL25" s="615">
        <v>48.5</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40722142</v>
      </c>
      <c r="CS25" s="642"/>
      <c r="CT25" s="642"/>
      <c r="CU25" s="642"/>
      <c r="CV25" s="642"/>
      <c r="CW25" s="642"/>
      <c r="CX25" s="642"/>
      <c r="CY25" s="643"/>
      <c r="CZ25" s="615">
        <v>13</v>
      </c>
      <c r="DA25" s="640"/>
      <c r="DB25" s="640"/>
      <c r="DC25" s="644"/>
      <c r="DD25" s="619">
        <v>37836749</v>
      </c>
      <c r="DE25" s="642"/>
      <c r="DF25" s="642"/>
      <c r="DG25" s="642"/>
      <c r="DH25" s="642"/>
      <c r="DI25" s="642"/>
      <c r="DJ25" s="642"/>
      <c r="DK25" s="643"/>
      <c r="DL25" s="619">
        <v>36811271</v>
      </c>
      <c r="DM25" s="642"/>
      <c r="DN25" s="642"/>
      <c r="DO25" s="642"/>
      <c r="DP25" s="642"/>
      <c r="DQ25" s="642"/>
      <c r="DR25" s="642"/>
      <c r="DS25" s="642"/>
      <c r="DT25" s="642"/>
      <c r="DU25" s="642"/>
      <c r="DV25" s="643"/>
      <c r="DW25" s="615">
        <v>18.8</v>
      </c>
      <c r="DX25" s="640"/>
      <c r="DY25" s="640"/>
      <c r="DZ25" s="640"/>
      <c r="EA25" s="640"/>
      <c r="EB25" s="640"/>
      <c r="EC25" s="641"/>
    </row>
    <row r="26" spans="2:133" ht="11.25" customHeight="1" x14ac:dyDescent="0.15">
      <c r="B26" s="607" t="s">
        <v>283</v>
      </c>
      <c r="C26" s="608"/>
      <c r="D26" s="608"/>
      <c r="E26" s="608"/>
      <c r="F26" s="608"/>
      <c r="G26" s="608"/>
      <c r="H26" s="608"/>
      <c r="I26" s="608"/>
      <c r="J26" s="608"/>
      <c r="K26" s="608"/>
      <c r="L26" s="608"/>
      <c r="M26" s="608"/>
      <c r="N26" s="608"/>
      <c r="O26" s="608"/>
      <c r="P26" s="608"/>
      <c r="Q26" s="609"/>
      <c r="R26" s="610">
        <v>57211</v>
      </c>
      <c r="S26" s="611"/>
      <c r="T26" s="611"/>
      <c r="U26" s="611"/>
      <c r="V26" s="611"/>
      <c r="W26" s="611"/>
      <c r="X26" s="611"/>
      <c r="Y26" s="612"/>
      <c r="Z26" s="613">
        <v>0</v>
      </c>
      <c r="AA26" s="613"/>
      <c r="AB26" s="613"/>
      <c r="AC26" s="613"/>
      <c r="AD26" s="614">
        <v>57211</v>
      </c>
      <c r="AE26" s="614"/>
      <c r="AF26" s="614"/>
      <c r="AG26" s="614"/>
      <c r="AH26" s="614"/>
      <c r="AI26" s="614"/>
      <c r="AJ26" s="614"/>
      <c r="AK26" s="614"/>
      <c r="AL26" s="615">
        <v>0</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27534760</v>
      </c>
      <c r="CS26" s="611"/>
      <c r="CT26" s="611"/>
      <c r="CU26" s="611"/>
      <c r="CV26" s="611"/>
      <c r="CW26" s="611"/>
      <c r="CX26" s="611"/>
      <c r="CY26" s="612"/>
      <c r="CZ26" s="615">
        <v>8.8000000000000007</v>
      </c>
      <c r="DA26" s="640"/>
      <c r="DB26" s="640"/>
      <c r="DC26" s="644"/>
      <c r="DD26" s="619">
        <v>25757897</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15">
      <c r="B27" s="607" t="s">
        <v>286</v>
      </c>
      <c r="C27" s="608"/>
      <c r="D27" s="608"/>
      <c r="E27" s="608"/>
      <c r="F27" s="608"/>
      <c r="G27" s="608"/>
      <c r="H27" s="608"/>
      <c r="I27" s="608"/>
      <c r="J27" s="608"/>
      <c r="K27" s="608"/>
      <c r="L27" s="608"/>
      <c r="M27" s="608"/>
      <c r="N27" s="608"/>
      <c r="O27" s="608"/>
      <c r="P27" s="608"/>
      <c r="Q27" s="609"/>
      <c r="R27" s="610">
        <v>1363642</v>
      </c>
      <c r="S27" s="611"/>
      <c r="T27" s="611"/>
      <c r="U27" s="611"/>
      <c r="V27" s="611"/>
      <c r="W27" s="611"/>
      <c r="X27" s="611"/>
      <c r="Y27" s="612"/>
      <c r="Z27" s="613">
        <v>0.4</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72656390</v>
      </c>
      <c r="BH27" s="611"/>
      <c r="BI27" s="611"/>
      <c r="BJ27" s="611"/>
      <c r="BK27" s="611"/>
      <c r="BL27" s="611"/>
      <c r="BM27" s="611"/>
      <c r="BN27" s="612"/>
      <c r="BO27" s="613">
        <v>100</v>
      </c>
      <c r="BP27" s="613"/>
      <c r="BQ27" s="613"/>
      <c r="BR27" s="613"/>
      <c r="BS27" s="614" t="s">
        <v>122</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121352694</v>
      </c>
      <c r="CS27" s="642"/>
      <c r="CT27" s="642"/>
      <c r="CU27" s="642"/>
      <c r="CV27" s="642"/>
      <c r="CW27" s="642"/>
      <c r="CX27" s="642"/>
      <c r="CY27" s="643"/>
      <c r="CZ27" s="615">
        <v>38.9</v>
      </c>
      <c r="DA27" s="640"/>
      <c r="DB27" s="640"/>
      <c r="DC27" s="644"/>
      <c r="DD27" s="619">
        <v>55187532</v>
      </c>
      <c r="DE27" s="642"/>
      <c r="DF27" s="642"/>
      <c r="DG27" s="642"/>
      <c r="DH27" s="642"/>
      <c r="DI27" s="642"/>
      <c r="DJ27" s="642"/>
      <c r="DK27" s="643"/>
      <c r="DL27" s="619">
        <v>46803571</v>
      </c>
      <c r="DM27" s="642"/>
      <c r="DN27" s="642"/>
      <c r="DO27" s="642"/>
      <c r="DP27" s="642"/>
      <c r="DQ27" s="642"/>
      <c r="DR27" s="642"/>
      <c r="DS27" s="642"/>
      <c r="DT27" s="642"/>
      <c r="DU27" s="642"/>
      <c r="DV27" s="643"/>
      <c r="DW27" s="615">
        <v>23.9</v>
      </c>
      <c r="DX27" s="640"/>
      <c r="DY27" s="640"/>
      <c r="DZ27" s="640"/>
      <c r="EA27" s="640"/>
      <c r="EB27" s="640"/>
      <c r="EC27" s="641"/>
    </row>
    <row r="28" spans="2:133" ht="11.25" customHeight="1" x14ac:dyDescent="0.15">
      <c r="B28" s="607" t="s">
        <v>289</v>
      </c>
      <c r="C28" s="608"/>
      <c r="D28" s="608"/>
      <c r="E28" s="608"/>
      <c r="F28" s="608"/>
      <c r="G28" s="608"/>
      <c r="H28" s="608"/>
      <c r="I28" s="608"/>
      <c r="J28" s="608"/>
      <c r="K28" s="608"/>
      <c r="L28" s="608"/>
      <c r="M28" s="608"/>
      <c r="N28" s="608"/>
      <c r="O28" s="608"/>
      <c r="P28" s="608"/>
      <c r="Q28" s="609"/>
      <c r="R28" s="610">
        <v>4102995</v>
      </c>
      <c r="S28" s="611"/>
      <c r="T28" s="611"/>
      <c r="U28" s="611"/>
      <c r="V28" s="611"/>
      <c r="W28" s="611"/>
      <c r="X28" s="611"/>
      <c r="Y28" s="612"/>
      <c r="Z28" s="613">
        <v>1.3</v>
      </c>
      <c r="AA28" s="613"/>
      <c r="AB28" s="613"/>
      <c r="AC28" s="613"/>
      <c r="AD28" s="614">
        <v>2474598</v>
      </c>
      <c r="AE28" s="614"/>
      <c r="AF28" s="614"/>
      <c r="AG28" s="614"/>
      <c r="AH28" s="614"/>
      <c r="AI28" s="614"/>
      <c r="AJ28" s="614"/>
      <c r="AK28" s="614"/>
      <c r="AL28" s="615">
        <v>1.3</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4872057</v>
      </c>
      <c r="CS28" s="611"/>
      <c r="CT28" s="611"/>
      <c r="CU28" s="611"/>
      <c r="CV28" s="611"/>
      <c r="CW28" s="611"/>
      <c r="CX28" s="611"/>
      <c r="CY28" s="612"/>
      <c r="CZ28" s="615">
        <v>1.6</v>
      </c>
      <c r="DA28" s="640"/>
      <c r="DB28" s="640"/>
      <c r="DC28" s="644"/>
      <c r="DD28" s="619">
        <v>4872057</v>
      </c>
      <c r="DE28" s="611"/>
      <c r="DF28" s="611"/>
      <c r="DG28" s="611"/>
      <c r="DH28" s="611"/>
      <c r="DI28" s="611"/>
      <c r="DJ28" s="611"/>
      <c r="DK28" s="612"/>
      <c r="DL28" s="619">
        <v>4872057</v>
      </c>
      <c r="DM28" s="611"/>
      <c r="DN28" s="611"/>
      <c r="DO28" s="611"/>
      <c r="DP28" s="611"/>
      <c r="DQ28" s="611"/>
      <c r="DR28" s="611"/>
      <c r="DS28" s="611"/>
      <c r="DT28" s="611"/>
      <c r="DU28" s="611"/>
      <c r="DV28" s="612"/>
      <c r="DW28" s="615">
        <v>2.5</v>
      </c>
      <c r="DX28" s="640"/>
      <c r="DY28" s="640"/>
      <c r="DZ28" s="640"/>
      <c r="EA28" s="640"/>
      <c r="EB28" s="640"/>
      <c r="EC28" s="641"/>
    </row>
    <row r="29" spans="2:133" ht="11.25" customHeight="1" x14ac:dyDescent="0.15">
      <c r="B29" s="607" t="s">
        <v>291</v>
      </c>
      <c r="C29" s="608"/>
      <c r="D29" s="608"/>
      <c r="E29" s="608"/>
      <c r="F29" s="608"/>
      <c r="G29" s="608"/>
      <c r="H29" s="608"/>
      <c r="I29" s="608"/>
      <c r="J29" s="608"/>
      <c r="K29" s="608"/>
      <c r="L29" s="608"/>
      <c r="M29" s="608"/>
      <c r="N29" s="608"/>
      <c r="O29" s="608"/>
      <c r="P29" s="608"/>
      <c r="Q29" s="609"/>
      <c r="R29" s="610">
        <v>877437</v>
      </c>
      <c r="S29" s="611"/>
      <c r="T29" s="611"/>
      <c r="U29" s="611"/>
      <c r="V29" s="611"/>
      <c r="W29" s="611"/>
      <c r="X29" s="611"/>
      <c r="Y29" s="612"/>
      <c r="Z29" s="613">
        <v>0.3</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292</v>
      </c>
      <c r="CE29" s="647"/>
      <c r="CF29" s="607" t="s">
        <v>66</v>
      </c>
      <c r="CG29" s="608"/>
      <c r="CH29" s="608"/>
      <c r="CI29" s="608"/>
      <c r="CJ29" s="608"/>
      <c r="CK29" s="608"/>
      <c r="CL29" s="608"/>
      <c r="CM29" s="608"/>
      <c r="CN29" s="608"/>
      <c r="CO29" s="608"/>
      <c r="CP29" s="608"/>
      <c r="CQ29" s="609"/>
      <c r="CR29" s="610">
        <v>4872057</v>
      </c>
      <c r="CS29" s="642"/>
      <c r="CT29" s="642"/>
      <c r="CU29" s="642"/>
      <c r="CV29" s="642"/>
      <c r="CW29" s="642"/>
      <c r="CX29" s="642"/>
      <c r="CY29" s="643"/>
      <c r="CZ29" s="615">
        <v>1.6</v>
      </c>
      <c r="DA29" s="640"/>
      <c r="DB29" s="640"/>
      <c r="DC29" s="644"/>
      <c r="DD29" s="619">
        <v>4872057</v>
      </c>
      <c r="DE29" s="642"/>
      <c r="DF29" s="642"/>
      <c r="DG29" s="642"/>
      <c r="DH29" s="642"/>
      <c r="DI29" s="642"/>
      <c r="DJ29" s="642"/>
      <c r="DK29" s="643"/>
      <c r="DL29" s="619">
        <v>4872057</v>
      </c>
      <c r="DM29" s="642"/>
      <c r="DN29" s="642"/>
      <c r="DO29" s="642"/>
      <c r="DP29" s="642"/>
      <c r="DQ29" s="642"/>
      <c r="DR29" s="642"/>
      <c r="DS29" s="642"/>
      <c r="DT29" s="642"/>
      <c r="DU29" s="642"/>
      <c r="DV29" s="643"/>
      <c r="DW29" s="615">
        <v>2.5</v>
      </c>
      <c r="DX29" s="640"/>
      <c r="DY29" s="640"/>
      <c r="DZ29" s="640"/>
      <c r="EA29" s="640"/>
      <c r="EB29" s="640"/>
      <c r="EC29" s="641"/>
    </row>
    <row r="30" spans="2:133" ht="11.25" customHeight="1" x14ac:dyDescent="0.15">
      <c r="B30" s="607" t="s">
        <v>293</v>
      </c>
      <c r="C30" s="608"/>
      <c r="D30" s="608"/>
      <c r="E30" s="608"/>
      <c r="F30" s="608"/>
      <c r="G30" s="608"/>
      <c r="H30" s="608"/>
      <c r="I30" s="608"/>
      <c r="J30" s="608"/>
      <c r="K30" s="608"/>
      <c r="L30" s="608"/>
      <c r="M30" s="608"/>
      <c r="N30" s="608"/>
      <c r="O30" s="608"/>
      <c r="P30" s="608"/>
      <c r="Q30" s="609"/>
      <c r="R30" s="610">
        <v>59678236</v>
      </c>
      <c r="S30" s="611"/>
      <c r="T30" s="611"/>
      <c r="U30" s="611"/>
      <c r="V30" s="611"/>
      <c r="W30" s="611"/>
      <c r="X30" s="611"/>
      <c r="Y30" s="612"/>
      <c r="Z30" s="613">
        <v>18.600000000000001</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52"/>
      <c r="BI30" s="652"/>
      <c r="BJ30" s="652"/>
      <c r="BK30" s="652"/>
      <c r="BL30" s="652"/>
      <c r="BM30" s="652"/>
      <c r="BN30" s="652"/>
      <c r="BO30" s="652"/>
      <c r="BP30" s="652"/>
      <c r="BQ30" s="653"/>
      <c r="BR30" s="592" t="s">
        <v>295</v>
      </c>
      <c r="BS30" s="652"/>
      <c r="BT30" s="652"/>
      <c r="BU30" s="652"/>
      <c r="BV30" s="652"/>
      <c r="BW30" s="652"/>
      <c r="BX30" s="652"/>
      <c r="BY30" s="652"/>
      <c r="BZ30" s="652"/>
      <c r="CA30" s="652"/>
      <c r="CB30" s="653"/>
      <c r="CD30" s="648"/>
      <c r="CE30" s="649"/>
      <c r="CF30" s="607" t="s">
        <v>296</v>
      </c>
      <c r="CG30" s="608"/>
      <c r="CH30" s="608"/>
      <c r="CI30" s="608"/>
      <c r="CJ30" s="608"/>
      <c r="CK30" s="608"/>
      <c r="CL30" s="608"/>
      <c r="CM30" s="608"/>
      <c r="CN30" s="608"/>
      <c r="CO30" s="608"/>
      <c r="CP30" s="608"/>
      <c r="CQ30" s="609"/>
      <c r="CR30" s="610">
        <v>4560142</v>
      </c>
      <c r="CS30" s="611"/>
      <c r="CT30" s="611"/>
      <c r="CU30" s="611"/>
      <c r="CV30" s="611"/>
      <c r="CW30" s="611"/>
      <c r="CX30" s="611"/>
      <c r="CY30" s="612"/>
      <c r="CZ30" s="615">
        <v>1.5</v>
      </c>
      <c r="DA30" s="640"/>
      <c r="DB30" s="640"/>
      <c r="DC30" s="644"/>
      <c r="DD30" s="619">
        <v>4560142</v>
      </c>
      <c r="DE30" s="611"/>
      <c r="DF30" s="611"/>
      <c r="DG30" s="611"/>
      <c r="DH30" s="611"/>
      <c r="DI30" s="611"/>
      <c r="DJ30" s="611"/>
      <c r="DK30" s="612"/>
      <c r="DL30" s="619">
        <v>4560142</v>
      </c>
      <c r="DM30" s="611"/>
      <c r="DN30" s="611"/>
      <c r="DO30" s="611"/>
      <c r="DP30" s="611"/>
      <c r="DQ30" s="611"/>
      <c r="DR30" s="611"/>
      <c r="DS30" s="611"/>
      <c r="DT30" s="611"/>
      <c r="DU30" s="611"/>
      <c r="DV30" s="612"/>
      <c r="DW30" s="615">
        <v>2.2999999999999998</v>
      </c>
      <c r="DX30" s="640"/>
      <c r="DY30" s="640"/>
      <c r="DZ30" s="640"/>
      <c r="EA30" s="640"/>
      <c r="EB30" s="640"/>
      <c r="EC30" s="641"/>
    </row>
    <row r="31" spans="2:133" ht="11.25" customHeight="1" x14ac:dyDescent="0.15">
      <c r="B31" s="623" t="s">
        <v>297</v>
      </c>
      <c r="C31" s="624"/>
      <c r="D31" s="624"/>
      <c r="E31" s="624"/>
      <c r="F31" s="624"/>
      <c r="G31" s="624"/>
      <c r="H31" s="624"/>
      <c r="I31" s="624"/>
      <c r="J31" s="624"/>
      <c r="K31" s="624"/>
      <c r="L31" s="624"/>
      <c r="M31" s="624"/>
      <c r="N31" s="624"/>
      <c r="O31" s="624"/>
      <c r="P31" s="624"/>
      <c r="Q31" s="625"/>
      <c r="R31" s="610">
        <v>100902215</v>
      </c>
      <c r="S31" s="611"/>
      <c r="T31" s="611"/>
      <c r="U31" s="611"/>
      <c r="V31" s="611"/>
      <c r="W31" s="611"/>
      <c r="X31" s="611"/>
      <c r="Y31" s="612"/>
      <c r="Z31" s="613">
        <v>31.5</v>
      </c>
      <c r="AA31" s="613"/>
      <c r="AB31" s="613"/>
      <c r="AC31" s="613"/>
      <c r="AD31" s="614">
        <v>97996076</v>
      </c>
      <c r="AE31" s="614"/>
      <c r="AF31" s="614"/>
      <c r="AG31" s="614"/>
      <c r="AH31" s="614"/>
      <c r="AI31" s="614"/>
      <c r="AJ31" s="614"/>
      <c r="AK31" s="614"/>
      <c r="AL31" s="615">
        <v>50</v>
      </c>
      <c r="AM31" s="616"/>
      <c r="AN31" s="616"/>
      <c r="AO31" s="617"/>
      <c r="AP31" s="656" t="s">
        <v>298</v>
      </c>
      <c r="AQ31" s="657"/>
      <c r="AR31" s="657"/>
      <c r="AS31" s="657"/>
      <c r="AT31" s="662" t="s">
        <v>299</v>
      </c>
      <c r="AU31" s="212"/>
      <c r="AV31" s="212"/>
      <c r="AW31" s="212"/>
      <c r="AX31" s="596" t="s">
        <v>177</v>
      </c>
      <c r="AY31" s="597"/>
      <c r="AZ31" s="597"/>
      <c r="BA31" s="597"/>
      <c r="BB31" s="597"/>
      <c r="BC31" s="597"/>
      <c r="BD31" s="597"/>
      <c r="BE31" s="597"/>
      <c r="BF31" s="598"/>
      <c r="BG31" s="666">
        <v>99</v>
      </c>
      <c r="BH31" s="654"/>
      <c r="BI31" s="654"/>
      <c r="BJ31" s="654"/>
      <c r="BK31" s="654"/>
      <c r="BL31" s="654"/>
      <c r="BM31" s="605">
        <v>98.5</v>
      </c>
      <c r="BN31" s="654"/>
      <c r="BO31" s="654"/>
      <c r="BP31" s="654"/>
      <c r="BQ31" s="655"/>
      <c r="BR31" s="666">
        <v>99.1</v>
      </c>
      <c r="BS31" s="654"/>
      <c r="BT31" s="654"/>
      <c r="BU31" s="654"/>
      <c r="BV31" s="654"/>
      <c r="BW31" s="654"/>
      <c r="BX31" s="605">
        <v>98.6</v>
      </c>
      <c r="BY31" s="654"/>
      <c r="BZ31" s="654"/>
      <c r="CA31" s="654"/>
      <c r="CB31" s="655"/>
      <c r="CD31" s="648"/>
      <c r="CE31" s="649"/>
      <c r="CF31" s="607" t="s">
        <v>300</v>
      </c>
      <c r="CG31" s="608"/>
      <c r="CH31" s="608"/>
      <c r="CI31" s="608"/>
      <c r="CJ31" s="608"/>
      <c r="CK31" s="608"/>
      <c r="CL31" s="608"/>
      <c r="CM31" s="608"/>
      <c r="CN31" s="608"/>
      <c r="CO31" s="608"/>
      <c r="CP31" s="608"/>
      <c r="CQ31" s="609"/>
      <c r="CR31" s="610">
        <v>311915</v>
      </c>
      <c r="CS31" s="642"/>
      <c r="CT31" s="642"/>
      <c r="CU31" s="642"/>
      <c r="CV31" s="642"/>
      <c r="CW31" s="642"/>
      <c r="CX31" s="642"/>
      <c r="CY31" s="643"/>
      <c r="CZ31" s="615">
        <v>0.1</v>
      </c>
      <c r="DA31" s="640"/>
      <c r="DB31" s="640"/>
      <c r="DC31" s="644"/>
      <c r="DD31" s="619">
        <v>311915</v>
      </c>
      <c r="DE31" s="642"/>
      <c r="DF31" s="642"/>
      <c r="DG31" s="642"/>
      <c r="DH31" s="642"/>
      <c r="DI31" s="642"/>
      <c r="DJ31" s="642"/>
      <c r="DK31" s="643"/>
      <c r="DL31" s="619">
        <v>311915</v>
      </c>
      <c r="DM31" s="642"/>
      <c r="DN31" s="642"/>
      <c r="DO31" s="642"/>
      <c r="DP31" s="642"/>
      <c r="DQ31" s="642"/>
      <c r="DR31" s="642"/>
      <c r="DS31" s="642"/>
      <c r="DT31" s="642"/>
      <c r="DU31" s="642"/>
      <c r="DV31" s="643"/>
      <c r="DW31" s="615">
        <v>0.2</v>
      </c>
      <c r="DX31" s="640"/>
      <c r="DY31" s="640"/>
      <c r="DZ31" s="640"/>
      <c r="EA31" s="640"/>
      <c r="EB31" s="640"/>
      <c r="EC31" s="641"/>
    </row>
    <row r="32" spans="2:133" ht="11.25" customHeight="1" x14ac:dyDescent="0.15">
      <c r="B32" s="607" t="s">
        <v>301</v>
      </c>
      <c r="C32" s="608"/>
      <c r="D32" s="608"/>
      <c r="E32" s="608"/>
      <c r="F32" s="608"/>
      <c r="G32" s="608"/>
      <c r="H32" s="608"/>
      <c r="I32" s="608"/>
      <c r="J32" s="608"/>
      <c r="K32" s="608"/>
      <c r="L32" s="608"/>
      <c r="M32" s="608"/>
      <c r="N32" s="608"/>
      <c r="O32" s="608"/>
      <c r="P32" s="608"/>
      <c r="Q32" s="609"/>
      <c r="R32" s="610">
        <v>39716727</v>
      </c>
      <c r="S32" s="611"/>
      <c r="T32" s="611"/>
      <c r="U32" s="611"/>
      <c r="V32" s="611"/>
      <c r="W32" s="611"/>
      <c r="X32" s="611"/>
      <c r="Y32" s="612"/>
      <c r="Z32" s="613">
        <v>12.4</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208" t="s">
        <v>302</v>
      </c>
      <c r="AX32" s="607" t="s">
        <v>303</v>
      </c>
      <c r="AY32" s="608"/>
      <c r="AZ32" s="608"/>
      <c r="BA32" s="608"/>
      <c r="BB32" s="608"/>
      <c r="BC32" s="608"/>
      <c r="BD32" s="608"/>
      <c r="BE32" s="608"/>
      <c r="BF32" s="609"/>
      <c r="BG32" s="667">
        <v>99</v>
      </c>
      <c r="BH32" s="642"/>
      <c r="BI32" s="642"/>
      <c r="BJ32" s="642"/>
      <c r="BK32" s="642"/>
      <c r="BL32" s="642"/>
      <c r="BM32" s="616">
        <v>98.5</v>
      </c>
      <c r="BN32" s="642"/>
      <c r="BO32" s="642"/>
      <c r="BP32" s="642"/>
      <c r="BQ32" s="665"/>
      <c r="BR32" s="667">
        <v>99.1</v>
      </c>
      <c r="BS32" s="642"/>
      <c r="BT32" s="642"/>
      <c r="BU32" s="642"/>
      <c r="BV32" s="642"/>
      <c r="BW32" s="642"/>
      <c r="BX32" s="616">
        <v>98.5</v>
      </c>
      <c r="BY32" s="642"/>
      <c r="BZ32" s="642"/>
      <c r="CA32" s="642"/>
      <c r="CB32" s="665"/>
      <c r="CD32" s="650"/>
      <c r="CE32" s="651"/>
      <c r="CF32" s="607" t="s">
        <v>304</v>
      </c>
      <c r="CG32" s="608"/>
      <c r="CH32" s="608"/>
      <c r="CI32" s="608"/>
      <c r="CJ32" s="608"/>
      <c r="CK32" s="608"/>
      <c r="CL32" s="608"/>
      <c r="CM32" s="608"/>
      <c r="CN32" s="608"/>
      <c r="CO32" s="608"/>
      <c r="CP32" s="608"/>
      <c r="CQ32" s="609"/>
      <c r="CR32" s="610" t="s">
        <v>122</v>
      </c>
      <c r="CS32" s="611"/>
      <c r="CT32" s="611"/>
      <c r="CU32" s="611"/>
      <c r="CV32" s="611"/>
      <c r="CW32" s="611"/>
      <c r="CX32" s="611"/>
      <c r="CY32" s="612"/>
      <c r="CZ32" s="615" t="s">
        <v>122</v>
      </c>
      <c r="DA32" s="640"/>
      <c r="DB32" s="640"/>
      <c r="DC32" s="644"/>
      <c r="DD32" s="619" t="s">
        <v>122</v>
      </c>
      <c r="DE32" s="611"/>
      <c r="DF32" s="611"/>
      <c r="DG32" s="611"/>
      <c r="DH32" s="611"/>
      <c r="DI32" s="611"/>
      <c r="DJ32" s="611"/>
      <c r="DK32" s="612"/>
      <c r="DL32" s="619" t="s">
        <v>122</v>
      </c>
      <c r="DM32" s="611"/>
      <c r="DN32" s="611"/>
      <c r="DO32" s="611"/>
      <c r="DP32" s="611"/>
      <c r="DQ32" s="611"/>
      <c r="DR32" s="611"/>
      <c r="DS32" s="611"/>
      <c r="DT32" s="611"/>
      <c r="DU32" s="611"/>
      <c r="DV32" s="612"/>
      <c r="DW32" s="615" t="s">
        <v>122</v>
      </c>
      <c r="DX32" s="640"/>
      <c r="DY32" s="640"/>
      <c r="DZ32" s="640"/>
      <c r="EA32" s="640"/>
      <c r="EB32" s="640"/>
      <c r="EC32" s="641"/>
    </row>
    <row r="33" spans="2:133" ht="11.25" customHeight="1" x14ac:dyDescent="0.15">
      <c r="B33" s="607" t="s">
        <v>305</v>
      </c>
      <c r="C33" s="608"/>
      <c r="D33" s="608"/>
      <c r="E33" s="608"/>
      <c r="F33" s="608"/>
      <c r="G33" s="608"/>
      <c r="H33" s="608"/>
      <c r="I33" s="608"/>
      <c r="J33" s="608"/>
      <c r="K33" s="608"/>
      <c r="L33" s="608"/>
      <c r="M33" s="608"/>
      <c r="N33" s="608"/>
      <c r="O33" s="608"/>
      <c r="P33" s="608"/>
      <c r="Q33" s="609"/>
      <c r="R33" s="610">
        <v>537244</v>
      </c>
      <c r="S33" s="611"/>
      <c r="T33" s="611"/>
      <c r="U33" s="611"/>
      <c r="V33" s="611"/>
      <c r="W33" s="611"/>
      <c r="X33" s="611"/>
      <c r="Y33" s="612"/>
      <c r="Z33" s="613">
        <v>0.2</v>
      </c>
      <c r="AA33" s="613"/>
      <c r="AB33" s="613"/>
      <c r="AC33" s="613"/>
      <c r="AD33" s="614">
        <v>220632</v>
      </c>
      <c r="AE33" s="614"/>
      <c r="AF33" s="614"/>
      <c r="AG33" s="614"/>
      <c r="AH33" s="614"/>
      <c r="AI33" s="614"/>
      <c r="AJ33" s="614"/>
      <c r="AK33" s="614"/>
      <c r="AL33" s="615">
        <v>0.1</v>
      </c>
      <c r="AM33" s="616"/>
      <c r="AN33" s="616"/>
      <c r="AO33" s="617"/>
      <c r="AP33" s="660"/>
      <c r="AQ33" s="661"/>
      <c r="AR33" s="661"/>
      <c r="AS33" s="661"/>
      <c r="AT33" s="664"/>
      <c r="AU33" s="213"/>
      <c r="AV33" s="213"/>
      <c r="AW33" s="213"/>
      <c r="AX33" s="631" t="s">
        <v>306</v>
      </c>
      <c r="AY33" s="632"/>
      <c r="AZ33" s="632"/>
      <c r="BA33" s="632"/>
      <c r="BB33" s="632"/>
      <c r="BC33" s="632"/>
      <c r="BD33" s="632"/>
      <c r="BE33" s="632"/>
      <c r="BF33" s="633"/>
      <c r="BG33" s="668" t="s">
        <v>122</v>
      </c>
      <c r="BH33" s="669"/>
      <c r="BI33" s="669"/>
      <c r="BJ33" s="669"/>
      <c r="BK33" s="669"/>
      <c r="BL33" s="669"/>
      <c r="BM33" s="670" t="s">
        <v>122</v>
      </c>
      <c r="BN33" s="669"/>
      <c r="BO33" s="669"/>
      <c r="BP33" s="669"/>
      <c r="BQ33" s="671"/>
      <c r="BR33" s="668" t="s">
        <v>122</v>
      </c>
      <c r="BS33" s="669"/>
      <c r="BT33" s="669"/>
      <c r="BU33" s="669"/>
      <c r="BV33" s="669"/>
      <c r="BW33" s="669"/>
      <c r="BX33" s="670" t="s">
        <v>122</v>
      </c>
      <c r="BY33" s="669"/>
      <c r="BZ33" s="669"/>
      <c r="CA33" s="669"/>
      <c r="CB33" s="671"/>
      <c r="CD33" s="607" t="s">
        <v>307</v>
      </c>
      <c r="CE33" s="608"/>
      <c r="CF33" s="608"/>
      <c r="CG33" s="608"/>
      <c r="CH33" s="608"/>
      <c r="CI33" s="608"/>
      <c r="CJ33" s="608"/>
      <c r="CK33" s="608"/>
      <c r="CL33" s="608"/>
      <c r="CM33" s="608"/>
      <c r="CN33" s="608"/>
      <c r="CO33" s="608"/>
      <c r="CP33" s="608"/>
      <c r="CQ33" s="609"/>
      <c r="CR33" s="610">
        <v>114613401</v>
      </c>
      <c r="CS33" s="642"/>
      <c r="CT33" s="642"/>
      <c r="CU33" s="642"/>
      <c r="CV33" s="642"/>
      <c r="CW33" s="642"/>
      <c r="CX33" s="642"/>
      <c r="CY33" s="643"/>
      <c r="CZ33" s="615">
        <v>36.700000000000003</v>
      </c>
      <c r="DA33" s="640"/>
      <c r="DB33" s="640"/>
      <c r="DC33" s="644"/>
      <c r="DD33" s="619">
        <v>92095002</v>
      </c>
      <c r="DE33" s="642"/>
      <c r="DF33" s="642"/>
      <c r="DG33" s="642"/>
      <c r="DH33" s="642"/>
      <c r="DI33" s="642"/>
      <c r="DJ33" s="642"/>
      <c r="DK33" s="643"/>
      <c r="DL33" s="619">
        <v>69341285</v>
      </c>
      <c r="DM33" s="642"/>
      <c r="DN33" s="642"/>
      <c r="DO33" s="642"/>
      <c r="DP33" s="642"/>
      <c r="DQ33" s="642"/>
      <c r="DR33" s="642"/>
      <c r="DS33" s="642"/>
      <c r="DT33" s="642"/>
      <c r="DU33" s="642"/>
      <c r="DV33" s="643"/>
      <c r="DW33" s="615">
        <v>35.4</v>
      </c>
      <c r="DX33" s="640"/>
      <c r="DY33" s="640"/>
      <c r="DZ33" s="640"/>
      <c r="EA33" s="640"/>
      <c r="EB33" s="640"/>
      <c r="EC33" s="641"/>
    </row>
    <row r="34" spans="2:133" ht="11.25" customHeight="1" x14ac:dyDescent="0.15">
      <c r="B34" s="607" t="s">
        <v>308</v>
      </c>
      <c r="C34" s="608"/>
      <c r="D34" s="608"/>
      <c r="E34" s="608"/>
      <c r="F34" s="608"/>
      <c r="G34" s="608"/>
      <c r="H34" s="608"/>
      <c r="I34" s="608"/>
      <c r="J34" s="608"/>
      <c r="K34" s="608"/>
      <c r="L34" s="608"/>
      <c r="M34" s="608"/>
      <c r="N34" s="608"/>
      <c r="O34" s="608"/>
      <c r="P34" s="608"/>
      <c r="Q34" s="609"/>
      <c r="R34" s="610">
        <v>218363</v>
      </c>
      <c r="S34" s="611"/>
      <c r="T34" s="611"/>
      <c r="U34" s="611"/>
      <c r="V34" s="611"/>
      <c r="W34" s="611"/>
      <c r="X34" s="611"/>
      <c r="Y34" s="612"/>
      <c r="Z34" s="613">
        <v>0.1</v>
      </c>
      <c r="AA34" s="613"/>
      <c r="AB34" s="613"/>
      <c r="AC34" s="613"/>
      <c r="AD34" s="614" t="s">
        <v>122</v>
      </c>
      <c r="AE34" s="614"/>
      <c r="AF34" s="614"/>
      <c r="AG34" s="614"/>
      <c r="AH34" s="614"/>
      <c r="AI34" s="614"/>
      <c r="AJ34" s="614"/>
      <c r="AK34" s="614"/>
      <c r="AL34" s="615" t="s">
        <v>122</v>
      </c>
      <c r="AM34" s="616"/>
      <c r="AN34" s="616"/>
      <c r="AO34" s="617"/>
      <c r="AP34" s="216"/>
      <c r="AQ34" s="217"/>
      <c r="AS34" s="212"/>
      <c r="AT34" s="212"/>
      <c r="AU34" s="212"/>
      <c r="AV34" s="212"/>
      <c r="AW34" s="212"/>
      <c r="AX34" s="212"/>
      <c r="AY34" s="212"/>
      <c r="AZ34" s="212"/>
      <c r="BA34" s="212"/>
      <c r="BB34" s="212"/>
      <c r="BC34" s="212"/>
      <c r="BD34" s="212"/>
      <c r="BE34" s="212"/>
      <c r="BF34" s="212"/>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D34" s="607" t="s">
        <v>309</v>
      </c>
      <c r="CE34" s="608"/>
      <c r="CF34" s="608"/>
      <c r="CG34" s="608"/>
      <c r="CH34" s="608"/>
      <c r="CI34" s="608"/>
      <c r="CJ34" s="608"/>
      <c r="CK34" s="608"/>
      <c r="CL34" s="608"/>
      <c r="CM34" s="608"/>
      <c r="CN34" s="608"/>
      <c r="CO34" s="608"/>
      <c r="CP34" s="608"/>
      <c r="CQ34" s="609"/>
      <c r="CR34" s="610">
        <v>54647407</v>
      </c>
      <c r="CS34" s="611"/>
      <c r="CT34" s="611"/>
      <c r="CU34" s="611"/>
      <c r="CV34" s="611"/>
      <c r="CW34" s="611"/>
      <c r="CX34" s="611"/>
      <c r="CY34" s="612"/>
      <c r="CZ34" s="615">
        <v>17.5</v>
      </c>
      <c r="DA34" s="640"/>
      <c r="DB34" s="640"/>
      <c r="DC34" s="644"/>
      <c r="DD34" s="619">
        <v>45853733</v>
      </c>
      <c r="DE34" s="611"/>
      <c r="DF34" s="611"/>
      <c r="DG34" s="611"/>
      <c r="DH34" s="611"/>
      <c r="DI34" s="611"/>
      <c r="DJ34" s="611"/>
      <c r="DK34" s="612"/>
      <c r="DL34" s="619">
        <v>40388775</v>
      </c>
      <c r="DM34" s="611"/>
      <c r="DN34" s="611"/>
      <c r="DO34" s="611"/>
      <c r="DP34" s="611"/>
      <c r="DQ34" s="611"/>
      <c r="DR34" s="611"/>
      <c r="DS34" s="611"/>
      <c r="DT34" s="611"/>
      <c r="DU34" s="611"/>
      <c r="DV34" s="612"/>
      <c r="DW34" s="615">
        <v>20.6</v>
      </c>
      <c r="DX34" s="640"/>
      <c r="DY34" s="640"/>
      <c r="DZ34" s="640"/>
      <c r="EA34" s="640"/>
      <c r="EB34" s="640"/>
      <c r="EC34" s="641"/>
    </row>
    <row r="35" spans="2:133" ht="11.25" customHeight="1" x14ac:dyDescent="0.15">
      <c r="B35" s="607" t="s">
        <v>310</v>
      </c>
      <c r="C35" s="608"/>
      <c r="D35" s="608"/>
      <c r="E35" s="608"/>
      <c r="F35" s="608"/>
      <c r="G35" s="608"/>
      <c r="H35" s="608"/>
      <c r="I35" s="608"/>
      <c r="J35" s="608"/>
      <c r="K35" s="608"/>
      <c r="L35" s="608"/>
      <c r="M35" s="608"/>
      <c r="N35" s="608"/>
      <c r="O35" s="608"/>
      <c r="P35" s="608"/>
      <c r="Q35" s="609"/>
      <c r="R35" s="610">
        <v>3185363</v>
      </c>
      <c r="S35" s="611"/>
      <c r="T35" s="611"/>
      <c r="U35" s="611"/>
      <c r="V35" s="611"/>
      <c r="W35" s="611"/>
      <c r="X35" s="611"/>
      <c r="Y35" s="612"/>
      <c r="Z35" s="613">
        <v>1</v>
      </c>
      <c r="AA35" s="613"/>
      <c r="AB35" s="613"/>
      <c r="AC35" s="613"/>
      <c r="AD35" s="614" t="s">
        <v>122</v>
      </c>
      <c r="AE35" s="614"/>
      <c r="AF35" s="614"/>
      <c r="AG35" s="614"/>
      <c r="AH35" s="614"/>
      <c r="AI35" s="614"/>
      <c r="AJ35" s="614"/>
      <c r="AK35" s="614"/>
      <c r="AL35" s="615" t="s">
        <v>122</v>
      </c>
      <c r="AM35" s="616"/>
      <c r="AN35" s="616"/>
      <c r="AO35" s="617"/>
      <c r="AP35" s="218"/>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2970002</v>
      </c>
      <c r="CS35" s="642"/>
      <c r="CT35" s="642"/>
      <c r="CU35" s="642"/>
      <c r="CV35" s="642"/>
      <c r="CW35" s="642"/>
      <c r="CX35" s="642"/>
      <c r="CY35" s="643"/>
      <c r="CZ35" s="615">
        <v>1</v>
      </c>
      <c r="DA35" s="640"/>
      <c r="DB35" s="640"/>
      <c r="DC35" s="644"/>
      <c r="DD35" s="619">
        <v>2754148</v>
      </c>
      <c r="DE35" s="642"/>
      <c r="DF35" s="642"/>
      <c r="DG35" s="642"/>
      <c r="DH35" s="642"/>
      <c r="DI35" s="642"/>
      <c r="DJ35" s="642"/>
      <c r="DK35" s="643"/>
      <c r="DL35" s="619">
        <v>2754148</v>
      </c>
      <c r="DM35" s="642"/>
      <c r="DN35" s="642"/>
      <c r="DO35" s="642"/>
      <c r="DP35" s="642"/>
      <c r="DQ35" s="642"/>
      <c r="DR35" s="642"/>
      <c r="DS35" s="642"/>
      <c r="DT35" s="642"/>
      <c r="DU35" s="642"/>
      <c r="DV35" s="643"/>
      <c r="DW35" s="615">
        <v>1.4</v>
      </c>
      <c r="DX35" s="640"/>
      <c r="DY35" s="640"/>
      <c r="DZ35" s="640"/>
      <c r="EA35" s="640"/>
      <c r="EB35" s="640"/>
      <c r="EC35" s="641"/>
    </row>
    <row r="36" spans="2:133" ht="11.25" customHeight="1" x14ac:dyDescent="0.15">
      <c r="B36" s="607" t="s">
        <v>314</v>
      </c>
      <c r="C36" s="608"/>
      <c r="D36" s="608"/>
      <c r="E36" s="608"/>
      <c r="F36" s="608"/>
      <c r="G36" s="608"/>
      <c r="H36" s="608"/>
      <c r="I36" s="608"/>
      <c r="J36" s="608"/>
      <c r="K36" s="608"/>
      <c r="L36" s="608"/>
      <c r="M36" s="608"/>
      <c r="N36" s="608"/>
      <c r="O36" s="608"/>
      <c r="P36" s="608"/>
      <c r="Q36" s="609"/>
      <c r="R36" s="610">
        <v>4949103</v>
      </c>
      <c r="S36" s="611"/>
      <c r="T36" s="611"/>
      <c r="U36" s="611"/>
      <c r="V36" s="611"/>
      <c r="W36" s="611"/>
      <c r="X36" s="611"/>
      <c r="Y36" s="612"/>
      <c r="Z36" s="613">
        <v>1.5</v>
      </c>
      <c r="AA36" s="613"/>
      <c r="AB36" s="613"/>
      <c r="AC36" s="613"/>
      <c r="AD36" s="614" t="s">
        <v>122</v>
      </c>
      <c r="AE36" s="614"/>
      <c r="AF36" s="614"/>
      <c r="AG36" s="614"/>
      <c r="AH36" s="614"/>
      <c r="AI36" s="614"/>
      <c r="AJ36" s="614"/>
      <c r="AK36" s="614"/>
      <c r="AL36" s="615" t="s">
        <v>122</v>
      </c>
      <c r="AM36" s="616"/>
      <c r="AN36" s="616"/>
      <c r="AO36" s="617"/>
      <c r="AP36" s="218"/>
      <c r="AQ36" s="676" t="s">
        <v>315</v>
      </c>
      <c r="AR36" s="677"/>
      <c r="AS36" s="677"/>
      <c r="AT36" s="677"/>
      <c r="AU36" s="677"/>
      <c r="AV36" s="677"/>
      <c r="AW36" s="677"/>
      <c r="AX36" s="677"/>
      <c r="AY36" s="678"/>
      <c r="AZ36" s="599">
        <v>25474189</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513937</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23278704</v>
      </c>
      <c r="CS36" s="611"/>
      <c r="CT36" s="611"/>
      <c r="CU36" s="611"/>
      <c r="CV36" s="611"/>
      <c r="CW36" s="611"/>
      <c r="CX36" s="611"/>
      <c r="CY36" s="612"/>
      <c r="CZ36" s="615">
        <v>7.5</v>
      </c>
      <c r="DA36" s="640"/>
      <c r="DB36" s="640"/>
      <c r="DC36" s="644"/>
      <c r="DD36" s="619">
        <v>16784279</v>
      </c>
      <c r="DE36" s="611"/>
      <c r="DF36" s="611"/>
      <c r="DG36" s="611"/>
      <c r="DH36" s="611"/>
      <c r="DI36" s="611"/>
      <c r="DJ36" s="611"/>
      <c r="DK36" s="612"/>
      <c r="DL36" s="619">
        <v>7704459</v>
      </c>
      <c r="DM36" s="611"/>
      <c r="DN36" s="611"/>
      <c r="DO36" s="611"/>
      <c r="DP36" s="611"/>
      <c r="DQ36" s="611"/>
      <c r="DR36" s="611"/>
      <c r="DS36" s="611"/>
      <c r="DT36" s="611"/>
      <c r="DU36" s="611"/>
      <c r="DV36" s="612"/>
      <c r="DW36" s="615">
        <v>3.9</v>
      </c>
      <c r="DX36" s="640"/>
      <c r="DY36" s="640"/>
      <c r="DZ36" s="640"/>
      <c r="EA36" s="640"/>
      <c r="EB36" s="640"/>
      <c r="EC36" s="641"/>
    </row>
    <row r="37" spans="2:133" ht="11.25" customHeight="1" x14ac:dyDescent="0.15">
      <c r="B37" s="607" t="s">
        <v>318</v>
      </c>
      <c r="C37" s="608"/>
      <c r="D37" s="608"/>
      <c r="E37" s="608"/>
      <c r="F37" s="608"/>
      <c r="G37" s="608"/>
      <c r="H37" s="608"/>
      <c r="I37" s="608"/>
      <c r="J37" s="608"/>
      <c r="K37" s="608"/>
      <c r="L37" s="608"/>
      <c r="M37" s="608"/>
      <c r="N37" s="608"/>
      <c r="O37" s="608"/>
      <c r="P37" s="608"/>
      <c r="Q37" s="609"/>
      <c r="R37" s="610">
        <v>6593910</v>
      </c>
      <c r="S37" s="611"/>
      <c r="T37" s="611"/>
      <c r="U37" s="611"/>
      <c r="V37" s="611"/>
      <c r="W37" s="611"/>
      <c r="X37" s="611"/>
      <c r="Y37" s="612"/>
      <c r="Z37" s="613">
        <v>2.1</v>
      </c>
      <c r="AA37" s="613"/>
      <c r="AB37" s="613"/>
      <c r="AC37" s="613"/>
      <c r="AD37" s="614">
        <v>5105</v>
      </c>
      <c r="AE37" s="614"/>
      <c r="AF37" s="614"/>
      <c r="AG37" s="614"/>
      <c r="AH37" s="614"/>
      <c r="AI37" s="614"/>
      <c r="AJ37" s="614"/>
      <c r="AK37" s="614"/>
      <c r="AL37" s="615">
        <v>0</v>
      </c>
      <c r="AM37" s="616"/>
      <c r="AN37" s="616"/>
      <c r="AO37" s="617"/>
      <c r="AQ37" s="673" t="s">
        <v>319</v>
      </c>
      <c r="AR37" s="674"/>
      <c r="AS37" s="674"/>
      <c r="AT37" s="674"/>
      <c r="AU37" s="674"/>
      <c r="AV37" s="674"/>
      <c r="AW37" s="674"/>
      <c r="AX37" s="674"/>
      <c r="AY37" s="675"/>
      <c r="AZ37" s="610">
        <v>221707</v>
      </c>
      <c r="BA37" s="611"/>
      <c r="BB37" s="611"/>
      <c r="BC37" s="611"/>
      <c r="BD37" s="642"/>
      <c r="BE37" s="642"/>
      <c r="BF37" s="665"/>
      <c r="BG37" s="607" t="s">
        <v>320</v>
      </c>
      <c r="BH37" s="608"/>
      <c r="BI37" s="608"/>
      <c r="BJ37" s="608"/>
      <c r="BK37" s="608"/>
      <c r="BL37" s="608"/>
      <c r="BM37" s="608"/>
      <c r="BN37" s="608"/>
      <c r="BO37" s="608"/>
      <c r="BP37" s="608"/>
      <c r="BQ37" s="608"/>
      <c r="BR37" s="608"/>
      <c r="BS37" s="608"/>
      <c r="BT37" s="608"/>
      <c r="BU37" s="609"/>
      <c r="BV37" s="610">
        <v>513937</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3432698</v>
      </c>
      <c r="CS37" s="642"/>
      <c r="CT37" s="642"/>
      <c r="CU37" s="642"/>
      <c r="CV37" s="642"/>
      <c r="CW37" s="642"/>
      <c r="CX37" s="642"/>
      <c r="CY37" s="643"/>
      <c r="CZ37" s="615">
        <v>1.1000000000000001</v>
      </c>
      <c r="DA37" s="640"/>
      <c r="DB37" s="640"/>
      <c r="DC37" s="644"/>
      <c r="DD37" s="619">
        <v>3432258</v>
      </c>
      <c r="DE37" s="642"/>
      <c r="DF37" s="642"/>
      <c r="DG37" s="642"/>
      <c r="DH37" s="642"/>
      <c r="DI37" s="642"/>
      <c r="DJ37" s="642"/>
      <c r="DK37" s="643"/>
      <c r="DL37" s="619">
        <v>2604849</v>
      </c>
      <c r="DM37" s="642"/>
      <c r="DN37" s="642"/>
      <c r="DO37" s="642"/>
      <c r="DP37" s="642"/>
      <c r="DQ37" s="642"/>
      <c r="DR37" s="642"/>
      <c r="DS37" s="642"/>
      <c r="DT37" s="642"/>
      <c r="DU37" s="642"/>
      <c r="DV37" s="643"/>
      <c r="DW37" s="615">
        <v>1.3</v>
      </c>
      <c r="DX37" s="640"/>
      <c r="DY37" s="640"/>
      <c r="DZ37" s="640"/>
      <c r="EA37" s="640"/>
      <c r="EB37" s="640"/>
      <c r="EC37" s="641"/>
    </row>
    <row r="38" spans="2:133" ht="11.25" customHeight="1" x14ac:dyDescent="0.15">
      <c r="B38" s="607" t="s">
        <v>322</v>
      </c>
      <c r="C38" s="608"/>
      <c r="D38" s="608"/>
      <c r="E38" s="608"/>
      <c r="F38" s="608"/>
      <c r="G38" s="608"/>
      <c r="H38" s="608"/>
      <c r="I38" s="608"/>
      <c r="J38" s="608"/>
      <c r="K38" s="608"/>
      <c r="L38" s="608"/>
      <c r="M38" s="608"/>
      <c r="N38" s="608"/>
      <c r="O38" s="608"/>
      <c r="P38" s="608"/>
      <c r="Q38" s="609"/>
      <c r="R38" s="610">
        <v>3397900</v>
      </c>
      <c r="S38" s="611"/>
      <c r="T38" s="611"/>
      <c r="U38" s="611"/>
      <c r="V38" s="611"/>
      <c r="W38" s="611"/>
      <c r="X38" s="611"/>
      <c r="Y38" s="612"/>
      <c r="Z38" s="613">
        <v>1.1000000000000001</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32802</v>
      </c>
      <c r="BA38" s="611"/>
      <c r="BB38" s="611"/>
      <c r="BC38" s="611"/>
      <c r="BD38" s="642"/>
      <c r="BE38" s="642"/>
      <c r="BF38" s="665"/>
      <c r="BG38" s="607" t="s">
        <v>324</v>
      </c>
      <c r="BH38" s="608"/>
      <c r="BI38" s="608"/>
      <c r="BJ38" s="608"/>
      <c r="BK38" s="608"/>
      <c r="BL38" s="608"/>
      <c r="BM38" s="608"/>
      <c r="BN38" s="608"/>
      <c r="BO38" s="608"/>
      <c r="BP38" s="608"/>
      <c r="BQ38" s="608"/>
      <c r="BR38" s="608"/>
      <c r="BS38" s="608"/>
      <c r="BT38" s="608"/>
      <c r="BU38" s="609"/>
      <c r="BV38" s="610">
        <v>93230</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25474189</v>
      </c>
      <c r="CS38" s="611"/>
      <c r="CT38" s="611"/>
      <c r="CU38" s="611"/>
      <c r="CV38" s="611"/>
      <c r="CW38" s="611"/>
      <c r="CX38" s="611"/>
      <c r="CY38" s="612"/>
      <c r="CZ38" s="615">
        <v>8.1999999999999993</v>
      </c>
      <c r="DA38" s="640"/>
      <c r="DB38" s="640"/>
      <c r="DC38" s="644"/>
      <c r="DD38" s="619">
        <v>21785008</v>
      </c>
      <c r="DE38" s="611"/>
      <c r="DF38" s="611"/>
      <c r="DG38" s="611"/>
      <c r="DH38" s="611"/>
      <c r="DI38" s="611"/>
      <c r="DJ38" s="611"/>
      <c r="DK38" s="612"/>
      <c r="DL38" s="619">
        <v>18493903</v>
      </c>
      <c r="DM38" s="611"/>
      <c r="DN38" s="611"/>
      <c r="DO38" s="611"/>
      <c r="DP38" s="611"/>
      <c r="DQ38" s="611"/>
      <c r="DR38" s="611"/>
      <c r="DS38" s="611"/>
      <c r="DT38" s="611"/>
      <c r="DU38" s="611"/>
      <c r="DV38" s="612"/>
      <c r="DW38" s="615">
        <v>9.4</v>
      </c>
      <c r="DX38" s="640"/>
      <c r="DY38" s="640"/>
      <c r="DZ38" s="640"/>
      <c r="EA38" s="640"/>
      <c r="EB38" s="640"/>
      <c r="EC38" s="641"/>
    </row>
    <row r="39" spans="2:133" ht="11.25" customHeight="1" x14ac:dyDescent="0.15">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t="s">
        <v>122</v>
      </c>
      <c r="BA39" s="611"/>
      <c r="BB39" s="611"/>
      <c r="BC39" s="611"/>
      <c r="BD39" s="642"/>
      <c r="BE39" s="642"/>
      <c r="BF39" s="665"/>
      <c r="BG39" s="607" t="s">
        <v>328</v>
      </c>
      <c r="BH39" s="608"/>
      <c r="BI39" s="608"/>
      <c r="BJ39" s="608"/>
      <c r="BK39" s="608"/>
      <c r="BL39" s="608"/>
      <c r="BM39" s="608"/>
      <c r="BN39" s="608"/>
      <c r="BO39" s="608"/>
      <c r="BP39" s="608"/>
      <c r="BQ39" s="608"/>
      <c r="BR39" s="608"/>
      <c r="BS39" s="608"/>
      <c r="BT39" s="608"/>
      <c r="BU39" s="609"/>
      <c r="BV39" s="610">
        <v>126559</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4975753</v>
      </c>
      <c r="CS39" s="642"/>
      <c r="CT39" s="642"/>
      <c r="CU39" s="642"/>
      <c r="CV39" s="642"/>
      <c r="CW39" s="642"/>
      <c r="CX39" s="642"/>
      <c r="CY39" s="643"/>
      <c r="CZ39" s="615">
        <v>1.6</v>
      </c>
      <c r="DA39" s="640"/>
      <c r="DB39" s="640"/>
      <c r="DC39" s="644"/>
      <c r="DD39" s="619">
        <v>4702955</v>
      </c>
      <c r="DE39" s="642"/>
      <c r="DF39" s="642"/>
      <c r="DG39" s="642"/>
      <c r="DH39" s="642"/>
      <c r="DI39" s="642"/>
      <c r="DJ39" s="642"/>
      <c r="DK39" s="643"/>
      <c r="DL39" s="619" t="s">
        <v>122</v>
      </c>
      <c r="DM39" s="642"/>
      <c r="DN39" s="642"/>
      <c r="DO39" s="642"/>
      <c r="DP39" s="642"/>
      <c r="DQ39" s="642"/>
      <c r="DR39" s="642"/>
      <c r="DS39" s="642"/>
      <c r="DT39" s="642"/>
      <c r="DU39" s="642"/>
      <c r="DV39" s="643"/>
      <c r="DW39" s="615" t="s">
        <v>122</v>
      </c>
      <c r="DX39" s="640"/>
      <c r="DY39" s="640"/>
      <c r="DZ39" s="640"/>
      <c r="EA39" s="640"/>
      <c r="EB39" s="640"/>
      <c r="EC39" s="641"/>
    </row>
    <row r="40" spans="2:133" ht="11.25" customHeight="1" x14ac:dyDescent="0.15">
      <c r="B40" s="607" t="s">
        <v>330</v>
      </c>
      <c r="C40" s="608"/>
      <c r="D40" s="608"/>
      <c r="E40" s="608"/>
      <c r="F40" s="608"/>
      <c r="G40" s="608"/>
      <c r="H40" s="608"/>
      <c r="I40" s="608"/>
      <c r="J40" s="608"/>
      <c r="K40" s="608"/>
      <c r="L40" s="608"/>
      <c r="M40" s="608"/>
      <c r="N40" s="608"/>
      <c r="O40" s="608"/>
      <c r="P40" s="608"/>
      <c r="Q40" s="609"/>
      <c r="R40" s="610" t="s">
        <v>122</v>
      </c>
      <c r="S40" s="611"/>
      <c r="T40" s="611"/>
      <c r="U40" s="611"/>
      <c r="V40" s="611"/>
      <c r="W40" s="611"/>
      <c r="X40" s="611"/>
      <c r="Y40" s="612"/>
      <c r="Z40" s="613" t="s">
        <v>122</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t="s">
        <v>122</v>
      </c>
      <c r="BA40" s="611"/>
      <c r="BB40" s="611"/>
      <c r="BC40" s="611"/>
      <c r="BD40" s="642"/>
      <c r="BE40" s="642"/>
      <c r="BF40" s="665"/>
      <c r="BG40" s="658" t="s">
        <v>332</v>
      </c>
      <c r="BH40" s="659"/>
      <c r="BI40" s="659"/>
      <c r="BJ40" s="659"/>
      <c r="BK40" s="659"/>
      <c r="BL40" s="214"/>
      <c r="BM40" s="608" t="s">
        <v>333</v>
      </c>
      <c r="BN40" s="608"/>
      <c r="BO40" s="608"/>
      <c r="BP40" s="608"/>
      <c r="BQ40" s="608"/>
      <c r="BR40" s="608"/>
      <c r="BS40" s="608"/>
      <c r="BT40" s="608"/>
      <c r="BU40" s="609"/>
      <c r="BV40" s="610">
        <v>133</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3267346</v>
      </c>
      <c r="CS40" s="611"/>
      <c r="CT40" s="611"/>
      <c r="CU40" s="611"/>
      <c r="CV40" s="611"/>
      <c r="CW40" s="611"/>
      <c r="CX40" s="611"/>
      <c r="CY40" s="612"/>
      <c r="CZ40" s="615">
        <v>1</v>
      </c>
      <c r="DA40" s="640"/>
      <c r="DB40" s="640"/>
      <c r="DC40" s="644"/>
      <c r="DD40" s="619">
        <v>214879</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0"/>
      <c r="DY40" s="640"/>
      <c r="DZ40" s="640"/>
      <c r="EA40" s="640"/>
      <c r="EB40" s="640"/>
      <c r="EC40" s="641"/>
    </row>
    <row r="41" spans="2:133" ht="11.25" customHeight="1" x14ac:dyDescent="0.15">
      <c r="B41" s="631" t="s">
        <v>335</v>
      </c>
      <c r="C41" s="632"/>
      <c r="D41" s="632"/>
      <c r="E41" s="632"/>
      <c r="F41" s="632"/>
      <c r="G41" s="632"/>
      <c r="H41" s="632"/>
      <c r="I41" s="632"/>
      <c r="J41" s="632"/>
      <c r="K41" s="632"/>
      <c r="L41" s="632"/>
      <c r="M41" s="632"/>
      <c r="N41" s="632"/>
      <c r="O41" s="632"/>
      <c r="P41" s="632"/>
      <c r="Q41" s="633"/>
      <c r="R41" s="682">
        <v>320634548</v>
      </c>
      <c r="S41" s="683"/>
      <c r="T41" s="683"/>
      <c r="U41" s="683"/>
      <c r="V41" s="683"/>
      <c r="W41" s="683"/>
      <c r="X41" s="683"/>
      <c r="Y41" s="687"/>
      <c r="Z41" s="688">
        <v>100</v>
      </c>
      <c r="AA41" s="688"/>
      <c r="AB41" s="688"/>
      <c r="AC41" s="688"/>
      <c r="AD41" s="689">
        <v>195807824</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7251400</v>
      </c>
      <c r="BA41" s="611"/>
      <c r="BB41" s="611"/>
      <c r="BC41" s="611"/>
      <c r="BD41" s="642"/>
      <c r="BE41" s="642"/>
      <c r="BF41" s="665"/>
      <c r="BG41" s="658"/>
      <c r="BH41" s="659"/>
      <c r="BI41" s="659"/>
      <c r="BJ41" s="659"/>
      <c r="BK41" s="659"/>
      <c r="BL41" s="214"/>
      <c r="BM41" s="608" t="s">
        <v>337</v>
      </c>
      <c r="BN41" s="608"/>
      <c r="BO41" s="608"/>
      <c r="BP41" s="608"/>
      <c r="BQ41" s="608"/>
      <c r="BR41" s="608"/>
      <c r="BS41" s="608"/>
      <c r="BT41" s="608"/>
      <c r="BU41" s="609"/>
      <c r="BV41" s="610" t="s">
        <v>122</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2"/>
      <c r="CT41" s="642"/>
      <c r="CU41" s="642"/>
      <c r="CV41" s="642"/>
      <c r="CW41" s="642"/>
      <c r="CX41" s="642"/>
      <c r="CY41" s="643"/>
      <c r="CZ41" s="615" t="s">
        <v>122</v>
      </c>
      <c r="DA41" s="640"/>
      <c r="DB41" s="640"/>
      <c r="DC41" s="644"/>
      <c r="DD41" s="619" t="s">
        <v>122</v>
      </c>
      <c r="DE41" s="642"/>
      <c r="DF41" s="642"/>
      <c r="DG41" s="642"/>
      <c r="DH41" s="642"/>
      <c r="DI41" s="642"/>
      <c r="DJ41" s="642"/>
      <c r="DK41" s="643"/>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15">
      <c r="AQ42" s="679" t="s">
        <v>339</v>
      </c>
      <c r="AR42" s="680"/>
      <c r="AS42" s="680"/>
      <c r="AT42" s="680"/>
      <c r="AU42" s="680"/>
      <c r="AV42" s="680"/>
      <c r="AW42" s="680"/>
      <c r="AX42" s="680"/>
      <c r="AY42" s="681"/>
      <c r="AZ42" s="682">
        <v>17968280</v>
      </c>
      <c r="BA42" s="683"/>
      <c r="BB42" s="683"/>
      <c r="BC42" s="683"/>
      <c r="BD42" s="669"/>
      <c r="BE42" s="669"/>
      <c r="BF42" s="671"/>
      <c r="BG42" s="660"/>
      <c r="BH42" s="661"/>
      <c r="BI42" s="661"/>
      <c r="BJ42" s="661"/>
      <c r="BK42" s="661"/>
      <c r="BL42" s="215"/>
      <c r="BM42" s="632" t="s">
        <v>340</v>
      </c>
      <c r="BN42" s="632"/>
      <c r="BO42" s="632"/>
      <c r="BP42" s="632"/>
      <c r="BQ42" s="632"/>
      <c r="BR42" s="632"/>
      <c r="BS42" s="632"/>
      <c r="BT42" s="632"/>
      <c r="BU42" s="633"/>
      <c r="BV42" s="682">
        <v>317</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30726337</v>
      </c>
      <c r="CS42" s="642"/>
      <c r="CT42" s="642"/>
      <c r="CU42" s="642"/>
      <c r="CV42" s="642"/>
      <c r="CW42" s="642"/>
      <c r="CX42" s="642"/>
      <c r="CY42" s="643"/>
      <c r="CZ42" s="615">
        <v>9.8000000000000007</v>
      </c>
      <c r="DA42" s="640"/>
      <c r="DB42" s="640"/>
      <c r="DC42" s="644"/>
      <c r="DD42" s="619">
        <v>21448060</v>
      </c>
      <c r="DE42" s="642"/>
      <c r="DF42" s="642"/>
      <c r="DG42" s="642"/>
      <c r="DH42" s="642"/>
      <c r="DI42" s="642"/>
      <c r="DJ42" s="642"/>
      <c r="DK42" s="643"/>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15">
      <c r="B43" s="208" t="s">
        <v>342</v>
      </c>
      <c r="CD43" s="607" t="s">
        <v>343</v>
      </c>
      <c r="CE43" s="608"/>
      <c r="CF43" s="608"/>
      <c r="CG43" s="608"/>
      <c r="CH43" s="608"/>
      <c r="CI43" s="608"/>
      <c r="CJ43" s="608"/>
      <c r="CK43" s="608"/>
      <c r="CL43" s="608"/>
      <c r="CM43" s="608"/>
      <c r="CN43" s="608"/>
      <c r="CO43" s="608"/>
      <c r="CP43" s="608"/>
      <c r="CQ43" s="609"/>
      <c r="CR43" s="610">
        <v>1112874</v>
      </c>
      <c r="CS43" s="642"/>
      <c r="CT43" s="642"/>
      <c r="CU43" s="642"/>
      <c r="CV43" s="642"/>
      <c r="CW43" s="642"/>
      <c r="CX43" s="642"/>
      <c r="CY43" s="643"/>
      <c r="CZ43" s="615">
        <v>0.4</v>
      </c>
      <c r="DA43" s="640"/>
      <c r="DB43" s="640"/>
      <c r="DC43" s="644"/>
      <c r="DD43" s="619">
        <v>1112874</v>
      </c>
      <c r="DE43" s="642"/>
      <c r="DF43" s="642"/>
      <c r="DG43" s="642"/>
      <c r="DH43" s="642"/>
      <c r="DI43" s="642"/>
      <c r="DJ43" s="642"/>
      <c r="DK43" s="643"/>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15">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292</v>
      </c>
      <c r="CE44" s="647"/>
      <c r="CF44" s="607" t="s">
        <v>345</v>
      </c>
      <c r="CG44" s="608"/>
      <c r="CH44" s="608"/>
      <c r="CI44" s="608"/>
      <c r="CJ44" s="608"/>
      <c r="CK44" s="608"/>
      <c r="CL44" s="608"/>
      <c r="CM44" s="608"/>
      <c r="CN44" s="608"/>
      <c r="CO44" s="608"/>
      <c r="CP44" s="608"/>
      <c r="CQ44" s="609"/>
      <c r="CR44" s="610">
        <v>30726337</v>
      </c>
      <c r="CS44" s="611"/>
      <c r="CT44" s="611"/>
      <c r="CU44" s="611"/>
      <c r="CV44" s="611"/>
      <c r="CW44" s="611"/>
      <c r="CX44" s="611"/>
      <c r="CY44" s="612"/>
      <c r="CZ44" s="615">
        <v>9.8000000000000007</v>
      </c>
      <c r="DA44" s="616"/>
      <c r="DB44" s="616"/>
      <c r="DC44" s="622"/>
      <c r="DD44" s="619">
        <v>21448060</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15">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347</v>
      </c>
      <c r="CG45" s="608"/>
      <c r="CH45" s="608"/>
      <c r="CI45" s="608"/>
      <c r="CJ45" s="608"/>
      <c r="CK45" s="608"/>
      <c r="CL45" s="608"/>
      <c r="CM45" s="608"/>
      <c r="CN45" s="608"/>
      <c r="CO45" s="608"/>
      <c r="CP45" s="608"/>
      <c r="CQ45" s="609"/>
      <c r="CR45" s="610">
        <v>5019778</v>
      </c>
      <c r="CS45" s="642"/>
      <c r="CT45" s="642"/>
      <c r="CU45" s="642"/>
      <c r="CV45" s="642"/>
      <c r="CW45" s="642"/>
      <c r="CX45" s="642"/>
      <c r="CY45" s="643"/>
      <c r="CZ45" s="615">
        <v>1.6</v>
      </c>
      <c r="DA45" s="640"/>
      <c r="DB45" s="640"/>
      <c r="DC45" s="644"/>
      <c r="DD45" s="619">
        <v>1656343</v>
      </c>
      <c r="DE45" s="642"/>
      <c r="DF45" s="642"/>
      <c r="DG45" s="642"/>
      <c r="DH45" s="642"/>
      <c r="DI45" s="642"/>
      <c r="DJ45" s="642"/>
      <c r="DK45" s="643"/>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15">
      <c r="B46" s="219"/>
      <c r="CD46" s="648"/>
      <c r="CE46" s="649"/>
      <c r="CF46" s="607" t="s">
        <v>348</v>
      </c>
      <c r="CG46" s="608"/>
      <c r="CH46" s="608"/>
      <c r="CI46" s="608"/>
      <c r="CJ46" s="608"/>
      <c r="CK46" s="608"/>
      <c r="CL46" s="608"/>
      <c r="CM46" s="608"/>
      <c r="CN46" s="608"/>
      <c r="CO46" s="608"/>
      <c r="CP46" s="608"/>
      <c r="CQ46" s="609"/>
      <c r="CR46" s="610">
        <v>25635635</v>
      </c>
      <c r="CS46" s="611"/>
      <c r="CT46" s="611"/>
      <c r="CU46" s="611"/>
      <c r="CV46" s="611"/>
      <c r="CW46" s="611"/>
      <c r="CX46" s="611"/>
      <c r="CY46" s="612"/>
      <c r="CZ46" s="615">
        <v>8.1999999999999993</v>
      </c>
      <c r="DA46" s="616"/>
      <c r="DB46" s="616"/>
      <c r="DC46" s="622"/>
      <c r="DD46" s="619">
        <v>19720793</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15">
      <c r="B47" s="219"/>
      <c r="CD47" s="648"/>
      <c r="CE47" s="649"/>
      <c r="CF47" s="607" t="s">
        <v>349</v>
      </c>
      <c r="CG47" s="608"/>
      <c r="CH47" s="608"/>
      <c r="CI47" s="608"/>
      <c r="CJ47" s="608"/>
      <c r="CK47" s="608"/>
      <c r="CL47" s="608"/>
      <c r="CM47" s="608"/>
      <c r="CN47" s="608"/>
      <c r="CO47" s="608"/>
      <c r="CP47" s="608"/>
      <c r="CQ47" s="609"/>
      <c r="CR47" s="610" t="s">
        <v>122</v>
      </c>
      <c r="CS47" s="642"/>
      <c r="CT47" s="642"/>
      <c r="CU47" s="642"/>
      <c r="CV47" s="642"/>
      <c r="CW47" s="642"/>
      <c r="CX47" s="642"/>
      <c r="CY47" s="643"/>
      <c r="CZ47" s="615" t="s">
        <v>122</v>
      </c>
      <c r="DA47" s="640"/>
      <c r="DB47" s="640"/>
      <c r="DC47" s="644"/>
      <c r="DD47" s="619" t="s">
        <v>122</v>
      </c>
      <c r="DE47" s="642"/>
      <c r="DF47" s="642"/>
      <c r="DG47" s="642"/>
      <c r="DH47" s="642"/>
      <c r="DI47" s="642"/>
      <c r="DJ47" s="642"/>
      <c r="DK47" s="643"/>
      <c r="DL47" s="693"/>
      <c r="DM47" s="694"/>
      <c r="DN47" s="694"/>
      <c r="DO47" s="694"/>
      <c r="DP47" s="694"/>
      <c r="DQ47" s="694"/>
      <c r="DR47" s="694"/>
      <c r="DS47" s="694"/>
      <c r="DT47" s="694"/>
      <c r="DU47" s="694"/>
      <c r="DV47" s="695"/>
      <c r="DW47" s="684"/>
      <c r="DX47" s="685"/>
      <c r="DY47" s="685"/>
      <c r="DZ47" s="685"/>
      <c r="EA47" s="685"/>
      <c r="EB47" s="685"/>
      <c r="EC47" s="686"/>
    </row>
    <row r="48" spans="2:133" x14ac:dyDescent="0.15">
      <c r="B48" s="219"/>
      <c r="CD48" s="650"/>
      <c r="CE48" s="651"/>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15">
      <c r="B49" s="219"/>
      <c r="CD49" s="631" t="s">
        <v>351</v>
      </c>
      <c r="CE49" s="632"/>
      <c r="CF49" s="632"/>
      <c r="CG49" s="632"/>
      <c r="CH49" s="632"/>
      <c r="CI49" s="632"/>
      <c r="CJ49" s="632"/>
      <c r="CK49" s="632"/>
      <c r="CL49" s="632"/>
      <c r="CM49" s="632"/>
      <c r="CN49" s="632"/>
      <c r="CO49" s="632"/>
      <c r="CP49" s="632"/>
      <c r="CQ49" s="633"/>
      <c r="CR49" s="682">
        <v>312286631</v>
      </c>
      <c r="CS49" s="669"/>
      <c r="CT49" s="669"/>
      <c r="CU49" s="669"/>
      <c r="CV49" s="669"/>
      <c r="CW49" s="669"/>
      <c r="CX49" s="669"/>
      <c r="CY49" s="698"/>
      <c r="CZ49" s="690">
        <v>100</v>
      </c>
      <c r="DA49" s="699"/>
      <c r="DB49" s="699"/>
      <c r="DC49" s="700"/>
      <c r="DD49" s="701">
        <v>211439400</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lXvswk1uU2rNqfbQeGrWWaYSEq2rqPaZzLKbluHiqegYcCD1Hg0JOV0+0RZypfN/8df7CvxIQ2nyLvFt0LfRnQ==" saltValue="lJVT+7sviqztJcZGNgONn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875" style="225" customWidth="1"/>
    <col min="131" max="131" width="1.625" style="225" customWidth="1"/>
    <col min="132" max="16384" width="9" style="225" hidden="1"/>
  </cols>
  <sheetData>
    <row r="1" spans="1:131" ht="11.25" customHeight="1" thickBot="1" x14ac:dyDescent="0.2">
      <c r="A1" s="221"/>
      <c r="B1" s="221"/>
      <c r="C1" s="221"/>
      <c r="D1" s="221"/>
      <c r="E1" s="221"/>
      <c r="F1" s="221"/>
      <c r="G1" s="221"/>
      <c r="H1" s="221"/>
      <c r="I1" s="221"/>
      <c r="J1" s="221"/>
      <c r="K1" s="221"/>
      <c r="L1" s="221"/>
      <c r="M1" s="221"/>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3"/>
      <c r="DR1" s="223"/>
      <c r="DS1" s="223"/>
      <c r="DT1" s="223"/>
      <c r="DU1" s="223"/>
      <c r="DV1" s="223"/>
      <c r="DW1" s="223"/>
      <c r="DX1" s="223"/>
      <c r="DY1" s="223"/>
      <c r="DZ1" s="223"/>
      <c r="EA1" s="224"/>
    </row>
    <row r="2" spans="1:131" ht="26.25" customHeight="1" thickBot="1" x14ac:dyDescent="0.2">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709" t="s">
        <v>353</v>
      </c>
      <c r="DK2" s="710"/>
      <c r="DL2" s="710"/>
      <c r="DM2" s="710"/>
      <c r="DN2" s="710"/>
      <c r="DO2" s="711"/>
      <c r="DP2" s="222"/>
      <c r="DQ2" s="709" t="s">
        <v>354</v>
      </c>
      <c r="DR2" s="710"/>
      <c r="DS2" s="710"/>
      <c r="DT2" s="710"/>
      <c r="DU2" s="710"/>
      <c r="DV2" s="710"/>
      <c r="DW2" s="710"/>
      <c r="DX2" s="710"/>
      <c r="DY2" s="710"/>
      <c r="DZ2" s="711"/>
      <c r="EA2" s="224"/>
    </row>
    <row r="3" spans="1:131" ht="11.25" customHeight="1" x14ac:dyDescent="0.15">
      <c r="A3" s="222"/>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4"/>
    </row>
    <row r="4" spans="1:131" s="230" customFormat="1" ht="26.25" customHeight="1" thickBot="1" x14ac:dyDescent="0.2">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26"/>
      <c r="BA4" s="226"/>
      <c r="BB4" s="226"/>
      <c r="BC4" s="226"/>
      <c r="BD4" s="226"/>
      <c r="BE4" s="227"/>
      <c r="BF4" s="227"/>
      <c r="BG4" s="227"/>
      <c r="BH4" s="227"/>
      <c r="BI4" s="227"/>
      <c r="BJ4" s="227"/>
      <c r="BK4" s="227"/>
      <c r="BL4" s="227"/>
      <c r="BM4" s="227"/>
      <c r="BN4" s="227"/>
      <c r="BO4" s="227"/>
      <c r="BP4" s="227"/>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29"/>
    </row>
    <row r="5" spans="1:131" s="230" customFormat="1" ht="26.25" customHeight="1" x14ac:dyDescent="0.15">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26"/>
      <c r="BA5" s="226"/>
      <c r="BB5" s="226"/>
      <c r="BC5" s="226"/>
      <c r="BD5" s="226"/>
      <c r="BE5" s="227"/>
      <c r="BF5" s="227"/>
      <c r="BG5" s="227"/>
      <c r="BH5" s="227"/>
      <c r="BI5" s="227"/>
      <c r="BJ5" s="227"/>
      <c r="BK5" s="227"/>
      <c r="BL5" s="227"/>
      <c r="BM5" s="227"/>
      <c r="BN5" s="227"/>
      <c r="BO5" s="227"/>
      <c r="BP5" s="227"/>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29"/>
    </row>
    <row r="6" spans="1:131" s="230"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26"/>
      <c r="BA6" s="226"/>
      <c r="BB6" s="226"/>
      <c r="BC6" s="226"/>
      <c r="BD6" s="226"/>
      <c r="BE6" s="227"/>
      <c r="BF6" s="227"/>
      <c r="BG6" s="227"/>
      <c r="BH6" s="227"/>
      <c r="BI6" s="227"/>
      <c r="BJ6" s="227"/>
      <c r="BK6" s="227"/>
      <c r="BL6" s="227"/>
      <c r="BM6" s="227"/>
      <c r="BN6" s="227"/>
      <c r="BO6" s="227"/>
      <c r="BP6" s="227"/>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29"/>
    </row>
    <row r="7" spans="1:131" s="230" customFormat="1" ht="26.25" customHeight="1" thickTop="1" x14ac:dyDescent="0.15">
      <c r="A7" s="231">
        <v>1</v>
      </c>
      <c r="B7" s="736" t="s">
        <v>374</v>
      </c>
      <c r="C7" s="737"/>
      <c r="D7" s="737"/>
      <c r="E7" s="737"/>
      <c r="F7" s="737"/>
      <c r="G7" s="737"/>
      <c r="H7" s="737"/>
      <c r="I7" s="737"/>
      <c r="J7" s="737"/>
      <c r="K7" s="737"/>
      <c r="L7" s="737"/>
      <c r="M7" s="737"/>
      <c r="N7" s="737"/>
      <c r="O7" s="737"/>
      <c r="P7" s="738"/>
      <c r="Q7" s="739">
        <v>323588</v>
      </c>
      <c r="R7" s="740"/>
      <c r="S7" s="740"/>
      <c r="T7" s="740"/>
      <c r="U7" s="740"/>
      <c r="V7" s="740">
        <v>315240</v>
      </c>
      <c r="W7" s="740"/>
      <c r="X7" s="740"/>
      <c r="Y7" s="740"/>
      <c r="Z7" s="740"/>
      <c r="AA7" s="740">
        <v>8348</v>
      </c>
      <c r="AB7" s="740"/>
      <c r="AC7" s="740"/>
      <c r="AD7" s="740"/>
      <c r="AE7" s="741"/>
      <c r="AF7" s="742">
        <v>7058</v>
      </c>
      <c r="AG7" s="743"/>
      <c r="AH7" s="743"/>
      <c r="AI7" s="743"/>
      <c r="AJ7" s="744"/>
      <c r="AK7" s="745">
        <v>4301</v>
      </c>
      <c r="AL7" s="746"/>
      <c r="AM7" s="746"/>
      <c r="AN7" s="746"/>
      <c r="AO7" s="746"/>
      <c r="AP7" s="746">
        <v>55690</v>
      </c>
      <c r="AQ7" s="746"/>
      <c r="AR7" s="746"/>
      <c r="AS7" s="746"/>
      <c r="AT7" s="746"/>
      <c r="AU7" s="747"/>
      <c r="AV7" s="747"/>
      <c r="AW7" s="747"/>
      <c r="AX7" s="747"/>
      <c r="AY7" s="748"/>
      <c r="AZ7" s="226"/>
      <c r="BA7" s="226"/>
      <c r="BB7" s="226"/>
      <c r="BC7" s="226"/>
      <c r="BD7" s="226"/>
      <c r="BE7" s="227"/>
      <c r="BF7" s="227"/>
      <c r="BG7" s="227"/>
      <c r="BH7" s="227"/>
      <c r="BI7" s="227"/>
      <c r="BJ7" s="227"/>
      <c r="BK7" s="227"/>
      <c r="BL7" s="227"/>
      <c r="BM7" s="227"/>
      <c r="BN7" s="227"/>
      <c r="BO7" s="227"/>
      <c r="BP7" s="227"/>
      <c r="BQ7" s="231">
        <v>1</v>
      </c>
      <c r="BR7" s="232" t="s">
        <v>558</v>
      </c>
      <c r="BS7" s="733" t="s">
        <v>553</v>
      </c>
      <c r="BT7" s="734"/>
      <c r="BU7" s="734"/>
      <c r="BV7" s="734"/>
      <c r="BW7" s="734"/>
      <c r="BX7" s="734"/>
      <c r="BY7" s="734"/>
      <c r="BZ7" s="734"/>
      <c r="CA7" s="734"/>
      <c r="CB7" s="734"/>
      <c r="CC7" s="734"/>
      <c r="CD7" s="734"/>
      <c r="CE7" s="734"/>
      <c r="CF7" s="734"/>
      <c r="CG7" s="749"/>
      <c r="CH7" s="730">
        <v>2</v>
      </c>
      <c r="CI7" s="731"/>
      <c r="CJ7" s="731"/>
      <c r="CK7" s="731"/>
      <c r="CL7" s="732"/>
      <c r="CM7" s="730">
        <v>47</v>
      </c>
      <c r="CN7" s="731"/>
      <c r="CO7" s="731"/>
      <c r="CP7" s="731"/>
      <c r="CQ7" s="732"/>
      <c r="CR7" s="730">
        <v>6</v>
      </c>
      <c r="CS7" s="731"/>
      <c r="CT7" s="731"/>
      <c r="CU7" s="731"/>
      <c r="CV7" s="732"/>
      <c r="CW7" s="730" t="s">
        <v>545</v>
      </c>
      <c r="CX7" s="731"/>
      <c r="CY7" s="731"/>
      <c r="CZ7" s="731"/>
      <c r="DA7" s="732"/>
      <c r="DB7" s="730">
        <v>12850</v>
      </c>
      <c r="DC7" s="731"/>
      <c r="DD7" s="731"/>
      <c r="DE7" s="731"/>
      <c r="DF7" s="732"/>
      <c r="DG7" s="730">
        <v>16269</v>
      </c>
      <c r="DH7" s="731"/>
      <c r="DI7" s="731"/>
      <c r="DJ7" s="731"/>
      <c r="DK7" s="732"/>
      <c r="DL7" s="730" t="s">
        <v>545</v>
      </c>
      <c r="DM7" s="731"/>
      <c r="DN7" s="731"/>
      <c r="DO7" s="731"/>
      <c r="DP7" s="732"/>
      <c r="DQ7" s="730" t="s">
        <v>545</v>
      </c>
      <c r="DR7" s="731"/>
      <c r="DS7" s="731"/>
      <c r="DT7" s="731"/>
      <c r="DU7" s="732"/>
      <c r="DV7" s="733"/>
      <c r="DW7" s="734"/>
      <c r="DX7" s="734"/>
      <c r="DY7" s="734"/>
      <c r="DZ7" s="735"/>
      <c r="EA7" s="229"/>
    </row>
    <row r="8" spans="1:131" s="230" customFormat="1" ht="26.25" customHeight="1" x14ac:dyDescent="0.15">
      <c r="A8" s="233">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26"/>
      <c r="BA8" s="226"/>
      <c r="BB8" s="226"/>
      <c r="BC8" s="226"/>
      <c r="BD8" s="226"/>
      <c r="BE8" s="227"/>
      <c r="BF8" s="227"/>
      <c r="BG8" s="227"/>
      <c r="BH8" s="227"/>
      <c r="BI8" s="227"/>
      <c r="BJ8" s="227"/>
      <c r="BK8" s="227"/>
      <c r="BL8" s="227"/>
      <c r="BM8" s="227"/>
      <c r="BN8" s="227"/>
      <c r="BO8" s="227"/>
      <c r="BP8" s="227"/>
      <c r="BQ8" s="233">
        <v>2</v>
      </c>
      <c r="BR8" s="234"/>
      <c r="BS8" s="760" t="s">
        <v>554</v>
      </c>
      <c r="BT8" s="761"/>
      <c r="BU8" s="761"/>
      <c r="BV8" s="761"/>
      <c r="BW8" s="761"/>
      <c r="BX8" s="761"/>
      <c r="BY8" s="761"/>
      <c r="BZ8" s="761"/>
      <c r="CA8" s="761"/>
      <c r="CB8" s="761"/>
      <c r="CC8" s="761"/>
      <c r="CD8" s="761"/>
      <c r="CE8" s="761"/>
      <c r="CF8" s="761"/>
      <c r="CG8" s="762"/>
      <c r="CH8" s="763">
        <v>79</v>
      </c>
      <c r="CI8" s="764"/>
      <c r="CJ8" s="764"/>
      <c r="CK8" s="764"/>
      <c r="CL8" s="765"/>
      <c r="CM8" s="763">
        <v>921</v>
      </c>
      <c r="CN8" s="764"/>
      <c r="CO8" s="764"/>
      <c r="CP8" s="764"/>
      <c r="CQ8" s="765"/>
      <c r="CR8" s="763">
        <v>200</v>
      </c>
      <c r="CS8" s="764"/>
      <c r="CT8" s="764"/>
      <c r="CU8" s="764"/>
      <c r="CV8" s="765"/>
      <c r="CW8" s="763">
        <v>183</v>
      </c>
      <c r="CX8" s="764"/>
      <c r="CY8" s="764"/>
      <c r="CZ8" s="764"/>
      <c r="DA8" s="765"/>
      <c r="DB8" s="763" t="s">
        <v>545</v>
      </c>
      <c r="DC8" s="764"/>
      <c r="DD8" s="764"/>
      <c r="DE8" s="764"/>
      <c r="DF8" s="765"/>
      <c r="DG8" s="763" t="s">
        <v>545</v>
      </c>
      <c r="DH8" s="764"/>
      <c r="DI8" s="764"/>
      <c r="DJ8" s="764"/>
      <c r="DK8" s="765"/>
      <c r="DL8" s="763" t="s">
        <v>545</v>
      </c>
      <c r="DM8" s="764"/>
      <c r="DN8" s="764"/>
      <c r="DO8" s="764"/>
      <c r="DP8" s="765"/>
      <c r="DQ8" s="763" t="s">
        <v>545</v>
      </c>
      <c r="DR8" s="764"/>
      <c r="DS8" s="764"/>
      <c r="DT8" s="764"/>
      <c r="DU8" s="765"/>
      <c r="DV8" s="760"/>
      <c r="DW8" s="761"/>
      <c r="DX8" s="761"/>
      <c r="DY8" s="761"/>
      <c r="DZ8" s="766"/>
      <c r="EA8" s="229"/>
    </row>
    <row r="9" spans="1:131" s="230" customFormat="1" ht="26.25" customHeight="1" x14ac:dyDescent="0.15">
      <c r="A9" s="233">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26"/>
      <c r="BA9" s="226"/>
      <c r="BB9" s="226"/>
      <c r="BC9" s="226"/>
      <c r="BD9" s="226"/>
      <c r="BE9" s="227"/>
      <c r="BF9" s="227"/>
      <c r="BG9" s="227"/>
      <c r="BH9" s="227"/>
      <c r="BI9" s="227"/>
      <c r="BJ9" s="227"/>
      <c r="BK9" s="227"/>
      <c r="BL9" s="227"/>
      <c r="BM9" s="227"/>
      <c r="BN9" s="227"/>
      <c r="BO9" s="227"/>
      <c r="BP9" s="227"/>
      <c r="BQ9" s="233">
        <v>3</v>
      </c>
      <c r="BR9" s="234"/>
      <c r="BS9" s="760" t="s">
        <v>555</v>
      </c>
      <c r="BT9" s="761"/>
      <c r="BU9" s="761"/>
      <c r="BV9" s="761"/>
      <c r="BW9" s="761"/>
      <c r="BX9" s="761"/>
      <c r="BY9" s="761"/>
      <c r="BZ9" s="761"/>
      <c r="CA9" s="761"/>
      <c r="CB9" s="761"/>
      <c r="CC9" s="761"/>
      <c r="CD9" s="761"/>
      <c r="CE9" s="761"/>
      <c r="CF9" s="761"/>
      <c r="CG9" s="762"/>
      <c r="CH9" s="763">
        <v>26</v>
      </c>
      <c r="CI9" s="764"/>
      <c r="CJ9" s="764"/>
      <c r="CK9" s="764"/>
      <c r="CL9" s="765"/>
      <c r="CM9" s="763">
        <v>165</v>
      </c>
      <c r="CN9" s="764"/>
      <c r="CO9" s="764"/>
      <c r="CP9" s="764"/>
      <c r="CQ9" s="765"/>
      <c r="CR9" s="763">
        <v>110</v>
      </c>
      <c r="CS9" s="764"/>
      <c r="CT9" s="764"/>
      <c r="CU9" s="764"/>
      <c r="CV9" s="765"/>
      <c r="CW9" s="763">
        <v>126</v>
      </c>
      <c r="CX9" s="764"/>
      <c r="CY9" s="764"/>
      <c r="CZ9" s="764"/>
      <c r="DA9" s="765"/>
      <c r="DB9" s="763" t="s">
        <v>545</v>
      </c>
      <c r="DC9" s="764"/>
      <c r="DD9" s="764"/>
      <c r="DE9" s="764"/>
      <c r="DF9" s="765"/>
      <c r="DG9" s="763" t="s">
        <v>545</v>
      </c>
      <c r="DH9" s="764"/>
      <c r="DI9" s="764"/>
      <c r="DJ9" s="764"/>
      <c r="DK9" s="765"/>
      <c r="DL9" s="763" t="s">
        <v>545</v>
      </c>
      <c r="DM9" s="764"/>
      <c r="DN9" s="764"/>
      <c r="DO9" s="764"/>
      <c r="DP9" s="765"/>
      <c r="DQ9" s="763" t="s">
        <v>545</v>
      </c>
      <c r="DR9" s="764"/>
      <c r="DS9" s="764"/>
      <c r="DT9" s="764"/>
      <c r="DU9" s="765"/>
      <c r="DV9" s="760"/>
      <c r="DW9" s="761"/>
      <c r="DX9" s="761"/>
      <c r="DY9" s="761"/>
      <c r="DZ9" s="766"/>
      <c r="EA9" s="229"/>
    </row>
    <row r="10" spans="1:131" s="230" customFormat="1" ht="26.25" customHeight="1" x14ac:dyDescent="0.15">
      <c r="A10" s="233">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26"/>
      <c r="BA10" s="226"/>
      <c r="BB10" s="226"/>
      <c r="BC10" s="226"/>
      <c r="BD10" s="226"/>
      <c r="BE10" s="227"/>
      <c r="BF10" s="227"/>
      <c r="BG10" s="227"/>
      <c r="BH10" s="227"/>
      <c r="BI10" s="227"/>
      <c r="BJ10" s="227"/>
      <c r="BK10" s="227"/>
      <c r="BL10" s="227"/>
      <c r="BM10" s="227"/>
      <c r="BN10" s="227"/>
      <c r="BO10" s="227"/>
      <c r="BP10" s="227"/>
      <c r="BQ10" s="233">
        <v>4</v>
      </c>
      <c r="BR10" s="234"/>
      <c r="BS10" s="760" t="s">
        <v>556</v>
      </c>
      <c r="BT10" s="761"/>
      <c r="BU10" s="761"/>
      <c r="BV10" s="761"/>
      <c r="BW10" s="761"/>
      <c r="BX10" s="761"/>
      <c r="BY10" s="761"/>
      <c r="BZ10" s="761"/>
      <c r="CA10" s="761"/>
      <c r="CB10" s="761"/>
      <c r="CC10" s="761"/>
      <c r="CD10" s="761"/>
      <c r="CE10" s="761"/>
      <c r="CF10" s="761"/>
      <c r="CG10" s="762"/>
      <c r="CH10" s="763">
        <v>0</v>
      </c>
      <c r="CI10" s="764"/>
      <c r="CJ10" s="764"/>
      <c r="CK10" s="764"/>
      <c r="CL10" s="765"/>
      <c r="CM10" s="763">
        <v>13</v>
      </c>
      <c r="CN10" s="764"/>
      <c r="CO10" s="764"/>
      <c r="CP10" s="764"/>
      <c r="CQ10" s="765"/>
      <c r="CR10" s="763">
        <v>5</v>
      </c>
      <c r="CS10" s="764"/>
      <c r="CT10" s="764"/>
      <c r="CU10" s="764"/>
      <c r="CV10" s="765"/>
      <c r="CW10" s="763" t="s">
        <v>545</v>
      </c>
      <c r="CX10" s="764"/>
      <c r="CY10" s="764"/>
      <c r="CZ10" s="764"/>
      <c r="DA10" s="765"/>
      <c r="DB10" s="763" t="s">
        <v>545</v>
      </c>
      <c r="DC10" s="764"/>
      <c r="DD10" s="764"/>
      <c r="DE10" s="764"/>
      <c r="DF10" s="765"/>
      <c r="DG10" s="763" t="s">
        <v>545</v>
      </c>
      <c r="DH10" s="764"/>
      <c r="DI10" s="764"/>
      <c r="DJ10" s="764"/>
      <c r="DK10" s="765"/>
      <c r="DL10" s="763" t="s">
        <v>545</v>
      </c>
      <c r="DM10" s="764"/>
      <c r="DN10" s="764"/>
      <c r="DO10" s="764"/>
      <c r="DP10" s="765"/>
      <c r="DQ10" s="763" t="s">
        <v>545</v>
      </c>
      <c r="DR10" s="764"/>
      <c r="DS10" s="764"/>
      <c r="DT10" s="764"/>
      <c r="DU10" s="765"/>
      <c r="DV10" s="760"/>
      <c r="DW10" s="761"/>
      <c r="DX10" s="761"/>
      <c r="DY10" s="761"/>
      <c r="DZ10" s="766"/>
      <c r="EA10" s="229"/>
    </row>
    <row r="11" spans="1:131" s="230" customFormat="1" ht="26.25" customHeight="1" x14ac:dyDescent="0.15">
      <c r="A11" s="233">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26"/>
      <c r="BA11" s="226"/>
      <c r="BB11" s="226"/>
      <c r="BC11" s="226"/>
      <c r="BD11" s="226"/>
      <c r="BE11" s="227"/>
      <c r="BF11" s="227"/>
      <c r="BG11" s="227"/>
      <c r="BH11" s="227"/>
      <c r="BI11" s="227"/>
      <c r="BJ11" s="227"/>
      <c r="BK11" s="227"/>
      <c r="BL11" s="227"/>
      <c r="BM11" s="227"/>
      <c r="BN11" s="227"/>
      <c r="BO11" s="227"/>
      <c r="BP11" s="227"/>
      <c r="BQ11" s="233">
        <v>5</v>
      </c>
      <c r="BR11" s="234"/>
      <c r="BS11" s="760" t="s">
        <v>557</v>
      </c>
      <c r="BT11" s="761"/>
      <c r="BU11" s="761"/>
      <c r="BV11" s="761"/>
      <c r="BW11" s="761"/>
      <c r="BX11" s="761"/>
      <c r="BY11" s="761"/>
      <c r="BZ11" s="761"/>
      <c r="CA11" s="761"/>
      <c r="CB11" s="761"/>
      <c r="CC11" s="761"/>
      <c r="CD11" s="761"/>
      <c r="CE11" s="761"/>
      <c r="CF11" s="761"/>
      <c r="CG11" s="762"/>
      <c r="CH11" s="763">
        <v>14</v>
      </c>
      <c r="CI11" s="764"/>
      <c r="CJ11" s="764"/>
      <c r="CK11" s="764"/>
      <c r="CL11" s="765"/>
      <c r="CM11" s="763">
        <v>166</v>
      </c>
      <c r="CN11" s="764"/>
      <c r="CO11" s="764"/>
      <c r="CP11" s="764"/>
      <c r="CQ11" s="765"/>
      <c r="CR11" s="763">
        <v>91</v>
      </c>
      <c r="CS11" s="764"/>
      <c r="CT11" s="764"/>
      <c r="CU11" s="764"/>
      <c r="CV11" s="765"/>
      <c r="CW11" s="763">
        <v>269</v>
      </c>
      <c r="CX11" s="764"/>
      <c r="CY11" s="764"/>
      <c r="CZ11" s="764"/>
      <c r="DA11" s="765"/>
      <c r="DB11" s="763" t="s">
        <v>545</v>
      </c>
      <c r="DC11" s="764"/>
      <c r="DD11" s="764"/>
      <c r="DE11" s="764"/>
      <c r="DF11" s="765"/>
      <c r="DG11" s="763" t="s">
        <v>545</v>
      </c>
      <c r="DH11" s="764"/>
      <c r="DI11" s="764"/>
      <c r="DJ11" s="764"/>
      <c r="DK11" s="765"/>
      <c r="DL11" s="763" t="s">
        <v>545</v>
      </c>
      <c r="DM11" s="764"/>
      <c r="DN11" s="764"/>
      <c r="DO11" s="764"/>
      <c r="DP11" s="765"/>
      <c r="DQ11" s="763" t="s">
        <v>545</v>
      </c>
      <c r="DR11" s="764"/>
      <c r="DS11" s="764"/>
      <c r="DT11" s="764"/>
      <c r="DU11" s="765"/>
      <c r="DV11" s="760"/>
      <c r="DW11" s="761"/>
      <c r="DX11" s="761"/>
      <c r="DY11" s="761"/>
      <c r="DZ11" s="766"/>
      <c r="EA11" s="229"/>
    </row>
    <row r="12" spans="1:131" s="230" customFormat="1" ht="26.25" customHeight="1" x14ac:dyDescent="0.15">
      <c r="A12" s="233">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26"/>
      <c r="BA12" s="226"/>
      <c r="BB12" s="226"/>
      <c r="BC12" s="226"/>
      <c r="BD12" s="226"/>
      <c r="BE12" s="227"/>
      <c r="BF12" s="227"/>
      <c r="BG12" s="227"/>
      <c r="BH12" s="227"/>
      <c r="BI12" s="227"/>
      <c r="BJ12" s="227"/>
      <c r="BK12" s="227"/>
      <c r="BL12" s="227"/>
      <c r="BM12" s="227"/>
      <c r="BN12" s="227"/>
      <c r="BO12" s="227"/>
      <c r="BP12" s="227"/>
      <c r="BQ12" s="233">
        <v>6</v>
      </c>
      <c r="BR12" s="234"/>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29"/>
    </row>
    <row r="13" spans="1:131" s="230" customFormat="1" ht="26.25" customHeight="1" x14ac:dyDescent="0.15">
      <c r="A13" s="233">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26"/>
      <c r="BA13" s="226"/>
      <c r="BB13" s="226"/>
      <c r="BC13" s="226"/>
      <c r="BD13" s="226"/>
      <c r="BE13" s="227"/>
      <c r="BF13" s="227"/>
      <c r="BG13" s="227"/>
      <c r="BH13" s="227"/>
      <c r="BI13" s="227"/>
      <c r="BJ13" s="227"/>
      <c r="BK13" s="227"/>
      <c r="BL13" s="227"/>
      <c r="BM13" s="227"/>
      <c r="BN13" s="227"/>
      <c r="BO13" s="227"/>
      <c r="BP13" s="227"/>
      <c r="BQ13" s="233">
        <v>7</v>
      </c>
      <c r="BR13" s="234"/>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29"/>
    </row>
    <row r="14" spans="1:131" s="230" customFormat="1" ht="26.25" customHeight="1" x14ac:dyDescent="0.15">
      <c r="A14" s="233">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26"/>
      <c r="BA14" s="226"/>
      <c r="BB14" s="226"/>
      <c r="BC14" s="226"/>
      <c r="BD14" s="226"/>
      <c r="BE14" s="227"/>
      <c r="BF14" s="227"/>
      <c r="BG14" s="227"/>
      <c r="BH14" s="227"/>
      <c r="BI14" s="227"/>
      <c r="BJ14" s="227"/>
      <c r="BK14" s="227"/>
      <c r="BL14" s="227"/>
      <c r="BM14" s="227"/>
      <c r="BN14" s="227"/>
      <c r="BO14" s="227"/>
      <c r="BP14" s="227"/>
      <c r="BQ14" s="233">
        <v>8</v>
      </c>
      <c r="BR14" s="234"/>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29"/>
    </row>
    <row r="15" spans="1:131" s="230" customFormat="1" ht="26.25" customHeight="1" x14ac:dyDescent="0.15">
      <c r="A15" s="233">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26"/>
      <c r="BA15" s="226"/>
      <c r="BB15" s="226"/>
      <c r="BC15" s="226"/>
      <c r="BD15" s="226"/>
      <c r="BE15" s="227"/>
      <c r="BF15" s="227"/>
      <c r="BG15" s="227"/>
      <c r="BH15" s="227"/>
      <c r="BI15" s="227"/>
      <c r="BJ15" s="227"/>
      <c r="BK15" s="227"/>
      <c r="BL15" s="227"/>
      <c r="BM15" s="227"/>
      <c r="BN15" s="227"/>
      <c r="BO15" s="227"/>
      <c r="BP15" s="227"/>
      <c r="BQ15" s="233">
        <v>9</v>
      </c>
      <c r="BR15" s="234"/>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29"/>
    </row>
    <row r="16" spans="1:131" s="230" customFormat="1" ht="26.25" customHeight="1" x14ac:dyDescent="0.15">
      <c r="A16" s="233">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26"/>
      <c r="BA16" s="226"/>
      <c r="BB16" s="226"/>
      <c r="BC16" s="226"/>
      <c r="BD16" s="226"/>
      <c r="BE16" s="227"/>
      <c r="BF16" s="227"/>
      <c r="BG16" s="227"/>
      <c r="BH16" s="227"/>
      <c r="BI16" s="227"/>
      <c r="BJ16" s="227"/>
      <c r="BK16" s="227"/>
      <c r="BL16" s="227"/>
      <c r="BM16" s="227"/>
      <c r="BN16" s="227"/>
      <c r="BO16" s="227"/>
      <c r="BP16" s="227"/>
      <c r="BQ16" s="233">
        <v>10</v>
      </c>
      <c r="BR16" s="234"/>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29"/>
    </row>
    <row r="17" spans="1:131" s="230" customFormat="1" ht="26.25" customHeight="1" x14ac:dyDescent="0.15">
      <c r="A17" s="233">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26"/>
      <c r="BA17" s="226"/>
      <c r="BB17" s="226"/>
      <c r="BC17" s="226"/>
      <c r="BD17" s="226"/>
      <c r="BE17" s="227"/>
      <c r="BF17" s="227"/>
      <c r="BG17" s="227"/>
      <c r="BH17" s="227"/>
      <c r="BI17" s="227"/>
      <c r="BJ17" s="227"/>
      <c r="BK17" s="227"/>
      <c r="BL17" s="227"/>
      <c r="BM17" s="227"/>
      <c r="BN17" s="227"/>
      <c r="BO17" s="227"/>
      <c r="BP17" s="227"/>
      <c r="BQ17" s="233">
        <v>11</v>
      </c>
      <c r="BR17" s="234"/>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29"/>
    </row>
    <row r="18" spans="1:131" s="230" customFormat="1" ht="26.25" customHeight="1" x14ac:dyDescent="0.15">
      <c r="A18" s="233">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26"/>
      <c r="BA18" s="226"/>
      <c r="BB18" s="226"/>
      <c r="BC18" s="226"/>
      <c r="BD18" s="226"/>
      <c r="BE18" s="227"/>
      <c r="BF18" s="227"/>
      <c r="BG18" s="227"/>
      <c r="BH18" s="227"/>
      <c r="BI18" s="227"/>
      <c r="BJ18" s="227"/>
      <c r="BK18" s="227"/>
      <c r="BL18" s="227"/>
      <c r="BM18" s="227"/>
      <c r="BN18" s="227"/>
      <c r="BO18" s="227"/>
      <c r="BP18" s="227"/>
      <c r="BQ18" s="233">
        <v>12</v>
      </c>
      <c r="BR18" s="234"/>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29"/>
    </row>
    <row r="19" spans="1:131" s="230" customFormat="1" ht="26.25" customHeight="1" x14ac:dyDescent="0.15">
      <c r="A19" s="233">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26"/>
      <c r="BA19" s="226"/>
      <c r="BB19" s="226"/>
      <c r="BC19" s="226"/>
      <c r="BD19" s="226"/>
      <c r="BE19" s="227"/>
      <c r="BF19" s="227"/>
      <c r="BG19" s="227"/>
      <c r="BH19" s="227"/>
      <c r="BI19" s="227"/>
      <c r="BJ19" s="227"/>
      <c r="BK19" s="227"/>
      <c r="BL19" s="227"/>
      <c r="BM19" s="227"/>
      <c r="BN19" s="227"/>
      <c r="BO19" s="227"/>
      <c r="BP19" s="227"/>
      <c r="BQ19" s="233">
        <v>13</v>
      </c>
      <c r="BR19" s="234"/>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29"/>
    </row>
    <row r="20" spans="1:131" s="230" customFormat="1" ht="26.25" customHeight="1" x14ac:dyDescent="0.15">
      <c r="A20" s="233">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26"/>
      <c r="BA20" s="226"/>
      <c r="BB20" s="226"/>
      <c r="BC20" s="226"/>
      <c r="BD20" s="226"/>
      <c r="BE20" s="227"/>
      <c r="BF20" s="227"/>
      <c r="BG20" s="227"/>
      <c r="BH20" s="227"/>
      <c r="BI20" s="227"/>
      <c r="BJ20" s="227"/>
      <c r="BK20" s="227"/>
      <c r="BL20" s="227"/>
      <c r="BM20" s="227"/>
      <c r="BN20" s="227"/>
      <c r="BO20" s="227"/>
      <c r="BP20" s="227"/>
      <c r="BQ20" s="233">
        <v>14</v>
      </c>
      <c r="BR20" s="234"/>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29"/>
    </row>
    <row r="21" spans="1:131" s="230" customFormat="1" ht="26.25" customHeight="1" thickBot="1" x14ac:dyDescent="0.2">
      <c r="A21" s="233">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26"/>
      <c r="BA21" s="226"/>
      <c r="BB21" s="226"/>
      <c r="BC21" s="226"/>
      <c r="BD21" s="226"/>
      <c r="BE21" s="227"/>
      <c r="BF21" s="227"/>
      <c r="BG21" s="227"/>
      <c r="BH21" s="227"/>
      <c r="BI21" s="227"/>
      <c r="BJ21" s="227"/>
      <c r="BK21" s="227"/>
      <c r="BL21" s="227"/>
      <c r="BM21" s="227"/>
      <c r="BN21" s="227"/>
      <c r="BO21" s="227"/>
      <c r="BP21" s="227"/>
      <c r="BQ21" s="233">
        <v>15</v>
      </c>
      <c r="BR21" s="234"/>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29"/>
    </row>
    <row r="22" spans="1:131" s="230" customFormat="1" ht="26.25" customHeight="1" x14ac:dyDescent="0.15">
      <c r="A22" s="233">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375</v>
      </c>
      <c r="BA22" s="793"/>
      <c r="BB22" s="793"/>
      <c r="BC22" s="793"/>
      <c r="BD22" s="794"/>
      <c r="BE22" s="227"/>
      <c r="BF22" s="227"/>
      <c r="BG22" s="227"/>
      <c r="BH22" s="227"/>
      <c r="BI22" s="227"/>
      <c r="BJ22" s="227"/>
      <c r="BK22" s="227"/>
      <c r="BL22" s="227"/>
      <c r="BM22" s="227"/>
      <c r="BN22" s="227"/>
      <c r="BO22" s="227"/>
      <c r="BP22" s="227"/>
      <c r="BQ22" s="233">
        <v>16</v>
      </c>
      <c r="BR22" s="234"/>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29"/>
    </row>
    <row r="23" spans="1:131" s="230" customFormat="1" ht="26.25" customHeight="1" thickBot="1" x14ac:dyDescent="0.2">
      <c r="A23" s="235" t="s">
        <v>376</v>
      </c>
      <c r="B23" s="776" t="s">
        <v>377</v>
      </c>
      <c r="C23" s="777"/>
      <c r="D23" s="777"/>
      <c r="E23" s="777"/>
      <c r="F23" s="777"/>
      <c r="G23" s="777"/>
      <c r="H23" s="777"/>
      <c r="I23" s="777"/>
      <c r="J23" s="777"/>
      <c r="K23" s="777"/>
      <c r="L23" s="777"/>
      <c r="M23" s="777"/>
      <c r="N23" s="777"/>
      <c r="O23" s="777"/>
      <c r="P23" s="778"/>
      <c r="Q23" s="779">
        <v>323588</v>
      </c>
      <c r="R23" s="780"/>
      <c r="S23" s="780"/>
      <c r="T23" s="780"/>
      <c r="U23" s="780"/>
      <c r="V23" s="780">
        <v>315240</v>
      </c>
      <c r="W23" s="780"/>
      <c r="X23" s="780"/>
      <c r="Y23" s="780"/>
      <c r="Z23" s="780"/>
      <c r="AA23" s="780">
        <v>8348</v>
      </c>
      <c r="AB23" s="780"/>
      <c r="AC23" s="780"/>
      <c r="AD23" s="780"/>
      <c r="AE23" s="781"/>
      <c r="AF23" s="782">
        <v>7058</v>
      </c>
      <c r="AG23" s="780"/>
      <c r="AH23" s="780"/>
      <c r="AI23" s="780"/>
      <c r="AJ23" s="783"/>
      <c r="AK23" s="784"/>
      <c r="AL23" s="785"/>
      <c r="AM23" s="785"/>
      <c r="AN23" s="785"/>
      <c r="AO23" s="785"/>
      <c r="AP23" s="780">
        <v>55690</v>
      </c>
      <c r="AQ23" s="780"/>
      <c r="AR23" s="780"/>
      <c r="AS23" s="780"/>
      <c r="AT23" s="780"/>
      <c r="AU23" s="796"/>
      <c r="AV23" s="796"/>
      <c r="AW23" s="796"/>
      <c r="AX23" s="796"/>
      <c r="AY23" s="797"/>
      <c r="AZ23" s="798" t="s">
        <v>122</v>
      </c>
      <c r="BA23" s="799"/>
      <c r="BB23" s="799"/>
      <c r="BC23" s="799"/>
      <c r="BD23" s="800"/>
      <c r="BE23" s="227"/>
      <c r="BF23" s="227"/>
      <c r="BG23" s="227"/>
      <c r="BH23" s="227"/>
      <c r="BI23" s="227"/>
      <c r="BJ23" s="227"/>
      <c r="BK23" s="227"/>
      <c r="BL23" s="227"/>
      <c r="BM23" s="227"/>
      <c r="BN23" s="227"/>
      <c r="BO23" s="227"/>
      <c r="BP23" s="227"/>
      <c r="BQ23" s="233">
        <v>17</v>
      </c>
      <c r="BR23" s="234"/>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29"/>
    </row>
    <row r="24" spans="1:131" s="230" customFormat="1" ht="26.25" customHeight="1" x14ac:dyDescent="0.15">
      <c r="A24" s="795" t="s">
        <v>378</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26"/>
      <c r="BA24" s="226"/>
      <c r="BB24" s="226"/>
      <c r="BC24" s="226"/>
      <c r="BD24" s="226"/>
      <c r="BE24" s="227"/>
      <c r="BF24" s="227"/>
      <c r="BG24" s="227"/>
      <c r="BH24" s="227"/>
      <c r="BI24" s="227"/>
      <c r="BJ24" s="227"/>
      <c r="BK24" s="227"/>
      <c r="BL24" s="227"/>
      <c r="BM24" s="227"/>
      <c r="BN24" s="227"/>
      <c r="BO24" s="227"/>
      <c r="BP24" s="227"/>
      <c r="BQ24" s="233">
        <v>18</v>
      </c>
      <c r="BR24" s="234"/>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29"/>
    </row>
    <row r="25" spans="1:131" ht="26.25" customHeight="1" thickBot="1" x14ac:dyDescent="0.2">
      <c r="A25" s="712" t="s">
        <v>379</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26"/>
      <c r="BK25" s="226"/>
      <c r="BL25" s="226"/>
      <c r="BM25" s="226"/>
      <c r="BN25" s="226"/>
      <c r="BO25" s="236"/>
      <c r="BP25" s="236"/>
      <c r="BQ25" s="233">
        <v>19</v>
      </c>
      <c r="BR25" s="234"/>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24"/>
    </row>
    <row r="26" spans="1:131" ht="26.25" customHeight="1" x14ac:dyDescent="0.15">
      <c r="A26" s="714" t="s">
        <v>357</v>
      </c>
      <c r="B26" s="715"/>
      <c r="C26" s="715"/>
      <c r="D26" s="715"/>
      <c r="E26" s="715"/>
      <c r="F26" s="715"/>
      <c r="G26" s="715"/>
      <c r="H26" s="715"/>
      <c r="I26" s="715"/>
      <c r="J26" s="715"/>
      <c r="K26" s="715"/>
      <c r="L26" s="715"/>
      <c r="M26" s="715"/>
      <c r="N26" s="715"/>
      <c r="O26" s="715"/>
      <c r="P26" s="716"/>
      <c r="Q26" s="720" t="s">
        <v>380</v>
      </c>
      <c r="R26" s="721"/>
      <c r="S26" s="721"/>
      <c r="T26" s="721"/>
      <c r="U26" s="722"/>
      <c r="V26" s="720" t="s">
        <v>381</v>
      </c>
      <c r="W26" s="721"/>
      <c r="X26" s="721"/>
      <c r="Y26" s="721"/>
      <c r="Z26" s="722"/>
      <c r="AA26" s="720" t="s">
        <v>382</v>
      </c>
      <c r="AB26" s="721"/>
      <c r="AC26" s="721"/>
      <c r="AD26" s="721"/>
      <c r="AE26" s="721"/>
      <c r="AF26" s="801" t="s">
        <v>383</v>
      </c>
      <c r="AG26" s="802"/>
      <c r="AH26" s="802"/>
      <c r="AI26" s="802"/>
      <c r="AJ26" s="803"/>
      <c r="AK26" s="721" t="s">
        <v>384</v>
      </c>
      <c r="AL26" s="721"/>
      <c r="AM26" s="721"/>
      <c r="AN26" s="721"/>
      <c r="AO26" s="722"/>
      <c r="AP26" s="720" t="s">
        <v>385</v>
      </c>
      <c r="AQ26" s="721"/>
      <c r="AR26" s="721"/>
      <c r="AS26" s="721"/>
      <c r="AT26" s="722"/>
      <c r="AU26" s="720" t="s">
        <v>386</v>
      </c>
      <c r="AV26" s="721"/>
      <c r="AW26" s="721"/>
      <c r="AX26" s="721"/>
      <c r="AY26" s="722"/>
      <c r="AZ26" s="720" t="s">
        <v>387</v>
      </c>
      <c r="BA26" s="721"/>
      <c r="BB26" s="721"/>
      <c r="BC26" s="721"/>
      <c r="BD26" s="722"/>
      <c r="BE26" s="720" t="s">
        <v>364</v>
      </c>
      <c r="BF26" s="721"/>
      <c r="BG26" s="721"/>
      <c r="BH26" s="721"/>
      <c r="BI26" s="727"/>
      <c r="BJ26" s="226"/>
      <c r="BK26" s="226"/>
      <c r="BL26" s="226"/>
      <c r="BM26" s="226"/>
      <c r="BN26" s="226"/>
      <c r="BO26" s="236"/>
      <c r="BP26" s="236"/>
      <c r="BQ26" s="233">
        <v>20</v>
      </c>
      <c r="BR26" s="234"/>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24"/>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26"/>
      <c r="BK27" s="226"/>
      <c r="BL27" s="226"/>
      <c r="BM27" s="226"/>
      <c r="BN27" s="226"/>
      <c r="BO27" s="236"/>
      <c r="BP27" s="236"/>
      <c r="BQ27" s="233">
        <v>21</v>
      </c>
      <c r="BR27" s="234"/>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24"/>
    </row>
    <row r="28" spans="1:131" ht="26.25" customHeight="1" thickTop="1" x14ac:dyDescent="0.15">
      <c r="A28" s="237">
        <v>1</v>
      </c>
      <c r="B28" s="736" t="s">
        <v>388</v>
      </c>
      <c r="C28" s="737"/>
      <c r="D28" s="737"/>
      <c r="E28" s="737"/>
      <c r="F28" s="737"/>
      <c r="G28" s="737"/>
      <c r="H28" s="737"/>
      <c r="I28" s="737"/>
      <c r="J28" s="737"/>
      <c r="K28" s="737"/>
      <c r="L28" s="737"/>
      <c r="M28" s="737"/>
      <c r="N28" s="737"/>
      <c r="O28" s="737"/>
      <c r="P28" s="738"/>
      <c r="Q28" s="809">
        <v>65481</v>
      </c>
      <c r="R28" s="810"/>
      <c r="S28" s="810"/>
      <c r="T28" s="810"/>
      <c r="U28" s="810"/>
      <c r="V28" s="810">
        <v>64907</v>
      </c>
      <c r="W28" s="810"/>
      <c r="X28" s="810"/>
      <c r="Y28" s="810"/>
      <c r="Z28" s="810"/>
      <c r="AA28" s="810">
        <v>574</v>
      </c>
      <c r="AB28" s="810"/>
      <c r="AC28" s="810"/>
      <c r="AD28" s="810"/>
      <c r="AE28" s="811"/>
      <c r="AF28" s="812">
        <v>574</v>
      </c>
      <c r="AG28" s="810"/>
      <c r="AH28" s="810"/>
      <c r="AI28" s="810"/>
      <c r="AJ28" s="813"/>
      <c r="AK28" s="814">
        <v>7251</v>
      </c>
      <c r="AL28" s="815"/>
      <c r="AM28" s="815"/>
      <c r="AN28" s="815"/>
      <c r="AO28" s="815"/>
      <c r="AP28" s="815" t="s">
        <v>545</v>
      </c>
      <c r="AQ28" s="815"/>
      <c r="AR28" s="815"/>
      <c r="AS28" s="815"/>
      <c r="AT28" s="815"/>
      <c r="AU28" s="815" t="s">
        <v>545</v>
      </c>
      <c r="AV28" s="815"/>
      <c r="AW28" s="815"/>
      <c r="AX28" s="815"/>
      <c r="AY28" s="815"/>
      <c r="AZ28" s="816" t="s">
        <v>545</v>
      </c>
      <c r="BA28" s="816"/>
      <c r="BB28" s="816"/>
      <c r="BC28" s="816"/>
      <c r="BD28" s="816"/>
      <c r="BE28" s="807"/>
      <c r="BF28" s="807"/>
      <c r="BG28" s="807"/>
      <c r="BH28" s="807"/>
      <c r="BI28" s="808"/>
      <c r="BJ28" s="226"/>
      <c r="BK28" s="226"/>
      <c r="BL28" s="226"/>
      <c r="BM28" s="226"/>
      <c r="BN28" s="226"/>
      <c r="BO28" s="236"/>
      <c r="BP28" s="236"/>
      <c r="BQ28" s="233">
        <v>22</v>
      </c>
      <c r="BR28" s="234"/>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24"/>
    </row>
    <row r="29" spans="1:131" ht="26.25" customHeight="1" x14ac:dyDescent="0.15">
      <c r="A29" s="237">
        <v>2</v>
      </c>
      <c r="B29" s="767" t="s">
        <v>389</v>
      </c>
      <c r="C29" s="768"/>
      <c r="D29" s="768"/>
      <c r="E29" s="768"/>
      <c r="F29" s="768"/>
      <c r="G29" s="768"/>
      <c r="H29" s="768"/>
      <c r="I29" s="768"/>
      <c r="J29" s="768"/>
      <c r="K29" s="768"/>
      <c r="L29" s="768"/>
      <c r="M29" s="768"/>
      <c r="N29" s="768"/>
      <c r="O29" s="768"/>
      <c r="P29" s="769"/>
      <c r="Q29" s="770">
        <v>63283</v>
      </c>
      <c r="R29" s="771"/>
      <c r="S29" s="771"/>
      <c r="T29" s="771"/>
      <c r="U29" s="771"/>
      <c r="V29" s="771">
        <v>62698</v>
      </c>
      <c r="W29" s="771"/>
      <c r="X29" s="771"/>
      <c r="Y29" s="771"/>
      <c r="Z29" s="771"/>
      <c r="AA29" s="771">
        <v>585</v>
      </c>
      <c r="AB29" s="771"/>
      <c r="AC29" s="771"/>
      <c r="AD29" s="771"/>
      <c r="AE29" s="772"/>
      <c r="AF29" s="773">
        <v>585</v>
      </c>
      <c r="AG29" s="774"/>
      <c r="AH29" s="774"/>
      <c r="AI29" s="774"/>
      <c r="AJ29" s="775"/>
      <c r="AK29" s="821">
        <v>8661</v>
      </c>
      <c r="AL29" s="817"/>
      <c r="AM29" s="817"/>
      <c r="AN29" s="817"/>
      <c r="AO29" s="817"/>
      <c r="AP29" s="817" t="s">
        <v>545</v>
      </c>
      <c r="AQ29" s="817"/>
      <c r="AR29" s="817"/>
      <c r="AS29" s="817"/>
      <c r="AT29" s="817"/>
      <c r="AU29" s="817" t="s">
        <v>545</v>
      </c>
      <c r="AV29" s="817"/>
      <c r="AW29" s="817"/>
      <c r="AX29" s="817"/>
      <c r="AY29" s="817"/>
      <c r="AZ29" s="818" t="s">
        <v>545</v>
      </c>
      <c r="BA29" s="818"/>
      <c r="BB29" s="818"/>
      <c r="BC29" s="818"/>
      <c r="BD29" s="818"/>
      <c r="BE29" s="819"/>
      <c r="BF29" s="819"/>
      <c r="BG29" s="819"/>
      <c r="BH29" s="819"/>
      <c r="BI29" s="820"/>
      <c r="BJ29" s="226"/>
      <c r="BK29" s="226"/>
      <c r="BL29" s="226"/>
      <c r="BM29" s="226"/>
      <c r="BN29" s="226"/>
      <c r="BO29" s="236"/>
      <c r="BP29" s="236"/>
      <c r="BQ29" s="233">
        <v>23</v>
      </c>
      <c r="BR29" s="234"/>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24"/>
    </row>
    <row r="30" spans="1:131" ht="26.25" customHeight="1" x14ac:dyDescent="0.15">
      <c r="A30" s="237">
        <v>3</v>
      </c>
      <c r="B30" s="767" t="s">
        <v>390</v>
      </c>
      <c r="C30" s="768"/>
      <c r="D30" s="768"/>
      <c r="E30" s="768"/>
      <c r="F30" s="768"/>
      <c r="G30" s="768"/>
      <c r="H30" s="768"/>
      <c r="I30" s="768"/>
      <c r="J30" s="768"/>
      <c r="K30" s="768"/>
      <c r="L30" s="768"/>
      <c r="M30" s="768"/>
      <c r="N30" s="768"/>
      <c r="O30" s="768"/>
      <c r="P30" s="769"/>
      <c r="Q30" s="770">
        <v>18567</v>
      </c>
      <c r="R30" s="771"/>
      <c r="S30" s="771"/>
      <c r="T30" s="771"/>
      <c r="U30" s="771"/>
      <c r="V30" s="771">
        <v>18542</v>
      </c>
      <c r="W30" s="771"/>
      <c r="X30" s="771"/>
      <c r="Y30" s="771"/>
      <c r="Z30" s="771"/>
      <c r="AA30" s="771">
        <v>25</v>
      </c>
      <c r="AB30" s="771"/>
      <c r="AC30" s="771"/>
      <c r="AD30" s="771"/>
      <c r="AE30" s="772"/>
      <c r="AF30" s="773">
        <v>25</v>
      </c>
      <c r="AG30" s="774"/>
      <c r="AH30" s="774"/>
      <c r="AI30" s="774"/>
      <c r="AJ30" s="775"/>
      <c r="AK30" s="821">
        <v>8566</v>
      </c>
      <c r="AL30" s="817"/>
      <c r="AM30" s="817"/>
      <c r="AN30" s="817"/>
      <c r="AO30" s="817"/>
      <c r="AP30" s="817" t="s">
        <v>545</v>
      </c>
      <c r="AQ30" s="817"/>
      <c r="AR30" s="817"/>
      <c r="AS30" s="817"/>
      <c r="AT30" s="817"/>
      <c r="AU30" s="817" t="s">
        <v>545</v>
      </c>
      <c r="AV30" s="817"/>
      <c r="AW30" s="817"/>
      <c r="AX30" s="817"/>
      <c r="AY30" s="817"/>
      <c r="AZ30" s="818" t="s">
        <v>545</v>
      </c>
      <c r="BA30" s="818"/>
      <c r="BB30" s="818"/>
      <c r="BC30" s="818"/>
      <c r="BD30" s="818"/>
      <c r="BE30" s="819"/>
      <c r="BF30" s="819"/>
      <c r="BG30" s="819"/>
      <c r="BH30" s="819"/>
      <c r="BI30" s="820"/>
      <c r="BJ30" s="226"/>
      <c r="BK30" s="226"/>
      <c r="BL30" s="226"/>
      <c r="BM30" s="226"/>
      <c r="BN30" s="226"/>
      <c r="BO30" s="236"/>
      <c r="BP30" s="236"/>
      <c r="BQ30" s="233">
        <v>24</v>
      </c>
      <c r="BR30" s="234"/>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24"/>
    </row>
    <row r="31" spans="1:131" ht="26.25" customHeight="1" x14ac:dyDescent="0.15">
      <c r="A31" s="237">
        <v>4</v>
      </c>
      <c r="B31" s="767" t="s">
        <v>546</v>
      </c>
      <c r="C31" s="768"/>
      <c r="D31" s="768"/>
      <c r="E31" s="768"/>
      <c r="F31" s="768"/>
      <c r="G31" s="768"/>
      <c r="H31" s="768"/>
      <c r="I31" s="768"/>
      <c r="J31" s="768"/>
      <c r="K31" s="768"/>
      <c r="L31" s="768"/>
      <c r="M31" s="768"/>
      <c r="N31" s="768"/>
      <c r="O31" s="768"/>
      <c r="P31" s="769"/>
      <c r="Q31" s="770" t="s">
        <v>545</v>
      </c>
      <c r="R31" s="771"/>
      <c r="S31" s="771"/>
      <c r="T31" s="771"/>
      <c r="U31" s="771"/>
      <c r="V31" s="771" t="s">
        <v>545</v>
      </c>
      <c r="W31" s="771"/>
      <c r="X31" s="771"/>
      <c r="Y31" s="771"/>
      <c r="Z31" s="771"/>
      <c r="AA31" s="771" t="s">
        <v>545</v>
      </c>
      <c r="AB31" s="771"/>
      <c r="AC31" s="771"/>
      <c r="AD31" s="771"/>
      <c r="AE31" s="772"/>
      <c r="AF31" s="773" t="s">
        <v>122</v>
      </c>
      <c r="AG31" s="774"/>
      <c r="AH31" s="774"/>
      <c r="AI31" s="774"/>
      <c r="AJ31" s="775"/>
      <c r="AK31" s="821" t="s">
        <v>545</v>
      </c>
      <c r="AL31" s="817"/>
      <c r="AM31" s="817"/>
      <c r="AN31" s="817"/>
      <c r="AO31" s="817"/>
      <c r="AP31" s="817">
        <v>343</v>
      </c>
      <c r="AQ31" s="817"/>
      <c r="AR31" s="817"/>
      <c r="AS31" s="817"/>
      <c r="AT31" s="817"/>
      <c r="AU31" s="817">
        <v>342</v>
      </c>
      <c r="AV31" s="817"/>
      <c r="AW31" s="817"/>
      <c r="AX31" s="817"/>
      <c r="AY31" s="817"/>
      <c r="AZ31" s="818" t="s">
        <v>545</v>
      </c>
      <c r="BA31" s="818"/>
      <c r="BB31" s="818"/>
      <c r="BC31" s="818"/>
      <c r="BD31" s="818"/>
      <c r="BE31" s="819" t="s">
        <v>564</v>
      </c>
      <c r="BF31" s="819"/>
      <c r="BG31" s="819"/>
      <c r="BH31" s="819"/>
      <c r="BI31" s="820"/>
      <c r="BJ31" s="226"/>
      <c r="BK31" s="226"/>
      <c r="BL31" s="226"/>
      <c r="BM31" s="226"/>
      <c r="BN31" s="226"/>
      <c r="BO31" s="236"/>
      <c r="BP31" s="236"/>
      <c r="BQ31" s="233">
        <v>25</v>
      </c>
      <c r="BR31" s="234"/>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24"/>
    </row>
    <row r="32" spans="1:131" ht="26.25" customHeight="1" x14ac:dyDescent="0.15">
      <c r="A32" s="237">
        <v>5</v>
      </c>
      <c r="B32" s="767" t="s">
        <v>391</v>
      </c>
      <c r="C32" s="768"/>
      <c r="D32" s="768"/>
      <c r="E32" s="768"/>
      <c r="F32" s="768"/>
      <c r="G32" s="768"/>
      <c r="H32" s="768"/>
      <c r="I32" s="768"/>
      <c r="J32" s="768"/>
      <c r="K32" s="768"/>
      <c r="L32" s="768"/>
      <c r="M32" s="768"/>
      <c r="N32" s="768"/>
      <c r="O32" s="768"/>
      <c r="P32" s="769"/>
      <c r="Q32" s="770">
        <v>322</v>
      </c>
      <c r="R32" s="771"/>
      <c r="S32" s="771"/>
      <c r="T32" s="771"/>
      <c r="U32" s="771"/>
      <c r="V32" s="771">
        <v>322</v>
      </c>
      <c r="W32" s="771"/>
      <c r="X32" s="771"/>
      <c r="Y32" s="771"/>
      <c r="Z32" s="771"/>
      <c r="AA32" s="771" t="s">
        <v>545</v>
      </c>
      <c r="AB32" s="771"/>
      <c r="AC32" s="771"/>
      <c r="AD32" s="771"/>
      <c r="AE32" s="772"/>
      <c r="AF32" s="773" t="s">
        <v>122</v>
      </c>
      <c r="AG32" s="774"/>
      <c r="AH32" s="774"/>
      <c r="AI32" s="774"/>
      <c r="AJ32" s="775"/>
      <c r="AK32" s="821">
        <v>33</v>
      </c>
      <c r="AL32" s="817"/>
      <c r="AM32" s="817"/>
      <c r="AN32" s="817"/>
      <c r="AO32" s="817"/>
      <c r="AP32" s="817" t="s">
        <v>545</v>
      </c>
      <c r="AQ32" s="817"/>
      <c r="AR32" s="817"/>
      <c r="AS32" s="817"/>
      <c r="AT32" s="817"/>
      <c r="AU32" s="817" t="s">
        <v>545</v>
      </c>
      <c r="AV32" s="817"/>
      <c r="AW32" s="817"/>
      <c r="AX32" s="817"/>
      <c r="AY32" s="817"/>
      <c r="AZ32" s="818" t="s">
        <v>545</v>
      </c>
      <c r="BA32" s="818"/>
      <c r="BB32" s="818"/>
      <c r="BC32" s="818"/>
      <c r="BD32" s="818"/>
      <c r="BE32" s="819" t="s">
        <v>564</v>
      </c>
      <c r="BF32" s="819"/>
      <c r="BG32" s="819"/>
      <c r="BH32" s="819"/>
      <c r="BI32" s="820"/>
      <c r="BJ32" s="226"/>
      <c r="BK32" s="226"/>
      <c r="BL32" s="226"/>
      <c r="BM32" s="226"/>
      <c r="BN32" s="226"/>
      <c r="BO32" s="236"/>
      <c r="BP32" s="236"/>
      <c r="BQ32" s="233">
        <v>26</v>
      </c>
      <c r="BR32" s="234"/>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24"/>
    </row>
    <row r="33" spans="1:131" ht="26.25" customHeight="1" x14ac:dyDescent="0.15">
      <c r="A33" s="237">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c r="BF33" s="819"/>
      <c r="BG33" s="819"/>
      <c r="BH33" s="819"/>
      <c r="BI33" s="820"/>
      <c r="BJ33" s="226"/>
      <c r="BK33" s="226"/>
      <c r="BL33" s="226"/>
      <c r="BM33" s="226"/>
      <c r="BN33" s="226"/>
      <c r="BO33" s="236"/>
      <c r="BP33" s="236"/>
      <c r="BQ33" s="233">
        <v>27</v>
      </c>
      <c r="BR33" s="234"/>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24"/>
    </row>
    <row r="34" spans="1:131" ht="26.25" customHeight="1" x14ac:dyDescent="0.15">
      <c r="A34" s="237">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26"/>
      <c r="BK34" s="226"/>
      <c r="BL34" s="226"/>
      <c r="BM34" s="226"/>
      <c r="BN34" s="226"/>
      <c r="BO34" s="236"/>
      <c r="BP34" s="236"/>
      <c r="BQ34" s="233">
        <v>28</v>
      </c>
      <c r="BR34" s="234"/>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24"/>
    </row>
    <row r="35" spans="1:131" ht="26.25" customHeight="1" x14ac:dyDescent="0.15">
      <c r="A35" s="237">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26"/>
      <c r="BK35" s="226"/>
      <c r="BL35" s="226"/>
      <c r="BM35" s="226"/>
      <c r="BN35" s="226"/>
      <c r="BO35" s="236"/>
      <c r="BP35" s="236"/>
      <c r="BQ35" s="233">
        <v>29</v>
      </c>
      <c r="BR35" s="234"/>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24"/>
    </row>
    <row r="36" spans="1:131" ht="26.25" customHeight="1" x14ac:dyDescent="0.15">
      <c r="A36" s="237">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26"/>
      <c r="BK36" s="226"/>
      <c r="BL36" s="226"/>
      <c r="BM36" s="226"/>
      <c r="BN36" s="226"/>
      <c r="BO36" s="236"/>
      <c r="BP36" s="236"/>
      <c r="BQ36" s="233">
        <v>30</v>
      </c>
      <c r="BR36" s="234"/>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24"/>
    </row>
    <row r="37" spans="1:131" ht="26.25" customHeight="1" x14ac:dyDescent="0.15">
      <c r="A37" s="237">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26"/>
      <c r="BK37" s="226"/>
      <c r="BL37" s="226"/>
      <c r="BM37" s="226"/>
      <c r="BN37" s="226"/>
      <c r="BO37" s="236"/>
      <c r="BP37" s="236"/>
      <c r="BQ37" s="233">
        <v>31</v>
      </c>
      <c r="BR37" s="234"/>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24"/>
    </row>
    <row r="38" spans="1:131" ht="26.25" customHeight="1" x14ac:dyDescent="0.15">
      <c r="A38" s="237">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26"/>
      <c r="BK38" s="226"/>
      <c r="BL38" s="226"/>
      <c r="BM38" s="226"/>
      <c r="BN38" s="226"/>
      <c r="BO38" s="236"/>
      <c r="BP38" s="236"/>
      <c r="BQ38" s="233">
        <v>32</v>
      </c>
      <c r="BR38" s="234"/>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24"/>
    </row>
    <row r="39" spans="1:131" ht="26.25" customHeight="1" x14ac:dyDescent="0.15">
      <c r="A39" s="237">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26"/>
      <c r="BK39" s="226"/>
      <c r="BL39" s="226"/>
      <c r="BM39" s="226"/>
      <c r="BN39" s="226"/>
      <c r="BO39" s="236"/>
      <c r="BP39" s="236"/>
      <c r="BQ39" s="233">
        <v>33</v>
      </c>
      <c r="BR39" s="234"/>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24"/>
    </row>
    <row r="40" spans="1:131" ht="26.25" customHeight="1" x14ac:dyDescent="0.15">
      <c r="A40" s="233">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26"/>
      <c r="BK40" s="226"/>
      <c r="BL40" s="226"/>
      <c r="BM40" s="226"/>
      <c r="BN40" s="226"/>
      <c r="BO40" s="236"/>
      <c r="BP40" s="236"/>
      <c r="BQ40" s="233">
        <v>34</v>
      </c>
      <c r="BR40" s="234"/>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24"/>
    </row>
    <row r="41" spans="1:131" ht="26.25" customHeight="1" x14ac:dyDescent="0.15">
      <c r="A41" s="233">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26"/>
      <c r="BK41" s="226"/>
      <c r="BL41" s="226"/>
      <c r="BM41" s="226"/>
      <c r="BN41" s="226"/>
      <c r="BO41" s="236"/>
      <c r="BP41" s="236"/>
      <c r="BQ41" s="233">
        <v>35</v>
      </c>
      <c r="BR41" s="234"/>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24"/>
    </row>
    <row r="42" spans="1:131" ht="26.25" customHeight="1" x14ac:dyDescent="0.15">
      <c r="A42" s="233">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26"/>
      <c r="BK42" s="226"/>
      <c r="BL42" s="226"/>
      <c r="BM42" s="226"/>
      <c r="BN42" s="226"/>
      <c r="BO42" s="236"/>
      <c r="BP42" s="236"/>
      <c r="BQ42" s="233">
        <v>36</v>
      </c>
      <c r="BR42" s="234"/>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24"/>
    </row>
    <row r="43" spans="1:131" ht="26.25" customHeight="1" x14ac:dyDescent="0.15">
      <c r="A43" s="233">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26"/>
      <c r="BK43" s="226"/>
      <c r="BL43" s="226"/>
      <c r="BM43" s="226"/>
      <c r="BN43" s="226"/>
      <c r="BO43" s="236"/>
      <c r="BP43" s="236"/>
      <c r="BQ43" s="233">
        <v>37</v>
      </c>
      <c r="BR43" s="234"/>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24"/>
    </row>
    <row r="44" spans="1:131" ht="26.25" customHeight="1" x14ac:dyDescent="0.15">
      <c r="A44" s="233">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26"/>
      <c r="BK44" s="226"/>
      <c r="BL44" s="226"/>
      <c r="BM44" s="226"/>
      <c r="BN44" s="226"/>
      <c r="BO44" s="236"/>
      <c r="BP44" s="236"/>
      <c r="BQ44" s="233">
        <v>38</v>
      </c>
      <c r="BR44" s="234"/>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24"/>
    </row>
    <row r="45" spans="1:131" ht="26.25" customHeight="1" x14ac:dyDescent="0.15">
      <c r="A45" s="233">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26"/>
      <c r="BK45" s="226"/>
      <c r="BL45" s="226"/>
      <c r="BM45" s="226"/>
      <c r="BN45" s="226"/>
      <c r="BO45" s="236"/>
      <c r="BP45" s="236"/>
      <c r="BQ45" s="233">
        <v>39</v>
      </c>
      <c r="BR45" s="234"/>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24"/>
    </row>
    <row r="46" spans="1:131" ht="26.25" customHeight="1" x14ac:dyDescent="0.15">
      <c r="A46" s="233">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26"/>
      <c r="BK46" s="226"/>
      <c r="BL46" s="226"/>
      <c r="BM46" s="226"/>
      <c r="BN46" s="226"/>
      <c r="BO46" s="236"/>
      <c r="BP46" s="236"/>
      <c r="BQ46" s="233">
        <v>40</v>
      </c>
      <c r="BR46" s="234"/>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24"/>
    </row>
    <row r="47" spans="1:131" ht="26.25" customHeight="1" x14ac:dyDescent="0.15">
      <c r="A47" s="233">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26"/>
      <c r="BK47" s="226"/>
      <c r="BL47" s="226"/>
      <c r="BM47" s="226"/>
      <c r="BN47" s="226"/>
      <c r="BO47" s="236"/>
      <c r="BP47" s="236"/>
      <c r="BQ47" s="233">
        <v>41</v>
      </c>
      <c r="BR47" s="234"/>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24"/>
    </row>
    <row r="48" spans="1:131" ht="26.25" customHeight="1" x14ac:dyDescent="0.15">
      <c r="A48" s="233">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26"/>
      <c r="BK48" s="226"/>
      <c r="BL48" s="226"/>
      <c r="BM48" s="226"/>
      <c r="BN48" s="226"/>
      <c r="BO48" s="236"/>
      <c r="BP48" s="236"/>
      <c r="BQ48" s="233">
        <v>42</v>
      </c>
      <c r="BR48" s="234"/>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24"/>
    </row>
    <row r="49" spans="1:131" ht="26.25" customHeight="1" x14ac:dyDescent="0.15">
      <c r="A49" s="233">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26"/>
      <c r="BK49" s="226"/>
      <c r="BL49" s="226"/>
      <c r="BM49" s="226"/>
      <c r="BN49" s="226"/>
      <c r="BO49" s="236"/>
      <c r="BP49" s="236"/>
      <c r="BQ49" s="233">
        <v>43</v>
      </c>
      <c r="BR49" s="234"/>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24"/>
    </row>
    <row r="50" spans="1:131" ht="26.25" customHeight="1" x14ac:dyDescent="0.15">
      <c r="A50" s="233">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26"/>
      <c r="BK50" s="226"/>
      <c r="BL50" s="226"/>
      <c r="BM50" s="226"/>
      <c r="BN50" s="226"/>
      <c r="BO50" s="236"/>
      <c r="BP50" s="236"/>
      <c r="BQ50" s="233">
        <v>44</v>
      </c>
      <c r="BR50" s="234"/>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24"/>
    </row>
    <row r="51" spans="1:131" ht="26.25" customHeight="1" x14ac:dyDescent="0.15">
      <c r="A51" s="233">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26"/>
      <c r="BK51" s="226"/>
      <c r="BL51" s="226"/>
      <c r="BM51" s="226"/>
      <c r="BN51" s="226"/>
      <c r="BO51" s="236"/>
      <c r="BP51" s="236"/>
      <c r="BQ51" s="233">
        <v>45</v>
      </c>
      <c r="BR51" s="234"/>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24"/>
    </row>
    <row r="52" spans="1:131" ht="26.25" customHeight="1" x14ac:dyDescent="0.15">
      <c r="A52" s="233">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26"/>
      <c r="BK52" s="226"/>
      <c r="BL52" s="226"/>
      <c r="BM52" s="226"/>
      <c r="BN52" s="226"/>
      <c r="BO52" s="236"/>
      <c r="BP52" s="236"/>
      <c r="BQ52" s="233">
        <v>46</v>
      </c>
      <c r="BR52" s="234"/>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24"/>
    </row>
    <row r="53" spans="1:131" ht="26.25" customHeight="1" x14ac:dyDescent="0.15">
      <c r="A53" s="233">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26"/>
      <c r="BK53" s="226"/>
      <c r="BL53" s="226"/>
      <c r="BM53" s="226"/>
      <c r="BN53" s="226"/>
      <c r="BO53" s="236"/>
      <c r="BP53" s="236"/>
      <c r="BQ53" s="233">
        <v>47</v>
      </c>
      <c r="BR53" s="234"/>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24"/>
    </row>
    <row r="54" spans="1:131" ht="26.25" customHeight="1" x14ac:dyDescent="0.15">
      <c r="A54" s="233">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26"/>
      <c r="BK54" s="226"/>
      <c r="BL54" s="226"/>
      <c r="BM54" s="226"/>
      <c r="BN54" s="226"/>
      <c r="BO54" s="236"/>
      <c r="BP54" s="236"/>
      <c r="BQ54" s="233">
        <v>48</v>
      </c>
      <c r="BR54" s="234"/>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24"/>
    </row>
    <row r="55" spans="1:131" ht="26.25" customHeight="1" x14ac:dyDescent="0.15">
      <c r="A55" s="233">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26"/>
      <c r="BK55" s="226"/>
      <c r="BL55" s="226"/>
      <c r="BM55" s="226"/>
      <c r="BN55" s="226"/>
      <c r="BO55" s="236"/>
      <c r="BP55" s="236"/>
      <c r="BQ55" s="233">
        <v>49</v>
      </c>
      <c r="BR55" s="234"/>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24"/>
    </row>
    <row r="56" spans="1:131" ht="26.25" customHeight="1" x14ac:dyDescent="0.15">
      <c r="A56" s="233">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26"/>
      <c r="BK56" s="226"/>
      <c r="BL56" s="226"/>
      <c r="BM56" s="226"/>
      <c r="BN56" s="226"/>
      <c r="BO56" s="236"/>
      <c r="BP56" s="236"/>
      <c r="BQ56" s="233">
        <v>50</v>
      </c>
      <c r="BR56" s="234"/>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24"/>
    </row>
    <row r="57" spans="1:131" ht="26.25" customHeight="1" x14ac:dyDescent="0.15">
      <c r="A57" s="233">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26"/>
      <c r="BK57" s="226"/>
      <c r="BL57" s="226"/>
      <c r="BM57" s="226"/>
      <c r="BN57" s="226"/>
      <c r="BO57" s="236"/>
      <c r="BP57" s="236"/>
      <c r="BQ57" s="233">
        <v>51</v>
      </c>
      <c r="BR57" s="234"/>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24"/>
    </row>
    <row r="58" spans="1:131" ht="26.25" customHeight="1" x14ac:dyDescent="0.15">
      <c r="A58" s="233">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26"/>
      <c r="BK58" s="226"/>
      <c r="BL58" s="226"/>
      <c r="BM58" s="226"/>
      <c r="BN58" s="226"/>
      <c r="BO58" s="236"/>
      <c r="BP58" s="236"/>
      <c r="BQ58" s="233">
        <v>52</v>
      </c>
      <c r="BR58" s="234"/>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24"/>
    </row>
    <row r="59" spans="1:131" ht="26.25" customHeight="1" x14ac:dyDescent="0.15">
      <c r="A59" s="233">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26"/>
      <c r="BK59" s="226"/>
      <c r="BL59" s="226"/>
      <c r="BM59" s="226"/>
      <c r="BN59" s="226"/>
      <c r="BO59" s="236"/>
      <c r="BP59" s="236"/>
      <c r="BQ59" s="233">
        <v>53</v>
      </c>
      <c r="BR59" s="234"/>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24"/>
    </row>
    <row r="60" spans="1:131" ht="26.25" customHeight="1" x14ac:dyDescent="0.15">
      <c r="A60" s="233">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26"/>
      <c r="BK60" s="226"/>
      <c r="BL60" s="226"/>
      <c r="BM60" s="226"/>
      <c r="BN60" s="226"/>
      <c r="BO60" s="236"/>
      <c r="BP60" s="236"/>
      <c r="BQ60" s="233">
        <v>54</v>
      </c>
      <c r="BR60" s="234"/>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24"/>
    </row>
    <row r="61" spans="1:131" ht="26.25" customHeight="1" thickBot="1" x14ac:dyDescent="0.2">
      <c r="A61" s="233">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26"/>
      <c r="BK61" s="226"/>
      <c r="BL61" s="226"/>
      <c r="BM61" s="226"/>
      <c r="BN61" s="226"/>
      <c r="BO61" s="236"/>
      <c r="BP61" s="236"/>
      <c r="BQ61" s="233">
        <v>55</v>
      </c>
      <c r="BR61" s="234"/>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24"/>
    </row>
    <row r="62" spans="1:131" ht="26.25" customHeight="1" x14ac:dyDescent="0.15">
      <c r="A62" s="233">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392</v>
      </c>
      <c r="BK62" s="793"/>
      <c r="BL62" s="793"/>
      <c r="BM62" s="793"/>
      <c r="BN62" s="794"/>
      <c r="BO62" s="236"/>
      <c r="BP62" s="236"/>
      <c r="BQ62" s="233">
        <v>56</v>
      </c>
      <c r="BR62" s="234"/>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24"/>
    </row>
    <row r="63" spans="1:131" ht="26.25" customHeight="1" thickBot="1" x14ac:dyDescent="0.2">
      <c r="A63" s="235" t="s">
        <v>376</v>
      </c>
      <c r="B63" s="776" t="s">
        <v>393</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1184</v>
      </c>
      <c r="AG63" s="831"/>
      <c r="AH63" s="831"/>
      <c r="AI63" s="831"/>
      <c r="AJ63" s="832"/>
      <c r="AK63" s="833"/>
      <c r="AL63" s="828"/>
      <c r="AM63" s="828"/>
      <c r="AN63" s="828"/>
      <c r="AO63" s="828"/>
      <c r="AP63" s="831">
        <v>343</v>
      </c>
      <c r="AQ63" s="831"/>
      <c r="AR63" s="831"/>
      <c r="AS63" s="831"/>
      <c r="AT63" s="831"/>
      <c r="AU63" s="831">
        <v>342</v>
      </c>
      <c r="AV63" s="831"/>
      <c r="AW63" s="831"/>
      <c r="AX63" s="831"/>
      <c r="AY63" s="831"/>
      <c r="AZ63" s="835"/>
      <c r="BA63" s="835"/>
      <c r="BB63" s="835"/>
      <c r="BC63" s="835"/>
      <c r="BD63" s="835"/>
      <c r="BE63" s="836"/>
      <c r="BF63" s="836"/>
      <c r="BG63" s="836"/>
      <c r="BH63" s="836"/>
      <c r="BI63" s="837"/>
      <c r="BJ63" s="838" t="s">
        <v>122</v>
      </c>
      <c r="BK63" s="839"/>
      <c r="BL63" s="839"/>
      <c r="BM63" s="839"/>
      <c r="BN63" s="840"/>
      <c r="BO63" s="236"/>
      <c r="BP63" s="236"/>
      <c r="BQ63" s="233">
        <v>57</v>
      </c>
      <c r="BR63" s="234"/>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24"/>
    </row>
    <row r="64" spans="1:131" ht="26.25" customHeight="1" x14ac:dyDescent="0.15">
      <c r="A64" s="236"/>
      <c r="B64" s="236"/>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3">
        <v>58</v>
      </c>
      <c r="BR64" s="234"/>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24"/>
    </row>
    <row r="65" spans="1:131" ht="26.25" customHeight="1" thickBot="1" x14ac:dyDescent="0.2">
      <c r="A65" s="226" t="s">
        <v>394</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36"/>
      <c r="BF65" s="236"/>
      <c r="BG65" s="236"/>
      <c r="BH65" s="236"/>
      <c r="BI65" s="236"/>
      <c r="BJ65" s="236"/>
      <c r="BK65" s="236"/>
      <c r="BL65" s="236"/>
      <c r="BM65" s="236"/>
      <c r="BN65" s="236"/>
      <c r="BO65" s="236"/>
      <c r="BP65" s="236"/>
      <c r="BQ65" s="233">
        <v>59</v>
      </c>
      <c r="BR65" s="234"/>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24"/>
    </row>
    <row r="66" spans="1:131" ht="26.25" customHeight="1" x14ac:dyDescent="0.15">
      <c r="A66" s="714" t="s">
        <v>395</v>
      </c>
      <c r="B66" s="715"/>
      <c r="C66" s="715"/>
      <c r="D66" s="715"/>
      <c r="E66" s="715"/>
      <c r="F66" s="715"/>
      <c r="G66" s="715"/>
      <c r="H66" s="715"/>
      <c r="I66" s="715"/>
      <c r="J66" s="715"/>
      <c r="K66" s="715"/>
      <c r="L66" s="715"/>
      <c r="M66" s="715"/>
      <c r="N66" s="715"/>
      <c r="O66" s="715"/>
      <c r="P66" s="716"/>
      <c r="Q66" s="720" t="s">
        <v>380</v>
      </c>
      <c r="R66" s="721"/>
      <c r="S66" s="721"/>
      <c r="T66" s="721"/>
      <c r="U66" s="722"/>
      <c r="V66" s="720" t="s">
        <v>381</v>
      </c>
      <c r="W66" s="721"/>
      <c r="X66" s="721"/>
      <c r="Y66" s="721"/>
      <c r="Z66" s="722"/>
      <c r="AA66" s="720" t="s">
        <v>382</v>
      </c>
      <c r="AB66" s="721"/>
      <c r="AC66" s="721"/>
      <c r="AD66" s="721"/>
      <c r="AE66" s="722"/>
      <c r="AF66" s="841" t="s">
        <v>383</v>
      </c>
      <c r="AG66" s="802"/>
      <c r="AH66" s="802"/>
      <c r="AI66" s="802"/>
      <c r="AJ66" s="842"/>
      <c r="AK66" s="720" t="s">
        <v>384</v>
      </c>
      <c r="AL66" s="715"/>
      <c r="AM66" s="715"/>
      <c r="AN66" s="715"/>
      <c r="AO66" s="716"/>
      <c r="AP66" s="720" t="s">
        <v>385</v>
      </c>
      <c r="AQ66" s="721"/>
      <c r="AR66" s="721"/>
      <c r="AS66" s="721"/>
      <c r="AT66" s="722"/>
      <c r="AU66" s="720" t="s">
        <v>396</v>
      </c>
      <c r="AV66" s="721"/>
      <c r="AW66" s="721"/>
      <c r="AX66" s="721"/>
      <c r="AY66" s="722"/>
      <c r="AZ66" s="720" t="s">
        <v>364</v>
      </c>
      <c r="BA66" s="721"/>
      <c r="BB66" s="721"/>
      <c r="BC66" s="721"/>
      <c r="BD66" s="727"/>
      <c r="BE66" s="236"/>
      <c r="BF66" s="236"/>
      <c r="BG66" s="236"/>
      <c r="BH66" s="236"/>
      <c r="BI66" s="236"/>
      <c r="BJ66" s="236"/>
      <c r="BK66" s="236"/>
      <c r="BL66" s="236"/>
      <c r="BM66" s="236"/>
      <c r="BN66" s="236"/>
      <c r="BO66" s="236"/>
      <c r="BP66" s="236"/>
      <c r="BQ66" s="233">
        <v>60</v>
      </c>
      <c r="BR66" s="238"/>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24"/>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36"/>
      <c r="BF67" s="236"/>
      <c r="BG67" s="236"/>
      <c r="BH67" s="236"/>
      <c r="BI67" s="236"/>
      <c r="BJ67" s="236"/>
      <c r="BK67" s="236"/>
      <c r="BL67" s="236"/>
      <c r="BM67" s="236"/>
      <c r="BN67" s="236"/>
      <c r="BO67" s="236"/>
      <c r="BP67" s="236"/>
      <c r="BQ67" s="233">
        <v>61</v>
      </c>
      <c r="BR67" s="238"/>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24"/>
    </row>
    <row r="68" spans="1:131" ht="26.25" customHeight="1" thickTop="1" x14ac:dyDescent="0.15">
      <c r="A68" s="231">
        <v>1</v>
      </c>
      <c r="B68" s="856" t="s">
        <v>547</v>
      </c>
      <c r="C68" s="857"/>
      <c r="D68" s="857"/>
      <c r="E68" s="857"/>
      <c r="F68" s="857"/>
      <c r="G68" s="857"/>
      <c r="H68" s="857"/>
      <c r="I68" s="857"/>
      <c r="J68" s="857"/>
      <c r="K68" s="857"/>
      <c r="L68" s="857"/>
      <c r="M68" s="857"/>
      <c r="N68" s="857"/>
      <c r="O68" s="857"/>
      <c r="P68" s="858"/>
      <c r="Q68" s="859">
        <v>8467</v>
      </c>
      <c r="R68" s="853">
        <v>7961</v>
      </c>
      <c r="S68" s="853">
        <v>7961</v>
      </c>
      <c r="T68" s="853">
        <v>7961</v>
      </c>
      <c r="U68" s="853">
        <v>7961</v>
      </c>
      <c r="V68" s="853">
        <v>7990</v>
      </c>
      <c r="W68" s="853">
        <v>7475</v>
      </c>
      <c r="X68" s="853">
        <v>7475</v>
      </c>
      <c r="Y68" s="853">
        <v>7475</v>
      </c>
      <c r="Z68" s="853">
        <v>7475</v>
      </c>
      <c r="AA68" s="853">
        <v>477</v>
      </c>
      <c r="AB68" s="853">
        <v>486</v>
      </c>
      <c r="AC68" s="853">
        <v>486</v>
      </c>
      <c r="AD68" s="853">
        <v>486</v>
      </c>
      <c r="AE68" s="853">
        <v>486</v>
      </c>
      <c r="AF68" s="853">
        <v>477</v>
      </c>
      <c r="AG68" s="853">
        <v>486</v>
      </c>
      <c r="AH68" s="853">
        <v>486</v>
      </c>
      <c r="AI68" s="853">
        <v>486</v>
      </c>
      <c r="AJ68" s="853">
        <v>486</v>
      </c>
      <c r="AK68" s="853">
        <v>380</v>
      </c>
      <c r="AL68" s="853"/>
      <c r="AM68" s="853"/>
      <c r="AN68" s="853"/>
      <c r="AO68" s="853"/>
      <c r="AP68" s="853">
        <v>3142</v>
      </c>
      <c r="AQ68" s="853">
        <v>4476</v>
      </c>
      <c r="AR68" s="853">
        <v>4476</v>
      </c>
      <c r="AS68" s="853">
        <v>4476</v>
      </c>
      <c r="AT68" s="853">
        <v>4476</v>
      </c>
      <c r="AU68" s="853">
        <v>135</v>
      </c>
      <c r="AV68" s="853">
        <v>192</v>
      </c>
      <c r="AW68" s="853">
        <v>192</v>
      </c>
      <c r="AX68" s="853">
        <v>192</v>
      </c>
      <c r="AY68" s="853">
        <v>192</v>
      </c>
      <c r="AZ68" s="854"/>
      <c r="BA68" s="854"/>
      <c r="BB68" s="854"/>
      <c r="BC68" s="854"/>
      <c r="BD68" s="855"/>
      <c r="BE68" s="236"/>
      <c r="BF68" s="236"/>
      <c r="BG68" s="236"/>
      <c r="BH68" s="236"/>
      <c r="BI68" s="236"/>
      <c r="BJ68" s="236"/>
      <c r="BK68" s="236"/>
      <c r="BL68" s="236"/>
      <c r="BM68" s="236"/>
      <c r="BN68" s="236"/>
      <c r="BO68" s="236"/>
      <c r="BP68" s="236"/>
      <c r="BQ68" s="233">
        <v>62</v>
      </c>
      <c r="BR68" s="238"/>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24"/>
    </row>
    <row r="69" spans="1:131" ht="26.25" customHeight="1" x14ac:dyDescent="0.15">
      <c r="A69" s="233">
        <v>2</v>
      </c>
      <c r="B69" s="860" t="s">
        <v>548</v>
      </c>
      <c r="C69" s="861"/>
      <c r="D69" s="861"/>
      <c r="E69" s="861"/>
      <c r="F69" s="861"/>
      <c r="G69" s="861"/>
      <c r="H69" s="861"/>
      <c r="I69" s="861"/>
      <c r="J69" s="861"/>
      <c r="K69" s="861"/>
      <c r="L69" s="861"/>
      <c r="M69" s="861"/>
      <c r="N69" s="861"/>
      <c r="O69" s="861"/>
      <c r="P69" s="862"/>
      <c r="Q69" s="863">
        <v>221481</v>
      </c>
      <c r="R69" s="817">
        <v>144168</v>
      </c>
      <c r="S69" s="817">
        <v>144168</v>
      </c>
      <c r="T69" s="817">
        <v>144168</v>
      </c>
      <c r="U69" s="817">
        <v>144168</v>
      </c>
      <c r="V69" s="817">
        <v>203386</v>
      </c>
      <c r="W69" s="817">
        <v>138019</v>
      </c>
      <c r="X69" s="817">
        <v>138019</v>
      </c>
      <c r="Y69" s="817">
        <v>138019</v>
      </c>
      <c r="Z69" s="817">
        <v>138019</v>
      </c>
      <c r="AA69" s="817">
        <v>18095</v>
      </c>
      <c r="AB69" s="817">
        <v>6149</v>
      </c>
      <c r="AC69" s="817">
        <v>6149</v>
      </c>
      <c r="AD69" s="817">
        <v>6149</v>
      </c>
      <c r="AE69" s="817">
        <v>6149</v>
      </c>
      <c r="AF69" s="817">
        <v>40934</v>
      </c>
      <c r="AG69" s="817">
        <v>32354</v>
      </c>
      <c r="AH69" s="817">
        <v>32354</v>
      </c>
      <c r="AI69" s="817">
        <v>32354</v>
      </c>
      <c r="AJ69" s="817">
        <v>32354</v>
      </c>
      <c r="AK69" s="817" t="s">
        <v>484</v>
      </c>
      <c r="AL69" s="817"/>
      <c r="AM69" s="817"/>
      <c r="AN69" s="817"/>
      <c r="AO69" s="817"/>
      <c r="AP69" s="817" t="s">
        <v>484</v>
      </c>
      <c r="AQ69" s="817"/>
      <c r="AR69" s="817"/>
      <c r="AS69" s="817"/>
      <c r="AT69" s="817"/>
      <c r="AU69" s="817" t="s">
        <v>484</v>
      </c>
      <c r="AV69" s="817"/>
      <c r="AW69" s="817"/>
      <c r="AX69" s="817"/>
      <c r="AY69" s="817"/>
      <c r="AZ69" s="819" t="s">
        <v>552</v>
      </c>
      <c r="BA69" s="819"/>
      <c r="BB69" s="819"/>
      <c r="BC69" s="819"/>
      <c r="BD69" s="820"/>
      <c r="BE69" s="236"/>
      <c r="BF69" s="236"/>
      <c r="BG69" s="236"/>
      <c r="BH69" s="236"/>
      <c r="BI69" s="236"/>
      <c r="BJ69" s="236"/>
      <c r="BK69" s="236"/>
      <c r="BL69" s="236"/>
      <c r="BM69" s="236"/>
      <c r="BN69" s="236"/>
      <c r="BO69" s="236"/>
      <c r="BP69" s="236"/>
      <c r="BQ69" s="233">
        <v>63</v>
      </c>
      <c r="BR69" s="238"/>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24"/>
    </row>
    <row r="70" spans="1:131" ht="26.25" customHeight="1" x14ac:dyDescent="0.15">
      <c r="A70" s="233">
        <v>3</v>
      </c>
      <c r="B70" s="860" t="s">
        <v>549</v>
      </c>
      <c r="C70" s="861"/>
      <c r="D70" s="861"/>
      <c r="E70" s="861"/>
      <c r="F70" s="861"/>
      <c r="G70" s="861"/>
      <c r="H70" s="861"/>
      <c r="I70" s="861"/>
      <c r="J70" s="861"/>
      <c r="K70" s="861"/>
      <c r="L70" s="861"/>
      <c r="M70" s="861"/>
      <c r="N70" s="861"/>
      <c r="O70" s="861"/>
      <c r="P70" s="862"/>
      <c r="Q70" s="863">
        <v>90180</v>
      </c>
      <c r="R70" s="817">
        <v>76940</v>
      </c>
      <c r="S70" s="817">
        <v>76940</v>
      </c>
      <c r="T70" s="817">
        <v>76940</v>
      </c>
      <c r="U70" s="817">
        <v>76940</v>
      </c>
      <c r="V70" s="817">
        <v>85061</v>
      </c>
      <c r="W70" s="817">
        <v>73165</v>
      </c>
      <c r="X70" s="817">
        <v>73165</v>
      </c>
      <c r="Y70" s="817">
        <v>73165</v>
      </c>
      <c r="Z70" s="817">
        <v>73165</v>
      </c>
      <c r="AA70" s="817">
        <v>5120</v>
      </c>
      <c r="AB70" s="817">
        <v>3775</v>
      </c>
      <c r="AC70" s="817">
        <v>3775</v>
      </c>
      <c r="AD70" s="817">
        <v>3775</v>
      </c>
      <c r="AE70" s="817">
        <v>3775</v>
      </c>
      <c r="AF70" s="817">
        <v>4894</v>
      </c>
      <c r="AG70" s="817">
        <v>3775</v>
      </c>
      <c r="AH70" s="817">
        <v>3775</v>
      </c>
      <c r="AI70" s="817">
        <v>3775</v>
      </c>
      <c r="AJ70" s="817">
        <v>3775</v>
      </c>
      <c r="AK70" s="817">
        <v>5163</v>
      </c>
      <c r="AL70" s="817">
        <v>7300</v>
      </c>
      <c r="AM70" s="817">
        <v>7300</v>
      </c>
      <c r="AN70" s="817">
        <v>7300</v>
      </c>
      <c r="AO70" s="817">
        <v>7300</v>
      </c>
      <c r="AP70" s="817">
        <v>78689</v>
      </c>
      <c r="AQ70" s="817">
        <v>42318</v>
      </c>
      <c r="AR70" s="817">
        <v>42318</v>
      </c>
      <c r="AS70" s="817">
        <v>42318</v>
      </c>
      <c r="AT70" s="817">
        <v>42318</v>
      </c>
      <c r="AU70" s="817">
        <v>3620</v>
      </c>
      <c r="AV70" s="817"/>
      <c r="AW70" s="817"/>
      <c r="AX70" s="817"/>
      <c r="AY70" s="817"/>
      <c r="AZ70" s="819"/>
      <c r="BA70" s="819"/>
      <c r="BB70" s="819"/>
      <c r="BC70" s="819"/>
      <c r="BD70" s="820"/>
      <c r="BE70" s="236"/>
      <c r="BF70" s="236"/>
      <c r="BG70" s="236"/>
      <c r="BH70" s="236"/>
      <c r="BI70" s="236"/>
      <c r="BJ70" s="236"/>
      <c r="BK70" s="236"/>
      <c r="BL70" s="236"/>
      <c r="BM70" s="236"/>
      <c r="BN70" s="236"/>
      <c r="BO70" s="236"/>
      <c r="BP70" s="236"/>
      <c r="BQ70" s="233">
        <v>64</v>
      </c>
      <c r="BR70" s="238"/>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24"/>
    </row>
    <row r="71" spans="1:131" ht="26.25" customHeight="1" x14ac:dyDescent="0.15">
      <c r="A71" s="233">
        <v>4</v>
      </c>
      <c r="B71" s="860" t="s">
        <v>550</v>
      </c>
      <c r="C71" s="861"/>
      <c r="D71" s="861"/>
      <c r="E71" s="861"/>
      <c r="F71" s="861"/>
      <c r="G71" s="861"/>
      <c r="H71" s="861"/>
      <c r="I71" s="861"/>
      <c r="J71" s="861"/>
      <c r="K71" s="861"/>
      <c r="L71" s="861"/>
      <c r="M71" s="861"/>
      <c r="N71" s="861"/>
      <c r="O71" s="861"/>
      <c r="P71" s="862"/>
      <c r="Q71" s="863">
        <v>9878</v>
      </c>
      <c r="R71" s="817">
        <v>6933</v>
      </c>
      <c r="S71" s="817">
        <v>6933</v>
      </c>
      <c r="T71" s="817">
        <v>6933</v>
      </c>
      <c r="U71" s="817">
        <v>6933</v>
      </c>
      <c r="V71" s="817">
        <v>9787</v>
      </c>
      <c r="W71" s="817">
        <v>6850</v>
      </c>
      <c r="X71" s="817">
        <v>6850</v>
      </c>
      <c r="Y71" s="817">
        <v>6850</v>
      </c>
      <c r="Z71" s="817">
        <v>6850</v>
      </c>
      <c r="AA71" s="817">
        <v>92</v>
      </c>
      <c r="AB71" s="817">
        <v>82</v>
      </c>
      <c r="AC71" s="817">
        <v>82</v>
      </c>
      <c r="AD71" s="817">
        <v>82</v>
      </c>
      <c r="AE71" s="817">
        <v>82</v>
      </c>
      <c r="AF71" s="817">
        <v>92</v>
      </c>
      <c r="AG71" s="817">
        <v>82</v>
      </c>
      <c r="AH71" s="817">
        <v>82</v>
      </c>
      <c r="AI71" s="817">
        <v>82</v>
      </c>
      <c r="AJ71" s="817">
        <v>82</v>
      </c>
      <c r="AK71" s="817">
        <v>5083</v>
      </c>
      <c r="AL71" s="817">
        <v>2485</v>
      </c>
      <c r="AM71" s="817">
        <v>2485</v>
      </c>
      <c r="AN71" s="817">
        <v>2485</v>
      </c>
      <c r="AO71" s="817">
        <v>2485</v>
      </c>
      <c r="AP71" s="817" t="s">
        <v>484</v>
      </c>
      <c r="AQ71" s="817"/>
      <c r="AR71" s="817"/>
      <c r="AS71" s="817"/>
      <c r="AT71" s="817"/>
      <c r="AU71" s="817" t="s">
        <v>484</v>
      </c>
      <c r="AV71" s="817"/>
      <c r="AW71" s="817"/>
      <c r="AX71" s="817"/>
      <c r="AY71" s="817"/>
      <c r="AZ71" s="819"/>
      <c r="BA71" s="819"/>
      <c r="BB71" s="819"/>
      <c r="BC71" s="819"/>
      <c r="BD71" s="820"/>
      <c r="BE71" s="236"/>
      <c r="BF71" s="236"/>
      <c r="BG71" s="236"/>
      <c r="BH71" s="236"/>
      <c r="BI71" s="236"/>
      <c r="BJ71" s="236"/>
      <c r="BK71" s="236"/>
      <c r="BL71" s="236"/>
      <c r="BM71" s="236"/>
      <c r="BN71" s="236"/>
      <c r="BO71" s="236"/>
      <c r="BP71" s="236"/>
      <c r="BQ71" s="233">
        <v>65</v>
      </c>
      <c r="BR71" s="238"/>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24"/>
    </row>
    <row r="72" spans="1:131" ht="26.25" customHeight="1" x14ac:dyDescent="0.15">
      <c r="A72" s="233">
        <v>5</v>
      </c>
      <c r="B72" s="860" t="s">
        <v>551</v>
      </c>
      <c r="C72" s="861"/>
      <c r="D72" s="861"/>
      <c r="E72" s="861"/>
      <c r="F72" s="861"/>
      <c r="G72" s="861"/>
      <c r="H72" s="861"/>
      <c r="I72" s="861"/>
      <c r="J72" s="861"/>
      <c r="K72" s="861"/>
      <c r="L72" s="861"/>
      <c r="M72" s="861"/>
      <c r="N72" s="861"/>
      <c r="O72" s="861"/>
      <c r="P72" s="862"/>
      <c r="Q72" s="863">
        <v>1600855</v>
      </c>
      <c r="R72" s="817">
        <v>1385861</v>
      </c>
      <c r="S72" s="817">
        <v>1385861</v>
      </c>
      <c r="T72" s="817">
        <v>1385861</v>
      </c>
      <c r="U72" s="817">
        <v>1385861</v>
      </c>
      <c r="V72" s="817">
        <v>1567252</v>
      </c>
      <c r="W72" s="817">
        <v>1346246</v>
      </c>
      <c r="X72" s="817">
        <v>1346246</v>
      </c>
      <c r="Y72" s="817">
        <v>1346246</v>
      </c>
      <c r="Z72" s="817">
        <v>1346246</v>
      </c>
      <c r="AA72" s="817">
        <v>33603</v>
      </c>
      <c r="AB72" s="817">
        <v>39615</v>
      </c>
      <c r="AC72" s="817">
        <v>39615</v>
      </c>
      <c r="AD72" s="817">
        <v>39615</v>
      </c>
      <c r="AE72" s="817">
        <v>39615</v>
      </c>
      <c r="AF72" s="817">
        <v>33603</v>
      </c>
      <c r="AG72" s="817">
        <v>39615</v>
      </c>
      <c r="AH72" s="817">
        <v>39615</v>
      </c>
      <c r="AI72" s="817">
        <v>39615</v>
      </c>
      <c r="AJ72" s="817">
        <v>39615</v>
      </c>
      <c r="AK72" s="817">
        <v>22693</v>
      </c>
      <c r="AL72" s="817">
        <v>13582</v>
      </c>
      <c r="AM72" s="817">
        <v>13582</v>
      </c>
      <c r="AN72" s="817">
        <v>13582</v>
      </c>
      <c r="AO72" s="817">
        <v>13582</v>
      </c>
      <c r="AP72" s="817" t="s">
        <v>484</v>
      </c>
      <c r="AQ72" s="817"/>
      <c r="AR72" s="817"/>
      <c r="AS72" s="817"/>
      <c r="AT72" s="817"/>
      <c r="AU72" s="817" t="s">
        <v>484</v>
      </c>
      <c r="AV72" s="817"/>
      <c r="AW72" s="817"/>
      <c r="AX72" s="817"/>
      <c r="AY72" s="817"/>
      <c r="AZ72" s="819"/>
      <c r="BA72" s="819"/>
      <c r="BB72" s="819"/>
      <c r="BC72" s="819"/>
      <c r="BD72" s="820"/>
      <c r="BE72" s="236"/>
      <c r="BF72" s="236"/>
      <c r="BG72" s="236"/>
      <c r="BH72" s="236"/>
      <c r="BI72" s="236"/>
      <c r="BJ72" s="236"/>
      <c r="BK72" s="236"/>
      <c r="BL72" s="236"/>
      <c r="BM72" s="236"/>
      <c r="BN72" s="236"/>
      <c r="BO72" s="236"/>
      <c r="BP72" s="236"/>
      <c r="BQ72" s="233">
        <v>66</v>
      </c>
      <c r="BR72" s="238"/>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24"/>
    </row>
    <row r="73" spans="1:131" ht="26.25" customHeight="1" x14ac:dyDescent="0.15">
      <c r="A73" s="233">
        <v>6</v>
      </c>
      <c r="B73" s="860"/>
      <c r="C73" s="861"/>
      <c r="D73" s="861"/>
      <c r="E73" s="861"/>
      <c r="F73" s="861"/>
      <c r="G73" s="861"/>
      <c r="H73" s="861"/>
      <c r="I73" s="861"/>
      <c r="J73" s="861"/>
      <c r="K73" s="861"/>
      <c r="L73" s="861"/>
      <c r="M73" s="861"/>
      <c r="N73" s="861"/>
      <c r="O73" s="861"/>
      <c r="P73" s="862"/>
      <c r="Q73" s="863"/>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19"/>
      <c r="BA73" s="819"/>
      <c r="BB73" s="819"/>
      <c r="BC73" s="819"/>
      <c r="BD73" s="820"/>
      <c r="BE73" s="236"/>
      <c r="BF73" s="236"/>
      <c r="BG73" s="236"/>
      <c r="BH73" s="236"/>
      <c r="BI73" s="236"/>
      <c r="BJ73" s="236"/>
      <c r="BK73" s="236"/>
      <c r="BL73" s="236"/>
      <c r="BM73" s="236"/>
      <c r="BN73" s="236"/>
      <c r="BO73" s="236"/>
      <c r="BP73" s="236"/>
      <c r="BQ73" s="233">
        <v>67</v>
      </c>
      <c r="BR73" s="238"/>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24"/>
    </row>
    <row r="74" spans="1:131" ht="26.25" customHeight="1" x14ac:dyDescent="0.15">
      <c r="A74" s="233">
        <v>7</v>
      </c>
      <c r="B74" s="860"/>
      <c r="C74" s="861"/>
      <c r="D74" s="861"/>
      <c r="E74" s="861"/>
      <c r="F74" s="861"/>
      <c r="G74" s="861"/>
      <c r="H74" s="861"/>
      <c r="I74" s="861"/>
      <c r="J74" s="861"/>
      <c r="K74" s="861"/>
      <c r="L74" s="861"/>
      <c r="M74" s="861"/>
      <c r="N74" s="861"/>
      <c r="O74" s="861"/>
      <c r="P74" s="862"/>
      <c r="Q74" s="863"/>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19"/>
      <c r="BA74" s="819"/>
      <c r="BB74" s="819"/>
      <c r="BC74" s="819"/>
      <c r="BD74" s="820"/>
      <c r="BE74" s="236"/>
      <c r="BF74" s="236"/>
      <c r="BG74" s="236"/>
      <c r="BH74" s="236"/>
      <c r="BI74" s="236"/>
      <c r="BJ74" s="236"/>
      <c r="BK74" s="236"/>
      <c r="BL74" s="236"/>
      <c r="BM74" s="236"/>
      <c r="BN74" s="236"/>
      <c r="BO74" s="236"/>
      <c r="BP74" s="236"/>
      <c r="BQ74" s="233">
        <v>68</v>
      </c>
      <c r="BR74" s="238"/>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24"/>
    </row>
    <row r="75" spans="1:131" ht="26.25" customHeight="1" x14ac:dyDescent="0.15">
      <c r="A75" s="233">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36"/>
      <c r="BF75" s="236"/>
      <c r="BG75" s="236"/>
      <c r="BH75" s="236"/>
      <c r="BI75" s="236"/>
      <c r="BJ75" s="236"/>
      <c r="BK75" s="236"/>
      <c r="BL75" s="236"/>
      <c r="BM75" s="236"/>
      <c r="BN75" s="236"/>
      <c r="BO75" s="236"/>
      <c r="BP75" s="236"/>
      <c r="BQ75" s="233">
        <v>69</v>
      </c>
      <c r="BR75" s="238"/>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24"/>
    </row>
    <row r="76" spans="1:131" ht="26.25" customHeight="1" x14ac:dyDescent="0.15">
      <c r="A76" s="233">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36"/>
      <c r="BF76" s="236"/>
      <c r="BG76" s="236"/>
      <c r="BH76" s="236"/>
      <c r="BI76" s="236"/>
      <c r="BJ76" s="236"/>
      <c r="BK76" s="236"/>
      <c r="BL76" s="236"/>
      <c r="BM76" s="236"/>
      <c r="BN76" s="236"/>
      <c r="BO76" s="236"/>
      <c r="BP76" s="236"/>
      <c r="BQ76" s="233">
        <v>70</v>
      </c>
      <c r="BR76" s="238"/>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24"/>
    </row>
    <row r="77" spans="1:131" ht="26.25" customHeight="1" x14ac:dyDescent="0.15">
      <c r="A77" s="233">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36"/>
      <c r="BF77" s="236"/>
      <c r="BG77" s="236"/>
      <c r="BH77" s="236"/>
      <c r="BI77" s="236"/>
      <c r="BJ77" s="236"/>
      <c r="BK77" s="236"/>
      <c r="BL77" s="236"/>
      <c r="BM77" s="236"/>
      <c r="BN77" s="236"/>
      <c r="BO77" s="236"/>
      <c r="BP77" s="236"/>
      <c r="BQ77" s="233">
        <v>71</v>
      </c>
      <c r="BR77" s="238"/>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24"/>
    </row>
    <row r="78" spans="1:131" ht="26.25" customHeight="1" x14ac:dyDescent="0.15">
      <c r="A78" s="233">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36"/>
      <c r="BF78" s="236"/>
      <c r="BG78" s="236"/>
      <c r="BH78" s="236"/>
      <c r="BI78" s="236"/>
      <c r="BJ78" s="224"/>
      <c r="BK78" s="224"/>
      <c r="BL78" s="224"/>
      <c r="BM78" s="224"/>
      <c r="BN78" s="224"/>
      <c r="BO78" s="236"/>
      <c r="BP78" s="236"/>
      <c r="BQ78" s="233">
        <v>72</v>
      </c>
      <c r="BR78" s="238"/>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24"/>
    </row>
    <row r="79" spans="1:131" ht="26.25" customHeight="1" x14ac:dyDescent="0.15">
      <c r="A79" s="233">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36"/>
      <c r="BF79" s="236"/>
      <c r="BG79" s="236"/>
      <c r="BH79" s="236"/>
      <c r="BI79" s="236"/>
      <c r="BJ79" s="224"/>
      <c r="BK79" s="224"/>
      <c r="BL79" s="224"/>
      <c r="BM79" s="224"/>
      <c r="BN79" s="224"/>
      <c r="BO79" s="236"/>
      <c r="BP79" s="236"/>
      <c r="BQ79" s="233">
        <v>73</v>
      </c>
      <c r="BR79" s="238"/>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24"/>
    </row>
    <row r="80" spans="1:131" ht="26.25" customHeight="1" x14ac:dyDescent="0.15">
      <c r="A80" s="233">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36"/>
      <c r="BF80" s="236"/>
      <c r="BG80" s="236"/>
      <c r="BH80" s="236"/>
      <c r="BI80" s="236"/>
      <c r="BJ80" s="236"/>
      <c r="BK80" s="236"/>
      <c r="BL80" s="236"/>
      <c r="BM80" s="236"/>
      <c r="BN80" s="236"/>
      <c r="BO80" s="236"/>
      <c r="BP80" s="236"/>
      <c r="BQ80" s="233">
        <v>74</v>
      </c>
      <c r="BR80" s="238"/>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24"/>
    </row>
    <row r="81" spans="1:131" ht="26.25" customHeight="1" x14ac:dyDescent="0.15">
      <c r="A81" s="233">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36"/>
      <c r="BF81" s="236"/>
      <c r="BG81" s="236"/>
      <c r="BH81" s="236"/>
      <c r="BI81" s="236"/>
      <c r="BJ81" s="236"/>
      <c r="BK81" s="236"/>
      <c r="BL81" s="236"/>
      <c r="BM81" s="236"/>
      <c r="BN81" s="236"/>
      <c r="BO81" s="236"/>
      <c r="BP81" s="236"/>
      <c r="BQ81" s="233">
        <v>75</v>
      </c>
      <c r="BR81" s="238"/>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24"/>
    </row>
    <row r="82" spans="1:131" ht="26.25" customHeight="1" x14ac:dyDescent="0.15">
      <c r="A82" s="233">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36"/>
      <c r="BF82" s="236"/>
      <c r="BG82" s="236"/>
      <c r="BH82" s="236"/>
      <c r="BI82" s="236"/>
      <c r="BJ82" s="236"/>
      <c r="BK82" s="236"/>
      <c r="BL82" s="236"/>
      <c r="BM82" s="236"/>
      <c r="BN82" s="236"/>
      <c r="BO82" s="236"/>
      <c r="BP82" s="236"/>
      <c r="BQ82" s="233">
        <v>76</v>
      </c>
      <c r="BR82" s="238"/>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24"/>
    </row>
    <row r="83" spans="1:131" ht="26.25" customHeight="1" x14ac:dyDescent="0.15">
      <c r="A83" s="233">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36"/>
      <c r="BF83" s="236"/>
      <c r="BG83" s="236"/>
      <c r="BH83" s="236"/>
      <c r="BI83" s="236"/>
      <c r="BJ83" s="236"/>
      <c r="BK83" s="236"/>
      <c r="BL83" s="236"/>
      <c r="BM83" s="236"/>
      <c r="BN83" s="236"/>
      <c r="BO83" s="236"/>
      <c r="BP83" s="236"/>
      <c r="BQ83" s="233">
        <v>77</v>
      </c>
      <c r="BR83" s="238"/>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24"/>
    </row>
    <row r="84" spans="1:131" ht="26.25" customHeight="1" x14ac:dyDescent="0.15">
      <c r="A84" s="233">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36"/>
      <c r="BF84" s="236"/>
      <c r="BG84" s="236"/>
      <c r="BH84" s="236"/>
      <c r="BI84" s="236"/>
      <c r="BJ84" s="236"/>
      <c r="BK84" s="236"/>
      <c r="BL84" s="236"/>
      <c r="BM84" s="236"/>
      <c r="BN84" s="236"/>
      <c r="BO84" s="236"/>
      <c r="BP84" s="236"/>
      <c r="BQ84" s="233">
        <v>78</v>
      </c>
      <c r="BR84" s="238"/>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24"/>
    </row>
    <row r="85" spans="1:131" ht="26.25" customHeight="1" x14ac:dyDescent="0.15">
      <c r="A85" s="233">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36"/>
      <c r="BF85" s="236"/>
      <c r="BG85" s="236"/>
      <c r="BH85" s="236"/>
      <c r="BI85" s="236"/>
      <c r="BJ85" s="236"/>
      <c r="BK85" s="236"/>
      <c r="BL85" s="236"/>
      <c r="BM85" s="236"/>
      <c r="BN85" s="236"/>
      <c r="BO85" s="236"/>
      <c r="BP85" s="236"/>
      <c r="BQ85" s="233">
        <v>79</v>
      </c>
      <c r="BR85" s="238"/>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24"/>
    </row>
    <row r="86" spans="1:131" ht="26.25" customHeight="1" x14ac:dyDescent="0.15">
      <c r="A86" s="233">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36"/>
      <c r="BF86" s="236"/>
      <c r="BG86" s="236"/>
      <c r="BH86" s="236"/>
      <c r="BI86" s="236"/>
      <c r="BJ86" s="236"/>
      <c r="BK86" s="236"/>
      <c r="BL86" s="236"/>
      <c r="BM86" s="236"/>
      <c r="BN86" s="236"/>
      <c r="BO86" s="236"/>
      <c r="BP86" s="236"/>
      <c r="BQ86" s="233">
        <v>80</v>
      </c>
      <c r="BR86" s="238"/>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24"/>
    </row>
    <row r="87" spans="1:131" ht="26.25" customHeight="1" x14ac:dyDescent="0.15">
      <c r="A87" s="239">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36"/>
      <c r="BF87" s="236"/>
      <c r="BG87" s="236"/>
      <c r="BH87" s="236"/>
      <c r="BI87" s="236"/>
      <c r="BJ87" s="236"/>
      <c r="BK87" s="236"/>
      <c r="BL87" s="236"/>
      <c r="BM87" s="236"/>
      <c r="BN87" s="236"/>
      <c r="BO87" s="236"/>
      <c r="BP87" s="236"/>
      <c r="BQ87" s="233">
        <v>81</v>
      </c>
      <c r="BR87" s="238"/>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24"/>
    </row>
    <row r="88" spans="1:131" ht="26.25" customHeight="1" thickBot="1" x14ac:dyDescent="0.2">
      <c r="A88" s="235" t="s">
        <v>376</v>
      </c>
      <c r="B88" s="776" t="s">
        <v>397</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80000</v>
      </c>
      <c r="AG88" s="831"/>
      <c r="AH88" s="831"/>
      <c r="AI88" s="831"/>
      <c r="AJ88" s="831"/>
      <c r="AK88" s="828"/>
      <c r="AL88" s="828"/>
      <c r="AM88" s="828"/>
      <c r="AN88" s="828"/>
      <c r="AO88" s="828"/>
      <c r="AP88" s="831">
        <v>81831</v>
      </c>
      <c r="AQ88" s="831"/>
      <c r="AR88" s="831"/>
      <c r="AS88" s="831"/>
      <c r="AT88" s="831"/>
      <c r="AU88" s="831">
        <v>3755</v>
      </c>
      <c r="AV88" s="831"/>
      <c r="AW88" s="831"/>
      <c r="AX88" s="831"/>
      <c r="AY88" s="831"/>
      <c r="AZ88" s="836"/>
      <c r="BA88" s="836"/>
      <c r="BB88" s="836"/>
      <c r="BC88" s="836"/>
      <c r="BD88" s="837"/>
      <c r="BE88" s="236"/>
      <c r="BF88" s="236"/>
      <c r="BG88" s="236"/>
      <c r="BH88" s="236"/>
      <c r="BI88" s="236"/>
      <c r="BJ88" s="236"/>
      <c r="BK88" s="236"/>
      <c r="BL88" s="236"/>
      <c r="BM88" s="236"/>
      <c r="BN88" s="236"/>
      <c r="BO88" s="236"/>
      <c r="BP88" s="236"/>
      <c r="BQ88" s="233">
        <v>82</v>
      </c>
      <c r="BR88" s="238"/>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24"/>
    </row>
    <row r="89" spans="1:131" ht="26.25" hidden="1" customHeight="1" x14ac:dyDescent="0.15">
      <c r="A89" s="240"/>
      <c r="B89" s="241"/>
      <c r="C89" s="241"/>
      <c r="D89" s="241"/>
      <c r="E89" s="241"/>
      <c r="F89" s="241"/>
      <c r="G89" s="241"/>
      <c r="H89" s="241"/>
      <c r="I89" s="241"/>
      <c r="J89" s="241"/>
      <c r="K89" s="241"/>
      <c r="L89" s="241"/>
      <c r="M89" s="241"/>
      <c r="N89" s="241"/>
      <c r="O89" s="241"/>
      <c r="P89" s="241"/>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242"/>
      <c r="AZ89" s="243"/>
      <c r="BA89" s="243"/>
      <c r="BB89" s="243"/>
      <c r="BC89" s="243"/>
      <c r="BD89" s="243"/>
      <c r="BE89" s="236"/>
      <c r="BF89" s="236"/>
      <c r="BG89" s="236"/>
      <c r="BH89" s="236"/>
      <c r="BI89" s="236"/>
      <c r="BJ89" s="236"/>
      <c r="BK89" s="236"/>
      <c r="BL89" s="236"/>
      <c r="BM89" s="236"/>
      <c r="BN89" s="236"/>
      <c r="BO89" s="236"/>
      <c r="BP89" s="236"/>
      <c r="BQ89" s="233">
        <v>83</v>
      </c>
      <c r="BR89" s="238"/>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24"/>
    </row>
    <row r="90" spans="1:131" ht="26.25" hidden="1" customHeight="1" x14ac:dyDescent="0.15">
      <c r="A90" s="240"/>
      <c r="B90" s="241"/>
      <c r="C90" s="241"/>
      <c r="D90" s="241"/>
      <c r="E90" s="241"/>
      <c r="F90" s="241"/>
      <c r="G90" s="241"/>
      <c r="H90" s="241"/>
      <c r="I90" s="241"/>
      <c r="J90" s="241"/>
      <c r="K90" s="241"/>
      <c r="L90" s="241"/>
      <c r="M90" s="241"/>
      <c r="N90" s="241"/>
      <c r="O90" s="241"/>
      <c r="P90" s="241"/>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242"/>
      <c r="AZ90" s="243"/>
      <c r="BA90" s="243"/>
      <c r="BB90" s="243"/>
      <c r="BC90" s="243"/>
      <c r="BD90" s="243"/>
      <c r="BE90" s="236"/>
      <c r="BF90" s="236"/>
      <c r="BG90" s="236"/>
      <c r="BH90" s="236"/>
      <c r="BI90" s="236"/>
      <c r="BJ90" s="236"/>
      <c r="BK90" s="236"/>
      <c r="BL90" s="236"/>
      <c r="BM90" s="236"/>
      <c r="BN90" s="236"/>
      <c r="BO90" s="236"/>
      <c r="BP90" s="236"/>
      <c r="BQ90" s="233">
        <v>84</v>
      </c>
      <c r="BR90" s="238"/>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24"/>
    </row>
    <row r="91" spans="1:131" ht="26.25" hidden="1" customHeight="1" x14ac:dyDescent="0.15">
      <c r="A91" s="240"/>
      <c r="B91" s="241"/>
      <c r="C91" s="241"/>
      <c r="D91" s="241"/>
      <c r="E91" s="241"/>
      <c r="F91" s="241"/>
      <c r="G91" s="241"/>
      <c r="H91" s="241"/>
      <c r="I91" s="241"/>
      <c r="J91" s="241"/>
      <c r="K91" s="241"/>
      <c r="L91" s="241"/>
      <c r="M91" s="241"/>
      <c r="N91" s="241"/>
      <c r="O91" s="241"/>
      <c r="P91" s="241"/>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242"/>
      <c r="AZ91" s="243"/>
      <c r="BA91" s="243"/>
      <c r="BB91" s="243"/>
      <c r="BC91" s="243"/>
      <c r="BD91" s="243"/>
      <c r="BE91" s="236"/>
      <c r="BF91" s="236"/>
      <c r="BG91" s="236"/>
      <c r="BH91" s="236"/>
      <c r="BI91" s="236"/>
      <c r="BJ91" s="236"/>
      <c r="BK91" s="236"/>
      <c r="BL91" s="236"/>
      <c r="BM91" s="236"/>
      <c r="BN91" s="236"/>
      <c r="BO91" s="236"/>
      <c r="BP91" s="236"/>
      <c r="BQ91" s="233">
        <v>85</v>
      </c>
      <c r="BR91" s="238"/>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24"/>
    </row>
    <row r="92" spans="1:131" ht="26.25" hidden="1" customHeight="1" x14ac:dyDescent="0.15">
      <c r="A92" s="240"/>
      <c r="B92" s="241"/>
      <c r="C92" s="241"/>
      <c r="D92" s="241"/>
      <c r="E92" s="241"/>
      <c r="F92" s="241"/>
      <c r="G92" s="241"/>
      <c r="H92" s="241"/>
      <c r="I92" s="241"/>
      <c r="J92" s="241"/>
      <c r="K92" s="241"/>
      <c r="L92" s="241"/>
      <c r="M92" s="241"/>
      <c r="N92" s="241"/>
      <c r="O92" s="241"/>
      <c r="P92" s="241"/>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242"/>
      <c r="AZ92" s="243"/>
      <c r="BA92" s="243"/>
      <c r="BB92" s="243"/>
      <c r="BC92" s="243"/>
      <c r="BD92" s="243"/>
      <c r="BE92" s="236"/>
      <c r="BF92" s="236"/>
      <c r="BG92" s="236"/>
      <c r="BH92" s="236"/>
      <c r="BI92" s="236"/>
      <c r="BJ92" s="236"/>
      <c r="BK92" s="236"/>
      <c r="BL92" s="236"/>
      <c r="BM92" s="236"/>
      <c r="BN92" s="236"/>
      <c r="BO92" s="236"/>
      <c r="BP92" s="236"/>
      <c r="BQ92" s="233">
        <v>86</v>
      </c>
      <c r="BR92" s="238"/>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24"/>
    </row>
    <row r="93" spans="1:131" ht="26.25" hidden="1" customHeight="1" x14ac:dyDescent="0.15">
      <c r="A93" s="240"/>
      <c r="B93" s="241"/>
      <c r="C93" s="241"/>
      <c r="D93" s="241"/>
      <c r="E93" s="241"/>
      <c r="F93" s="241"/>
      <c r="G93" s="241"/>
      <c r="H93" s="241"/>
      <c r="I93" s="241"/>
      <c r="J93" s="241"/>
      <c r="K93" s="241"/>
      <c r="L93" s="241"/>
      <c r="M93" s="241"/>
      <c r="N93" s="241"/>
      <c r="O93" s="241"/>
      <c r="P93" s="241"/>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242"/>
      <c r="AZ93" s="243"/>
      <c r="BA93" s="243"/>
      <c r="BB93" s="243"/>
      <c r="BC93" s="243"/>
      <c r="BD93" s="243"/>
      <c r="BE93" s="236"/>
      <c r="BF93" s="236"/>
      <c r="BG93" s="236"/>
      <c r="BH93" s="236"/>
      <c r="BI93" s="236"/>
      <c r="BJ93" s="236"/>
      <c r="BK93" s="236"/>
      <c r="BL93" s="236"/>
      <c r="BM93" s="236"/>
      <c r="BN93" s="236"/>
      <c r="BO93" s="236"/>
      <c r="BP93" s="236"/>
      <c r="BQ93" s="233">
        <v>87</v>
      </c>
      <c r="BR93" s="238"/>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24"/>
    </row>
    <row r="94" spans="1:131" ht="26.25" hidden="1" customHeight="1" x14ac:dyDescent="0.15">
      <c r="A94" s="240"/>
      <c r="B94" s="241"/>
      <c r="C94" s="241"/>
      <c r="D94" s="241"/>
      <c r="E94" s="241"/>
      <c r="F94" s="241"/>
      <c r="G94" s="241"/>
      <c r="H94" s="241"/>
      <c r="I94" s="241"/>
      <c r="J94" s="241"/>
      <c r="K94" s="241"/>
      <c r="L94" s="241"/>
      <c r="M94" s="241"/>
      <c r="N94" s="241"/>
      <c r="O94" s="241"/>
      <c r="P94" s="241"/>
      <c r="Q94" s="242"/>
      <c r="R94" s="242"/>
      <c r="S94" s="242"/>
      <c r="T94" s="242"/>
      <c r="U94" s="242"/>
      <c r="V94" s="242"/>
      <c r="W94" s="242"/>
      <c r="X94" s="242"/>
      <c r="Y94" s="242"/>
      <c r="Z94" s="242"/>
      <c r="AA94" s="242"/>
      <c r="AB94" s="242"/>
      <c r="AC94" s="242"/>
      <c r="AD94" s="242"/>
      <c r="AE94" s="242"/>
      <c r="AF94" s="242"/>
      <c r="AG94" s="242"/>
      <c r="AH94" s="242"/>
      <c r="AI94" s="242"/>
      <c r="AJ94" s="242"/>
      <c r="AK94" s="242"/>
      <c r="AL94" s="242"/>
      <c r="AM94" s="242"/>
      <c r="AN94" s="242"/>
      <c r="AO94" s="242"/>
      <c r="AP94" s="242"/>
      <c r="AQ94" s="242"/>
      <c r="AR94" s="242"/>
      <c r="AS94" s="242"/>
      <c r="AT94" s="242"/>
      <c r="AU94" s="242"/>
      <c r="AV94" s="242"/>
      <c r="AW94" s="242"/>
      <c r="AX94" s="242"/>
      <c r="AY94" s="242"/>
      <c r="AZ94" s="243"/>
      <c r="BA94" s="243"/>
      <c r="BB94" s="243"/>
      <c r="BC94" s="243"/>
      <c r="BD94" s="243"/>
      <c r="BE94" s="236"/>
      <c r="BF94" s="236"/>
      <c r="BG94" s="236"/>
      <c r="BH94" s="236"/>
      <c r="BI94" s="236"/>
      <c r="BJ94" s="236"/>
      <c r="BK94" s="236"/>
      <c r="BL94" s="236"/>
      <c r="BM94" s="236"/>
      <c r="BN94" s="236"/>
      <c r="BO94" s="236"/>
      <c r="BP94" s="236"/>
      <c r="BQ94" s="233">
        <v>88</v>
      </c>
      <c r="BR94" s="238"/>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24"/>
    </row>
    <row r="95" spans="1:131" ht="26.25" hidden="1" customHeight="1" x14ac:dyDescent="0.15">
      <c r="A95" s="240"/>
      <c r="B95" s="241"/>
      <c r="C95" s="241"/>
      <c r="D95" s="241"/>
      <c r="E95" s="241"/>
      <c r="F95" s="241"/>
      <c r="G95" s="241"/>
      <c r="H95" s="241"/>
      <c r="I95" s="241"/>
      <c r="J95" s="241"/>
      <c r="K95" s="241"/>
      <c r="L95" s="241"/>
      <c r="M95" s="241"/>
      <c r="N95" s="241"/>
      <c r="O95" s="241"/>
      <c r="P95" s="241"/>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242"/>
      <c r="AZ95" s="243"/>
      <c r="BA95" s="243"/>
      <c r="BB95" s="243"/>
      <c r="BC95" s="243"/>
      <c r="BD95" s="243"/>
      <c r="BE95" s="236"/>
      <c r="BF95" s="236"/>
      <c r="BG95" s="236"/>
      <c r="BH95" s="236"/>
      <c r="BI95" s="236"/>
      <c r="BJ95" s="236"/>
      <c r="BK95" s="236"/>
      <c r="BL95" s="236"/>
      <c r="BM95" s="236"/>
      <c r="BN95" s="236"/>
      <c r="BO95" s="236"/>
      <c r="BP95" s="236"/>
      <c r="BQ95" s="233">
        <v>89</v>
      </c>
      <c r="BR95" s="238"/>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24"/>
    </row>
    <row r="96" spans="1:131" ht="26.25" hidden="1" customHeight="1" x14ac:dyDescent="0.15">
      <c r="A96" s="240"/>
      <c r="B96" s="241"/>
      <c r="C96" s="241"/>
      <c r="D96" s="241"/>
      <c r="E96" s="241"/>
      <c r="F96" s="241"/>
      <c r="G96" s="241"/>
      <c r="H96" s="241"/>
      <c r="I96" s="241"/>
      <c r="J96" s="241"/>
      <c r="K96" s="241"/>
      <c r="L96" s="241"/>
      <c r="M96" s="241"/>
      <c r="N96" s="241"/>
      <c r="O96" s="241"/>
      <c r="P96" s="241"/>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3"/>
      <c r="BA96" s="243"/>
      <c r="BB96" s="243"/>
      <c r="BC96" s="243"/>
      <c r="BD96" s="243"/>
      <c r="BE96" s="236"/>
      <c r="BF96" s="236"/>
      <c r="BG96" s="236"/>
      <c r="BH96" s="236"/>
      <c r="BI96" s="236"/>
      <c r="BJ96" s="236"/>
      <c r="BK96" s="236"/>
      <c r="BL96" s="236"/>
      <c r="BM96" s="236"/>
      <c r="BN96" s="236"/>
      <c r="BO96" s="236"/>
      <c r="BP96" s="236"/>
      <c r="BQ96" s="233">
        <v>90</v>
      </c>
      <c r="BR96" s="238"/>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24"/>
    </row>
    <row r="97" spans="1:131" ht="26.25" hidden="1" customHeight="1" x14ac:dyDescent="0.15">
      <c r="A97" s="240"/>
      <c r="B97" s="241"/>
      <c r="C97" s="241"/>
      <c r="D97" s="241"/>
      <c r="E97" s="241"/>
      <c r="F97" s="241"/>
      <c r="G97" s="241"/>
      <c r="H97" s="241"/>
      <c r="I97" s="241"/>
      <c r="J97" s="241"/>
      <c r="K97" s="241"/>
      <c r="L97" s="241"/>
      <c r="M97" s="241"/>
      <c r="N97" s="241"/>
      <c r="O97" s="241"/>
      <c r="P97" s="241"/>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3"/>
      <c r="BA97" s="243"/>
      <c r="BB97" s="243"/>
      <c r="BC97" s="243"/>
      <c r="BD97" s="243"/>
      <c r="BE97" s="236"/>
      <c r="BF97" s="236"/>
      <c r="BG97" s="236"/>
      <c r="BH97" s="236"/>
      <c r="BI97" s="236"/>
      <c r="BJ97" s="236"/>
      <c r="BK97" s="236"/>
      <c r="BL97" s="236"/>
      <c r="BM97" s="236"/>
      <c r="BN97" s="236"/>
      <c r="BO97" s="236"/>
      <c r="BP97" s="236"/>
      <c r="BQ97" s="233">
        <v>91</v>
      </c>
      <c r="BR97" s="238"/>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24"/>
    </row>
    <row r="98" spans="1:131" ht="26.25" hidden="1" customHeight="1" x14ac:dyDescent="0.15">
      <c r="A98" s="240"/>
      <c r="B98" s="241"/>
      <c r="C98" s="241"/>
      <c r="D98" s="241"/>
      <c r="E98" s="241"/>
      <c r="F98" s="241"/>
      <c r="G98" s="241"/>
      <c r="H98" s="241"/>
      <c r="I98" s="241"/>
      <c r="J98" s="241"/>
      <c r="K98" s="241"/>
      <c r="L98" s="241"/>
      <c r="M98" s="241"/>
      <c r="N98" s="241"/>
      <c r="O98" s="241"/>
      <c r="P98" s="241"/>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3"/>
      <c r="BA98" s="243"/>
      <c r="BB98" s="243"/>
      <c r="BC98" s="243"/>
      <c r="BD98" s="243"/>
      <c r="BE98" s="236"/>
      <c r="BF98" s="236"/>
      <c r="BG98" s="236"/>
      <c r="BH98" s="236"/>
      <c r="BI98" s="236"/>
      <c r="BJ98" s="236"/>
      <c r="BK98" s="236"/>
      <c r="BL98" s="236"/>
      <c r="BM98" s="236"/>
      <c r="BN98" s="236"/>
      <c r="BO98" s="236"/>
      <c r="BP98" s="236"/>
      <c r="BQ98" s="233">
        <v>92</v>
      </c>
      <c r="BR98" s="238"/>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24"/>
    </row>
    <row r="99" spans="1:131" ht="26.25" hidden="1" customHeight="1" x14ac:dyDescent="0.15">
      <c r="A99" s="240"/>
      <c r="B99" s="241"/>
      <c r="C99" s="241"/>
      <c r="D99" s="241"/>
      <c r="E99" s="241"/>
      <c r="F99" s="241"/>
      <c r="G99" s="241"/>
      <c r="H99" s="241"/>
      <c r="I99" s="241"/>
      <c r="J99" s="241"/>
      <c r="K99" s="241"/>
      <c r="L99" s="241"/>
      <c r="M99" s="241"/>
      <c r="N99" s="241"/>
      <c r="O99" s="241"/>
      <c r="P99" s="241"/>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242"/>
      <c r="AP99" s="242"/>
      <c r="AQ99" s="242"/>
      <c r="AR99" s="242"/>
      <c r="AS99" s="242"/>
      <c r="AT99" s="242"/>
      <c r="AU99" s="242"/>
      <c r="AV99" s="242"/>
      <c r="AW99" s="242"/>
      <c r="AX99" s="242"/>
      <c r="AY99" s="242"/>
      <c r="AZ99" s="243"/>
      <c r="BA99" s="243"/>
      <c r="BB99" s="243"/>
      <c r="BC99" s="243"/>
      <c r="BD99" s="243"/>
      <c r="BE99" s="236"/>
      <c r="BF99" s="236"/>
      <c r="BG99" s="236"/>
      <c r="BH99" s="236"/>
      <c r="BI99" s="236"/>
      <c r="BJ99" s="236"/>
      <c r="BK99" s="236"/>
      <c r="BL99" s="236"/>
      <c r="BM99" s="236"/>
      <c r="BN99" s="236"/>
      <c r="BO99" s="236"/>
      <c r="BP99" s="236"/>
      <c r="BQ99" s="233">
        <v>93</v>
      </c>
      <c r="BR99" s="238"/>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24"/>
    </row>
    <row r="100" spans="1:131" ht="26.25" hidden="1" customHeight="1" x14ac:dyDescent="0.15">
      <c r="A100" s="240"/>
      <c r="B100" s="241"/>
      <c r="C100" s="241"/>
      <c r="D100" s="241"/>
      <c r="E100" s="241"/>
      <c r="F100" s="241"/>
      <c r="G100" s="241"/>
      <c r="H100" s="241"/>
      <c r="I100" s="241"/>
      <c r="J100" s="241"/>
      <c r="K100" s="241"/>
      <c r="L100" s="241"/>
      <c r="M100" s="241"/>
      <c r="N100" s="241"/>
      <c r="O100" s="241"/>
      <c r="P100" s="241"/>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242"/>
      <c r="AP100" s="242"/>
      <c r="AQ100" s="242"/>
      <c r="AR100" s="242"/>
      <c r="AS100" s="242"/>
      <c r="AT100" s="242"/>
      <c r="AU100" s="242"/>
      <c r="AV100" s="242"/>
      <c r="AW100" s="242"/>
      <c r="AX100" s="242"/>
      <c r="AY100" s="242"/>
      <c r="AZ100" s="243"/>
      <c r="BA100" s="243"/>
      <c r="BB100" s="243"/>
      <c r="BC100" s="243"/>
      <c r="BD100" s="243"/>
      <c r="BE100" s="236"/>
      <c r="BF100" s="236"/>
      <c r="BG100" s="236"/>
      <c r="BH100" s="236"/>
      <c r="BI100" s="236"/>
      <c r="BJ100" s="236"/>
      <c r="BK100" s="236"/>
      <c r="BL100" s="236"/>
      <c r="BM100" s="236"/>
      <c r="BN100" s="236"/>
      <c r="BO100" s="236"/>
      <c r="BP100" s="236"/>
      <c r="BQ100" s="233">
        <v>94</v>
      </c>
      <c r="BR100" s="238"/>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24"/>
    </row>
    <row r="101" spans="1:131" ht="26.25" hidden="1" customHeight="1" x14ac:dyDescent="0.15">
      <c r="A101" s="240"/>
      <c r="B101" s="241"/>
      <c r="C101" s="241"/>
      <c r="D101" s="241"/>
      <c r="E101" s="241"/>
      <c r="F101" s="241"/>
      <c r="G101" s="241"/>
      <c r="H101" s="241"/>
      <c r="I101" s="241"/>
      <c r="J101" s="241"/>
      <c r="K101" s="241"/>
      <c r="L101" s="241"/>
      <c r="M101" s="241"/>
      <c r="N101" s="241"/>
      <c r="O101" s="241"/>
      <c r="P101" s="241"/>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242"/>
      <c r="AZ101" s="243"/>
      <c r="BA101" s="243"/>
      <c r="BB101" s="243"/>
      <c r="BC101" s="243"/>
      <c r="BD101" s="243"/>
      <c r="BE101" s="236"/>
      <c r="BF101" s="236"/>
      <c r="BG101" s="236"/>
      <c r="BH101" s="236"/>
      <c r="BI101" s="236"/>
      <c r="BJ101" s="236"/>
      <c r="BK101" s="236"/>
      <c r="BL101" s="236"/>
      <c r="BM101" s="236"/>
      <c r="BN101" s="236"/>
      <c r="BO101" s="236"/>
      <c r="BP101" s="236"/>
      <c r="BQ101" s="233">
        <v>95</v>
      </c>
      <c r="BR101" s="238"/>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24"/>
    </row>
    <row r="102" spans="1:131" ht="26.25" customHeight="1" thickBot="1" x14ac:dyDescent="0.2">
      <c r="A102" s="240"/>
      <c r="B102" s="241"/>
      <c r="C102" s="241"/>
      <c r="D102" s="241"/>
      <c r="E102" s="241"/>
      <c r="F102" s="241"/>
      <c r="G102" s="241"/>
      <c r="H102" s="241"/>
      <c r="I102" s="241"/>
      <c r="J102" s="241"/>
      <c r="K102" s="241"/>
      <c r="L102" s="241"/>
      <c r="M102" s="241"/>
      <c r="N102" s="241"/>
      <c r="O102" s="241"/>
      <c r="P102" s="241"/>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42"/>
      <c r="AP102" s="242"/>
      <c r="AQ102" s="242"/>
      <c r="AR102" s="242"/>
      <c r="AS102" s="242"/>
      <c r="AT102" s="242"/>
      <c r="AU102" s="242"/>
      <c r="AV102" s="242"/>
      <c r="AW102" s="242"/>
      <c r="AX102" s="242"/>
      <c r="AY102" s="242"/>
      <c r="AZ102" s="243"/>
      <c r="BA102" s="243"/>
      <c r="BB102" s="243"/>
      <c r="BC102" s="243"/>
      <c r="BD102" s="243"/>
      <c r="BE102" s="236"/>
      <c r="BF102" s="236"/>
      <c r="BG102" s="236"/>
      <c r="BH102" s="236"/>
      <c r="BI102" s="236"/>
      <c r="BJ102" s="236"/>
      <c r="BK102" s="236"/>
      <c r="BL102" s="236"/>
      <c r="BM102" s="236"/>
      <c r="BN102" s="236"/>
      <c r="BO102" s="236"/>
      <c r="BP102" s="236"/>
      <c r="BQ102" s="235" t="s">
        <v>376</v>
      </c>
      <c r="BR102" s="776" t="s">
        <v>398</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412</v>
      </c>
      <c r="CS102" s="839"/>
      <c r="CT102" s="839"/>
      <c r="CU102" s="839"/>
      <c r="CV102" s="878"/>
      <c r="CW102" s="877">
        <v>578</v>
      </c>
      <c r="CX102" s="839"/>
      <c r="CY102" s="839"/>
      <c r="CZ102" s="839"/>
      <c r="DA102" s="878"/>
      <c r="DB102" s="877">
        <v>12850</v>
      </c>
      <c r="DC102" s="839"/>
      <c r="DD102" s="839"/>
      <c r="DE102" s="839"/>
      <c r="DF102" s="878"/>
      <c r="DG102" s="877">
        <v>16269</v>
      </c>
      <c r="DH102" s="839"/>
      <c r="DI102" s="839"/>
      <c r="DJ102" s="839"/>
      <c r="DK102" s="878"/>
      <c r="DL102" s="877" t="s">
        <v>545</v>
      </c>
      <c r="DM102" s="839"/>
      <c r="DN102" s="839"/>
      <c r="DO102" s="839"/>
      <c r="DP102" s="878"/>
      <c r="DQ102" s="877" t="s">
        <v>545</v>
      </c>
      <c r="DR102" s="839"/>
      <c r="DS102" s="839"/>
      <c r="DT102" s="839"/>
      <c r="DU102" s="878"/>
      <c r="DV102" s="776"/>
      <c r="DW102" s="777"/>
      <c r="DX102" s="777"/>
      <c r="DY102" s="777"/>
      <c r="DZ102" s="901"/>
      <c r="EA102" s="224"/>
    </row>
    <row r="103" spans="1:131" ht="26.25" customHeight="1" x14ac:dyDescent="0.15">
      <c r="A103" s="240"/>
      <c r="B103" s="241"/>
      <c r="C103" s="241"/>
      <c r="D103" s="241"/>
      <c r="E103" s="241"/>
      <c r="F103" s="241"/>
      <c r="G103" s="241"/>
      <c r="H103" s="241"/>
      <c r="I103" s="241"/>
      <c r="J103" s="241"/>
      <c r="K103" s="241"/>
      <c r="L103" s="241"/>
      <c r="M103" s="241"/>
      <c r="N103" s="241"/>
      <c r="O103" s="241"/>
      <c r="P103" s="241"/>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2"/>
      <c r="AR103" s="242"/>
      <c r="AS103" s="242"/>
      <c r="AT103" s="242"/>
      <c r="AU103" s="242"/>
      <c r="AV103" s="242"/>
      <c r="AW103" s="242"/>
      <c r="AX103" s="242"/>
      <c r="AY103" s="242"/>
      <c r="AZ103" s="243"/>
      <c r="BA103" s="243"/>
      <c r="BB103" s="243"/>
      <c r="BC103" s="243"/>
      <c r="BD103" s="243"/>
      <c r="BE103" s="236"/>
      <c r="BF103" s="236"/>
      <c r="BG103" s="236"/>
      <c r="BH103" s="236"/>
      <c r="BI103" s="236"/>
      <c r="BJ103" s="236"/>
      <c r="BK103" s="236"/>
      <c r="BL103" s="236"/>
      <c r="BM103" s="236"/>
      <c r="BN103" s="236"/>
      <c r="BO103" s="236"/>
      <c r="BP103" s="236"/>
      <c r="BQ103" s="902" t="s">
        <v>399</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24"/>
    </row>
    <row r="104" spans="1:131" ht="26.25" customHeight="1" x14ac:dyDescent="0.15">
      <c r="A104" s="240"/>
      <c r="B104" s="241"/>
      <c r="C104" s="241"/>
      <c r="D104" s="241"/>
      <c r="E104" s="241"/>
      <c r="F104" s="241"/>
      <c r="G104" s="241"/>
      <c r="H104" s="241"/>
      <c r="I104" s="241"/>
      <c r="J104" s="241"/>
      <c r="K104" s="241"/>
      <c r="L104" s="241"/>
      <c r="M104" s="241"/>
      <c r="N104" s="241"/>
      <c r="O104" s="241"/>
      <c r="P104" s="241"/>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242"/>
      <c r="AP104" s="242"/>
      <c r="AQ104" s="242"/>
      <c r="AR104" s="242"/>
      <c r="AS104" s="242"/>
      <c r="AT104" s="242"/>
      <c r="AU104" s="242"/>
      <c r="AV104" s="242"/>
      <c r="AW104" s="242"/>
      <c r="AX104" s="242"/>
      <c r="AY104" s="242"/>
      <c r="AZ104" s="243"/>
      <c r="BA104" s="243"/>
      <c r="BB104" s="243"/>
      <c r="BC104" s="243"/>
      <c r="BD104" s="243"/>
      <c r="BE104" s="236"/>
      <c r="BF104" s="236"/>
      <c r="BG104" s="236"/>
      <c r="BH104" s="236"/>
      <c r="BI104" s="236"/>
      <c r="BJ104" s="236"/>
      <c r="BK104" s="236"/>
      <c r="BL104" s="236"/>
      <c r="BM104" s="236"/>
      <c r="BN104" s="236"/>
      <c r="BO104" s="236"/>
      <c r="BP104" s="236"/>
      <c r="BQ104" s="903" t="s">
        <v>400</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24"/>
    </row>
    <row r="105" spans="1:131" ht="11.25" customHeight="1" x14ac:dyDescent="0.15">
      <c r="A105" s="236"/>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6"/>
      <c r="AZ105" s="236"/>
      <c r="BA105" s="236"/>
      <c r="BB105" s="236"/>
      <c r="BC105" s="236"/>
      <c r="BD105" s="236"/>
      <c r="BE105" s="236"/>
      <c r="BF105" s="236"/>
      <c r="BG105" s="236"/>
      <c r="BH105" s="236"/>
      <c r="BI105" s="236"/>
      <c r="BJ105" s="236"/>
      <c r="BK105" s="236"/>
      <c r="BL105" s="236"/>
      <c r="BM105" s="236"/>
      <c r="BN105" s="236"/>
      <c r="BO105" s="236"/>
      <c r="BP105" s="236"/>
      <c r="BQ105" s="224"/>
      <c r="BR105" s="224"/>
      <c r="BS105" s="224"/>
      <c r="BT105" s="224"/>
      <c r="BU105" s="224"/>
      <c r="BV105" s="224"/>
      <c r="BW105" s="224"/>
      <c r="BX105" s="224"/>
      <c r="BY105" s="224"/>
      <c r="BZ105" s="224"/>
      <c r="CA105" s="224"/>
      <c r="CB105" s="224"/>
      <c r="CC105" s="224"/>
      <c r="CD105" s="224"/>
      <c r="CE105" s="224"/>
      <c r="CF105" s="224"/>
      <c r="CG105" s="224"/>
      <c r="CH105" s="224"/>
      <c r="CI105" s="224"/>
      <c r="CJ105" s="224"/>
      <c r="CK105" s="224"/>
      <c r="CL105" s="224"/>
      <c r="CM105" s="224"/>
      <c r="CN105" s="224"/>
      <c r="CO105" s="224"/>
      <c r="CP105" s="224"/>
      <c r="CQ105" s="224"/>
      <c r="CR105" s="224"/>
      <c r="CS105" s="224"/>
      <c r="CT105" s="224"/>
      <c r="CU105" s="224"/>
      <c r="CV105" s="224"/>
      <c r="CW105" s="224"/>
      <c r="CX105" s="224"/>
      <c r="CY105" s="224"/>
      <c r="CZ105" s="224"/>
      <c r="DA105" s="224"/>
      <c r="DB105" s="224"/>
      <c r="DC105" s="224"/>
      <c r="DD105" s="224"/>
      <c r="DE105" s="224"/>
      <c r="DF105" s="224"/>
      <c r="DG105" s="224"/>
      <c r="DH105" s="224"/>
      <c r="DI105" s="224"/>
      <c r="DJ105" s="224"/>
      <c r="DK105" s="224"/>
      <c r="DL105" s="224"/>
      <c r="DM105" s="224"/>
      <c r="DN105" s="224"/>
      <c r="DO105" s="224"/>
      <c r="DP105" s="224"/>
      <c r="DQ105" s="224"/>
      <c r="DR105" s="224"/>
      <c r="DS105" s="224"/>
      <c r="DT105" s="224"/>
      <c r="DU105" s="224"/>
      <c r="DV105" s="224"/>
      <c r="DW105" s="224"/>
      <c r="DX105" s="224"/>
      <c r="DY105" s="224"/>
      <c r="DZ105" s="224"/>
      <c r="EA105" s="224"/>
    </row>
    <row r="106" spans="1:131" ht="11.25" customHeight="1" x14ac:dyDescent="0.15">
      <c r="A106" s="236"/>
      <c r="B106" s="236"/>
      <c r="C106" s="236"/>
      <c r="D106" s="236"/>
      <c r="E106" s="236"/>
      <c r="F106" s="236"/>
      <c r="G106" s="236"/>
      <c r="H106" s="236"/>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6"/>
      <c r="AZ106" s="236"/>
      <c r="BA106" s="236"/>
      <c r="BB106" s="236"/>
      <c r="BC106" s="236"/>
      <c r="BD106" s="236"/>
      <c r="BE106" s="236"/>
      <c r="BF106" s="236"/>
      <c r="BG106" s="236"/>
      <c r="BH106" s="236"/>
      <c r="BI106" s="236"/>
      <c r="BJ106" s="236"/>
      <c r="BK106" s="236"/>
      <c r="BL106" s="236"/>
      <c r="BM106" s="236"/>
      <c r="BN106" s="236"/>
      <c r="BO106" s="236"/>
      <c r="BP106" s="236"/>
      <c r="BQ106" s="224"/>
      <c r="BR106" s="224"/>
      <c r="BS106" s="224"/>
      <c r="BT106" s="224"/>
      <c r="BU106" s="224"/>
      <c r="BV106" s="224"/>
      <c r="BW106" s="224"/>
      <c r="BX106" s="224"/>
      <c r="BY106" s="224"/>
      <c r="BZ106" s="224"/>
      <c r="CA106" s="224"/>
      <c r="CB106" s="224"/>
      <c r="CC106" s="224"/>
      <c r="CD106" s="224"/>
      <c r="CE106" s="224"/>
      <c r="CF106" s="224"/>
      <c r="CG106" s="224"/>
      <c r="CH106" s="224"/>
      <c r="CI106" s="224"/>
      <c r="CJ106" s="224"/>
      <c r="CK106" s="224"/>
      <c r="CL106" s="224"/>
      <c r="CM106" s="224"/>
      <c r="CN106" s="224"/>
      <c r="CO106" s="224"/>
      <c r="CP106" s="224"/>
      <c r="CQ106" s="224"/>
      <c r="CR106" s="224"/>
      <c r="CS106" s="224"/>
      <c r="CT106" s="224"/>
      <c r="CU106" s="224"/>
      <c r="CV106" s="224"/>
      <c r="CW106" s="224"/>
      <c r="CX106" s="224"/>
      <c r="CY106" s="224"/>
      <c r="CZ106" s="224"/>
      <c r="DA106" s="224"/>
      <c r="DB106" s="224"/>
      <c r="DC106" s="224"/>
      <c r="DD106" s="224"/>
      <c r="DE106" s="224"/>
      <c r="DF106" s="224"/>
      <c r="DG106" s="224"/>
      <c r="DH106" s="224"/>
      <c r="DI106" s="224"/>
      <c r="DJ106" s="224"/>
      <c r="DK106" s="224"/>
      <c r="DL106" s="224"/>
      <c r="DM106" s="224"/>
      <c r="DN106" s="224"/>
      <c r="DO106" s="224"/>
      <c r="DP106" s="224"/>
      <c r="DQ106" s="224"/>
      <c r="DR106" s="224"/>
      <c r="DS106" s="224"/>
      <c r="DT106" s="224"/>
      <c r="DU106" s="224"/>
      <c r="DV106" s="224"/>
      <c r="DW106" s="224"/>
      <c r="DX106" s="224"/>
      <c r="DY106" s="224"/>
      <c r="DZ106" s="224"/>
      <c r="EA106" s="224"/>
    </row>
    <row r="107" spans="1:131" s="224" customFormat="1" ht="26.25" customHeight="1" thickBot="1" x14ac:dyDescent="0.2">
      <c r="A107" s="228" t="s">
        <v>401</v>
      </c>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28" t="s">
        <v>402</v>
      </c>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c r="BZ107" s="244"/>
      <c r="CA107" s="244"/>
      <c r="CB107" s="244"/>
      <c r="CC107" s="244"/>
      <c r="CD107" s="244"/>
      <c r="CE107" s="244"/>
      <c r="CF107" s="244"/>
      <c r="CG107" s="244"/>
      <c r="CH107" s="244"/>
      <c r="CI107" s="244"/>
      <c r="CJ107" s="244"/>
      <c r="CK107" s="244"/>
      <c r="CL107" s="244"/>
      <c r="CM107" s="244"/>
      <c r="CN107" s="244"/>
      <c r="CO107" s="244"/>
      <c r="CP107" s="244"/>
      <c r="CQ107" s="244"/>
      <c r="CR107" s="244"/>
      <c r="CS107" s="244"/>
      <c r="CT107" s="244"/>
      <c r="CU107" s="244"/>
      <c r="CV107" s="244"/>
      <c r="CW107" s="244"/>
      <c r="CX107" s="244"/>
      <c r="CY107" s="244"/>
      <c r="CZ107" s="244"/>
      <c r="DA107" s="244"/>
      <c r="DB107" s="244"/>
      <c r="DC107" s="244"/>
      <c r="DD107" s="244"/>
      <c r="DE107" s="244"/>
      <c r="DF107" s="244"/>
      <c r="DG107" s="244"/>
      <c r="DH107" s="244"/>
      <c r="DI107" s="244"/>
      <c r="DJ107" s="244"/>
      <c r="DK107" s="244"/>
      <c r="DL107" s="244"/>
      <c r="DM107" s="244"/>
      <c r="DN107" s="244"/>
      <c r="DO107" s="244"/>
      <c r="DP107" s="244"/>
      <c r="DQ107" s="244"/>
      <c r="DR107" s="244"/>
      <c r="DS107" s="244"/>
      <c r="DT107" s="244"/>
      <c r="DU107" s="244"/>
      <c r="DV107" s="244"/>
      <c r="DW107" s="244"/>
      <c r="DX107" s="244"/>
      <c r="DY107" s="244"/>
      <c r="DZ107" s="244"/>
    </row>
    <row r="108" spans="1:131" s="224" customFormat="1" ht="26.25" customHeight="1" x14ac:dyDescent="0.15">
      <c r="A108" s="904" t="s">
        <v>403</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404</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24" customFormat="1" ht="26.25" customHeight="1" x14ac:dyDescent="0.15">
      <c r="A109" s="899" t="s">
        <v>405</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406</v>
      </c>
      <c r="AB109" s="880"/>
      <c r="AC109" s="880"/>
      <c r="AD109" s="880"/>
      <c r="AE109" s="881"/>
      <c r="AF109" s="879" t="s">
        <v>407</v>
      </c>
      <c r="AG109" s="880"/>
      <c r="AH109" s="880"/>
      <c r="AI109" s="880"/>
      <c r="AJ109" s="881"/>
      <c r="AK109" s="879" t="s">
        <v>294</v>
      </c>
      <c r="AL109" s="880"/>
      <c r="AM109" s="880"/>
      <c r="AN109" s="880"/>
      <c r="AO109" s="881"/>
      <c r="AP109" s="879" t="s">
        <v>408</v>
      </c>
      <c r="AQ109" s="880"/>
      <c r="AR109" s="880"/>
      <c r="AS109" s="880"/>
      <c r="AT109" s="882"/>
      <c r="AU109" s="899" t="s">
        <v>405</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406</v>
      </c>
      <c r="BR109" s="880"/>
      <c r="BS109" s="880"/>
      <c r="BT109" s="880"/>
      <c r="BU109" s="881"/>
      <c r="BV109" s="879" t="s">
        <v>407</v>
      </c>
      <c r="BW109" s="880"/>
      <c r="BX109" s="880"/>
      <c r="BY109" s="880"/>
      <c r="BZ109" s="881"/>
      <c r="CA109" s="879" t="s">
        <v>294</v>
      </c>
      <c r="CB109" s="880"/>
      <c r="CC109" s="880"/>
      <c r="CD109" s="880"/>
      <c r="CE109" s="881"/>
      <c r="CF109" s="900" t="s">
        <v>408</v>
      </c>
      <c r="CG109" s="900"/>
      <c r="CH109" s="900"/>
      <c r="CI109" s="900"/>
      <c r="CJ109" s="900"/>
      <c r="CK109" s="879" t="s">
        <v>409</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406</v>
      </c>
      <c r="DH109" s="880"/>
      <c r="DI109" s="880"/>
      <c r="DJ109" s="880"/>
      <c r="DK109" s="881"/>
      <c r="DL109" s="879" t="s">
        <v>407</v>
      </c>
      <c r="DM109" s="880"/>
      <c r="DN109" s="880"/>
      <c r="DO109" s="880"/>
      <c r="DP109" s="881"/>
      <c r="DQ109" s="879" t="s">
        <v>294</v>
      </c>
      <c r="DR109" s="880"/>
      <c r="DS109" s="880"/>
      <c r="DT109" s="880"/>
      <c r="DU109" s="881"/>
      <c r="DV109" s="879" t="s">
        <v>408</v>
      </c>
      <c r="DW109" s="880"/>
      <c r="DX109" s="880"/>
      <c r="DY109" s="880"/>
      <c r="DZ109" s="882"/>
    </row>
    <row r="110" spans="1:131" s="224" customFormat="1" ht="26.25" customHeight="1" x14ac:dyDescent="0.15">
      <c r="A110" s="883" t="s">
        <v>410</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3071101</v>
      </c>
      <c r="AB110" s="887"/>
      <c r="AC110" s="887"/>
      <c r="AD110" s="887"/>
      <c r="AE110" s="888"/>
      <c r="AF110" s="889">
        <v>3238894</v>
      </c>
      <c r="AG110" s="887"/>
      <c r="AH110" s="887"/>
      <c r="AI110" s="887"/>
      <c r="AJ110" s="888"/>
      <c r="AK110" s="889">
        <v>3288090</v>
      </c>
      <c r="AL110" s="887"/>
      <c r="AM110" s="887"/>
      <c r="AN110" s="887"/>
      <c r="AO110" s="888"/>
      <c r="AP110" s="890">
        <v>1.8</v>
      </c>
      <c r="AQ110" s="891"/>
      <c r="AR110" s="891"/>
      <c r="AS110" s="891"/>
      <c r="AT110" s="892"/>
      <c r="AU110" s="893" t="s">
        <v>69</v>
      </c>
      <c r="AV110" s="894"/>
      <c r="AW110" s="894"/>
      <c r="AX110" s="894"/>
      <c r="AY110" s="894"/>
      <c r="AZ110" s="916" t="s">
        <v>411</v>
      </c>
      <c r="BA110" s="884"/>
      <c r="BB110" s="884"/>
      <c r="BC110" s="884"/>
      <c r="BD110" s="884"/>
      <c r="BE110" s="884"/>
      <c r="BF110" s="884"/>
      <c r="BG110" s="884"/>
      <c r="BH110" s="884"/>
      <c r="BI110" s="884"/>
      <c r="BJ110" s="884"/>
      <c r="BK110" s="884"/>
      <c r="BL110" s="884"/>
      <c r="BM110" s="884"/>
      <c r="BN110" s="884"/>
      <c r="BO110" s="884"/>
      <c r="BP110" s="885"/>
      <c r="BQ110" s="917">
        <v>56734610</v>
      </c>
      <c r="BR110" s="918"/>
      <c r="BS110" s="918"/>
      <c r="BT110" s="918"/>
      <c r="BU110" s="918"/>
      <c r="BV110" s="918">
        <v>59219955</v>
      </c>
      <c r="BW110" s="918"/>
      <c r="BX110" s="918"/>
      <c r="BY110" s="918"/>
      <c r="BZ110" s="918"/>
      <c r="CA110" s="918">
        <v>55690422</v>
      </c>
      <c r="CB110" s="918"/>
      <c r="CC110" s="918"/>
      <c r="CD110" s="918"/>
      <c r="CE110" s="918"/>
      <c r="CF110" s="931">
        <v>30.5</v>
      </c>
      <c r="CG110" s="932"/>
      <c r="CH110" s="932"/>
      <c r="CI110" s="932"/>
      <c r="CJ110" s="932"/>
      <c r="CK110" s="933" t="s">
        <v>412</v>
      </c>
      <c r="CL110" s="934"/>
      <c r="CM110" s="916" t="s">
        <v>413</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24" customFormat="1" ht="26.25" customHeight="1" x14ac:dyDescent="0.15">
      <c r="A111" s="921" t="s">
        <v>414</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415</v>
      </c>
      <c r="BA111" s="910"/>
      <c r="BB111" s="910"/>
      <c r="BC111" s="910"/>
      <c r="BD111" s="910"/>
      <c r="BE111" s="910"/>
      <c r="BF111" s="910"/>
      <c r="BG111" s="910"/>
      <c r="BH111" s="910"/>
      <c r="BI111" s="910"/>
      <c r="BJ111" s="910"/>
      <c r="BK111" s="910"/>
      <c r="BL111" s="910"/>
      <c r="BM111" s="910"/>
      <c r="BN111" s="910"/>
      <c r="BO111" s="910"/>
      <c r="BP111" s="911"/>
      <c r="BQ111" s="912">
        <v>29223296</v>
      </c>
      <c r="BR111" s="913"/>
      <c r="BS111" s="913"/>
      <c r="BT111" s="913"/>
      <c r="BU111" s="913"/>
      <c r="BV111" s="913">
        <v>28887057</v>
      </c>
      <c r="BW111" s="913"/>
      <c r="BX111" s="913"/>
      <c r="BY111" s="913"/>
      <c r="BZ111" s="913"/>
      <c r="CA111" s="913">
        <v>30046793</v>
      </c>
      <c r="CB111" s="913"/>
      <c r="CC111" s="913"/>
      <c r="CD111" s="913"/>
      <c r="CE111" s="913"/>
      <c r="CF111" s="907">
        <v>16.399999999999999</v>
      </c>
      <c r="CG111" s="908"/>
      <c r="CH111" s="908"/>
      <c r="CI111" s="908"/>
      <c r="CJ111" s="908"/>
      <c r="CK111" s="935"/>
      <c r="CL111" s="936"/>
      <c r="CM111" s="909" t="s">
        <v>416</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24" customFormat="1" ht="26.25" customHeight="1" x14ac:dyDescent="0.15">
      <c r="A112" s="939" t="s">
        <v>417</v>
      </c>
      <c r="B112" s="940"/>
      <c r="C112" s="910" t="s">
        <v>418</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v>537247</v>
      </c>
      <c r="AB112" s="946"/>
      <c r="AC112" s="946"/>
      <c r="AD112" s="946"/>
      <c r="AE112" s="947"/>
      <c r="AF112" s="948">
        <v>558110</v>
      </c>
      <c r="AG112" s="946"/>
      <c r="AH112" s="946"/>
      <c r="AI112" s="946"/>
      <c r="AJ112" s="947"/>
      <c r="AK112" s="948">
        <v>527237</v>
      </c>
      <c r="AL112" s="946"/>
      <c r="AM112" s="946"/>
      <c r="AN112" s="946"/>
      <c r="AO112" s="947"/>
      <c r="AP112" s="949">
        <v>0.3</v>
      </c>
      <c r="AQ112" s="950"/>
      <c r="AR112" s="950"/>
      <c r="AS112" s="950"/>
      <c r="AT112" s="951"/>
      <c r="AU112" s="895"/>
      <c r="AV112" s="896"/>
      <c r="AW112" s="896"/>
      <c r="AX112" s="896"/>
      <c r="AY112" s="896"/>
      <c r="AZ112" s="909" t="s">
        <v>419</v>
      </c>
      <c r="BA112" s="910"/>
      <c r="BB112" s="910"/>
      <c r="BC112" s="910"/>
      <c r="BD112" s="910"/>
      <c r="BE112" s="910"/>
      <c r="BF112" s="910"/>
      <c r="BG112" s="910"/>
      <c r="BH112" s="910"/>
      <c r="BI112" s="910"/>
      <c r="BJ112" s="910"/>
      <c r="BK112" s="910"/>
      <c r="BL112" s="910"/>
      <c r="BM112" s="910"/>
      <c r="BN112" s="910"/>
      <c r="BO112" s="910"/>
      <c r="BP112" s="911"/>
      <c r="BQ112" s="912">
        <v>450602</v>
      </c>
      <c r="BR112" s="913"/>
      <c r="BS112" s="913"/>
      <c r="BT112" s="913"/>
      <c r="BU112" s="913"/>
      <c r="BV112" s="913">
        <v>392565</v>
      </c>
      <c r="BW112" s="913"/>
      <c r="BX112" s="913"/>
      <c r="BY112" s="913"/>
      <c r="BZ112" s="913"/>
      <c r="CA112" s="913">
        <v>342393</v>
      </c>
      <c r="CB112" s="913"/>
      <c r="CC112" s="913"/>
      <c r="CD112" s="913"/>
      <c r="CE112" s="913"/>
      <c r="CF112" s="907">
        <v>0.2</v>
      </c>
      <c r="CG112" s="908"/>
      <c r="CH112" s="908"/>
      <c r="CI112" s="908"/>
      <c r="CJ112" s="908"/>
      <c r="CK112" s="935"/>
      <c r="CL112" s="936"/>
      <c r="CM112" s="909" t="s">
        <v>420</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24" customFormat="1" ht="26.25" customHeight="1" x14ac:dyDescent="0.15">
      <c r="A113" s="941"/>
      <c r="B113" s="942"/>
      <c r="C113" s="910" t="s">
        <v>421</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76592</v>
      </c>
      <c r="AB113" s="925"/>
      <c r="AC113" s="925"/>
      <c r="AD113" s="925"/>
      <c r="AE113" s="926"/>
      <c r="AF113" s="927">
        <v>59252</v>
      </c>
      <c r="AG113" s="925"/>
      <c r="AH113" s="925"/>
      <c r="AI113" s="925"/>
      <c r="AJ113" s="926"/>
      <c r="AK113" s="927">
        <v>54103</v>
      </c>
      <c r="AL113" s="925"/>
      <c r="AM113" s="925"/>
      <c r="AN113" s="925"/>
      <c r="AO113" s="926"/>
      <c r="AP113" s="928">
        <v>0</v>
      </c>
      <c r="AQ113" s="929"/>
      <c r="AR113" s="929"/>
      <c r="AS113" s="929"/>
      <c r="AT113" s="930"/>
      <c r="AU113" s="895"/>
      <c r="AV113" s="896"/>
      <c r="AW113" s="896"/>
      <c r="AX113" s="896"/>
      <c r="AY113" s="896"/>
      <c r="AZ113" s="909" t="s">
        <v>422</v>
      </c>
      <c r="BA113" s="910"/>
      <c r="BB113" s="910"/>
      <c r="BC113" s="910"/>
      <c r="BD113" s="910"/>
      <c r="BE113" s="910"/>
      <c r="BF113" s="910"/>
      <c r="BG113" s="910"/>
      <c r="BH113" s="910"/>
      <c r="BI113" s="910"/>
      <c r="BJ113" s="910"/>
      <c r="BK113" s="910"/>
      <c r="BL113" s="910"/>
      <c r="BM113" s="910"/>
      <c r="BN113" s="910"/>
      <c r="BO113" s="910"/>
      <c r="BP113" s="911"/>
      <c r="BQ113" s="912">
        <v>2977823</v>
      </c>
      <c r="BR113" s="913"/>
      <c r="BS113" s="913"/>
      <c r="BT113" s="913"/>
      <c r="BU113" s="913"/>
      <c r="BV113" s="913">
        <v>3644383</v>
      </c>
      <c r="BW113" s="913"/>
      <c r="BX113" s="913"/>
      <c r="BY113" s="913"/>
      <c r="BZ113" s="913"/>
      <c r="CA113" s="913">
        <v>3754800</v>
      </c>
      <c r="CB113" s="913"/>
      <c r="CC113" s="913"/>
      <c r="CD113" s="913"/>
      <c r="CE113" s="913"/>
      <c r="CF113" s="907">
        <v>2.1</v>
      </c>
      <c r="CG113" s="908"/>
      <c r="CH113" s="908"/>
      <c r="CI113" s="908"/>
      <c r="CJ113" s="908"/>
      <c r="CK113" s="935"/>
      <c r="CL113" s="936"/>
      <c r="CM113" s="909" t="s">
        <v>423</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24" customFormat="1" ht="26.25" customHeight="1" x14ac:dyDescent="0.15">
      <c r="A114" s="941"/>
      <c r="B114" s="942"/>
      <c r="C114" s="910" t="s">
        <v>424</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191559</v>
      </c>
      <c r="AB114" s="946"/>
      <c r="AC114" s="946"/>
      <c r="AD114" s="946"/>
      <c r="AE114" s="947"/>
      <c r="AF114" s="948">
        <v>197177</v>
      </c>
      <c r="AG114" s="946"/>
      <c r="AH114" s="946"/>
      <c r="AI114" s="946"/>
      <c r="AJ114" s="947"/>
      <c r="AK114" s="948">
        <v>239948</v>
      </c>
      <c r="AL114" s="946"/>
      <c r="AM114" s="946"/>
      <c r="AN114" s="946"/>
      <c r="AO114" s="947"/>
      <c r="AP114" s="949">
        <v>0.1</v>
      </c>
      <c r="AQ114" s="950"/>
      <c r="AR114" s="950"/>
      <c r="AS114" s="950"/>
      <c r="AT114" s="951"/>
      <c r="AU114" s="895"/>
      <c r="AV114" s="896"/>
      <c r="AW114" s="896"/>
      <c r="AX114" s="896"/>
      <c r="AY114" s="896"/>
      <c r="AZ114" s="909" t="s">
        <v>425</v>
      </c>
      <c r="BA114" s="910"/>
      <c r="BB114" s="910"/>
      <c r="BC114" s="910"/>
      <c r="BD114" s="910"/>
      <c r="BE114" s="910"/>
      <c r="BF114" s="910"/>
      <c r="BG114" s="910"/>
      <c r="BH114" s="910"/>
      <c r="BI114" s="910"/>
      <c r="BJ114" s="910"/>
      <c r="BK114" s="910"/>
      <c r="BL114" s="910"/>
      <c r="BM114" s="910"/>
      <c r="BN114" s="910"/>
      <c r="BO114" s="910"/>
      <c r="BP114" s="911"/>
      <c r="BQ114" s="912">
        <v>32421979</v>
      </c>
      <c r="BR114" s="913"/>
      <c r="BS114" s="913"/>
      <c r="BT114" s="913"/>
      <c r="BU114" s="913"/>
      <c r="BV114" s="913">
        <v>30614574</v>
      </c>
      <c r="BW114" s="913"/>
      <c r="BX114" s="913"/>
      <c r="BY114" s="913"/>
      <c r="BZ114" s="913"/>
      <c r="CA114" s="913">
        <v>30558458</v>
      </c>
      <c r="CB114" s="913"/>
      <c r="CC114" s="913"/>
      <c r="CD114" s="913"/>
      <c r="CE114" s="913"/>
      <c r="CF114" s="907">
        <v>16.7</v>
      </c>
      <c r="CG114" s="908"/>
      <c r="CH114" s="908"/>
      <c r="CI114" s="908"/>
      <c r="CJ114" s="908"/>
      <c r="CK114" s="935"/>
      <c r="CL114" s="936"/>
      <c r="CM114" s="909" t="s">
        <v>426</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24" customFormat="1" ht="26.25" customHeight="1" x14ac:dyDescent="0.15">
      <c r="A115" s="941"/>
      <c r="B115" s="942"/>
      <c r="C115" s="910" t="s">
        <v>427</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4087752</v>
      </c>
      <c r="AB115" s="925"/>
      <c r="AC115" s="925"/>
      <c r="AD115" s="925"/>
      <c r="AE115" s="926"/>
      <c r="AF115" s="927">
        <v>872671</v>
      </c>
      <c r="AG115" s="925"/>
      <c r="AH115" s="925"/>
      <c r="AI115" s="925"/>
      <c r="AJ115" s="926"/>
      <c r="AK115" s="927">
        <v>772096</v>
      </c>
      <c r="AL115" s="925"/>
      <c r="AM115" s="925"/>
      <c r="AN115" s="925"/>
      <c r="AO115" s="926"/>
      <c r="AP115" s="928">
        <v>0.4</v>
      </c>
      <c r="AQ115" s="929"/>
      <c r="AR115" s="929"/>
      <c r="AS115" s="929"/>
      <c r="AT115" s="930"/>
      <c r="AU115" s="895"/>
      <c r="AV115" s="896"/>
      <c r="AW115" s="896"/>
      <c r="AX115" s="896"/>
      <c r="AY115" s="896"/>
      <c r="AZ115" s="909" t="s">
        <v>428</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429</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v>28277308</v>
      </c>
      <c r="DH115" s="946"/>
      <c r="DI115" s="946"/>
      <c r="DJ115" s="946"/>
      <c r="DK115" s="947"/>
      <c r="DL115" s="948">
        <v>28465344</v>
      </c>
      <c r="DM115" s="946"/>
      <c r="DN115" s="946"/>
      <c r="DO115" s="946"/>
      <c r="DP115" s="947"/>
      <c r="DQ115" s="948">
        <v>29677647</v>
      </c>
      <c r="DR115" s="946"/>
      <c r="DS115" s="946"/>
      <c r="DT115" s="946"/>
      <c r="DU115" s="947"/>
      <c r="DV115" s="949">
        <v>16.2</v>
      </c>
      <c r="DW115" s="950"/>
      <c r="DX115" s="950"/>
      <c r="DY115" s="950"/>
      <c r="DZ115" s="951"/>
    </row>
    <row r="116" spans="1:130" s="224" customFormat="1" ht="26.25" customHeight="1" x14ac:dyDescent="0.15">
      <c r="A116" s="943"/>
      <c r="B116" s="944"/>
      <c r="C116" s="952" t="s">
        <v>430</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431</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432</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v>483980</v>
      </c>
      <c r="DH116" s="946"/>
      <c r="DI116" s="946"/>
      <c r="DJ116" s="946"/>
      <c r="DK116" s="947"/>
      <c r="DL116" s="948">
        <v>421713</v>
      </c>
      <c r="DM116" s="946"/>
      <c r="DN116" s="946"/>
      <c r="DO116" s="946"/>
      <c r="DP116" s="947"/>
      <c r="DQ116" s="948">
        <v>369146</v>
      </c>
      <c r="DR116" s="946"/>
      <c r="DS116" s="946"/>
      <c r="DT116" s="946"/>
      <c r="DU116" s="947"/>
      <c r="DV116" s="949">
        <v>0.2</v>
      </c>
      <c r="DW116" s="950"/>
      <c r="DX116" s="950"/>
      <c r="DY116" s="950"/>
      <c r="DZ116" s="951"/>
    </row>
    <row r="117" spans="1:130" s="224" customFormat="1" ht="26.25" customHeight="1" x14ac:dyDescent="0.15">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433</v>
      </c>
      <c r="Z117" s="881"/>
      <c r="AA117" s="965">
        <v>7964251</v>
      </c>
      <c r="AB117" s="966"/>
      <c r="AC117" s="966"/>
      <c r="AD117" s="966"/>
      <c r="AE117" s="967"/>
      <c r="AF117" s="968">
        <v>4926104</v>
      </c>
      <c r="AG117" s="966"/>
      <c r="AH117" s="966"/>
      <c r="AI117" s="966"/>
      <c r="AJ117" s="967"/>
      <c r="AK117" s="968">
        <v>4881474</v>
      </c>
      <c r="AL117" s="966"/>
      <c r="AM117" s="966"/>
      <c r="AN117" s="966"/>
      <c r="AO117" s="967"/>
      <c r="AP117" s="969"/>
      <c r="AQ117" s="970"/>
      <c r="AR117" s="970"/>
      <c r="AS117" s="970"/>
      <c r="AT117" s="971"/>
      <c r="AU117" s="895"/>
      <c r="AV117" s="896"/>
      <c r="AW117" s="896"/>
      <c r="AX117" s="896"/>
      <c r="AY117" s="896"/>
      <c r="AZ117" s="961" t="s">
        <v>434</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435</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24" customFormat="1" ht="26.25" customHeight="1" x14ac:dyDescent="0.15">
      <c r="A118" s="899" t="s">
        <v>409</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406</v>
      </c>
      <c r="AB118" s="880"/>
      <c r="AC118" s="880"/>
      <c r="AD118" s="880"/>
      <c r="AE118" s="881"/>
      <c r="AF118" s="879" t="s">
        <v>407</v>
      </c>
      <c r="AG118" s="880"/>
      <c r="AH118" s="880"/>
      <c r="AI118" s="880"/>
      <c r="AJ118" s="881"/>
      <c r="AK118" s="879" t="s">
        <v>294</v>
      </c>
      <c r="AL118" s="880"/>
      <c r="AM118" s="880"/>
      <c r="AN118" s="880"/>
      <c r="AO118" s="881"/>
      <c r="AP118" s="957" t="s">
        <v>408</v>
      </c>
      <c r="AQ118" s="958"/>
      <c r="AR118" s="958"/>
      <c r="AS118" s="958"/>
      <c r="AT118" s="959"/>
      <c r="AU118" s="895"/>
      <c r="AV118" s="896"/>
      <c r="AW118" s="896"/>
      <c r="AX118" s="896"/>
      <c r="AY118" s="896"/>
      <c r="AZ118" s="960" t="s">
        <v>436</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437</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24" customFormat="1" ht="26.25" customHeight="1" x14ac:dyDescent="0.15">
      <c r="A119" s="1043" t="s">
        <v>412</v>
      </c>
      <c r="B119" s="934"/>
      <c r="C119" s="916" t="s">
        <v>413</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47" t="s">
        <v>177</v>
      </c>
      <c r="BA119" s="247"/>
      <c r="BB119" s="247"/>
      <c r="BC119" s="247"/>
      <c r="BD119" s="247"/>
      <c r="BE119" s="247"/>
      <c r="BF119" s="247"/>
      <c r="BG119" s="247"/>
      <c r="BH119" s="247"/>
      <c r="BI119" s="247"/>
      <c r="BJ119" s="247"/>
      <c r="BK119" s="247"/>
      <c r="BL119" s="247"/>
      <c r="BM119" s="247"/>
      <c r="BN119" s="247"/>
      <c r="BO119" s="964" t="s">
        <v>438</v>
      </c>
      <c r="BP119" s="992"/>
      <c r="BQ119" s="986">
        <v>121808310</v>
      </c>
      <c r="BR119" s="987"/>
      <c r="BS119" s="987"/>
      <c r="BT119" s="987"/>
      <c r="BU119" s="987"/>
      <c r="BV119" s="987">
        <v>122758534</v>
      </c>
      <c r="BW119" s="987"/>
      <c r="BX119" s="987"/>
      <c r="BY119" s="987"/>
      <c r="BZ119" s="987"/>
      <c r="CA119" s="987">
        <v>120392866</v>
      </c>
      <c r="CB119" s="987"/>
      <c r="CC119" s="987"/>
      <c r="CD119" s="987"/>
      <c r="CE119" s="987"/>
      <c r="CF119" s="988"/>
      <c r="CG119" s="989"/>
      <c r="CH119" s="989"/>
      <c r="CI119" s="989"/>
      <c r="CJ119" s="990"/>
      <c r="CK119" s="937"/>
      <c r="CL119" s="938"/>
      <c r="CM119" s="960" t="s">
        <v>439</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v>462008</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24" customFormat="1" ht="26.25" customHeight="1" x14ac:dyDescent="0.15">
      <c r="A120" s="1044"/>
      <c r="B120" s="936"/>
      <c r="C120" s="909" t="s">
        <v>416</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440</v>
      </c>
      <c r="AV120" s="979"/>
      <c r="AW120" s="979"/>
      <c r="AX120" s="979"/>
      <c r="AY120" s="980"/>
      <c r="AZ120" s="916" t="s">
        <v>441</v>
      </c>
      <c r="BA120" s="884"/>
      <c r="BB120" s="884"/>
      <c r="BC120" s="884"/>
      <c r="BD120" s="884"/>
      <c r="BE120" s="884"/>
      <c r="BF120" s="884"/>
      <c r="BG120" s="884"/>
      <c r="BH120" s="884"/>
      <c r="BI120" s="884"/>
      <c r="BJ120" s="884"/>
      <c r="BK120" s="884"/>
      <c r="BL120" s="884"/>
      <c r="BM120" s="884"/>
      <c r="BN120" s="884"/>
      <c r="BO120" s="884"/>
      <c r="BP120" s="885"/>
      <c r="BQ120" s="917">
        <v>112900079</v>
      </c>
      <c r="BR120" s="918"/>
      <c r="BS120" s="918"/>
      <c r="BT120" s="918"/>
      <c r="BU120" s="918"/>
      <c r="BV120" s="918">
        <v>123970916</v>
      </c>
      <c r="BW120" s="918"/>
      <c r="BX120" s="918"/>
      <c r="BY120" s="918"/>
      <c r="BZ120" s="918"/>
      <c r="CA120" s="918">
        <v>127472983</v>
      </c>
      <c r="CB120" s="918"/>
      <c r="CC120" s="918"/>
      <c r="CD120" s="918"/>
      <c r="CE120" s="918"/>
      <c r="CF120" s="931">
        <v>69.7</v>
      </c>
      <c r="CG120" s="932"/>
      <c r="CH120" s="932"/>
      <c r="CI120" s="932"/>
      <c r="CJ120" s="932"/>
      <c r="CK120" s="993" t="s">
        <v>442</v>
      </c>
      <c r="CL120" s="994"/>
      <c r="CM120" s="994"/>
      <c r="CN120" s="994"/>
      <c r="CO120" s="995"/>
      <c r="CP120" s="1001" t="s">
        <v>443</v>
      </c>
      <c r="CQ120" s="1002"/>
      <c r="CR120" s="1002"/>
      <c r="CS120" s="1002"/>
      <c r="CT120" s="1002"/>
      <c r="CU120" s="1002"/>
      <c r="CV120" s="1002"/>
      <c r="CW120" s="1002"/>
      <c r="CX120" s="1002"/>
      <c r="CY120" s="1002"/>
      <c r="CZ120" s="1002"/>
      <c r="DA120" s="1002"/>
      <c r="DB120" s="1002"/>
      <c r="DC120" s="1002"/>
      <c r="DD120" s="1002"/>
      <c r="DE120" s="1002"/>
      <c r="DF120" s="1003"/>
      <c r="DG120" s="917">
        <v>432563</v>
      </c>
      <c r="DH120" s="918"/>
      <c r="DI120" s="918"/>
      <c r="DJ120" s="918"/>
      <c r="DK120" s="918"/>
      <c r="DL120" s="918">
        <v>387690</v>
      </c>
      <c r="DM120" s="918"/>
      <c r="DN120" s="918"/>
      <c r="DO120" s="918"/>
      <c r="DP120" s="918"/>
      <c r="DQ120" s="918">
        <v>342393</v>
      </c>
      <c r="DR120" s="918"/>
      <c r="DS120" s="918"/>
      <c r="DT120" s="918"/>
      <c r="DU120" s="918"/>
      <c r="DV120" s="919">
        <v>0.2</v>
      </c>
      <c r="DW120" s="919"/>
      <c r="DX120" s="919"/>
      <c r="DY120" s="919"/>
      <c r="DZ120" s="920"/>
    </row>
    <row r="121" spans="1:130" s="224" customFormat="1" ht="26.25" customHeight="1" x14ac:dyDescent="0.15">
      <c r="A121" s="1044"/>
      <c r="B121" s="936"/>
      <c r="C121" s="961" t="s">
        <v>444</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445</v>
      </c>
      <c r="BA121" s="910"/>
      <c r="BB121" s="910"/>
      <c r="BC121" s="910"/>
      <c r="BD121" s="910"/>
      <c r="BE121" s="910"/>
      <c r="BF121" s="910"/>
      <c r="BG121" s="910"/>
      <c r="BH121" s="910"/>
      <c r="BI121" s="910"/>
      <c r="BJ121" s="910"/>
      <c r="BK121" s="910"/>
      <c r="BL121" s="910"/>
      <c r="BM121" s="910"/>
      <c r="BN121" s="910"/>
      <c r="BO121" s="910"/>
      <c r="BP121" s="911"/>
      <c r="BQ121" s="912">
        <v>10245719</v>
      </c>
      <c r="BR121" s="913"/>
      <c r="BS121" s="913"/>
      <c r="BT121" s="913"/>
      <c r="BU121" s="913"/>
      <c r="BV121" s="913">
        <v>12635018</v>
      </c>
      <c r="BW121" s="913"/>
      <c r="BX121" s="913"/>
      <c r="BY121" s="913"/>
      <c r="BZ121" s="913"/>
      <c r="CA121" s="913">
        <v>12849897</v>
      </c>
      <c r="CB121" s="913"/>
      <c r="CC121" s="913"/>
      <c r="CD121" s="913"/>
      <c r="CE121" s="913"/>
      <c r="CF121" s="907">
        <v>7</v>
      </c>
      <c r="CG121" s="908"/>
      <c r="CH121" s="908"/>
      <c r="CI121" s="908"/>
      <c r="CJ121" s="908"/>
      <c r="CK121" s="996"/>
      <c r="CL121" s="997"/>
      <c r="CM121" s="997"/>
      <c r="CN121" s="997"/>
      <c r="CO121" s="998"/>
      <c r="CP121" s="1006" t="s">
        <v>389</v>
      </c>
      <c r="CQ121" s="1007"/>
      <c r="CR121" s="1007"/>
      <c r="CS121" s="1007"/>
      <c r="CT121" s="1007"/>
      <c r="CU121" s="1007"/>
      <c r="CV121" s="1007"/>
      <c r="CW121" s="1007"/>
      <c r="CX121" s="1007"/>
      <c r="CY121" s="1007"/>
      <c r="CZ121" s="1007"/>
      <c r="DA121" s="1007"/>
      <c r="DB121" s="1007"/>
      <c r="DC121" s="1007"/>
      <c r="DD121" s="1007"/>
      <c r="DE121" s="1007"/>
      <c r="DF121" s="1008"/>
      <c r="DG121" s="912" t="s">
        <v>122</v>
      </c>
      <c r="DH121" s="913"/>
      <c r="DI121" s="913"/>
      <c r="DJ121" s="913"/>
      <c r="DK121" s="913"/>
      <c r="DL121" s="913" t="s">
        <v>122</v>
      </c>
      <c r="DM121" s="913"/>
      <c r="DN121" s="913"/>
      <c r="DO121" s="913"/>
      <c r="DP121" s="913"/>
      <c r="DQ121" s="913" t="s">
        <v>122</v>
      </c>
      <c r="DR121" s="913"/>
      <c r="DS121" s="913"/>
      <c r="DT121" s="913"/>
      <c r="DU121" s="913"/>
      <c r="DV121" s="914" t="s">
        <v>122</v>
      </c>
      <c r="DW121" s="914"/>
      <c r="DX121" s="914"/>
      <c r="DY121" s="914"/>
      <c r="DZ121" s="915"/>
    </row>
    <row r="122" spans="1:130" s="224" customFormat="1" ht="26.25" customHeight="1" x14ac:dyDescent="0.15">
      <c r="A122" s="1044"/>
      <c r="B122" s="936"/>
      <c r="C122" s="909" t="s">
        <v>426</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446</v>
      </c>
      <c r="BA122" s="952"/>
      <c r="BB122" s="952"/>
      <c r="BC122" s="952"/>
      <c r="BD122" s="952"/>
      <c r="BE122" s="952"/>
      <c r="BF122" s="952"/>
      <c r="BG122" s="952"/>
      <c r="BH122" s="952"/>
      <c r="BI122" s="952"/>
      <c r="BJ122" s="952"/>
      <c r="BK122" s="952"/>
      <c r="BL122" s="952"/>
      <c r="BM122" s="952"/>
      <c r="BN122" s="952"/>
      <c r="BO122" s="952"/>
      <c r="BP122" s="953"/>
      <c r="BQ122" s="986">
        <v>103662713</v>
      </c>
      <c r="BR122" s="987"/>
      <c r="BS122" s="987"/>
      <c r="BT122" s="987"/>
      <c r="BU122" s="987"/>
      <c r="BV122" s="987">
        <v>101356757</v>
      </c>
      <c r="BW122" s="987"/>
      <c r="BX122" s="987"/>
      <c r="BY122" s="987"/>
      <c r="BZ122" s="987"/>
      <c r="CA122" s="987">
        <v>90872016</v>
      </c>
      <c r="CB122" s="987"/>
      <c r="CC122" s="987"/>
      <c r="CD122" s="987"/>
      <c r="CE122" s="987"/>
      <c r="CF122" s="1004">
        <v>49.7</v>
      </c>
      <c r="CG122" s="1005"/>
      <c r="CH122" s="1005"/>
      <c r="CI122" s="1005"/>
      <c r="CJ122" s="1005"/>
      <c r="CK122" s="996"/>
      <c r="CL122" s="997"/>
      <c r="CM122" s="997"/>
      <c r="CN122" s="997"/>
      <c r="CO122" s="998"/>
      <c r="CP122" s="1006" t="s">
        <v>390</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24" customFormat="1" ht="26.25" customHeight="1" x14ac:dyDescent="0.15">
      <c r="A123" s="1044"/>
      <c r="B123" s="936"/>
      <c r="C123" s="909" t="s">
        <v>432</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v>62267</v>
      </c>
      <c r="AB123" s="946"/>
      <c r="AC123" s="946"/>
      <c r="AD123" s="946"/>
      <c r="AE123" s="947"/>
      <c r="AF123" s="948">
        <v>62267</v>
      </c>
      <c r="AG123" s="946"/>
      <c r="AH123" s="946"/>
      <c r="AI123" s="946"/>
      <c r="AJ123" s="947"/>
      <c r="AK123" s="948">
        <v>52567</v>
      </c>
      <c r="AL123" s="946"/>
      <c r="AM123" s="946"/>
      <c r="AN123" s="946"/>
      <c r="AO123" s="947"/>
      <c r="AP123" s="949">
        <v>0</v>
      </c>
      <c r="AQ123" s="950"/>
      <c r="AR123" s="950"/>
      <c r="AS123" s="950"/>
      <c r="AT123" s="951"/>
      <c r="AU123" s="984"/>
      <c r="AV123" s="985"/>
      <c r="AW123" s="985"/>
      <c r="AX123" s="985"/>
      <c r="AY123" s="985"/>
      <c r="AZ123" s="247" t="s">
        <v>177</v>
      </c>
      <c r="BA123" s="247"/>
      <c r="BB123" s="247"/>
      <c r="BC123" s="247"/>
      <c r="BD123" s="247"/>
      <c r="BE123" s="247"/>
      <c r="BF123" s="247"/>
      <c r="BG123" s="247"/>
      <c r="BH123" s="247"/>
      <c r="BI123" s="247"/>
      <c r="BJ123" s="247"/>
      <c r="BK123" s="247"/>
      <c r="BL123" s="247"/>
      <c r="BM123" s="247"/>
      <c r="BN123" s="247"/>
      <c r="BO123" s="964" t="s">
        <v>447</v>
      </c>
      <c r="BP123" s="992"/>
      <c r="BQ123" s="1050">
        <v>226808511</v>
      </c>
      <c r="BR123" s="1051"/>
      <c r="BS123" s="1051"/>
      <c r="BT123" s="1051"/>
      <c r="BU123" s="1051"/>
      <c r="BV123" s="1051">
        <v>237962691</v>
      </c>
      <c r="BW123" s="1051"/>
      <c r="BX123" s="1051"/>
      <c r="BY123" s="1051"/>
      <c r="BZ123" s="1051"/>
      <c r="CA123" s="1051">
        <v>231194896</v>
      </c>
      <c r="CB123" s="1051"/>
      <c r="CC123" s="1051"/>
      <c r="CD123" s="1051"/>
      <c r="CE123" s="1051"/>
      <c r="CF123" s="988"/>
      <c r="CG123" s="989"/>
      <c r="CH123" s="989"/>
      <c r="CI123" s="989"/>
      <c r="CJ123" s="990"/>
      <c r="CK123" s="996"/>
      <c r="CL123" s="997"/>
      <c r="CM123" s="997"/>
      <c r="CN123" s="997"/>
      <c r="CO123" s="998"/>
      <c r="CP123" s="1006" t="s">
        <v>391</v>
      </c>
      <c r="CQ123" s="1007"/>
      <c r="CR123" s="1007"/>
      <c r="CS123" s="1007"/>
      <c r="CT123" s="1007"/>
      <c r="CU123" s="1007"/>
      <c r="CV123" s="1007"/>
      <c r="CW123" s="1007"/>
      <c r="CX123" s="1007"/>
      <c r="CY123" s="1007"/>
      <c r="CZ123" s="1007"/>
      <c r="DA123" s="1007"/>
      <c r="DB123" s="1007"/>
      <c r="DC123" s="1007"/>
      <c r="DD123" s="1007"/>
      <c r="DE123" s="1007"/>
      <c r="DF123" s="1008"/>
      <c r="DG123" s="945">
        <v>18039</v>
      </c>
      <c r="DH123" s="946"/>
      <c r="DI123" s="946"/>
      <c r="DJ123" s="946"/>
      <c r="DK123" s="947"/>
      <c r="DL123" s="948">
        <v>4875</v>
      </c>
      <c r="DM123" s="946"/>
      <c r="DN123" s="946"/>
      <c r="DO123" s="946"/>
      <c r="DP123" s="947"/>
      <c r="DQ123" s="948" t="s">
        <v>122</v>
      </c>
      <c r="DR123" s="946"/>
      <c r="DS123" s="946"/>
      <c r="DT123" s="946"/>
      <c r="DU123" s="947"/>
      <c r="DV123" s="949" t="s">
        <v>122</v>
      </c>
      <c r="DW123" s="950"/>
      <c r="DX123" s="950"/>
      <c r="DY123" s="950"/>
      <c r="DZ123" s="951"/>
    </row>
    <row r="124" spans="1:130" s="224" customFormat="1" ht="26.25" customHeight="1" thickBot="1" x14ac:dyDescent="0.2">
      <c r="A124" s="1044"/>
      <c r="B124" s="936"/>
      <c r="C124" s="909" t="s">
        <v>435</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448</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t="s">
        <v>122</v>
      </c>
      <c r="BR124" s="1014"/>
      <c r="BS124" s="1014"/>
      <c r="BT124" s="1014"/>
      <c r="BU124" s="1014"/>
      <c r="BV124" s="1014" t="s">
        <v>122</v>
      </c>
      <c r="BW124" s="1014"/>
      <c r="BX124" s="1014"/>
      <c r="BY124" s="1014"/>
      <c r="BZ124" s="1014"/>
      <c r="CA124" s="1014" t="s">
        <v>122</v>
      </c>
      <c r="CB124" s="1014"/>
      <c r="CC124" s="1014"/>
      <c r="CD124" s="1014"/>
      <c r="CE124" s="1014"/>
      <c r="CF124" s="1015"/>
      <c r="CG124" s="1016"/>
      <c r="CH124" s="1016"/>
      <c r="CI124" s="1016"/>
      <c r="CJ124" s="1017"/>
      <c r="CK124" s="999"/>
      <c r="CL124" s="999"/>
      <c r="CM124" s="999"/>
      <c r="CN124" s="999"/>
      <c r="CO124" s="1000"/>
      <c r="CP124" s="1006" t="s">
        <v>449</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24" customFormat="1" ht="26.25" customHeight="1" x14ac:dyDescent="0.15">
      <c r="A125" s="1044"/>
      <c r="B125" s="936"/>
      <c r="C125" s="909" t="s">
        <v>437</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45"/>
      <c r="AV125" s="246"/>
      <c r="AW125" s="246"/>
      <c r="AX125" s="246"/>
      <c r="AY125" s="246"/>
      <c r="AZ125" s="246"/>
      <c r="BA125" s="246"/>
      <c r="BB125" s="246"/>
      <c r="BC125" s="246"/>
      <c r="BD125" s="246"/>
      <c r="BE125" s="246"/>
      <c r="BF125" s="246"/>
      <c r="BG125" s="246"/>
      <c r="BH125" s="246"/>
      <c r="BI125" s="246"/>
      <c r="BJ125" s="246"/>
      <c r="BK125" s="246"/>
      <c r="BL125" s="246"/>
      <c r="BM125" s="246"/>
      <c r="BN125" s="246"/>
      <c r="BO125" s="246"/>
      <c r="BP125" s="246"/>
      <c r="BQ125" s="226"/>
      <c r="BR125" s="226"/>
      <c r="BS125" s="226"/>
      <c r="BT125" s="226"/>
      <c r="BU125" s="226"/>
      <c r="BV125" s="226"/>
      <c r="BW125" s="226"/>
      <c r="BX125" s="226"/>
      <c r="BY125" s="226"/>
      <c r="BZ125" s="226"/>
      <c r="CA125" s="226"/>
      <c r="CB125" s="226"/>
      <c r="CC125" s="226"/>
      <c r="CD125" s="226"/>
      <c r="CE125" s="226"/>
      <c r="CF125" s="226"/>
      <c r="CG125" s="226"/>
      <c r="CH125" s="226"/>
      <c r="CI125" s="226"/>
      <c r="CJ125" s="248"/>
      <c r="CK125" s="1009" t="s">
        <v>450</v>
      </c>
      <c r="CL125" s="994"/>
      <c r="CM125" s="994"/>
      <c r="CN125" s="994"/>
      <c r="CO125" s="995"/>
      <c r="CP125" s="916" t="s">
        <v>451</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24" customFormat="1" ht="26.25" customHeight="1" thickBot="1" x14ac:dyDescent="0.2">
      <c r="A126" s="1044"/>
      <c r="B126" s="936"/>
      <c r="C126" s="909" t="s">
        <v>439</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v>4005751</v>
      </c>
      <c r="AB126" s="946"/>
      <c r="AC126" s="946"/>
      <c r="AD126" s="946"/>
      <c r="AE126" s="947"/>
      <c r="AF126" s="948">
        <v>791541</v>
      </c>
      <c r="AG126" s="946"/>
      <c r="AH126" s="946"/>
      <c r="AI126" s="946"/>
      <c r="AJ126" s="947"/>
      <c r="AK126" s="948">
        <v>701431</v>
      </c>
      <c r="AL126" s="946"/>
      <c r="AM126" s="946"/>
      <c r="AN126" s="946"/>
      <c r="AO126" s="947"/>
      <c r="AP126" s="949">
        <v>0.4</v>
      </c>
      <c r="AQ126" s="950"/>
      <c r="AR126" s="950"/>
      <c r="AS126" s="950"/>
      <c r="AT126" s="951"/>
      <c r="AU126" s="226"/>
      <c r="AV126" s="226"/>
      <c r="AW126" s="226"/>
      <c r="AX126" s="226"/>
      <c r="AY126" s="226"/>
      <c r="AZ126" s="226"/>
      <c r="BA126" s="226"/>
      <c r="BB126" s="226"/>
      <c r="BC126" s="226"/>
      <c r="BD126" s="226"/>
      <c r="BE126" s="226"/>
      <c r="BF126" s="226"/>
      <c r="BG126" s="226"/>
      <c r="BH126" s="226"/>
      <c r="BI126" s="226"/>
      <c r="BJ126" s="226"/>
      <c r="BK126" s="226"/>
      <c r="BL126" s="226"/>
      <c r="BM126" s="226"/>
      <c r="BN126" s="226"/>
      <c r="BO126" s="226"/>
      <c r="BP126" s="226"/>
      <c r="BQ126" s="226"/>
      <c r="BR126" s="226"/>
      <c r="BS126" s="226"/>
      <c r="BT126" s="226"/>
      <c r="BU126" s="226"/>
      <c r="BV126" s="226"/>
      <c r="BW126" s="226"/>
      <c r="BX126" s="226"/>
      <c r="BY126" s="226"/>
      <c r="BZ126" s="226"/>
      <c r="CA126" s="226"/>
      <c r="CB126" s="226"/>
      <c r="CC126" s="226"/>
      <c r="CD126" s="249"/>
      <c r="CE126" s="249"/>
      <c r="CF126" s="249"/>
      <c r="CG126" s="226"/>
      <c r="CH126" s="226"/>
      <c r="CI126" s="226"/>
      <c r="CJ126" s="248"/>
      <c r="CK126" s="1010"/>
      <c r="CL126" s="997"/>
      <c r="CM126" s="997"/>
      <c r="CN126" s="997"/>
      <c r="CO126" s="998"/>
      <c r="CP126" s="909" t="s">
        <v>452</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24" customFormat="1" ht="26.25" customHeight="1" x14ac:dyDescent="0.15">
      <c r="A127" s="1045"/>
      <c r="B127" s="938"/>
      <c r="C127" s="960" t="s">
        <v>453</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v>19734</v>
      </c>
      <c r="AB127" s="946"/>
      <c r="AC127" s="946"/>
      <c r="AD127" s="946"/>
      <c r="AE127" s="947"/>
      <c r="AF127" s="948">
        <v>18863</v>
      </c>
      <c r="AG127" s="946"/>
      <c r="AH127" s="946"/>
      <c r="AI127" s="946"/>
      <c r="AJ127" s="947"/>
      <c r="AK127" s="948">
        <v>18098</v>
      </c>
      <c r="AL127" s="946"/>
      <c r="AM127" s="946"/>
      <c r="AN127" s="946"/>
      <c r="AO127" s="947"/>
      <c r="AP127" s="949">
        <v>0</v>
      </c>
      <c r="AQ127" s="950"/>
      <c r="AR127" s="950"/>
      <c r="AS127" s="950"/>
      <c r="AT127" s="951"/>
      <c r="AU127" s="226"/>
      <c r="AV127" s="226"/>
      <c r="AW127" s="226"/>
      <c r="AX127" s="1018" t="s">
        <v>454</v>
      </c>
      <c r="AY127" s="1019"/>
      <c r="AZ127" s="1019"/>
      <c r="BA127" s="1019"/>
      <c r="BB127" s="1019"/>
      <c r="BC127" s="1019"/>
      <c r="BD127" s="1019"/>
      <c r="BE127" s="1020"/>
      <c r="BF127" s="1021" t="s">
        <v>455</v>
      </c>
      <c r="BG127" s="1019"/>
      <c r="BH127" s="1019"/>
      <c r="BI127" s="1019"/>
      <c r="BJ127" s="1019"/>
      <c r="BK127" s="1019"/>
      <c r="BL127" s="1020"/>
      <c r="BM127" s="1021" t="s">
        <v>456</v>
      </c>
      <c r="BN127" s="1019"/>
      <c r="BO127" s="1019"/>
      <c r="BP127" s="1019"/>
      <c r="BQ127" s="1019"/>
      <c r="BR127" s="1019"/>
      <c r="BS127" s="1020"/>
      <c r="BT127" s="1021" t="s">
        <v>457</v>
      </c>
      <c r="BU127" s="1019"/>
      <c r="BV127" s="1019"/>
      <c r="BW127" s="1019"/>
      <c r="BX127" s="1019"/>
      <c r="BY127" s="1019"/>
      <c r="BZ127" s="1042"/>
      <c r="CA127" s="226"/>
      <c r="CB127" s="226"/>
      <c r="CC127" s="226"/>
      <c r="CD127" s="249"/>
      <c r="CE127" s="249"/>
      <c r="CF127" s="249"/>
      <c r="CG127" s="226"/>
      <c r="CH127" s="226"/>
      <c r="CI127" s="226"/>
      <c r="CJ127" s="248"/>
      <c r="CK127" s="1010"/>
      <c r="CL127" s="997"/>
      <c r="CM127" s="997"/>
      <c r="CN127" s="997"/>
      <c r="CO127" s="998"/>
      <c r="CP127" s="909" t="s">
        <v>458</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24" customFormat="1" ht="26.25" customHeight="1" thickBot="1" x14ac:dyDescent="0.2">
      <c r="A128" s="1028" t="s">
        <v>459</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460</v>
      </c>
      <c r="X128" s="1030"/>
      <c r="Y128" s="1030"/>
      <c r="Z128" s="1031"/>
      <c r="AA128" s="1032" t="s">
        <v>122</v>
      </c>
      <c r="AB128" s="1033"/>
      <c r="AC128" s="1033"/>
      <c r="AD128" s="1033"/>
      <c r="AE128" s="1034"/>
      <c r="AF128" s="1035" t="s">
        <v>122</v>
      </c>
      <c r="AG128" s="1033"/>
      <c r="AH128" s="1033"/>
      <c r="AI128" s="1033"/>
      <c r="AJ128" s="1034"/>
      <c r="AK128" s="1035" t="s">
        <v>122</v>
      </c>
      <c r="AL128" s="1033"/>
      <c r="AM128" s="1033"/>
      <c r="AN128" s="1033"/>
      <c r="AO128" s="1034"/>
      <c r="AP128" s="1036"/>
      <c r="AQ128" s="1037"/>
      <c r="AR128" s="1037"/>
      <c r="AS128" s="1037"/>
      <c r="AT128" s="1038"/>
      <c r="AU128" s="226"/>
      <c r="AV128" s="226"/>
      <c r="AW128" s="226"/>
      <c r="AX128" s="883" t="s">
        <v>461</v>
      </c>
      <c r="AY128" s="884"/>
      <c r="AZ128" s="884"/>
      <c r="BA128" s="884"/>
      <c r="BB128" s="884"/>
      <c r="BC128" s="884"/>
      <c r="BD128" s="884"/>
      <c r="BE128" s="885"/>
      <c r="BF128" s="1039" t="s">
        <v>122</v>
      </c>
      <c r="BG128" s="1040"/>
      <c r="BH128" s="1040"/>
      <c r="BI128" s="1040"/>
      <c r="BJ128" s="1040"/>
      <c r="BK128" s="1040"/>
      <c r="BL128" s="1041"/>
      <c r="BM128" s="1039">
        <v>11.25</v>
      </c>
      <c r="BN128" s="1040"/>
      <c r="BO128" s="1040"/>
      <c r="BP128" s="1040"/>
      <c r="BQ128" s="1040"/>
      <c r="BR128" s="1040"/>
      <c r="BS128" s="1041"/>
      <c r="BT128" s="1039">
        <v>20</v>
      </c>
      <c r="BU128" s="1040"/>
      <c r="BV128" s="1040"/>
      <c r="BW128" s="1040"/>
      <c r="BX128" s="1040"/>
      <c r="BY128" s="1040"/>
      <c r="BZ128" s="1063"/>
      <c r="CA128" s="249"/>
      <c r="CB128" s="249"/>
      <c r="CC128" s="249"/>
      <c r="CD128" s="249"/>
      <c r="CE128" s="249"/>
      <c r="CF128" s="249"/>
      <c r="CG128" s="226"/>
      <c r="CH128" s="226"/>
      <c r="CI128" s="226"/>
      <c r="CJ128" s="248"/>
      <c r="CK128" s="1011"/>
      <c r="CL128" s="1012"/>
      <c r="CM128" s="1012"/>
      <c r="CN128" s="1012"/>
      <c r="CO128" s="1013"/>
      <c r="CP128" s="1022" t="s">
        <v>462</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24" customFormat="1" ht="26.25" customHeight="1" x14ac:dyDescent="0.15">
      <c r="A129" s="921" t="s">
        <v>103</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463</v>
      </c>
      <c r="X129" s="1058"/>
      <c r="Y129" s="1058"/>
      <c r="Z129" s="1059"/>
      <c r="AA129" s="945">
        <v>172203176</v>
      </c>
      <c r="AB129" s="946"/>
      <c r="AC129" s="946"/>
      <c r="AD129" s="946"/>
      <c r="AE129" s="947"/>
      <c r="AF129" s="948">
        <v>181575635</v>
      </c>
      <c r="AG129" s="946"/>
      <c r="AH129" s="946"/>
      <c r="AI129" s="946"/>
      <c r="AJ129" s="947"/>
      <c r="AK129" s="948">
        <v>192226207</v>
      </c>
      <c r="AL129" s="946"/>
      <c r="AM129" s="946"/>
      <c r="AN129" s="946"/>
      <c r="AO129" s="947"/>
      <c r="AP129" s="1060"/>
      <c r="AQ129" s="1061"/>
      <c r="AR129" s="1061"/>
      <c r="AS129" s="1061"/>
      <c r="AT129" s="1062"/>
      <c r="AU129" s="227"/>
      <c r="AV129" s="227"/>
      <c r="AW129" s="227"/>
      <c r="AX129" s="1052" t="s">
        <v>464</v>
      </c>
      <c r="AY129" s="910"/>
      <c r="AZ129" s="910"/>
      <c r="BA129" s="910"/>
      <c r="BB129" s="910"/>
      <c r="BC129" s="910"/>
      <c r="BD129" s="910"/>
      <c r="BE129" s="911"/>
      <c r="BF129" s="1053" t="s">
        <v>122</v>
      </c>
      <c r="BG129" s="1054"/>
      <c r="BH129" s="1054"/>
      <c r="BI129" s="1054"/>
      <c r="BJ129" s="1054"/>
      <c r="BK129" s="1054"/>
      <c r="BL129" s="1055"/>
      <c r="BM129" s="1053">
        <v>16.25</v>
      </c>
      <c r="BN129" s="1054"/>
      <c r="BO129" s="1054"/>
      <c r="BP129" s="1054"/>
      <c r="BQ129" s="1054"/>
      <c r="BR129" s="1054"/>
      <c r="BS129" s="1055"/>
      <c r="BT129" s="1053">
        <v>30</v>
      </c>
      <c r="BU129" s="1054"/>
      <c r="BV129" s="1054"/>
      <c r="BW129" s="1054"/>
      <c r="BX129" s="1054"/>
      <c r="BY129" s="1054"/>
      <c r="BZ129" s="1056"/>
      <c r="CA129" s="250"/>
      <c r="CB129" s="250"/>
      <c r="CC129" s="250"/>
      <c r="CD129" s="250"/>
      <c r="CE129" s="250"/>
      <c r="CF129" s="250"/>
      <c r="CG129" s="250"/>
      <c r="CH129" s="250"/>
      <c r="CI129" s="250"/>
      <c r="CJ129" s="250"/>
      <c r="CK129" s="250"/>
      <c r="CL129" s="250"/>
      <c r="CM129" s="250"/>
      <c r="CN129" s="250"/>
      <c r="CO129" s="250"/>
      <c r="CP129" s="250"/>
      <c r="CQ129" s="250"/>
      <c r="CR129" s="250"/>
      <c r="CS129" s="250"/>
      <c r="CT129" s="250"/>
      <c r="CU129" s="250"/>
      <c r="CV129" s="250"/>
      <c r="CW129" s="250"/>
      <c r="CX129" s="250"/>
      <c r="CY129" s="250"/>
      <c r="CZ129" s="250"/>
      <c r="DA129" s="250"/>
      <c r="DB129" s="250"/>
      <c r="DC129" s="250"/>
      <c r="DD129" s="250"/>
      <c r="DE129" s="250"/>
      <c r="DF129" s="250"/>
      <c r="DG129" s="250"/>
      <c r="DH129" s="250"/>
      <c r="DI129" s="250"/>
      <c r="DJ129" s="250"/>
      <c r="DK129" s="250"/>
      <c r="DL129" s="250"/>
      <c r="DM129" s="250"/>
      <c r="DN129" s="250"/>
      <c r="DO129" s="250"/>
      <c r="DP129" s="227"/>
      <c r="DQ129" s="227"/>
      <c r="DR129" s="227"/>
      <c r="DS129" s="227"/>
      <c r="DT129" s="227"/>
      <c r="DU129" s="227"/>
      <c r="DV129" s="227"/>
      <c r="DW129" s="227"/>
      <c r="DX129" s="227"/>
      <c r="DY129" s="227"/>
      <c r="DZ129" s="227"/>
    </row>
    <row r="130" spans="1:131" s="224" customFormat="1" ht="26.25" customHeight="1" x14ac:dyDescent="0.15">
      <c r="A130" s="921" t="s">
        <v>465</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466</v>
      </c>
      <c r="X130" s="1058"/>
      <c r="Y130" s="1058"/>
      <c r="Z130" s="1059"/>
      <c r="AA130" s="945">
        <v>11172161</v>
      </c>
      <c r="AB130" s="946"/>
      <c r="AC130" s="946"/>
      <c r="AD130" s="946"/>
      <c r="AE130" s="947"/>
      <c r="AF130" s="948">
        <v>10374136</v>
      </c>
      <c r="AG130" s="946"/>
      <c r="AH130" s="946"/>
      <c r="AI130" s="946"/>
      <c r="AJ130" s="947"/>
      <c r="AK130" s="948">
        <v>9437842</v>
      </c>
      <c r="AL130" s="946"/>
      <c r="AM130" s="946"/>
      <c r="AN130" s="946"/>
      <c r="AO130" s="947"/>
      <c r="AP130" s="1060"/>
      <c r="AQ130" s="1061"/>
      <c r="AR130" s="1061"/>
      <c r="AS130" s="1061"/>
      <c r="AT130" s="1062"/>
      <c r="AU130" s="227"/>
      <c r="AV130" s="227"/>
      <c r="AW130" s="227"/>
      <c r="AX130" s="1052" t="s">
        <v>467</v>
      </c>
      <c r="AY130" s="910"/>
      <c r="AZ130" s="910"/>
      <c r="BA130" s="910"/>
      <c r="BB130" s="910"/>
      <c r="BC130" s="910"/>
      <c r="BD130" s="910"/>
      <c r="BE130" s="911"/>
      <c r="BF130" s="1088">
        <v>-2.5</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50"/>
      <c r="CB130" s="250"/>
      <c r="CC130" s="250"/>
      <c r="CD130" s="250"/>
      <c r="CE130" s="250"/>
      <c r="CF130" s="250"/>
      <c r="CG130" s="250"/>
      <c r="CH130" s="250"/>
      <c r="CI130" s="250"/>
      <c r="CJ130" s="250"/>
      <c r="CK130" s="250"/>
      <c r="CL130" s="250"/>
      <c r="CM130" s="250"/>
      <c r="CN130" s="250"/>
      <c r="CO130" s="250"/>
      <c r="CP130" s="250"/>
      <c r="CQ130" s="250"/>
      <c r="CR130" s="250"/>
      <c r="CS130" s="250"/>
      <c r="CT130" s="250"/>
      <c r="CU130" s="250"/>
      <c r="CV130" s="250"/>
      <c r="CW130" s="250"/>
      <c r="CX130" s="250"/>
      <c r="CY130" s="250"/>
      <c r="CZ130" s="250"/>
      <c r="DA130" s="250"/>
      <c r="DB130" s="250"/>
      <c r="DC130" s="250"/>
      <c r="DD130" s="250"/>
      <c r="DE130" s="250"/>
      <c r="DF130" s="250"/>
      <c r="DG130" s="250"/>
      <c r="DH130" s="250"/>
      <c r="DI130" s="250"/>
      <c r="DJ130" s="250"/>
      <c r="DK130" s="250"/>
      <c r="DL130" s="250"/>
      <c r="DM130" s="250"/>
      <c r="DN130" s="250"/>
      <c r="DO130" s="250"/>
      <c r="DP130" s="227"/>
      <c r="DQ130" s="227"/>
      <c r="DR130" s="227"/>
      <c r="DS130" s="227"/>
      <c r="DT130" s="227"/>
      <c r="DU130" s="227"/>
      <c r="DV130" s="227"/>
      <c r="DW130" s="227"/>
      <c r="DX130" s="227"/>
      <c r="DY130" s="227"/>
      <c r="DZ130" s="227"/>
    </row>
    <row r="131" spans="1:131" s="224"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468</v>
      </c>
      <c r="X131" s="1095"/>
      <c r="Y131" s="1095"/>
      <c r="Z131" s="1096"/>
      <c r="AA131" s="991">
        <v>161031015</v>
      </c>
      <c r="AB131" s="973"/>
      <c r="AC131" s="973"/>
      <c r="AD131" s="973"/>
      <c r="AE131" s="974"/>
      <c r="AF131" s="972">
        <v>171201499</v>
      </c>
      <c r="AG131" s="973"/>
      <c r="AH131" s="973"/>
      <c r="AI131" s="973"/>
      <c r="AJ131" s="974"/>
      <c r="AK131" s="972">
        <v>182788365</v>
      </c>
      <c r="AL131" s="973"/>
      <c r="AM131" s="973"/>
      <c r="AN131" s="973"/>
      <c r="AO131" s="974"/>
      <c r="AP131" s="1097"/>
      <c r="AQ131" s="1098"/>
      <c r="AR131" s="1098"/>
      <c r="AS131" s="1098"/>
      <c r="AT131" s="1099"/>
      <c r="AU131" s="227"/>
      <c r="AV131" s="227"/>
      <c r="AW131" s="227"/>
      <c r="AX131" s="1070" t="s">
        <v>469</v>
      </c>
      <c r="AY131" s="713"/>
      <c r="AZ131" s="713"/>
      <c r="BA131" s="713"/>
      <c r="BB131" s="713"/>
      <c r="BC131" s="713"/>
      <c r="BD131" s="713"/>
      <c r="BE131" s="1023"/>
      <c r="BF131" s="1071" t="s">
        <v>122</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50"/>
      <c r="CB131" s="250"/>
      <c r="CC131" s="250"/>
      <c r="CD131" s="250"/>
      <c r="CE131" s="250"/>
      <c r="CF131" s="250"/>
      <c r="CG131" s="250"/>
      <c r="CH131" s="250"/>
      <c r="CI131" s="250"/>
      <c r="CJ131" s="250"/>
      <c r="CK131" s="250"/>
      <c r="CL131" s="250"/>
      <c r="CM131" s="250"/>
      <c r="CN131" s="250"/>
      <c r="CO131" s="250"/>
      <c r="CP131" s="250"/>
      <c r="CQ131" s="250"/>
      <c r="CR131" s="250"/>
      <c r="CS131" s="250"/>
      <c r="CT131" s="250"/>
      <c r="CU131" s="250"/>
      <c r="CV131" s="250"/>
      <c r="CW131" s="250"/>
      <c r="CX131" s="250"/>
      <c r="CY131" s="250"/>
      <c r="CZ131" s="250"/>
      <c r="DA131" s="250"/>
      <c r="DB131" s="250"/>
      <c r="DC131" s="250"/>
      <c r="DD131" s="250"/>
      <c r="DE131" s="250"/>
      <c r="DF131" s="250"/>
      <c r="DG131" s="250"/>
      <c r="DH131" s="250"/>
      <c r="DI131" s="250"/>
      <c r="DJ131" s="250"/>
      <c r="DK131" s="250"/>
      <c r="DL131" s="250"/>
      <c r="DM131" s="250"/>
      <c r="DN131" s="250"/>
      <c r="DO131" s="250"/>
      <c r="DP131" s="227"/>
      <c r="DQ131" s="227"/>
      <c r="DR131" s="227"/>
      <c r="DS131" s="227"/>
      <c r="DT131" s="227"/>
      <c r="DU131" s="227"/>
      <c r="DV131" s="227"/>
      <c r="DW131" s="227"/>
      <c r="DX131" s="227"/>
      <c r="DY131" s="227"/>
      <c r="DZ131" s="227"/>
    </row>
    <row r="132" spans="1:131" s="224" customFormat="1" ht="26.25" customHeight="1" x14ac:dyDescent="0.15">
      <c r="A132" s="1077" t="s">
        <v>470</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471</v>
      </c>
      <c r="W132" s="1081"/>
      <c r="X132" s="1081"/>
      <c r="Y132" s="1081"/>
      <c r="Z132" s="1082"/>
      <c r="AA132" s="1083">
        <v>-1.9921069199999999</v>
      </c>
      <c r="AB132" s="1084"/>
      <c r="AC132" s="1084"/>
      <c r="AD132" s="1084"/>
      <c r="AE132" s="1085"/>
      <c r="AF132" s="1086">
        <v>-3.18223382</v>
      </c>
      <c r="AG132" s="1084"/>
      <c r="AH132" s="1084"/>
      <c r="AI132" s="1084"/>
      <c r="AJ132" s="1085"/>
      <c r="AK132" s="1086">
        <v>-2.49270133</v>
      </c>
      <c r="AL132" s="1084"/>
      <c r="AM132" s="1084"/>
      <c r="AN132" s="1084"/>
      <c r="AO132" s="1085"/>
      <c r="AP132" s="988"/>
      <c r="AQ132" s="989"/>
      <c r="AR132" s="989"/>
      <c r="AS132" s="989"/>
      <c r="AT132" s="1087"/>
      <c r="AU132" s="251"/>
      <c r="AV132" s="227"/>
      <c r="AW132" s="227"/>
      <c r="AX132" s="227"/>
      <c r="AY132" s="227"/>
      <c r="AZ132" s="227"/>
      <c r="BA132" s="227"/>
      <c r="BB132" s="227"/>
      <c r="BC132" s="227"/>
      <c r="BD132" s="227"/>
      <c r="BE132" s="227"/>
      <c r="BF132" s="227"/>
      <c r="BG132" s="227"/>
      <c r="BH132" s="227"/>
      <c r="BI132" s="227"/>
      <c r="BJ132" s="227"/>
      <c r="BK132" s="227"/>
      <c r="BL132" s="227"/>
      <c r="BM132" s="227"/>
      <c r="BN132" s="227"/>
      <c r="BO132" s="227"/>
      <c r="BP132" s="227"/>
      <c r="BQ132" s="227"/>
      <c r="BR132" s="227"/>
      <c r="BS132" s="229"/>
      <c r="BT132" s="227"/>
      <c r="BU132" s="227"/>
      <c r="BV132" s="227"/>
      <c r="BW132" s="227"/>
      <c r="BX132" s="227"/>
      <c r="BY132" s="227"/>
      <c r="BZ132" s="227"/>
      <c r="CA132" s="250"/>
      <c r="CB132" s="250"/>
      <c r="CC132" s="250"/>
      <c r="CD132" s="250"/>
      <c r="CE132" s="250"/>
      <c r="CF132" s="250"/>
      <c r="CG132" s="250"/>
      <c r="CH132" s="250"/>
      <c r="CI132" s="250"/>
      <c r="CJ132" s="250"/>
      <c r="CK132" s="250"/>
      <c r="CL132" s="250"/>
      <c r="CM132" s="250"/>
      <c r="CN132" s="250"/>
      <c r="CO132" s="250"/>
      <c r="CP132" s="250"/>
      <c r="CQ132" s="250"/>
      <c r="CR132" s="250"/>
      <c r="CS132" s="250"/>
      <c r="CT132" s="250"/>
      <c r="CU132" s="250"/>
      <c r="CV132" s="250"/>
      <c r="CW132" s="250"/>
      <c r="CX132" s="250"/>
      <c r="CY132" s="250"/>
      <c r="CZ132" s="250"/>
      <c r="DA132" s="250"/>
      <c r="DB132" s="250"/>
      <c r="DC132" s="250"/>
      <c r="DD132" s="250"/>
      <c r="DE132" s="250"/>
      <c r="DF132" s="250"/>
      <c r="DG132" s="250"/>
      <c r="DH132" s="250"/>
      <c r="DI132" s="250"/>
      <c r="DJ132" s="250"/>
      <c r="DK132" s="250"/>
      <c r="DL132" s="250"/>
      <c r="DM132" s="250"/>
      <c r="DN132" s="250"/>
      <c r="DO132" s="250"/>
      <c r="DP132" s="227"/>
      <c r="DQ132" s="227"/>
      <c r="DR132" s="227"/>
      <c r="DS132" s="227"/>
      <c r="DT132" s="227"/>
      <c r="DU132" s="227"/>
      <c r="DV132" s="227"/>
      <c r="DW132" s="227"/>
      <c r="DX132" s="227"/>
      <c r="DY132" s="227"/>
      <c r="DZ132" s="227"/>
    </row>
    <row r="133" spans="1:131" s="224"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472</v>
      </c>
      <c r="W133" s="1064"/>
      <c r="X133" s="1064"/>
      <c r="Y133" s="1064"/>
      <c r="Z133" s="1065"/>
      <c r="AA133" s="1066">
        <v>-2.5</v>
      </c>
      <c r="AB133" s="1067"/>
      <c r="AC133" s="1067"/>
      <c r="AD133" s="1067"/>
      <c r="AE133" s="1068"/>
      <c r="AF133" s="1066">
        <v>-2.5</v>
      </c>
      <c r="AG133" s="1067"/>
      <c r="AH133" s="1067"/>
      <c r="AI133" s="1067"/>
      <c r="AJ133" s="1068"/>
      <c r="AK133" s="1066">
        <v>-2.5</v>
      </c>
      <c r="AL133" s="1067"/>
      <c r="AM133" s="1067"/>
      <c r="AN133" s="1067"/>
      <c r="AO133" s="1068"/>
      <c r="AP133" s="1015"/>
      <c r="AQ133" s="1016"/>
      <c r="AR133" s="1016"/>
      <c r="AS133" s="1016"/>
      <c r="AT133" s="1069"/>
      <c r="AU133" s="227"/>
      <c r="AV133" s="227"/>
      <c r="AW133" s="227"/>
      <c r="AX133" s="227"/>
      <c r="AY133" s="227"/>
      <c r="AZ133" s="227"/>
      <c r="BA133" s="227"/>
      <c r="BB133" s="227"/>
      <c r="BC133" s="227"/>
      <c r="BD133" s="227"/>
      <c r="BE133" s="227"/>
      <c r="BF133" s="227"/>
      <c r="BG133" s="227"/>
      <c r="BH133" s="227"/>
      <c r="BI133" s="227"/>
      <c r="BJ133" s="227"/>
      <c r="BK133" s="227"/>
      <c r="BL133" s="227"/>
      <c r="BM133" s="227"/>
      <c r="BN133" s="250"/>
      <c r="BO133" s="250"/>
      <c r="BP133" s="250"/>
      <c r="BQ133" s="250"/>
      <c r="BR133" s="250"/>
      <c r="BS133" s="250"/>
      <c r="BT133" s="250"/>
      <c r="BU133" s="250"/>
      <c r="BV133" s="250"/>
      <c r="BW133" s="250"/>
      <c r="BX133" s="250"/>
      <c r="BY133" s="250"/>
      <c r="BZ133" s="250"/>
      <c r="CA133" s="250"/>
      <c r="CB133" s="250"/>
      <c r="CC133" s="250"/>
      <c r="CD133" s="250"/>
      <c r="CE133" s="250"/>
      <c r="CF133" s="250"/>
      <c r="CG133" s="250"/>
      <c r="CH133" s="250"/>
      <c r="CI133" s="250"/>
      <c r="CJ133" s="250"/>
      <c r="CK133" s="250"/>
      <c r="CL133" s="250"/>
      <c r="CM133" s="250"/>
      <c r="CN133" s="250"/>
      <c r="CO133" s="250"/>
      <c r="CP133" s="250"/>
      <c r="CQ133" s="250"/>
      <c r="CR133" s="250"/>
      <c r="CS133" s="250"/>
      <c r="CT133" s="250"/>
      <c r="CU133" s="250"/>
      <c r="CV133" s="250"/>
      <c r="CW133" s="250"/>
      <c r="CX133" s="250"/>
      <c r="CY133" s="250"/>
      <c r="CZ133" s="250"/>
      <c r="DA133" s="250"/>
      <c r="DB133" s="250"/>
      <c r="DC133" s="250"/>
      <c r="DD133" s="250"/>
      <c r="DE133" s="250"/>
      <c r="DF133" s="250"/>
      <c r="DG133" s="250"/>
      <c r="DH133" s="250"/>
      <c r="DI133" s="250"/>
      <c r="DJ133" s="250"/>
      <c r="DK133" s="250"/>
      <c r="DL133" s="250"/>
      <c r="DM133" s="250"/>
      <c r="DN133" s="250"/>
      <c r="DO133" s="250"/>
      <c r="DP133" s="227"/>
      <c r="DQ133" s="227"/>
      <c r="DR133" s="227"/>
      <c r="DS133" s="227"/>
      <c r="DT133" s="227"/>
      <c r="DU133" s="227"/>
      <c r="DV133" s="227"/>
      <c r="DW133" s="227"/>
      <c r="DX133" s="227"/>
      <c r="DY133" s="227"/>
      <c r="DZ133" s="227"/>
    </row>
    <row r="134" spans="1:131" ht="11.25" customHeight="1" x14ac:dyDescent="0.15">
      <c r="A134" s="252"/>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2"/>
      <c r="AN134" s="252"/>
      <c r="AO134" s="252"/>
      <c r="AP134" s="252"/>
      <c r="AQ134" s="252"/>
      <c r="AR134" s="252"/>
      <c r="AS134" s="252"/>
      <c r="AT134" s="252"/>
      <c r="AU134" s="227"/>
      <c r="AV134" s="227"/>
      <c r="AW134" s="227"/>
      <c r="AX134" s="227"/>
      <c r="AY134" s="227"/>
      <c r="AZ134" s="227"/>
      <c r="BA134" s="227"/>
      <c r="BB134" s="227"/>
      <c r="BC134" s="227"/>
      <c r="BD134" s="227"/>
      <c r="BE134" s="227"/>
      <c r="BF134" s="227"/>
      <c r="BG134" s="227"/>
      <c r="BH134" s="227"/>
      <c r="BI134" s="227"/>
      <c r="BJ134" s="227"/>
      <c r="BK134" s="227"/>
      <c r="BL134" s="227"/>
      <c r="BM134" s="227"/>
      <c r="BN134" s="250"/>
      <c r="BO134" s="250"/>
      <c r="BP134" s="250"/>
      <c r="BQ134" s="250"/>
      <c r="BR134" s="250"/>
      <c r="BS134" s="250"/>
      <c r="BT134" s="250"/>
      <c r="BU134" s="250"/>
      <c r="BV134" s="250"/>
      <c r="BW134" s="250"/>
      <c r="BX134" s="250"/>
      <c r="BY134" s="250"/>
      <c r="BZ134" s="250"/>
      <c r="CA134" s="250"/>
      <c r="CB134" s="250"/>
      <c r="CC134" s="250"/>
      <c r="CD134" s="250"/>
      <c r="CE134" s="250"/>
      <c r="CF134" s="250"/>
      <c r="CG134" s="250"/>
      <c r="CH134" s="250"/>
      <c r="CI134" s="250"/>
      <c r="CJ134" s="250"/>
      <c r="CK134" s="250"/>
      <c r="CL134" s="250"/>
      <c r="CM134" s="250"/>
      <c r="CN134" s="250"/>
      <c r="CO134" s="250"/>
      <c r="CP134" s="250"/>
      <c r="CQ134" s="250"/>
      <c r="CR134" s="250"/>
      <c r="CS134" s="250"/>
      <c r="CT134" s="250"/>
      <c r="CU134" s="250"/>
      <c r="CV134" s="250"/>
      <c r="CW134" s="250"/>
      <c r="CX134" s="250"/>
      <c r="CY134" s="250"/>
      <c r="CZ134" s="250"/>
      <c r="DA134" s="250"/>
      <c r="DB134" s="250"/>
      <c r="DC134" s="250"/>
      <c r="DD134" s="250"/>
      <c r="DE134" s="250"/>
      <c r="DF134" s="250"/>
      <c r="DG134" s="250"/>
      <c r="DH134" s="250"/>
      <c r="DI134" s="250"/>
      <c r="DJ134" s="250"/>
      <c r="DK134" s="250"/>
      <c r="DL134" s="250"/>
      <c r="DM134" s="250"/>
      <c r="DN134" s="250"/>
      <c r="DO134" s="250"/>
      <c r="DP134" s="227"/>
      <c r="DQ134" s="227"/>
      <c r="DR134" s="227"/>
      <c r="DS134" s="227"/>
      <c r="DT134" s="227"/>
      <c r="DU134" s="227"/>
      <c r="DV134" s="227"/>
      <c r="DW134" s="227"/>
      <c r="DX134" s="227"/>
      <c r="DY134" s="227"/>
      <c r="DZ134" s="227"/>
      <c r="EA134" s="224"/>
    </row>
    <row r="135" spans="1:131" ht="14.25" hidden="1" x14ac:dyDescent="0.15">
      <c r="AU135" s="252"/>
      <c r="AV135" s="252"/>
      <c r="AW135" s="252"/>
      <c r="AX135" s="252"/>
      <c r="AY135" s="252"/>
      <c r="AZ135" s="252"/>
      <c r="BA135" s="252"/>
      <c r="BB135" s="252"/>
      <c r="BC135" s="252"/>
      <c r="BD135" s="252"/>
      <c r="BE135" s="252"/>
      <c r="BF135" s="252"/>
      <c r="BG135" s="252"/>
      <c r="BH135" s="252"/>
      <c r="BI135" s="252"/>
      <c r="BJ135" s="252"/>
      <c r="BK135" s="252"/>
      <c r="BL135" s="252"/>
      <c r="BM135" s="252"/>
      <c r="BN135" s="252"/>
      <c r="BO135" s="252"/>
      <c r="BP135" s="252"/>
      <c r="BQ135" s="252"/>
      <c r="BR135" s="252"/>
      <c r="BS135" s="252"/>
      <c r="BT135" s="252"/>
      <c r="BU135" s="252"/>
      <c r="BV135" s="252"/>
      <c r="BW135" s="252"/>
      <c r="BX135" s="252"/>
      <c r="BY135" s="252"/>
      <c r="BZ135" s="252"/>
      <c r="CA135" s="252"/>
      <c r="CB135" s="252"/>
      <c r="CC135" s="252"/>
      <c r="CD135" s="252"/>
      <c r="CE135" s="252"/>
      <c r="CF135" s="252"/>
      <c r="CG135" s="252"/>
      <c r="CH135" s="252"/>
      <c r="CI135" s="252"/>
      <c r="CJ135" s="252"/>
      <c r="CK135" s="252"/>
      <c r="CL135" s="252"/>
      <c r="CM135" s="252"/>
      <c r="CN135" s="252"/>
      <c r="CO135" s="252"/>
      <c r="CP135" s="252"/>
      <c r="CQ135" s="252"/>
      <c r="CR135" s="252"/>
      <c r="CS135" s="252"/>
      <c r="CT135" s="252"/>
      <c r="CU135" s="252"/>
      <c r="CV135" s="252"/>
      <c r="CW135" s="252"/>
      <c r="CX135" s="252"/>
      <c r="CY135" s="252"/>
      <c r="CZ135" s="252"/>
      <c r="DA135" s="252"/>
      <c r="DB135" s="252"/>
      <c r="DC135" s="252"/>
      <c r="DD135" s="252"/>
      <c r="DE135" s="252"/>
      <c r="DF135" s="252"/>
      <c r="DG135" s="252"/>
      <c r="DH135" s="252"/>
      <c r="DI135" s="252"/>
      <c r="DJ135" s="252"/>
      <c r="DK135" s="252"/>
      <c r="DL135" s="252"/>
      <c r="DM135" s="252"/>
      <c r="DN135" s="252"/>
      <c r="DO135" s="252"/>
      <c r="DP135" s="252"/>
      <c r="DQ135" s="252"/>
      <c r="DR135" s="252"/>
      <c r="DS135" s="252"/>
      <c r="DT135" s="252"/>
      <c r="DU135" s="252"/>
      <c r="DV135" s="252"/>
      <c r="DW135" s="252"/>
      <c r="DX135" s="252"/>
      <c r="DY135" s="252"/>
      <c r="DZ135" s="252"/>
    </row>
  </sheetData>
  <sheetProtection algorithmName="SHA-512" hashValue="lDrCRIEhbDLmXT0qARdvQc8+kOaRSGjDN9YSAceFHjyIlnApTSOBFQV8u9BBe9qInUjgoLfV6qsTDTYe5AJ28Q==" saltValue="oWC4c4D5m/CDENLvM1vI/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875" style="254" customWidth="1"/>
    <col min="121" max="121" width="0" style="253" hidden="1" customWidth="1"/>
    <col min="122" max="16384" width="9" style="253" hidden="1"/>
  </cols>
  <sheetData>
    <row r="1" spans="1:120" x14ac:dyDescent="0.1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3"/>
    </row>
    <row r="17" spans="119:120" x14ac:dyDescent="0.15">
      <c r="DP17" s="253"/>
    </row>
    <row r="18" spans="119:120" x14ac:dyDescent="0.15"/>
    <row r="19" spans="119:120" x14ac:dyDescent="0.15"/>
    <row r="20" spans="119:120" x14ac:dyDescent="0.15">
      <c r="DO20" s="253"/>
      <c r="DP20" s="253"/>
    </row>
    <row r="21" spans="119:120" x14ac:dyDescent="0.15">
      <c r="DP21" s="253"/>
    </row>
    <row r="22" spans="119:120" x14ac:dyDescent="0.15"/>
    <row r="23" spans="119:120" x14ac:dyDescent="0.15">
      <c r="DO23" s="253"/>
      <c r="DP23" s="253"/>
    </row>
    <row r="24" spans="119:120" x14ac:dyDescent="0.15">
      <c r="DP24" s="253"/>
    </row>
    <row r="25" spans="119:120" x14ac:dyDescent="0.15">
      <c r="DP25" s="253"/>
    </row>
    <row r="26" spans="119:120" x14ac:dyDescent="0.15">
      <c r="DO26" s="253"/>
      <c r="DP26" s="253"/>
    </row>
    <row r="27" spans="119:120" x14ac:dyDescent="0.15"/>
    <row r="28" spans="119:120" x14ac:dyDescent="0.15">
      <c r="DO28" s="253"/>
      <c r="DP28" s="253"/>
    </row>
    <row r="29" spans="119:120" x14ac:dyDescent="0.15">
      <c r="DP29" s="253"/>
    </row>
    <row r="30" spans="119:120" x14ac:dyDescent="0.15"/>
    <row r="31" spans="119:120" x14ac:dyDescent="0.15">
      <c r="DO31" s="253"/>
      <c r="DP31" s="253"/>
    </row>
    <row r="32" spans="119:120" x14ac:dyDescent="0.15"/>
    <row r="33" spans="98:120" x14ac:dyDescent="0.15">
      <c r="DO33" s="253"/>
      <c r="DP33" s="253"/>
    </row>
    <row r="34" spans="98:120" x14ac:dyDescent="0.15">
      <c r="DM34" s="253"/>
    </row>
    <row r="35" spans="98:120" x14ac:dyDescent="0.15">
      <c r="CT35" s="253"/>
      <c r="CU35" s="253"/>
      <c r="CV35" s="253"/>
      <c r="CY35" s="253"/>
      <c r="CZ35" s="253"/>
      <c r="DA35" s="253"/>
      <c r="DD35" s="253"/>
      <c r="DE35" s="253"/>
      <c r="DF35" s="253"/>
      <c r="DI35" s="253"/>
      <c r="DJ35" s="253"/>
      <c r="DK35" s="253"/>
      <c r="DM35" s="253"/>
      <c r="DN35" s="253"/>
      <c r="DO35" s="253"/>
      <c r="DP35" s="253"/>
    </row>
    <row r="36" spans="98:120" x14ac:dyDescent="0.15"/>
    <row r="37" spans="98:120" x14ac:dyDescent="0.15">
      <c r="CW37" s="253"/>
      <c r="DB37" s="253"/>
      <c r="DG37" s="253"/>
      <c r="DL37" s="253"/>
      <c r="DP37" s="253"/>
    </row>
    <row r="38" spans="98:120" x14ac:dyDescent="0.15">
      <c r="CT38" s="253"/>
      <c r="CU38" s="253"/>
      <c r="CV38" s="253"/>
      <c r="CW38" s="253"/>
      <c r="CY38" s="253"/>
      <c r="CZ38" s="253"/>
      <c r="DA38" s="253"/>
      <c r="DB38" s="253"/>
      <c r="DD38" s="253"/>
      <c r="DE38" s="253"/>
      <c r="DF38" s="253"/>
      <c r="DG38" s="253"/>
      <c r="DI38" s="253"/>
      <c r="DJ38" s="253"/>
      <c r="DK38" s="253"/>
      <c r="DL38" s="253"/>
      <c r="DN38" s="253"/>
      <c r="DO38" s="253"/>
      <c r="DP38" s="253"/>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3"/>
      <c r="DO49" s="253"/>
      <c r="DP49" s="253"/>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3"/>
      <c r="CS63" s="253"/>
      <c r="CX63" s="253"/>
      <c r="DC63" s="253"/>
      <c r="DH63" s="253"/>
    </row>
    <row r="64" spans="22:120" x14ac:dyDescent="0.15">
      <c r="V64" s="253"/>
    </row>
    <row r="65" spans="15:120" x14ac:dyDescent="0.15">
      <c r="X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253"/>
      <c r="BK65" s="253"/>
      <c r="BL65" s="253"/>
      <c r="BM65" s="253"/>
      <c r="BN65" s="253"/>
      <c r="BO65" s="253"/>
      <c r="BP65" s="253"/>
      <c r="BQ65" s="253"/>
      <c r="BR65" s="253"/>
      <c r="BS65" s="253"/>
      <c r="BT65" s="253"/>
      <c r="BU65" s="253"/>
      <c r="BV65" s="253"/>
      <c r="BW65" s="253"/>
      <c r="BX65" s="253"/>
      <c r="BY65" s="253"/>
      <c r="BZ65" s="253"/>
      <c r="CA65" s="253"/>
      <c r="CB65" s="253"/>
      <c r="CC65" s="253"/>
      <c r="CD65" s="253"/>
      <c r="CE65" s="253"/>
      <c r="CF65" s="253"/>
      <c r="CG65" s="253"/>
      <c r="CH65" s="253"/>
      <c r="CI65" s="253"/>
      <c r="CJ65" s="253"/>
      <c r="CK65" s="253"/>
      <c r="CL65" s="253"/>
      <c r="CM65" s="253"/>
      <c r="CN65" s="253"/>
      <c r="CO65" s="253"/>
      <c r="CP65" s="253"/>
      <c r="CQ65" s="253"/>
      <c r="CR65" s="253"/>
      <c r="CU65" s="253"/>
      <c r="CZ65" s="253"/>
      <c r="DE65" s="253"/>
      <c r="DJ65" s="253"/>
    </row>
    <row r="66" spans="15:120" x14ac:dyDescent="0.15">
      <c r="Q66" s="253"/>
      <c r="S66" s="253"/>
      <c r="U66" s="253"/>
      <c r="DM66" s="253"/>
    </row>
    <row r="67" spans="15:120" x14ac:dyDescent="0.15">
      <c r="O67" s="253"/>
      <c r="P67" s="253"/>
      <c r="R67" s="253"/>
      <c r="T67" s="253"/>
      <c r="Y67" s="253"/>
      <c r="CT67" s="253"/>
      <c r="CV67" s="253"/>
      <c r="CW67" s="253"/>
      <c r="CY67" s="253"/>
      <c r="DA67" s="253"/>
      <c r="DB67" s="253"/>
      <c r="DD67" s="253"/>
      <c r="DF67" s="253"/>
      <c r="DG67" s="253"/>
      <c r="DI67" s="253"/>
      <c r="DK67" s="253"/>
      <c r="DL67" s="253"/>
      <c r="DN67" s="253"/>
      <c r="DO67" s="253"/>
      <c r="DP67" s="253"/>
    </row>
    <row r="68" spans="15:120" x14ac:dyDescent="0.15"/>
    <row r="69" spans="15:120" x14ac:dyDescent="0.15"/>
    <row r="70" spans="15:120" x14ac:dyDescent="0.15"/>
    <row r="71" spans="15:120" x14ac:dyDescent="0.15"/>
    <row r="72" spans="15:120" x14ac:dyDescent="0.15">
      <c r="DP72" s="253"/>
    </row>
    <row r="73" spans="15:120" x14ac:dyDescent="0.15">
      <c r="DP73" s="253"/>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3"/>
      <c r="CX96" s="253"/>
      <c r="DC96" s="253"/>
      <c r="DH96" s="253"/>
    </row>
    <row r="97" spans="24:120" x14ac:dyDescent="0.15">
      <c r="CS97" s="253"/>
      <c r="CX97" s="253"/>
      <c r="DC97" s="253"/>
      <c r="DH97" s="253"/>
      <c r="DP97" s="254" t="s">
        <v>473</v>
      </c>
    </row>
    <row r="98" spans="24:120" hidden="1" x14ac:dyDescent="0.15">
      <c r="CS98" s="253"/>
      <c r="CX98" s="253"/>
      <c r="DC98" s="253"/>
      <c r="DH98" s="253"/>
    </row>
    <row r="99" spans="24:120" hidden="1" x14ac:dyDescent="0.15">
      <c r="CS99" s="253"/>
      <c r="CX99" s="253"/>
      <c r="DC99" s="253"/>
      <c r="DH99" s="253"/>
    </row>
    <row r="101" spans="24:120" ht="12" hidden="1" customHeight="1" x14ac:dyDescent="0.15">
      <c r="X101" s="253"/>
      <c r="Y101" s="253"/>
      <c r="Z101" s="253"/>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c r="AX101" s="253"/>
      <c r="AY101" s="253"/>
      <c r="AZ101" s="253"/>
      <c r="BA101" s="253"/>
      <c r="BB101" s="253"/>
      <c r="BC101" s="253"/>
      <c r="BD101" s="253"/>
      <c r="BE101" s="253"/>
      <c r="BF101" s="253"/>
      <c r="BG101" s="253"/>
      <c r="BH101" s="253"/>
      <c r="BI101" s="253"/>
      <c r="BJ101" s="253"/>
      <c r="BK101" s="253"/>
      <c r="BL101" s="253"/>
      <c r="BM101" s="253"/>
      <c r="BN101" s="253"/>
      <c r="BO101" s="253"/>
      <c r="BP101" s="253"/>
      <c r="BQ101" s="253"/>
      <c r="BR101" s="253"/>
      <c r="BS101" s="253"/>
      <c r="BT101" s="253"/>
      <c r="BU101" s="253"/>
      <c r="BV101" s="253"/>
      <c r="BW101" s="253"/>
      <c r="BX101" s="253"/>
      <c r="BY101" s="253"/>
      <c r="BZ101" s="253"/>
      <c r="CA101" s="253"/>
      <c r="CB101" s="253"/>
      <c r="CC101" s="253"/>
      <c r="CD101" s="253"/>
      <c r="CE101" s="253"/>
      <c r="CF101" s="253"/>
      <c r="CG101" s="253"/>
      <c r="CH101" s="253"/>
      <c r="CI101" s="253"/>
      <c r="CJ101" s="253"/>
      <c r="CK101" s="253"/>
      <c r="CL101" s="253"/>
      <c r="CM101" s="253"/>
      <c r="CN101" s="253"/>
      <c r="CO101" s="253"/>
      <c r="CP101" s="253"/>
      <c r="CQ101" s="253"/>
      <c r="CR101" s="253"/>
      <c r="CU101" s="253"/>
      <c r="CZ101" s="253"/>
      <c r="DE101" s="253"/>
      <c r="DJ101" s="253"/>
    </row>
    <row r="102" spans="24:120" ht="1.5" hidden="1" customHeight="1" x14ac:dyDescent="0.15">
      <c r="CU102" s="253"/>
      <c r="CZ102" s="253"/>
      <c r="DE102" s="253"/>
      <c r="DJ102" s="253"/>
      <c r="DM102" s="253"/>
    </row>
    <row r="103" spans="24:120" hidden="1" x14ac:dyDescent="0.15">
      <c r="CT103" s="253"/>
      <c r="CV103" s="253"/>
      <c r="CW103" s="253"/>
      <c r="CY103" s="253"/>
      <c r="DA103" s="253"/>
      <c r="DB103" s="253"/>
      <c r="DD103" s="253"/>
      <c r="DF103" s="253"/>
      <c r="DG103" s="253"/>
      <c r="DI103" s="253"/>
      <c r="DK103" s="253"/>
      <c r="DL103" s="253"/>
      <c r="DM103" s="253"/>
      <c r="DN103" s="253"/>
      <c r="DO103" s="253"/>
      <c r="DP103" s="253"/>
    </row>
    <row r="104" spans="24:120" hidden="1" x14ac:dyDescent="0.15">
      <c r="CV104" s="253"/>
      <c r="CW104" s="253"/>
      <c r="DA104" s="253"/>
      <c r="DB104" s="253"/>
      <c r="DF104" s="253"/>
      <c r="DG104" s="253"/>
      <c r="DK104" s="253"/>
      <c r="DL104" s="253"/>
      <c r="DN104" s="253"/>
      <c r="DO104" s="253"/>
      <c r="DP104" s="253"/>
    </row>
    <row r="105" spans="24:120" ht="12.75" hidden="1" customHeight="1" x14ac:dyDescent="0.15"/>
  </sheetData>
  <sheetProtection algorithmName="SHA-512" hashValue="2TLK0CwPuA42sNobzEVAWx4vjLTNW9AMNHWLUEvfLJNOqqKg7PAmx8xkXnB0sOMeBQvXmQv2LO2/EieD2rCthg==" saltValue="O9ejuJ0Rd8h8yAvNHcwaTQ==" spinCount="100000" sheet="1" objects="1" scenarios="1"/>
  <dataConsolidate/>
  <phoneticPr fontId="2"/>
  <printOptions horizontalCentered="1" verticalCentered="1"/>
  <pageMargins left="0" right="0" top="0" bottom="0" header="0" footer="0"/>
  <pageSetup paperSize="9" scale="42"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54" customWidth="1"/>
    <col min="117" max="16384" width="9" style="253" hidden="1"/>
  </cols>
  <sheetData>
    <row r="1" spans="2:116" x14ac:dyDescent="0.15">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row>
    <row r="2" spans="2:116" x14ac:dyDescent="0.15"/>
    <row r="3" spans="2:116" x14ac:dyDescent="0.15"/>
    <row r="4" spans="2:116" x14ac:dyDescent="0.15">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row>
    <row r="5" spans="2:116" x14ac:dyDescent="0.15">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3"/>
      <c r="CL18" s="253"/>
      <c r="CM18" s="253"/>
      <c r="CN18" s="253"/>
      <c r="CO18" s="253"/>
      <c r="CP18" s="253"/>
      <c r="CQ18" s="253"/>
      <c r="CR18" s="253"/>
      <c r="CS18" s="253"/>
      <c r="CT18" s="253"/>
      <c r="CU18" s="253"/>
      <c r="CV18" s="253"/>
      <c r="CW18" s="253"/>
      <c r="CX18" s="253"/>
      <c r="CY18" s="253"/>
      <c r="CZ18" s="253"/>
      <c r="DA18" s="253"/>
      <c r="DB18" s="253"/>
      <c r="DC18" s="253"/>
      <c r="DD18" s="253"/>
      <c r="DE18" s="253"/>
      <c r="DF18" s="253"/>
      <c r="DG18" s="253"/>
      <c r="DH18" s="253"/>
      <c r="DI18" s="253"/>
      <c r="DJ18" s="253"/>
      <c r="DK18" s="253"/>
      <c r="DL18" s="253"/>
    </row>
    <row r="19" spans="9:116" x14ac:dyDescent="0.15"/>
    <row r="20" spans="9:116" x14ac:dyDescent="0.15"/>
    <row r="21" spans="9:116" x14ac:dyDescent="0.15">
      <c r="DL21" s="253"/>
    </row>
    <row r="22" spans="9:116" x14ac:dyDescent="0.15">
      <c r="DI22" s="253"/>
      <c r="DJ22" s="253"/>
      <c r="DK22" s="253"/>
      <c r="DL22" s="253"/>
    </row>
    <row r="23" spans="9:116" x14ac:dyDescent="0.15">
      <c r="CY23" s="253"/>
      <c r="CZ23" s="253"/>
      <c r="DA23" s="253"/>
      <c r="DB23" s="253"/>
      <c r="DC23" s="253"/>
      <c r="DD23" s="253"/>
      <c r="DE23" s="253"/>
      <c r="DF23" s="253"/>
      <c r="DG23" s="253"/>
      <c r="DH23" s="253"/>
      <c r="DI23" s="253"/>
      <c r="DJ23" s="253"/>
      <c r="DK23" s="253"/>
      <c r="DL23" s="253"/>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3"/>
      <c r="DA35" s="253"/>
      <c r="DB35" s="253"/>
      <c r="DC35" s="253"/>
      <c r="DD35" s="253"/>
      <c r="DE35" s="253"/>
      <c r="DF35" s="253"/>
      <c r="DG35" s="253"/>
      <c r="DH35" s="253"/>
      <c r="DI35" s="253"/>
      <c r="DJ35" s="253"/>
      <c r="DK35" s="253"/>
      <c r="DL35" s="253"/>
    </row>
    <row r="36" spans="15:116" x14ac:dyDescent="0.15"/>
    <row r="37" spans="15:116" x14ac:dyDescent="0.15">
      <c r="DL37" s="253"/>
    </row>
    <row r="38" spans="15:116" x14ac:dyDescent="0.15">
      <c r="DI38" s="253"/>
      <c r="DJ38" s="253"/>
      <c r="DK38" s="253"/>
      <c r="DL38" s="253"/>
    </row>
    <row r="39" spans="15:116" x14ac:dyDescent="0.15"/>
    <row r="40" spans="15:116" x14ac:dyDescent="0.15"/>
    <row r="41" spans="15:116" x14ac:dyDescent="0.15"/>
    <row r="42" spans="15:116" x14ac:dyDescent="0.15"/>
    <row r="43" spans="15:116" x14ac:dyDescent="0.15">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E43" s="253"/>
      <c r="DF43" s="253"/>
      <c r="DG43" s="253"/>
      <c r="DH43" s="253"/>
      <c r="DI43" s="253"/>
      <c r="DJ43" s="253"/>
      <c r="DK43" s="253"/>
      <c r="DL43" s="253"/>
    </row>
    <row r="44" spans="15:116" x14ac:dyDescent="0.15">
      <c r="DL44" s="253"/>
    </row>
    <row r="45" spans="15:116" x14ac:dyDescent="0.15"/>
    <row r="46" spans="15:116" x14ac:dyDescent="0.15">
      <c r="DA46" s="253"/>
      <c r="DB46" s="253"/>
      <c r="DC46" s="253"/>
      <c r="DD46" s="253"/>
      <c r="DE46" s="253"/>
      <c r="DF46" s="253"/>
      <c r="DG46" s="253"/>
      <c r="DH46" s="253"/>
      <c r="DI46" s="253"/>
      <c r="DJ46" s="253"/>
      <c r="DK46" s="253"/>
      <c r="DL46" s="253"/>
    </row>
    <row r="47" spans="15:116" x14ac:dyDescent="0.15"/>
    <row r="48" spans="15:116" x14ac:dyDescent="0.15"/>
    <row r="49" spans="104:116" x14ac:dyDescent="0.15"/>
    <row r="50" spans="104:116" x14ac:dyDescent="0.15">
      <c r="CZ50" s="253"/>
      <c r="DA50" s="253"/>
      <c r="DB50" s="253"/>
      <c r="DC50" s="253"/>
      <c r="DD50" s="253"/>
      <c r="DE50" s="253"/>
      <c r="DF50" s="253"/>
      <c r="DG50" s="253"/>
      <c r="DH50" s="253"/>
      <c r="DI50" s="253"/>
      <c r="DJ50" s="253"/>
      <c r="DK50" s="253"/>
      <c r="DL50" s="253"/>
    </row>
    <row r="51" spans="104:116" x14ac:dyDescent="0.15"/>
    <row r="52" spans="104:116" x14ac:dyDescent="0.15"/>
    <row r="53" spans="104:116" x14ac:dyDescent="0.15">
      <c r="DL53" s="253"/>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3"/>
      <c r="DD67" s="253"/>
      <c r="DE67" s="253"/>
      <c r="DF67" s="253"/>
      <c r="DG67" s="253"/>
      <c r="DH67" s="253"/>
      <c r="DI67" s="253"/>
      <c r="DJ67" s="253"/>
      <c r="DK67" s="253"/>
      <c r="DL67" s="253"/>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qbI/wDxxm3r/bTuLzh7n+YCX8VW+MqVm1ZsjS9DE4yfi5Bt+sw2USK4l20dm531khzVkXtIePf3HQK1mdwGp+w==" saltValue="y+r2iqFSQPb244Rab0MyXQ=="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55" customWidth="1"/>
    <col min="37" max="44" width="17" style="255" customWidth="1"/>
    <col min="45" max="45" width="6.125" style="261" customWidth="1"/>
    <col min="46" max="46" width="3" style="259" customWidth="1"/>
    <col min="47" max="47" width="19.125" style="255" hidden="1" customWidth="1"/>
    <col min="48" max="52" width="12.625" style="255" hidden="1" customWidth="1"/>
    <col min="53" max="16384" width="8.625" style="255" hidden="1"/>
  </cols>
  <sheetData>
    <row r="1" spans="1:46" x14ac:dyDescent="0.15">
      <c r="AS1" s="255"/>
      <c r="AT1" s="255"/>
    </row>
    <row r="2" spans="1:46" x14ac:dyDescent="0.15">
      <c r="AS2" s="255"/>
      <c r="AT2" s="255"/>
    </row>
    <row r="3" spans="1:46" x14ac:dyDescent="0.15">
      <c r="AS3" s="255"/>
      <c r="AT3" s="255"/>
    </row>
    <row r="4" spans="1:46" x14ac:dyDescent="0.15">
      <c r="AS4" s="255"/>
      <c r="AT4" s="255"/>
    </row>
    <row r="5" spans="1:46" ht="17.25" x14ac:dyDescent="0.15">
      <c r="A5" s="256" t="s">
        <v>474</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8"/>
    </row>
    <row r="6" spans="1:46" x14ac:dyDescent="0.15">
      <c r="A6" s="259"/>
      <c r="AK6" s="260" t="s">
        <v>475</v>
      </c>
      <c r="AL6" s="260"/>
      <c r="AM6" s="260"/>
      <c r="AN6" s="260"/>
    </row>
    <row r="7" spans="1:46" ht="13.5" customHeight="1" x14ac:dyDescent="0.15">
      <c r="A7" s="259"/>
      <c r="AK7" s="262"/>
      <c r="AL7" s="263"/>
      <c r="AM7" s="263"/>
      <c r="AN7" s="264"/>
      <c r="AO7" s="1101" t="s">
        <v>476</v>
      </c>
      <c r="AP7" s="265"/>
      <c r="AQ7" s="266" t="s">
        <v>477</v>
      </c>
      <c r="AR7" s="267"/>
    </row>
    <row r="8" spans="1:46" x14ac:dyDescent="0.15">
      <c r="A8" s="259"/>
      <c r="AK8" s="268"/>
      <c r="AL8" s="269"/>
      <c r="AM8" s="269"/>
      <c r="AN8" s="270"/>
      <c r="AO8" s="1102"/>
      <c r="AP8" s="271" t="s">
        <v>478</v>
      </c>
      <c r="AQ8" s="272" t="s">
        <v>479</v>
      </c>
      <c r="AR8" s="273" t="s">
        <v>480</v>
      </c>
    </row>
    <row r="9" spans="1:46" x14ac:dyDescent="0.15">
      <c r="A9" s="259"/>
      <c r="AK9" s="1103" t="s">
        <v>481</v>
      </c>
      <c r="AL9" s="1104"/>
      <c r="AM9" s="1104"/>
      <c r="AN9" s="1105"/>
      <c r="AO9" s="274">
        <v>40722142</v>
      </c>
      <c r="AP9" s="274">
        <v>54916</v>
      </c>
      <c r="AQ9" s="275">
        <v>62747</v>
      </c>
      <c r="AR9" s="276">
        <v>-12.5</v>
      </c>
    </row>
    <row r="10" spans="1:46" ht="13.5" customHeight="1" x14ac:dyDescent="0.15">
      <c r="A10" s="259"/>
      <c r="AK10" s="1103" t="s">
        <v>482</v>
      </c>
      <c r="AL10" s="1104"/>
      <c r="AM10" s="1104"/>
      <c r="AN10" s="1105"/>
      <c r="AO10" s="277">
        <v>568087</v>
      </c>
      <c r="AP10" s="277">
        <v>766</v>
      </c>
      <c r="AQ10" s="278">
        <v>903</v>
      </c>
      <c r="AR10" s="279">
        <v>-15.2</v>
      </c>
    </row>
    <row r="11" spans="1:46" ht="13.5" customHeight="1" x14ac:dyDescent="0.15">
      <c r="A11" s="259"/>
      <c r="AK11" s="1103" t="s">
        <v>483</v>
      </c>
      <c r="AL11" s="1104"/>
      <c r="AM11" s="1104"/>
      <c r="AN11" s="1105"/>
      <c r="AO11" s="277" t="s">
        <v>484</v>
      </c>
      <c r="AP11" s="277" t="s">
        <v>484</v>
      </c>
      <c r="AQ11" s="278" t="s">
        <v>484</v>
      </c>
      <c r="AR11" s="279" t="s">
        <v>484</v>
      </c>
    </row>
    <row r="12" spans="1:46" ht="13.5" customHeight="1" x14ac:dyDescent="0.15">
      <c r="A12" s="259"/>
      <c r="AK12" s="1103" t="s">
        <v>485</v>
      </c>
      <c r="AL12" s="1104"/>
      <c r="AM12" s="1104"/>
      <c r="AN12" s="1105"/>
      <c r="AO12" s="277" t="s">
        <v>484</v>
      </c>
      <c r="AP12" s="277" t="s">
        <v>484</v>
      </c>
      <c r="AQ12" s="278" t="s">
        <v>484</v>
      </c>
      <c r="AR12" s="279" t="s">
        <v>484</v>
      </c>
    </row>
    <row r="13" spans="1:46" ht="13.5" customHeight="1" x14ac:dyDescent="0.15">
      <c r="A13" s="259"/>
      <c r="AK13" s="1103" t="s">
        <v>486</v>
      </c>
      <c r="AL13" s="1104"/>
      <c r="AM13" s="1104"/>
      <c r="AN13" s="1105"/>
      <c r="AO13" s="277">
        <v>1347485</v>
      </c>
      <c r="AP13" s="277">
        <v>1817</v>
      </c>
      <c r="AQ13" s="278">
        <v>2239</v>
      </c>
      <c r="AR13" s="279">
        <v>-18.8</v>
      </c>
    </row>
    <row r="14" spans="1:46" ht="13.5" customHeight="1" x14ac:dyDescent="0.15">
      <c r="A14" s="259"/>
      <c r="AK14" s="1103" t="s">
        <v>487</v>
      </c>
      <c r="AL14" s="1104"/>
      <c r="AM14" s="1104"/>
      <c r="AN14" s="1105"/>
      <c r="AO14" s="277">
        <v>1112874</v>
      </c>
      <c r="AP14" s="277">
        <v>1501</v>
      </c>
      <c r="AQ14" s="278">
        <v>1577</v>
      </c>
      <c r="AR14" s="279">
        <v>-4.8</v>
      </c>
    </row>
    <row r="15" spans="1:46" ht="13.5" customHeight="1" x14ac:dyDescent="0.15">
      <c r="A15" s="259"/>
      <c r="AK15" s="1106" t="s">
        <v>488</v>
      </c>
      <c r="AL15" s="1107"/>
      <c r="AM15" s="1107"/>
      <c r="AN15" s="1108"/>
      <c r="AO15" s="277">
        <v>-1096077</v>
      </c>
      <c r="AP15" s="277">
        <v>-1478</v>
      </c>
      <c r="AQ15" s="278">
        <v>-1898</v>
      </c>
      <c r="AR15" s="279">
        <v>-22.1</v>
      </c>
    </row>
    <row r="16" spans="1:46" x14ac:dyDescent="0.15">
      <c r="A16" s="259"/>
      <c r="AK16" s="1106" t="s">
        <v>177</v>
      </c>
      <c r="AL16" s="1107"/>
      <c r="AM16" s="1107"/>
      <c r="AN16" s="1108"/>
      <c r="AO16" s="277">
        <v>42654511</v>
      </c>
      <c r="AP16" s="277">
        <v>57522</v>
      </c>
      <c r="AQ16" s="278">
        <v>65568</v>
      </c>
      <c r="AR16" s="279">
        <v>-12.3</v>
      </c>
    </row>
    <row r="17" spans="1:46" x14ac:dyDescent="0.15">
      <c r="A17" s="259"/>
    </row>
    <row r="18" spans="1:46" x14ac:dyDescent="0.15">
      <c r="A18" s="259"/>
      <c r="AQ18" s="280"/>
      <c r="AR18" s="280"/>
    </row>
    <row r="19" spans="1:46" x14ac:dyDescent="0.15">
      <c r="A19" s="259"/>
      <c r="AK19" s="255" t="s">
        <v>489</v>
      </c>
    </row>
    <row r="20" spans="1:46" x14ac:dyDescent="0.15">
      <c r="A20" s="259"/>
      <c r="AK20" s="281"/>
      <c r="AL20" s="282"/>
      <c r="AM20" s="282"/>
      <c r="AN20" s="283"/>
      <c r="AO20" s="284" t="s">
        <v>490</v>
      </c>
      <c r="AP20" s="285" t="s">
        <v>491</v>
      </c>
      <c r="AQ20" s="286" t="s">
        <v>492</v>
      </c>
      <c r="AR20" s="287"/>
    </row>
    <row r="21" spans="1:46" s="260" customFormat="1" x14ac:dyDescent="0.15">
      <c r="A21" s="288"/>
      <c r="AK21" s="1109" t="s">
        <v>493</v>
      </c>
      <c r="AL21" s="1110"/>
      <c r="AM21" s="1110"/>
      <c r="AN21" s="1111"/>
      <c r="AO21" s="289">
        <v>5.64</v>
      </c>
      <c r="AP21" s="290">
        <v>6.35</v>
      </c>
      <c r="AQ21" s="291">
        <v>-0.71</v>
      </c>
      <c r="AS21" s="292"/>
      <c r="AT21" s="288"/>
    </row>
    <row r="22" spans="1:46" s="260" customFormat="1" x14ac:dyDescent="0.15">
      <c r="A22" s="288"/>
      <c r="AK22" s="1109" t="s">
        <v>494</v>
      </c>
      <c r="AL22" s="1110"/>
      <c r="AM22" s="1110"/>
      <c r="AN22" s="1111"/>
      <c r="AO22" s="293">
        <v>98.3</v>
      </c>
      <c r="AP22" s="294">
        <v>98.6</v>
      </c>
      <c r="AQ22" s="295">
        <v>-0.3</v>
      </c>
      <c r="AR22" s="280"/>
      <c r="AS22" s="292"/>
      <c r="AT22" s="288"/>
    </row>
    <row r="23" spans="1:46" s="260" customFormat="1" x14ac:dyDescent="0.15">
      <c r="A23" s="288"/>
      <c r="AP23" s="280"/>
      <c r="AQ23" s="280"/>
      <c r="AR23" s="280"/>
      <c r="AS23" s="292"/>
      <c r="AT23" s="288"/>
    </row>
    <row r="24" spans="1:46" s="260" customFormat="1" x14ac:dyDescent="0.15">
      <c r="A24" s="288"/>
      <c r="AP24" s="280"/>
      <c r="AQ24" s="280"/>
      <c r="AR24" s="280"/>
      <c r="AS24" s="292"/>
      <c r="AT24" s="288"/>
    </row>
    <row r="25" spans="1:46" s="260" customFormat="1" x14ac:dyDescent="0.15">
      <c r="A25" s="296"/>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8"/>
      <c r="AQ25" s="298"/>
      <c r="AR25" s="298"/>
      <c r="AS25" s="299"/>
      <c r="AT25" s="288"/>
    </row>
    <row r="26" spans="1:46" s="260" customFormat="1" x14ac:dyDescent="0.15">
      <c r="A26" s="1100" t="s">
        <v>495</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300"/>
      <c r="AS27" s="255"/>
      <c r="AT27" s="255"/>
    </row>
    <row r="28" spans="1:46" ht="17.25" x14ac:dyDescent="0.15">
      <c r="A28" s="256" t="s">
        <v>496</v>
      </c>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301"/>
    </row>
    <row r="29" spans="1:46" x14ac:dyDescent="0.15">
      <c r="A29" s="259"/>
      <c r="AK29" s="260" t="s">
        <v>497</v>
      </c>
      <c r="AL29" s="260"/>
      <c r="AM29" s="260"/>
      <c r="AN29" s="260"/>
      <c r="AS29" s="302"/>
    </row>
    <row r="30" spans="1:46" ht="13.5" customHeight="1" x14ac:dyDescent="0.15">
      <c r="A30" s="259"/>
      <c r="AK30" s="262"/>
      <c r="AL30" s="263"/>
      <c r="AM30" s="263"/>
      <c r="AN30" s="264"/>
      <c r="AO30" s="1101" t="s">
        <v>476</v>
      </c>
      <c r="AP30" s="265"/>
      <c r="AQ30" s="266" t="s">
        <v>477</v>
      </c>
      <c r="AR30" s="267"/>
    </row>
    <row r="31" spans="1:46" x14ac:dyDescent="0.15">
      <c r="A31" s="259"/>
      <c r="AK31" s="268"/>
      <c r="AL31" s="269"/>
      <c r="AM31" s="269"/>
      <c r="AN31" s="270"/>
      <c r="AO31" s="1102"/>
      <c r="AP31" s="271" t="s">
        <v>478</v>
      </c>
      <c r="AQ31" s="272" t="s">
        <v>479</v>
      </c>
      <c r="AR31" s="273" t="s">
        <v>480</v>
      </c>
    </row>
    <row r="32" spans="1:46" ht="27" customHeight="1" x14ac:dyDescent="0.15">
      <c r="A32" s="259"/>
      <c r="AK32" s="1117" t="s">
        <v>498</v>
      </c>
      <c r="AL32" s="1118"/>
      <c r="AM32" s="1118"/>
      <c r="AN32" s="1119"/>
      <c r="AO32" s="303">
        <v>3288090</v>
      </c>
      <c r="AP32" s="303">
        <v>4434</v>
      </c>
      <c r="AQ32" s="304">
        <v>3862</v>
      </c>
      <c r="AR32" s="305">
        <v>14.8</v>
      </c>
    </row>
    <row r="33" spans="1:46" ht="13.5" customHeight="1" x14ac:dyDescent="0.15">
      <c r="A33" s="259"/>
      <c r="AK33" s="1117" t="s">
        <v>499</v>
      </c>
      <c r="AL33" s="1118"/>
      <c r="AM33" s="1118"/>
      <c r="AN33" s="1119"/>
      <c r="AO33" s="303" t="s">
        <v>484</v>
      </c>
      <c r="AP33" s="303" t="s">
        <v>484</v>
      </c>
      <c r="AQ33" s="304" t="s">
        <v>484</v>
      </c>
      <c r="AR33" s="305" t="s">
        <v>484</v>
      </c>
    </row>
    <row r="34" spans="1:46" ht="27" customHeight="1" x14ac:dyDescent="0.15">
      <c r="A34" s="259"/>
      <c r="AK34" s="1117" t="s">
        <v>500</v>
      </c>
      <c r="AL34" s="1118"/>
      <c r="AM34" s="1118"/>
      <c r="AN34" s="1119"/>
      <c r="AO34" s="303">
        <v>527237</v>
      </c>
      <c r="AP34" s="303">
        <v>711</v>
      </c>
      <c r="AQ34" s="304">
        <v>339</v>
      </c>
      <c r="AR34" s="305">
        <v>109.7</v>
      </c>
    </row>
    <row r="35" spans="1:46" ht="27" customHeight="1" x14ac:dyDescent="0.15">
      <c r="A35" s="259"/>
      <c r="AK35" s="1117" t="s">
        <v>501</v>
      </c>
      <c r="AL35" s="1118"/>
      <c r="AM35" s="1118"/>
      <c r="AN35" s="1119"/>
      <c r="AO35" s="303">
        <v>54103</v>
      </c>
      <c r="AP35" s="303">
        <v>73</v>
      </c>
      <c r="AQ35" s="304">
        <v>19</v>
      </c>
      <c r="AR35" s="305">
        <v>284.2</v>
      </c>
    </row>
    <row r="36" spans="1:46" ht="27" customHeight="1" x14ac:dyDescent="0.15">
      <c r="A36" s="259"/>
      <c r="AK36" s="1117" t="s">
        <v>502</v>
      </c>
      <c r="AL36" s="1118"/>
      <c r="AM36" s="1118"/>
      <c r="AN36" s="1119"/>
      <c r="AO36" s="303">
        <v>239948</v>
      </c>
      <c r="AP36" s="303">
        <v>324</v>
      </c>
      <c r="AQ36" s="304">
        <v>364</v>
      </c>
      <c r="AR36" s="305">
        <v>-11</v>
      </c>
    </row>
    <row r="37" spans="1:46" ht="13.5" customHeight="1" x14ac:dyDescent="0.15">
      <c r="A37" s="259"/>
      <c r="AK37" s="1117" t="s">
        <v>503</v>
      </c>
      <c r="AL37" s="1118"/>
      <c r="AM37" s="1118"/>
      <c r="AN37" s="1119"/>
      <c r="AO37" s="303">
        <v>772096</v>
      </c>
      <c r="AP37" s="303">
        <v>1041</v>
      </c>
      <c r="AQ37" s="304">
        <v>2345</v>
      </c>
      <c r="AR37" s="305">
        <v>-55.6</v>
      </c>
    </row>
    <row r="38" spans="1:46" ht="27" customHeight="1" x14ac:dyDescent="0.15">
      <c r="A38" s="259"/>
      <c r="AK38" s="1120" t="s">
        <v>504</v>
      </c>
      <c r="AL38" s="1121"/>
      <c r="AM38" s="1121"/>
      <c r="AN38" s="1122"/>
      <c r="AO38" s="306" t="s">
        <v>484</v>
      </c>
      <c r="AP38" s="306" t="s">
        <v>484</v>
      </c>
      <c r="AQ38" s="307" t="s">
        <v>484</v>
      </c>
      <c r="AR38" s="295" t="s">
        <v>484</v>
      </c>
      <c r="AS38" s="302"/>
    </row>
    <row r="39" spans="1:46" x14ac:dyDescent="0.15">
      <c r="A39" s="259"/>
      <c r="AK39" s="1120" t="s">
        <v>505</v>
      </c>
      <c r="AL39" s="1121"/>
      <c r="AM39" s="1121"/>
      <c r="AN39" s="1122"/>
      <c r="AO39" s="303" t="s">
        <v>484</v>
      </c>
      <c r="AP39" s="303" t="s">
        <v>484</v>
      </c>
      <c r="AQ39" s="304">
        <v>-12</v>
      </c>
      <c r="AR39" s="305" t="s">
        <v>484</v>
      </c>
      <c r="AS39" s="302"/>
    </row>
    <row r="40" spans="1:46" ht="27" customHeight="1" x14ac:dyDescent="0.15">
      <c r="A40" s="259"/>
      <c r="AK40" s="1117" t="s">
        <v>506</v>
      </c>
      <c r="AL40" s="1118"/>
      <c r="AM40" s="1118"/>
      <c r="AN40" s="1119"/>
      <c r="AO40" s="303">
        <v>-9437842</v>
      </c>
      <c r="AP40" s="303">
        <v>-12727</v>
      </c>
      <c r="AQ40" s="304">
        <v>-12184</v>
      </c>
      <c r="AR40" s="305">
        <v>4.5</v>
      </c>
      <c r="AS40" s="302"/>
    </row>
    <row r="41" spans="1:46" x14ac:dyDescent="0.15">
      <c r="A41" s="259"/>
      <c r="AK41" s="1123" t="s">
        <v>287</v>
      </c>
      <c r="AL41" s="1124"/>
      <c r="AM41" s="1124"/>
      <c r="AN41" s="1125"/>
      <c r="AO41" s="303">
        <v>-4556368</v>
      </c>
      <c r="AP41" s="303">
        <v>-6144</v>
      </c>
      <c r="AQ41" s="304">
        <v>-5268</v>
      </c>
      <c r="AR41" s="305">
        <v>16.600000000000001</v>
      </c>
      <c r="AS41" s="302"/>
    </row>
    <row r="42" spans="1:46" x14ac:dyDescent="0.15">
      <c r="A42" s="259"/>
      <c r="AK42" s="308"/>
      <c r="AQ42" s="280"/>
      <c r="AR42" s="280"/>
      <c r="AS42" s="302"/>
    </row>
    <row r="43" spans="1:46" x14ac:dyDescent="0.15">
      <c r="A43" s="259"/>
      <c r="AP43" s="309"/>
      <c r="AQ43" s="280"/>
      <c r="AS43" s="302"/>
    </row>
    <row r="44" spans="1:46" x14ac:dyDescent="0.15">
      <c r="A44" s="259"/>
      <c r="AQ44" s="280"/>
    </row>
    <row r="45" spans="1:46" x14ac:dyDescent="0.15">
      <c r="A45" s="257"/>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310"/>
      <c r="AR45" s="257"/>
      <c r="AS45" s="257"/>
      <c r="AT45" s="255"/>
    </row>
    <row r="46" spans="1:46" x14ac:dyDescent="0.15">
      <c r="A46" s="311"/>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255"/>
    </row>
    <row r="47" spans="1:46" ht="17.25" customHeight="1" x14ac:dyDescent="0.15">
      <c r="A47" s="312" t="s">
        <v>507</v>
      </c>
    </row>
    <row r="48" spans="1:46" x14ac:dyDescent="0.15">
      <c r="A48" s="259"/>
      <c r="AK48" s="313" t="s">
        <v>508</v>
      </c>
      <c r="AL48" s="313"/>
      <c r="AM48" s="313"/>
      <c r="AN48" s="313"/>
      <c r="AO48" s="313"/>
      <c r="AP48" s="313"/>
      <c r="AQ48" s="314"/>
      <c r="AR48" s="313"/>
    </row>
    <row r="49" spans="1:44" ht="13.5" customHeight="1" x14ac:dyDescent="0.15">
      <c r="A49" s="259"/>
      <c r="AK49" s="315"/>
      <c r="AL49" s="316"/>
      <c r="AM49" s="1112" t="s">
        <v>476</v>
      </c>
      <c r="AN49" s="1114" t="s">
        <v>509</v>
      </c>
      <c r="AO49" s="1115"/>
      <c r="AP49" s="1115"/>
      <c r="AQ49" s="1115"/>
      <c r="AR49" s="1116"/>
    </row>
    <row r="50" spans="1:44" x14ac:dyDescent="0.15">
      <c r="A50" s="259"/>
      <c r="AK50" s="317"/>
      <c r="AL50" s="318"/>
      <c r="AM50" s="1113"/>
      <c r="AN50" s="319" t="s">
        <v>510</v>
      </c>
      <c r="AO50" s="320" t="s">
        <v>511</v>
      </c>
      <c r="AP50" s="321" t="s">
        <v>512</v>
      </c>
      <c r="AQ50" s="322" t="s">
        <v>513</v>
      </c>
      <c r="AR50" s="323" t="s">
        <v>514</v>
      </c>
    </row>
    <row r="51" spans="1:44" x14ac:dyDescent="0.15">
      <c r="A51" s="259"/>
      <c r="AK51" s="315" t="s">
        <v>515</v>
      </c>
      <c r="AL51" s="316"/>
      <c r="AM51" s="324">
        <v>27081727</v>
      </c>
      <c r="AN51" s="325">
        <v>36625</v>
      </c>
      <c r="AO51" s="326">
        <v>-6.7</v>
      </c>
      <c r="AP51" s="327">
        <v>51681</v>
      </c>
      <c r="AQ51" s="328">
        <v>3.8</v>
      </c>
      <c r="AR51" s="329">
        <v>-10.5</v>
      </c>
    </row>
    <row r="52" spans="1:44" x14ac:dyDescent="0.15">
      <c r="A52" s="259"/>
      <c r="AK52" s="330"/>
      <c r="AL52" s="331" t="s">
        <v>516</v>
      </c>
      <c r="AM52" s="332">
        <v>24200871</v>
      </c>
      <c r="AN52" s="333">
        <v>32729</v>
      </c>
      <c r="AO52" s="334">
        <v>0.2</v>
      </c>
      <c r="AP52" s="335">
        <v>37226</v>
      </c>
      <c r="AQ52" s="336">
        <v>-0.1</v>
      </c>
      <c r="AR52" s="337">
        <v>0.3</v>
      </c>
    </row>
    <row r="53" spans="1:44" x14ac:dyDescent="0.15">
      <c r="A53" s="259"/>
      <c r="AK53" s="315" t="s">
        <v>517</v>
      </c>
      <c r="AL53" s="316"/>
      <c r="AM53" s="324">
        <v>26452053</v>
      </c>
      <c r="AN53" s="325">
        <v>35741</v>
      </c>
      <c r="AO53" s="326">
        <v>-2.4</v>
      </c>
      <c r="AP53" s="327">
        <v>50465</v>
      </c>
      <c r="AQ53" s="328">
        <v>-2.4</v>
      </c>
      <c r="AR53" s="329">
        <v>0</v>
      </c>
    </row>
    <row r="54" spans="1:44" x14ac:dyDescent="0.15">
      <c r="A54" s="259"/>
      <c r="AK54" s="330"/>
      <c r="AL54" s="331" t="s">
        <v>516</v>
      </c>
      <c r="AM54" s="332">
        <v>21238249</v>
      </c>
      <c r="AN54" s="333">
        <v>28696</v>
      </c>
      <c r="AO54" s="334">
        <v>-12.3</v>
      </c>
      <c r="AP54" s="335">
        <v>34193</v>
      </c>
      <c r="AQ54" s="336">
        <v>-8.1</v>
      </c>
      <c r="AR54" s="337">
        <v>-4.2</v>
      </c>
    </row>
    <row r="55" spans="1:44" x14ac:dyDescent="0.15">
      <c r="A55" s="259"/>
      <c r="AK55" s="315" t="s">
        <v>518</v>
      </c>
      <c r="AL55" s="316"/>
      <c r="AM55" s="324">
        <v>27929355</v>
      </c>
      <c r="AN55" s="325">
        <v>37826</v>
      </c>
      <c r="AO55" s="326">
        <v>5.8</v>
      </c>
      <c r="AP55" s="327">
        <v>51679</v>
      </c>
      <c r="AQ55" s="328">
        <v>2.4</v>
      </c>
      <c r="AR55" s="329">
        <v>3.4</v>
      </c>
    </row>
    <row r="56" spans="1:44" x14ac:dyDescent="0.15">
      <c r="A56" s="259"/>
      <c r="AK56" s="330"/>
      <c r="AL56" s="331" t="s">
        <v>516</v>
      </c>
      <c r="AM56" s="332">
        <v>23559669</v>
      </c>
      <c r="AN56" s="333">
        <v>31908</v>
      </c>
      <c r="AO56" s="334">
        <v>11.2</v>
      </c>
      <c r="AP56" s="335">
        <v>35132</v>
      </c>
      <c r="AQ56" s="336">
        <v>2.7</v>
      </c>
      <c r="AR56" s="337">
        <v>8.5</v>
      </c>
    </row>
    <row r="57" spans="1:44" x14ac:dyDescent="0.15">
      <c r="A57" s="259"/>
      <c r="AK57" s="315" t="s">
        <v>519</v>
      </c>
      <c r="AL57" s="316"/>
      <c r="AM57" s="324">
        <v>26213541</v>
      </c>
      <c r="AN57" s="325">
        <v>35476</v>
      </c>
      <c r="AO57" s="326">
        <v>-6.2</v>
      </c>
      <c r="AP57" s="327">
        <v>49665</v>
      </c>
      <c r="AQ57" s="328">
        <v>-3.9</v>
      </c>
      <c r="AR57" s="329">
        <v>-2.2999999999999998</v>
      </c>
    </row>
    <row r="58" spans="1:44" x14ac:dyDescent="0.15">
      <c r="A58" s="259"/>
      <c r="AK58" s="330"/>
      <c r="AL58" s="331" t="s">
        <v>516</v>
      </c>
      <c r="AM58" s="332">
        <v>23674665</v>
      </c>
      <c r="AN58" s="333">
        <v>32040</v>
      </c>
      <c r="AO58" s="334">
        <v>0.4</v>
      </c>
      <c r="AP58" s="335">
        <v>34678</v>
      </c>
      <c r="AQ58" s="336">
        <v>-1.3</v>
      </c>
      <c r="AR58" s="337">
        <v>1.7</v>
      </c>
    </row>
    <row r="59" spans="1:44" x14ac:dyDescent="0.15">
      <c r="A59" s="259"/>
      <c r="AK59" s="315" t="s">
        <v>520</v>
      </c>
      <c r="AL59" s="316"/>
      <c r="AM59" s="324">
        <v>30726337</v>
      </c>
      <c r="AN59" s="325">
        <v>41436</v>
      </c>
      <c r="AO59" s="326">
        <v>16.8</v>
      </c>
      <c r="AP59" s="327">
        <v>63439</v>
      </c>
      <c r="AQ59" s="328">
        <v>27.7</v>
      </c>
      <c r="AR59" s="329">
        <v>-10.9</v>
      </c>
    </row>
    <row r="60" spans="1:44" x14ac:dyDescent="0.15">
      <c r="A60" s="259"/>
      <c r="AK60" s="330"/>
      <c r="AL60" s="331" t="s">
        <v>516</v>
      </c>
      <c r="AM60" s="332">
        <v>25635635</v>
      </c>
      <c r="AN60" s="333">
        <v>34571</v>
      </c>
      <c r="AO60" s="334">
        <v>7.9</v>
      </c>
      <c r="AP60" s="335">
        <v>46463</v>
      </c>
      <c r="AQ60" s="336">
        <v>34</v>
      </c>
      <c r="AR60" s="337">
        <v>-26.1</v>
      </c>
    </row>
    <row r="61" spans="1:44" x14ac:dyDescent="0.15">
      <c r="A61" s="259"/>
      <c r="AK61" s="315" t="s">
        <v>521</v>
      </c>
      <c r="AL61" s="338"/>
      <c r="AM61" s="324">
        <v>27680603</v>
      </c>
      <c r="AN61" s="325">
        <v>37421</v>
      </c>
      <c r="AO61" s="326">
        <v>1.5</v>
      </c>
      <c r="AP61" s="327">
        <v>53386</v>
      </c>
      <c r="AQ61" s="339">
        <v>5.5</v>
      </c>
      <c r="AR61" s="329">
        <v>-4</v>
      </c>
    </row>
    <row r="62" spans="1:44" x14ac:dyDescent="0.15">
      <c r="A62" s="259"/>
      <c r="AK62" s="330"/>
      <c r="AL62" s="331" t="s">
        <v>516</v>
      </c>
      <c r="AM62" s="332">
        <v>23661818</v>
      </c>
      <c r="AN62" s="333">
        <v>31989</v>
      </c>
      <c r="AO62" s="334">
        <v>1.5</v>
      </c>
      <c r="AP62" s="335">
        <v>37538</v>
      </c>
      <c r="AQ62" s="336">
        <v>5.4</v>
      </c>
      <c r="AR62" s="337">
        <v>-3.9</v>
      </c>
    </row>
    <row r="63" spans="1:44" x14ac:dyDescent="0.15">
      <c r="A63" s="259"/>
    </row>
    <row r="64" spans="1:44" x14ac:dyDescent="0.15">
      <c r="A64" s="259"/>
    </row>
    <row r="65" spans="1:46" x14ac:dyDescent="0.15">
      <c r="A65" s="259"/>
    </row>
    <row r="66" spans="1:46" x14ac:dyDescent="0.15">
      <c r="A66" s="340"/>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41"/>
    </row>
    <row r="67" spans="1:46" ht="13.5" hidden="1" customHeight="1" x14ac:dyDescent="0.15">
      <c r="AS67" s="255"/>
      <c r="AT67" s="255"/>
    </row>
    <row r="70" spans="1:46" hidden="1" x14ac:dyDescent="0.15"/>
    <row r="71" spans="1:46" hidden="1" x14ac:dyDescent="0.15"/>
    <row r="72" spans="1:46" hidden="1" x14ac:dyDescent="0.15"/>
    <row r="73" spans="1:46" hidden="1" x14ac:dyDescent="0.15"/>
  </sheetData>
  <sheetProtection algorithmName="SHA-512" hashValue="s2jWEvfUolSs3dwcJ1GywZAGjqqn8yQ+G3Z+B2+3E4ARIK0yCpJnoVkacl8cgDGI5QupcZOownoV3vZACq7nLg==" saltValue="DTNOo1oylLiGz21mN/uu1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54" customWidth="1"/>
    <col min="126" max="16384" width="9" style="253" hidden="1"/>
  </cols>
  <sheetData>
    <row r="1" spans="2:125" ht="13.5" customHeight="1" x14ac:dyDescent="0.15">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row>
    <row r="2" spans="2:125" x14ac:dyDescent="0.15">
      <c r="B2" s="253"/>
      <c r="DG2" s="253"/>
    </row>
    <row r="3" spans="2:125" x14ac:dyDescent="0.15">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H3" s="253"/>
      <c r="DI3" s="253"/>
      <c r="DJ3" s="253"/>
      <c r="DK3" s="253"/>
      <c r="DL3" s="253"/>
      <c r="DM3" s="253"/>
      <c r="DN3" s="253"/>
      <c r="DO3" s="253"/>
      <c r="DP3" s="253"/>
      <c r="DQ3" s="253"/>
      <c r="DR3" s="253"/>
      <c r="DS3" s="253"/>
      <c r="DT3" s="253"/>
      <c r="DU3" s="253"/>
    </row>
    <row r="4" spans="2:125" x14ac:dyDescent="0.15"/>
    <row r="5" spans="2:125" x14ac:dyDescent="0.15"/>
    <row r="6" spans="2:125" x14ac:dyDescent="0.15"/>
    <row r="7" spans="2:125" x14ac:dyDescent="0.15"/>
    <row r="8" spans="2:125" x14ac:dyDescent="0.15"/>
    <row r="9" spans="2:125" x14ac:dyDescent="0.15">
      <c r="DU9" s="253"/>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3"/>
    </row>
    <row r="18" spans="125:125" x14ac:dyDescent="0.15"/>
    <row r="19" spans="125:125" x14ac:dyDescent="0.15"/>
    <row r="20" spans="125:125" x14ac:dyDescent="0.15">
      <c r="DU20" s="253"/>
    </row>
    <row r="21" spans="125:125" x14ac:dyDescent="0.15">
      <c r="DU21" s="253"/>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3"/>
    </row>
    <row r="29" spans="125:125" x14ac:dyDescent="0.15"/>
    <row r="30" spans="125:125" x14ac:dyDescent="0.15"/>
    <row r="31" spans="125:125" x14ac:dyDescent="0.15"/>
    <row r="32" spans="125:125" x14ac:dyDescent="0.15"/>
    <row r="33" spans="2:125" x14ac:dyDescent="0.15">
      <c r="B33" s="253"/>
      <c r="G33" s="253"/>
      <c r="I33" s="253"/>
    </row>
    <row r="34" spans="2:125" x14ac:dyDescent="0.15">
      <c r="C34" s="253"/>
      <c r="P34" s="253"/>
      <c r="DE34" s="253"/>
      <c r="DH34" s="253"/>
    </row>
    <row r="35" spans="2:125" x14ac:dyDescent="0.15">
      <c r="D35" s="253"/>
      <c r="E35" s="253"/>
      <c r="DG35" s="253"/>
      <c r="DJ35" s="253"/>
      <c r="DP35" s="253"/>
      <c r="DQ35" s="253"/>
      <c r="DR35" s="253"/>
      <c r="DS35" s="253"/>
      <c r="DT35" s="253"/>
      <c r="DU35" s="253"/>
    </row>
    <row r="36" spans="2:125" x14ac:dyDescent="0.15">
      <c r="F36" s="253"/>
      <c r="H36" s="253"/>
      <c r="J36" s="253"/>
      <c r="K36" s="253"/>
      <c r="L36" s="253"/>
      <c r="M36" s="253"/>
      <c r="N36" s="253"/>
      <c r="O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3"/>
      <c r="BR36" s="253"/>
      <c r="BS36" s="253"/>
      <c r="BT36" s="253"/>
      <c r="BU36" s="253"/>
      <c r="BV36" s="253"/>
      <c r="BW36" s="253"/>
      <c r="BX36" s="253"/>
      <c r="BY36" s="253"/>
      <c r="BZ36" s="253"/>
      <c r="CA36" s="253"/>
      <c r="CB36" s="253"/>
      <c r="CC36" s="253"/>
      <c r="CD36" s="253"/>
      <c r="CE36" s="253"/>
      <c r="CF36" s="253"/>
      <c r="CG36" s="253"/>
      <c r="CH36" s="253"/>
      <c r="CI36" s="253"/>
      <c r="CJ36" s="253"/>
      <c r="CK36" s="253"/>
      <c r="CL36" s="253"/>
      <c r="CM36" s="253"/>
      <c r="CN36" s="253"/>
      <c r="CO36" s="253"/>
      <c r="CP36" s="253"/>
      <c r="CQ36" s="253"/>
      <c r="CR36" s="253"/>
      <c r="CS36" s="253"/>
      <c r="CT36" s="253"/>
      <c r="CU36" s="253"/>
      <c r="CV36" s="253"/>
      <c r="CW36" s="253"/>
      <c r="CX36" s="253"/>
      <c r="CY36" s="253"/>
      <c r="CZ36" s="253"/>
      <c r="DA36" s="253"/>
      <c r="DB36" s="253"/>
      <c r="DC36" s="253"/>
      <c r="DD36" s="253"/>
      <c r="DF36" s="253"/>
      <c r="DI36" s="253"/>
      <c r="DK36" s="253"/>
      <c r="DL36" s="253"/>
      <c r="DM36" s="253"/>
      <c r="DN36" s="253"/>
      <c r="DO36" s="253"/>
      <c r="DP36" s="253"/>
      <c r="DQ36" s="253"/>
      <c r="DR36" s="253"/>
      <c r="DS36" s="253"/>
      <c r="DT36" s="253"/>
      <c r="DU36" s="253"/>
    </row>
    <row r="37" spans="2:125" x14ac:dyDescent="0.15">
      <c r="DU37" s="253"/>
    </row>
    <row r="38" spans="2:125" x14ac:dyDescent="0.15">
      <c r="DT38" s="253"/>
      <c r="DU38" s="253"/>
    </row>
    <row r="39" spans="2:125" x14ac:dyDescent="0.15"/>
    <row r="40" spans="2:125" x14ac:dyDescent="0.15">
      <c r="DH40" s="253"/>
    </row>
    <row r="41" spans="2:125" x14ac:dyDescent="0.15">
      <c r="DE41" s="253"/>
    </row>
    <row r="42" spans="2:125" x14ac:dyDescent="0.15">
      <c r="DG42" s="253"/>
      <c r="DJ42" s="253"/>
    </row>
    <row r="43" spans="2:125" x14ac:dyDescent="0.15">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F43" s="253"/>
      <c r="DI43" s="253"/>
      <c r="DK43" s="253"/>
      <c r="DL43" s="253"/>
      <c r="DM43" s="253"/>
      <c r="DN43" s="253"/>
      <c r="DO43" s="253"/>
      <c r="DP43" s="253"/>
      <c r="DQ43" s="253"/>
      <c r="DR43" s="253"/>
      <c r="DS43" s="253"/>
      <c r="DT43" s="253"/>
      <c r="DU43" s="253"/>
    </row>
    <row r="44" spans="2:125" x14ac:dyDescent="0.15">
      <c r="DU44" s="253"/>
    </row>
    <row r="45" spans="2:125" x14ac:dyDescent="0.15"/>
    <row r="46" spans="2:125" x14ac:dyDescent="0.15"/>
    <row r="47" spans="2:125" x14ac:dyDescent="0.15"/>
    <row r="48" spans="2:125" x14ac:dyDescent="0.15">
      <c r="DT48" s="253"/>
      <c r="DU48" s="253"/>
    </row>
    <row r="49" spans="120:125" x14ac:dyDescent="0.15">
      <c r="DU49" s="253"/>
    </row>
    <row r="50" spans="120:125" x14ac:dyDescent="0.15">
      <c r="DU50" s="253"/>
    </row>
    <row r="51" spans="120:125" x14ac:dyDescent="0.15">
      <c r="DP51" s="253"/>
      <c r="DQ51" s="253"/>
      <c r="DR51" s="253"/>
      <c r="DS51" s="253"/>
      <c r="DT51" s="253"/>
      <c r="DU51" s="253"/>
    </row>
    <row r="52" spans="120:125" x14ac:dyDescent="0.15"/>
    <row r="53" spans="120:125" x14ac:dyDescent="0.15"/>
    <row r="54" spans="120:125" x14ac:dyDescent="0.15">
      <c r="DU54" s="253"/>
    </row>
    <row r="55" spans="120:125" x14ac:dyDescent="0.15"/>
    <row r="56" spans="120:125" x14ac:dyDescent="0.15"/>
    <row r="57" spans="120:125" x14ac:dyDescent="0.15"/>
    <row r="58" spans="120:125" x14ac:dyDescent="0.15">
      <c r="DU58" s="253"/>
    </row>
    <row r="59" spans="120:125" x14ac:dyDescent="0.15"/>
    <row r="60" spans="120:125" x14ac:dyDescent="0.15"/>
    <row r="61" spans="120:125" x14ac:dyDescent="0.15"/>
    <row r="62" spans="120:125" x14ac:dyDescent="0.15"/>
    <row r="63" spans="120:125" x14ac:dyDescent="0.15">
      <c r="DU63" s="253"/>
    </row>
    <row r="64" spans="120:125" x14ac:dyDescent="0.15">
      <c r="DT64" s="253"/>
      <c r="DU64" s="253"/>
    </row>
    <row r="65" spans="123:125" x14ac:dyDescent="0.15"/>
    <row r="66" spans="123:125" x14ac:dyDescent="0.15"/>
    <row r="67" spans="123:125" x14ac:dyDescent="0.15"/>
    <row r="68" spans="123:125" x14ac:dyDescent="0.15"/>
    <row r="69" spans="123:125" x14ac:dyDescent="0.15">
      <c r="DS69" s="253"/>
      <c r="DT69" s="253"/>
      <c r="DU69" s="253"/>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3"/>
    </row>
    <row r="83" spans="116:125" x14ac:dyDescent="0.15">
      <c r="DM83" s="253"/>
      <c r="DN83" s="253"/>
      <c r="DO83" s="253"/>
      <c r="DP83" s="253"/>
      <c r="DQ83" s="253"/>
      <c r="DR83" s="253"/>
      <c r="DS83" s="253"/>
      <c r="DT83" s="253"/>
      <c r="DU83" s="253"/>
    </row>
    <row r="84" spans="116:125" x14ac:dyDescent="0.15"/>
    <row r="85" spans="116:125" x14ac:dyDescent="0.15"/>
    <row r="86" spans="116:125" x14ac:dyDescent="0.15"/>
    <row r="87" spans="116:125" x14ac:dyDescent="0.15"/>
    <row r="88" spans="116:125" x14ac:dyDescent="0.15">
      <c r="DU88" s="253"/>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3"/>
      <c r="DT94" s="253"/>
      <c r="DU94" s="253"/>
    </row>
    <row r="95" spans="116:125" ht="13.5" customHeight="1" x14ac:dyDescent="0.15">
      <c r="DU95" s="253"/>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3"/>
    </row>
    <row r="102" spans="124:125" ht="13.5" customHeight="1" x14ac:dyDescent="0.15"/>
    <row r="103" spans="124:125" ht="13.5" customHeight="1" x14ac:dyDescent="0.15"/>
    <row r="104" spans="124:125" ht="13.5" customHeight="1" x14ac:dyDescent="0.15">
      <c r="DT104" s="253"/>
      <c r="DU104" s="253"/>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3" t="s">
        <v>473</v>
      </c>
    </row>
    <row r="121" spans="125:125" ht="13.5" hidden="1" customHeight="1" x14ac:dyDescent="0.15">
      <c r="DU121" s="253"/>
    </row>
  </sheetData>
  <sheetProtection algorithmName="SHA-512" hashValue="uKm51BAaTZUXBvvCldap6fPScXGv7vNoqy9FZRw5VcrgPaU01PDMwBVHlSqc50SdPuQrk6u2Lb1D9m615NboyQ==" saltValue="7b4jyg0F1UTf96jHCqkI+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54" customWidth="1"/>
    <col min="126" max="142" width="0" style="253" hidden="1" customWidth="1"/>
    <col min="143" max="16384" width="9" style="253" hidden="1"/>
  </cols>
  <sheetData>
    <row r="1" spans="1:125" ht="13.5" customHeight="1" x14ac:dyDescent="0.1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row>
    <row r="2" spans="1:125" x14ac:dyDescent="0.15">
      <c r="B2" s="253"/>
      <c r="T2" s="253"/>
    </row>
    <row r="3" spans="1:125" x14ac:dyDescent="0.15">
      <c r="C3" s="253"/>
      <c r="D3" s="253"/>
      <c r="E3" s="253"/>
      <c r="F3" s="253"/>
      <c r="G3" s="253"/>
      <c r="H3" s="253"/>
      <c r="I3" s="253"/>
      <c r="J3" s="253"/>
      <c r="K3" s="253"/>
      <c r="L3" s="253"/>
      <c r="M3" s="253"/>
      <c r="N3" s="253"/>
      <c r="O3" s="253"/>
      <c r="P3" s="253"/>
      <c r="Q3" s="253"/>
      <c r="R3" s="253"/>
      <c r="S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3"/>
      <c r="G33" s="253"/>
      <c r="I33" s="253"/>
    </row>
    <row r="34" spans="2:125" x14ac:dyDescent="0.15">
      <c r="C34" s="253"/>
      <c r="P34" s="253"/>
      <c r="R34" s="253"/>
      <c r="U34" s="253"/>
    </row>
    <row r="35" spans="2:125" x14ac:dyDescent="0.15">
      <c r="D35" s="253"/>
      <c r="E35" s="253"/>
      <c r="T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c r="CH35" s="253"/>
      <c r="CI35" s="253"/>
      <c r="CJ35" s="253"/>
      <c r="CK35" s="253"/>
      <c r="CL35" s="253"/>
      <c r="CM35" s="253"/>
      <c r="CN35" s="253"/>
      <c r="CO35" s="253"/>
      <c r="CP35" s="253"/>
      <c r="CQ35" s="253"/>
      <c r="CR35" s="253"/>
      <c r="CS35" s="253"/>
      <c r="CT35" s="253"/>
      <c r="CU35" s="253"/>
      <c r="CV35" s="253"/>
      <c r="CW35" s="253"/>
      <c r="CX35" s="253"/>
      <c r="CY35" s="253"/>
      <c r="CZ35" s="253"/>
      <c r="DA35" s="253"/>
      <c r="DB35" s="253"/>
      <c r="DC35" s="253"/>
      <c r="DD35" s="253"/>
      <c r="DE35" s="253"/>
      <c r="DF35" s="253"/>
      <c r="DG35" s="253"/>
      <c r="DH35" s="253"/>
      <c r="DI35" s="253"/>
      <c r="DJ35" s="253"/>
      <c r="DK35" s="253"/>
      <c r="DL35" s="253"/>
      <c r="DM35" s="253"/>
      <c r="DN35" s="253"/>
      <c r="DO35" s="253"/>
      <c r="DP35" s="253"/>
      <c r="DQ35" s="253"/>
      <c r="DR35" s="253"/>
      <c r="DS35" s="253"/>
      <c r="DT35" s="253"/>
      <c r="DU35" s="253"/>
    </row>
    <row r="36" spans="2:125" x14ac:dyDescent="0.15">
      <c r="F36" s="253"/>
      <c r="H36" s="253"/>
      <c r="J36" s="253"/>
      <c r="K36" s="253"/>
      <c r="L36" s="253"/>
      <c r="M36" s="253"/>
      <c r="N36" s="253"/>
      <c r="O36" s="253"/>
      <c r="Q36" s="253"/>
      <c r="S36" s="253"/>
      <c r="V36" s="253"/>
    </row>
    <row r="37" spans="2:125" x14ac:dyDescent="0.15"/>
    <row r="38" spans="2:125" x14ac:dyDescent="0.15"/>
    <row r="39" spans="2:125" x14ac:dyDescent="0.15"/>
    <row r="40" spans="2:125" x14ac:dyDescent="0.15">
      <c r="U40" s="253"/>
    </row>
    <row r="41" spans="2:125" x14ac:dyDescent="0.15">
      <c r="R41" s="253"/>
    </row>
    <row r="42" spans="2:125" x14ac:dyDescent="0.15">
      <c r="T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3"/>
      <c r="BR42" s="253"/>
      <c r="BS42" s="253"/>
      <c r="BT42" s="253"/>
      <c r="BU42" s="253"/>
      <c r="BV42" s="253"/>
      <c r="BW42" s="253"/>
      <c r="BX42" s="253"/>
      <c r="BY42" s="253"/>
      <c r="BZ42" s="253"/>
      <c r="CA42" s="253"/>
      <c r="CB42" s="253"/>
      <c r="CC42" s="253"/>
      <c r="CD42" s="253"/>
      <c r="CE42" s="253"/>
      <c r="CF42" s="253"/>
      <c r="CG42" s="253"/>
      <c r="CH42" s="253"/>
      <c r="CI42" s="253"/>
      <c r="CJ42" s="253"/>
      <c r="CK42" s="253"/>
      <c r="CL42" s="253"/>
      <c r="CM42" s="253"/>
      <c r="CN42" s="253"/>
      <c r="CO42" s="253"/>
      <c r="CP42" s="253"/>
      <c r="CQ42" s="253"/>
      <c r="CR42" s="253"/>
      <c r="CS42" s="253"/>
      <c r="CT42" s="253"/>
      <c r="CU42" s="253"/>
      <c r="CV42" s="253"/>
      <c r="CW42" s="253"/>
      <c r="CX42" s="253"/>
      <c r="CY42" s="253"/>
      <c r="CZ42" s="253"/>
      <c r="DA42" s="253"/>
      <c r="DB42" s="253"/>
      <c r="DC42" s="253"/>
      <c r="DD42" s="253"/>
      <c r="DE42" s="253"/>
      <c r="DF42" s="253"/>
      <c r="DG42" s="253"/>
      <c r="DH42" s="253"/>
      <c r="DI42" s="253"/>
      <c r="DJ42" s="253"/>
      <c r="DK42" s="253"/>
      <c r="DL42" s="253"/>
      <c r="DM42" s="253"/>
      <c r="DN42" s="253"/>
      <c r="DO42" s="253"/>
      <c r="DP42" s="253"/>
      <c r="DQ42" s="253"/>
      <c r="DR42" s="253"/>
      <c r="DS42" s="253"/>
      <c r="DT42" s="253"/>
      <c r="DU42" s="253"/>
    </row>
    <row r="43" spans="2:125" x14ac:dyDescent="0.15">
      <c r="Q43" s="253"/>
      <c r="S43" s="253"/>
      <c r="V43" s="253"/>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4" t="s">
        <v>473</v>
      </c>
    </row>
  </sheetData>
  <sheetProtection algorithmName="SHA-512" hashValue="+CKQsbLG9MZDrs0HSUYXW5JQxlCArG1eaPXcQVdUsYFGDAsBDnOjIBfDiJAfKHGVzlh4q7mYrpwREKpexF3Jkg==" saltValue="4XnupBwSRXY/O0nbZN+hf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1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26" t="s">
        <v>3</v>
      </c>
      <c r="D47" s="1126"/>
      <c r="E47" s="1127"/>
      <c r="F47" s="11">
        <v>26.19</v>
      </c>
      <c r="G47" s="12">
        <v>25.92</v>
      </c>
      <c r="H47" s="12">
        <v>26.33</v>
      </c>
      <c r="I47" s="12">
        <v>26.04</v>
      </c>
      <c r="J47" s="13">
        <v>25.54</v>
      </c>
    </row>
    <row r="48" spans="2:10" ht="57.75" customHeight="1" x14ac:dyDescent="0.15">
      <c r="B48" s="14"/>
      <c r="C48" s="1128" t="s">
        <v>4</v>
      </c>
      <c r="D48" s="1128"/>
      <c r="E48" s="1129"/>
      <c r="F48" s="15">
        <v>3.29</v>
      </c>
      <c r="G48" s="16">
        <v>5.13</v>
      </c>
      <c r="H48" s="16">
        <v>5.94</v>
      </c>
      <c r="I48" s="16">
        <v>5.24</v>
      </c>
      <c r="J48" s="17">
        <v>3.67</v>
      </c>
    </row>
    <row r="49" spans="2:10" ht="57.75" customHeight="1" thickBot="1" x14ac:dyDescent="0.2">
      <c r="B49" s="18"/>
      <c r="C49" s="1130" t="s">
        <v>5</v>
      </c>
      <c r="D49" s="1130"/>
      <c r="E49" s="1131"/>
      <c r="F49" s="19" t="s">
        <v>528</v>
      </c>
      <c r="G49" s="20" t="s">
        <v>529</v>
      </c>
      <c r="H49" s="20" t="s">
        <v>530</v>
      </c>
      <c r="I49" s="20" t="s">
        <v>531</v>
      </c>
      <c r="J49" s="21" t="s">
        <v>532</v>
      </c>
    </row>
    <row r="50" spans="2:10" x14ac:dyDescent="0.15"/>
  </sheetData>
  <sheetProtection algorithmName="SHA-512" hashValue="5tyXUBQjcm8FTc3HYaoXHju01xZde8wRE7ciHa3si0NwfnEHHFHIjKKqd8DVnMNqu1HaxpcirCnf/ab5XJ+I6g==" saltValue="3rVA26Fu6StCkBYuUacc8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片山　柚希子</cp:lastModifiedBy>
  <cp:lastPrinted>2025-03-11T06:25:45Z</cp:lastPrinted>
  <dcterms:created xsi:type="dcterms:W3CDTF">2025-02-19T01:49:45Z</dcterms:created>
  <dcterms:modified xsi:type="dcterms:W3CDTF">2026-03-06T00:35:16Z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2025-03-09T06:43:41Z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512630f6-4d77-4ff8-8089-262498f38c00</vt:lpwstr>
  </property>
  <property fmtid="{D5CDD505-2E9C-101B-9397-08002B2CF9AE}" pid="8" name="MSIP_Label_defa4170-0d19-0005-0004-bc88714345d2_ContentBits">
    <vt:lpwstr>0</vt:lpwstr>
  </property>
</Properties>
</file>