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nerima.local\課共有\土木部\計画課\【技術情報係】\050_各種基準作成・単価・構造図\101_週休２日制確保工事_専決処分\01-1.HP公表用\R0810修正（旧要領）\"/>
    </mc:Choice>
  </mc:AlternateContent>
  <xr:revisionPtr revIDLastSave="0" documentId="13_ncr:1_{978467BE-6E26-469C-9984-01EEBD21E047}" xr6:coauthVersionLast="47" xr6:coauthVersionMax="47" xr10:uidLastSave="{00000000-0000-0000-0000-000000000000}"/>
  <bookViews>
    <workbookView xWindow="-120" yWindow="-120" windowWidth="29040" windowHeight="15720" xr2:uid="{00000000-000D-0000-FFFF-FFFF00000000}"/>
  </bookViews>
  <sheets>
    <sheet name="【様式】現場閉所報告書" sheetId="1" r:id="rId1"/>
    <sheet name="【記載例】現場閉所報告書" sheetId="3" r:id="rId2"/>
    <sheet name="【様式】休日確保状況報告書" sheetId="4" r:id="rId3"/>
    <sheet name="【記載例】休日確保状況報告書" sheetId="5" r:id="rId4"/>
    <sheet name="プルダウン" sheetId="2" r:id="rId5"/>
  </sheets>
  <externalReferences>
    <externalReference r:id="rId6"/>
  </externalReferenc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5" l="1"/>
  <c r="F41" i="5"/>
  <c r="F40" i="5"/>
  <c r="F39" i="5"/>
  <c r="F38" i="5"/>
  <c r="F37" i="5"/>
  <c r="F36" i="5"/>
  <c r="F35" i="5"/>
  <c r="F31" i="5"/>
  <c r="F30" i="5"/>
  <c r="F29" i="5"/>
  <c r="F28" i="5"/>
  <c r="F27" i="5"/>
  <c r="F26" i="5"/>
  <c r="F25" i="5"/>
  <c r="F24" i="5"/>
  <c r="F20" i="5"/>
  <c r="F19" i="5"/>
  <c r="F18" i="5"/>
  <c r="F17" i="5"/>
  <c r="F16" i="5"/>
  <c r="F15" i="5"/>
  <c r="F14" i="5"/>
  <c r="F13" i="5"/>
  <c r="F42" i="4"/>
  <c r="F41" i="4"/>
  <c r="F40" i="4"/>
  <c r="F39" i="4"/>
  <c r="F38" i="4"/>
  <c r="F37" i="4"/>
  <c r="F36" i="4"/>
  <c r="F35" i="4"/>
  <c r="F31" i="4"/>
  <c r="F30" i="4"/>
  <c r="F29" i="4"/>
  <c r="F28" i="4"/>
  <c r="F27" i="4"/>
  <c r="F26" i="4"/>
  <c r="F25" i="4"/>
  <c r="F24" i="4"/>
  <c r="F20" i="4"/>
  <c r="F19" i="4"/>
  <c r="F18" i="4"/>
  <c r="F17" i="4"/>
  <c r="F16" i="4"/>
  <c r="F15" i="4"/>
  <c r="F14" i="4"/>
  <c r="F13" i="4"/>
  <c r="AP82" i="3" l="1"/>
  <c r="AP80" i="3"/>
  <c r="AH79" i="3"/>
  <c r="AG79" i="3"/>
  <c r="AF79" i="3"/>
  <c r="AE79" i="3"/>
  <c r="AD79" i="3"/>
  <c r="AC79" i="3"/>
  <c r="AB79" i="3"/>
  <c r="AA79" i="3"/>
  <c r="Z79" i="3"/>
  <c r="Y79" i="3"/>
  <c r="X79" i="3"/>
  <c r="W79" i="3"/>
  <c r="V79" i="3"/>
  <c r="U79" i="3"/>
  <c r="T79" i="3"/>
  <c r="S79" i="3"/>
  <c r="R79" i="3"/>
  <c r="Q79" i="3"/>
  <c r="P79" i="3"/>
  <c r="O79" i="3"/>
  <c r="N79" i="3"/>
  <c r="M79" i="3"/>
  <c r="L79" i="3"/>
  <c r="K79" i="3"/>
  <c r="J79" i="3"/>
  <c r="I79" i="3"/>
  <c r="H79" i="3"/>
  <c r="G79" i="3"/>
  <c r="AK78" i="3"/>
  <c r="AK79" i="3" s="1"/>
  <c r="AJ78" i="3"/>
  <c r="AJ79" i="3" s="1"/>
  <c r="AI78" i="3"/>
  <c r="AI79" i="3" s="1"/>
  <c r="AP77" i="3"/>
  <c r="AS74" i="3" s="1"/>
  <c r="AP75" i="3"/>
  <c r="AH74" i="3"/>
  <c r="AG74" i="3"/>
  <c r="AF74" i="3"/>
  <c r="AE74" i="3"/>
  <c r="AD74" i="3"/>
  <c r="AC74" i="3"/>
  <c r="AB74" i="3"/>
  <c r="AA74" i="3"/>
  <c r="Z74" i="3"/>
  <c r="Y74" i="3"/>
  <c r="X74" i="3"/>
  <c r="W74" i="3"/>
  <c r="V74" i="3"/>
  <c r="U74" i="3"/>
  <c r="T74" i="3"/>
  <c r="S74" i="3"/>
  <c r="R74" i="3"/>
  <c r="Q74" i="3"/>
  <c r="P74" i="3"/>
  <c r="O74" i="3"/>
  <c r="N74" i="3"/>
  <c r="M74" i="3"/>
  <c r="L74" i="3"/>
  <c r="K74" i="3"/>
  <c r="J74" i="3"/>
  <c r="I74" i="3"/>
  <c r="H74" i="3"/>
  <c r="G74" i="3"/>
  <c r="AK73" i="3"/>
  <c r="AK74" i="3" s="1"/>
  <c r="AJ73" i="3"/>
  <c r="AJ74" i="3" s="1"/>
  <c r="AI73" i="3"/>
  <c r="AI74" i="3" s="1"/>
  <c r="AP72" i="3"/>
  <c r="AS69" i="3" s="1"/>
  <c r="AP70"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AK68" i="3"/>
  <c r="AK69" i="3" s="1"/>
  <c r="AJ68" i="3"/>
  <c r="AJ69" i="3" s="1"/>
  <c r="AI68" i="3"/>
  <c r="AI69" i="3" s="1"/>
  <c r="AP67" i="3"/>
  <c r="AS64" i="3" s="1"/>
  <c r="AP65" i="3"/>
  <c r="AH64" i="3"/>
  <c r="AG64" i="3"/>
  <c r="AF64" i="3"/>
  <c r="AE64" i="3"/>
  <c r="AD64" i="3"/>
  <c r="AC64" i="3"/>
  <c r="AB64" i="3"/>
  <c r="AA64" i="3"/>
  <c r="Z64" i="3"/>
  <c r="Y64" i="3"/>
  <c r="X64" i="3"/>
  <c r="W64" i="3"/>
  <c r="V64" i="3"/>
  <c r="U64" i="3"/>
  <c r="T64" i="3"/>
  <c r="S64" i="3"/>
  <c r="R64" i="3"/>
  <c r="Q64" i="3"/>
  <c r="P64" i="3"/>
  <c r="O64" i="3"/>
  <c r="N64" i="3"/>
  <c r="M64" i="3"/>
  <c r="L64" i="3"/>
  <c r="K64" i="3"/>
  <c r="J64" i="3"/>
  <c r="I64" i="3"/>
  <c r="H64" i="3"/>
  <c r="G64" i="3"/>
  <c r="AK63" i="3"/>
  <c r="AK64" i="3" s="1"/>
  <c r="AJ63" i="3"/>
  <c r="AJ64" i="3" s="1"/>
  <c r="AI63" i="3"/>
  <c r="AI64" i="3" s="1"/>
  <c r="AP62" i="3"/>
  <c r="AP60" i="3"/>
  <c r="AH59" i="3"/>
  <c r="AG59" i="3"/>
  <c r="AF59" i="3"/>
  <c r="AE59" i="3"/>
  <c r="AD59" i="3"/>
  <c r="AC59" i="3"/>
  <c r="AB59" i="3"/>
  <c r="AA59" i="3"/>
  <c r="Z59" i="3"/>
  <c r="Y59" i="3"/>
  <c r="X59" i="3"/>
  <c r="W59" i="3"/>
  <c r="V59" i="3"/>
  <c r="U59" i="3"/>
  <c r="T59" i="3"/>
  <c r="S59" i="3"/>
  <c r="R59" i="3"/>
  <c r="Q59" i="3"/>
  <c r="P59" i="3"/>
  <c r="O59" i="3"/>
  <c r="N59" i="3"/>
  <c r="M59" i="3"/>
  <c r="L59" i="3"/>
  <c r="K59" i="3"/>
  <c r="J59" i="3"/>
  <c r="I59" i="3"/>
  <c r="H59" i="3"/>
  <c r="G59" i="3"/>
  <c r="AK58" i="3"/>
  <c r="AK59" i="3" s="1"/>
  <c r="AJ58" i="3"/>
  <c r="AJ59" i="3" s="1"/>
  <c r="AI58" i="3"/>
  <c r="AI59" i="3" s="1"/>
  <c r="AP57" i="3"/>
  <c r="AS54" i="3" s="1"/>
  <c r="AP55" i="3"/>
  <c r="AH54" i="3"/>
  <c r="AG54" i="3"/>
  <c r="AF54" i="3"/>
  <c r="AE54" i="3"/>
  <c r="AD54" i="3"/>
  <c r="AC54" i="3"/>
  <c r="AB54" i="3"/>
  <c r="AA54" i="3"/>
  <c r="Z54" i="3"/>
  <c r="Y54" i="3"/>
  <c r="X54" i="3"/>
  <c r="W54" i="3"/>
  <c r="V54" i="3"/>
  <c r="U54" i="3"/>
  <c r="T54" i="3"/>
  <c r="S54" i="3"/>
  <c r="R54" i="3"/>
  <c r="Q54" i="3"/>
  <c r="P54" i="3"/>
  <c r="O54" i="3"/>
  <c r="N54" i="3"/>
  <c r="M54" i="3"/>
  <c r="L54" i="3"/>
  <c r="K54" i="3"/>
  <c r="J54" i="3"/>
  <c r="I54" i="3"/>
  <c r="H54" i="3"/>
  <c r="G54" i="3"/>
  <c r="AK53" i="3"/>
  <c r="AK54" i="3" s="1"/>
  <c r="AJ53" i="3"/>
  <c r="AJ54" i="3" s="1"/>
  <c r="AI53" i="3"/>
  <c r="AI54" i="3" s="1"/>
  <c r="AP52" i="3"/>
  <c r="AP50"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AK48" i="3"/>
  <c r="AK49" i="3" s="1"/>
  <c r="AJ48" i="3"/>
  <c r="AJ49" i="3" s="1"/>
  <c r="AI48" i="3"/>
  <c r="AI49" i="3" s="1"/>
  <c r="AP47" i="3"/>
  <c r="AS44" i="3" s="1"/>
  <c r="AP45"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AK43" i="3"/>
  <c r="AK44" i="3" s="1"/>
  <c r="AJ43" i="3"/>
  <c r="AJ44" i="3" s="1"/>
  <c r="AI43" i="3"/>
  <c r="AP42" i="3"/>
  <c r="AS39" i="3" s="1"/>
  <c r="AP40" i="3"/>
  <c r="AJ39" i="3"/>
  <c r="AI39" i="3"/>
  <c r="AH39" i="3"/>
  <c r="AG39" i="3"/>
  <c r="AF39" i="3"/>
  <c r="AE39" i="3"/>
  <c r="AD39" i="3"/>
  <c r="AC39" i="3"/>
  <c r="AB39" i="3"/>
  <c r="AA39" i="3"/>
  <c r="Z39" i="3"/>
  <c r="Y39" i="3"/>
  <c r="X39" i="3"/>
  <c r="W39" i="3"/>
  <c r="V39" i="3"/>
  <c r="U39" i="3"/>
  <c r="T39" i="3"/>
  <c r="S39" i="3"/>
  <c r="R39" i="3"/>
  <c r="Q39" i="3"/>
  <c r="P39" i="3"/>
  <c r="O39" i="3"/>
  <c r="N39" i="3"/>
  <c r="M39" i="3"/>
  <c r="L39" i="3"/>
  <c r="K39" i="3"/>
  <c r="J39" i="3"/>
  <c r="I39" i="3"/>
  <c r="H39" i="3"/>
  <c r="G39" i="3"/>
  <c r="AK38" i="3"/>
  <c r="AK39" i="3" s="1"/>
  <c r="AJ38" i="3"/>
  <c r="AI38" i="3"/>
  <c r="AP37" i="3"/>
  <c r="AS34" i="3" s="1"/>
  <c r="AP35" i="3"/>
  <c r="AK34" i="3"/>
  <c r="AJ34" i="3"/>
  <c r="AI34" i="3"/>
  <c r="AH34" i="3"/>
  <c r="AG34" i="3"/>
  <c r="AF34" i="3"/>
  <c r="AE34" i="3"/>
  <c r="AD34" i="3"/>
  <c r="AC34" i="3"/>
  <c r="AB34" i="3"/>
  <c r="AA34" i="3"/>
  <c r="Z34" i="3"/>
  <c r="Y34" i="3"/>
  <c r="X34" i="3"/>
  <c r="W34" i="3"/>
  <c r="V34" i="3"/>
  <c r="U34" i="3"/>
  <c r="T34" i="3"/>
  <c r="S34" i="3"/>
  <c r="R34" i="3"/>
  <c r="Q34" i="3"/>
  <c r="P34" i="3"/>
  <c r="O34" i="3"/>
  <c r="N34" i="3"/>
  <c r="M34" i="3"/>
  <c r="L34" i="3"/>
  <c r="K34" i="3"/>
  <c r="J34" i="3"/>
  <c r="I34" i="3"/>
  <c r="H34" i="3"/>
  <c r="G34" i="3"/>
  <c r="AK33" i="3"/>
  <c r="AJ33" i="3"/>
  <c r="AI33" i="3"/>
  <c r="AP32" i="3"/>
  <c r="AS29" i="3" s="1"/>
  <c r="AP30" i="3"/>
  <c r="AK29" i="3"/>
  <c r="AJ29" i="3"/>
  <c r="AH29" i="3"/>
  <c r="AG29" i="3"/>
  <c r="AF29" i="3"/>
  <c r="AE29" i="3"/>
  <c r="AD29" i="3"/>
  <c r="AC29" i="3"/>
  <c r="AB29" i="3"/>
  <c r="AA29" i="3"/>
  <c r="Z29" i="3"/>
  <c r="Y29" i="3"/>
  <c r="X29" i="3"/>
  <c r="W29" i="3"/>
  <c r="V29" i="3"/>
  <c r="U29" i="3"/>
  <c r="T29" i="3"/>
  <c r="S29" i="3"/>
  <c r="R29" i="3"/>
  <c r="Q29" i="3"/>
  <c r="P29" i="3"/>
  <c r="O29" i="3"/>
  <c r="N29" i="3"/>
  <c r="M29" i="3"/>
  <c r="L29" i="3"/>
  <c r="K29" i="3"/>
  <c r="J29" i="3"/>
  <c r="I29" i="3"/>
  <c r="H29" i="3"/>
  <c r="G29" i="3"/>
  <c r="AK28" i="3"/>
  <c r="AJ28" i="3"/>
  <c r="AI28" i="3"/>
  <c r="AI29" i="3" s="1"/>
  <c r="AP27" i="3"/>
  <c r="AS24" i="3" s="1"/>
  <c r="AP25" i="3"/>
  <c r="AK24" i="3"/>
  <c r="AH24" i="3"/>
  <c r="AG24" i="3"/>
  <c r="AF24" i="3"/>
  <c r="AE24" i="3"/>
  <c r="AD24" i="3"/>
  <c r="AC24" i="3"/>
  <c r="AB24" i="3"/>
  <c r="AA24" i="3"/>
  <c r="Z24" i="3"/>
  <c r="Y24" i="3"/>
  <c r="X24" i="3"/>
  <c r="W24" i="3"/>
  <c r="V24" i="3"/>
  <c r="U24" i="3"/>
  <c r="T24" i="3"/>
  <c r="S24" i="3"/>
  <c r="R24" i="3"/>
  <c r="Q24" i="3"/>
  <c r="P24" i="3"/>
  <c r="O24" i="3"/>
  <c r="N24" i="3"/>
  <c r="M24" i="3"/>
  <c r="L24" i="3"/>
  <c r="K24" i="3"/>
  <c r="J24" i="3"/>
  <c r="I24" i="3"/>
  <c r="H24" i="3"/>
  <c r="G24" i="3"/>
  <c r="AK23" i="3"/>
  <c r="AJ23" i="3"/>
  <c r="AJ24" i="3" s="1"/>
  <c r="AI23" i="3"/>
  <c r="AI24" i="3" s="1"/>
  <c r="AP22" i="3"/>
  <c r="AS19" i="3" s="1"/>
  <c r="AP20" i="3"/>
  <c r="AH19" i="3"/>
  <c r="AG19" i="3"/>
  <c r="AF19" i="3"/>
  <c r="AE19" i="3"/>
  <c r="AD19" i="3"/>
  <c r="AC19" i="3"/>
  <c r="AB19" i="3"/>
  <c r="AA19" i="3"/>
  <c r="Z19" i="3"/>
  <c r="Y19" i="3"/>
  <c r="X19" i="3"/>
  <c r="W19" i="3"/>
  <c r="V19" i="3"/>
  <c r="U19" i="3"/>
  <c r="T19" i="3"/>
  <c r="S19" i="3"/>
  <c r="R19" i="3"/>
  <c r="Q19" i="3"/>
  <c r="P19" i="3"/>
  <c r="O19" i="3"/>
  <c r="N19" i="3"/>
  <c r="M19" i="3"/>
  <c r="L19" i="3"/>
  <c r="K19" i="3"/>
  <c r="J19" i="3"/>
  <c r="I19" i="3"/>
  <c r="H19" i="3"/>
  <c r="G19" i="3"/>
  <c r="AK18" i="3"/>
  <c r="AK19" i="3" s="1"/>
  <c r="AJ18" i="3"/>
  <c r="AJ19" i="3" s="1"/>
  <c r="AI18" i="3"/>
  <c r="AI19" i="3" s="1"/>
  <c r="AP17" i="3"/>
  <c r="AS14" i="3" s="1"/>
  <c r="AP15" i="3"/>
  <c r="AH14" i="3"/>
  <c r="AG14" i="3"/>
  <c r="AF14" i="3"/>
  <c r="AE14" i="3"/>
  <c r="AD14" i="3"/>
  <c r="AC14" i="3"/>
  <c r="AB14" i="3"/>
  <c r="AA14" i="3"/>
  <c r="Z14" i="3"/>
  <c r="Y14" i="3"/>
  <c r="X14" i="3"/>
  <c r="W14" i="3"/>
  <c r="V14" i="3"/>
  <c r="U14" i="3"/>
  <c r="T14" i="3"/>
  <c r="S14" i="3"/>
  <c r="R14" i="3"/>
  <c r="Q14" i="3"/>
  <c r="P14" i="3"/>
  <c r="O14" i="3"/>
  <c r="N14" i="3"/>
  <c r="M14" i="3"/>
  <c r="L14" i="3"/>
  <c r="K14" i="3"/>
  <c r="J14" i="3"/>
  <c r="I14" i="3"/>
  <c r="H14" i="3"/>
  <c r="G14" i="3"/>
  <c r="AK13" i="3"/>
  <c r="AK14" i="3" s="1"/>
  <c r="AJ13" i="3"/>
  <c r="AJ14" i="3" s="1"/>
  <c r="AI13" i="3"/>
  <c r="AI14" i="3" s="1"/>
  <c r="K8" i="3" l="1"/>
  <c r="K9" i="3" s="1"/>
  <c r="AS49" i="3"/>
  <c r="B5" i="3" s="1"/>
  <c r="AS59" i="3"/>
  <c r="AS79" i="3"/>
  <c r="K10" i="3"/>
  <c r="F11" i="3" l="1"/>
  <c r="C11" i="3"/>
  <c r="AP82" i="1" l="1"/>
  <c r="AS79" i="1" s="1"/>
  <c r="AP80" i="1"/>
  <c r="AP77" i="1"/>
  <c r="AS74" i="1" s="1"/>
  <c r="AP75" i="1"/>
  <c r="AP72" i="1"/>
  <c r="AP70" i="1"/>
  <c r="AP67" i="1"/>
  <c r="AS64" i="1" s="1"/>
  <c r="AP65" i="1"/>
  <c r="AP62" i="1"/>
  <c r="AS59" i="1" s="1"/>
  <c r="AP60" i="1"/>
  <c r="AP57" i="1"/>
  <c r="AP55" i="1"/>
  <c r="AP52" i="1"/>
  <c r="AS49" i="1" s="1"/>
  <c r="AP50" i="1"/>
  <c r="AP47" i="1"/>
  <c r="AS44" i="1" s="1"/>
  <c r="AP45" i="1"/>
  <c r="AP42" i="1"/>
  <c r="AP40" i="1"/>
  <c r="AP37" i="1"/>
  <c r="AS34" i="1" s="1"/>
  <c r="AP35" i="1"/>
  <c r="AP32" i="1"/>
  <c r="AS29" i="1" s="1"/>
  <c r="AP30" i="1"/>
  <c r="AP27" i="1"/>
  <c r="AS24" i="1" s="1"/>
  <c r="AP25" i="1"/>
  <c r="AP22" i="1"/>
  <c r="AS19" i="1" s="1"/>
  <c r="AP20" i="1"/>
  <c r="AP17" i="1"/>
  <c r="AK79" i="1"/>
  <c r="AJ79" i="1"/>
  <c r="AI79" i="1"/>
  <c r="AH79" i="1"/>
  <c r="AG79" i="1"/>
  <c r="AF79" i="1"/>
  <c r="AE79" i="1"/>
  <c r="AD79" i="1"/>
  <c r="AC79" i="1"/>
  <c r="AB79" i="1"/>
  <c r="AA79" i="1"/>
  <c r="Z79" i="1"/>
  <c r="Y79" i="1"/>
  <c r="X79" i="1"/>
  <c r="W79" i="1"/>
  <c r="V79" i="1"/>
  <c r="U79" i="1"/>
  <c r="T79" i="1"/>
  <c r="S79" i="1"/>
  <c r="R79" i="1"/>
  <c r="Q79" i="1"/>
  <c r="P79" i="1"/>
  <c r="O79" i="1"/>
  <c r="N79" i="1"/>
  <c r="M79" i="1"/>
  <c r="L79" i="1"/>
  <c r="K79" i="1"/>
  <c r="J79" i="1"/>
  <c r="I79" i="1"/>
  <c r="H79" i="1"/>
  <c r="G79" i="1"/>
  <c r="AK78" i="1"/>
  <c r="AJ78" i="1"/>
  <c r="AI78" i="1"/>
  <c r="AJ74" i="1"/>
  <c r="AI74" i="1"/>
  <c r="AH74" i="1"/>
  <c r="AG74" i="1"/>
  <c r="AF74" i="1"/>
  <c r="AE74" i="1"/>
  <c r="AD74" i="1"/>
  <c r="AC74" i="1"/>
  <c r="AB74" i="1"/>
  <c r="AA74" i="1"/>
  <c r="Z74" i="1"/>
  <c r="Y74" i="1"/>
  <c r="X74" i="1"/>
  <c r="W74" i="1"/>
  <c r="V74" i="1"/>
  <c r="U74" i="1"/>
  <c r="T74" i="1"/>
  <c r="S74" i="1"/>
  <c r="R74" i="1"/>
  <c r="Q74" i="1"/>
  <c r="P74" i="1"/>
  <c r="O74" i="1"/>
  <c r="N74" i="1"/>
  <c r="M74" i="1"/>
  <c r="L74" i="1"/>
  <c r="K74" i="1"/>
  <c r="J74" i="1"/>
  <c r="I74" i="1"/>
  <c r="H74" i="1"/>
  <c r="G74" i="1"/>
  <c r="AK73" i="1"/>
  <c r="AK74" i="1" s="1"/>
  <c r="AJ73" i="1"/>
  <c r="AI73" i="1"/>
  <c r="AS69" i="1"/>
  <c r="AH69" i="1"/>
  <c r="AG69" i="1"/>
  <c r="AF69" i="1"/>
  <c r="AE69" i="1"/>
  <c r="AD69" i="1"/>
  <c r="AC69" i="1"/>
  <c r="AB69" i="1"/>
  <c r="AA69" i="1"/>
  <c r="Z69" i="1"/>
  <c r="Y69" i="1"/>
  <c r="X69" i="1"/>
  <c r="W69" i="1"/>
  <c r="V69" i="1"/>
  <c r="U69" i="1"/>
  <c r="T69" i="1"/>
  <c r="S69" i="1"/>
  <c r="R69" i="1"/>
  <c r="Q69" i="1"/>
  <c r="P69" i="1"/>
  <c r="O69" i="1"/>
  <c r="N69" i="1"/>
  <c r="M69" i="1"/>
  <c r="L69" i="1"/>
  <c r="K69" i="1"/>
  <c r="J69" i="1"/>
  <c r="I69" i="1"/>
  <c r="H69" i="1"/>
  <c r="G69" i="1"/>
  <c r="AK68" i="1"/>
  <c r="AK69" i="1" s="1"/>
  <c r="AJ68" i="1"/>
  <c r="AJ69" i="1" s="1"/>
  <c r="AI68" i="1"/>
  <c r="AI69" i="1" s="1"/>
  <c r="AH64" i="1"/>
  <c r="AG64" i="1"/>
  <c r="AF64" i="1"/>
  <c r="AE64" i="1"/>
  <c r="AD64" i="1"/>
  <c r="AC64" i="1"/>
  <c r="AB64" i="1"/>
  <c r="AA64" i="1"/>
  <c r="Z64" i="1"/>
  <c r="Y64" i="1"/>
  <c r="X64" i="1"/>
  <c r="W64" i="1"/>
  <c r="V64" i="1"/>
  <c r="U64" i="1"/>
  <c r="T64" i="1"/>
  <c r="S64" i="1"/>
  <c r="R64" i="1"/>
  <c r="Q64" i="1"/>
  <c r="P64" i="1"/>
  <c r="O64" i="1"/>
  <c r="N64" i="1"/>
  <c r="M64" i="1"/>
  <c r="L64" i="1"/>
  <c r="K64" i="1"/>
  <c r="J64" i="1"/>
  <c r="I64" i="1"/>
  <c r="H64" i="1"/>
  <c r="G64" i="1"/>
  <c r="AK63" i="1"/>
  <c r="AK64" i="1" s="1"/>
  <c r="AJ63" i="1"/>
  <c r="AJ64" i="1" s="1"/>
  <c r="AI63" i="1"/>
  <c r="AI64" i="1" s="1"/>
  <c r="AH59" i="1"/>
  <c r="AG59" i="1"/>
  <c r="AF59" i="1"/>
  <c r="AE59" i="1"/>
  <c r="AD59" i="1"/>
  <c r="AC59" i="1"/>
  <c r="AB59" i="1"/>
  <c r="AA59" i="1"/>
  <c r="Z59" i="1"/>
  <c r="Y59" i="1"/>
  <c r="X59" i="1"/>
  <c r="W59" i="1"/>
  <c r="V59" i="1"/>
  <c r="U59" i="1"/>
  <c r="T59" i="1"/>
  <c r="S59" i="1"/>
  <c r="R59" i="1"/>
  <c r="Q59" i="1"/>
  <c r="P59" i="1"/>
  <c r="O59" i="1"/>
  <c r="N59" i="1"/>
  <c r="M59" i="1"/>
  <c r="L59" i="1"/>
  <c r="K59" i="1"/>
  <c r="J59" i="1"/>
  <c r="I59" i="1"/>
  <c r="H59" i="1"/>
  <c r="G59" i="1"/>
  <c r="AK58" i="1"/>
  <c r="AK59" i="1" s="1"/>
  <c r="AJ58" i="1"/>
  <c r="AJ59" i="1" s="1"/>
  <c r="AI58" i="1"/>
  <c r="AI59" i="1" s="1"/>
  <c r="AH54" i="1"/>
  <c r="AG54" i="1"/>
  <c r="AF54" i="1"/>
  <c r="AE54" i="1"/>
  <c r="AD54" i="1"/>
  <c r="AC54" i="1"/>
  <c r="AB54" i="1"/>
  <c r="AA54" i="1"/>
  <c r="Z54" i="1"/>
  <c r="Y54" i="1"/>
  <c r="X54" i="1"/>
  <c r="W54" i="1"/>
  <c r="V54" i="1"/>
  <c r="U54" i="1"/>
  <c r="T54" i="1"/>
  <c r="S54" i="1"/>
  <c r="R54" i="1"/>
  <c r="Q54" i="1"/>
  <c r="P54" i="1"/>
  <c r="O54" i="1"/>
  <c r="N54" i="1"/>
  <c r="M54" i="1"/>
  <c r="L54" i="1"/>
  <c r="K54" i="1"/>
  <c r="J54" i="1"/>
  <c r="I54" i="1"/>
  <c r="H54" i="1"/>
  <c r="G54" i="1"/>
  <c r="AK53" i="1"/>
  <c r="AK54" i="1" s="1"/>
  <c r="AJ53" i="1"/>
  <c r="AJ54" i="1" s="1"/>
  <c r="AI53" i="1"/>
  <c r="AI54" i="1" s="1"/>
  <c r="AH49" i="1"/>
  <c r="AG49" i="1"/>
  <c r="AF49" i="1"/>
  <c r="AE49" i="1"/>
  <c r="AD49" i="1"/>
  <c r="AC49" i="1"/>
  <c r="AB49" i="1"/>
  <c r="AA49" i="1"/>
  <c r="Z49" i="1"/>
  <c r="Y49" i="1"/>
  <c r="X49" i="1"/>
  <c r="W49" i="1"/>
  <c r="V49" i="1"/>
  <c r="U49" i="1"/>
  <c r="T49" i="1"/>
  <c r="S49" i="1"/>
  <c r="R49" i="1"/>
  <c r="Q49" i="1"/>
  <c r="P49" i="1"/>
  <c r="O49" i="1"/>
  <c r="N49" i="1"/>
  <c r="M49" i="1"/>
  <c r="L49" i="1"/>
  <c r="K49" i="1"/>
  <c r="J49" i="1"/>
  <c r="I49" i="1"/>
  <c r="H49" i="1"/>
  <c r="G49" i="1"/>
  <c r="AK48" i="1"/>
  <c r="AK49" i="1" s="1"/>
  <c r="AJ48" i="1"/>
  <c r="AJ49" i="1" s="1"/>
  <c r="AI48" i="1"/>
  <c r="AI49" i="1" s="1"/>
  <c r="AI44" i="1"/>
  <c r="AH44" i="1"/>
  <c r="AG44" i="1"/>
  <c r="AF44" i="1"/>
  <c r="AE44" i="1"/>
  <c r="AD44" i="1"/>
  <c r="AC44" i="1"/>
  <c r="AB44" i="1"/>
  <c r="AA44" i="1"/>
  <c r="Z44" i="1"/>
  <c r="Y44" i="1"/>
  <c r="X44" i="1"/>
  <c r="W44" i="1"/>
  <c r="V44" i="1"/>
  <c r="U44" i="1"/>
  <c r="T44" i="1"/>
  <c r="S44" i="1"/>
  <c r="R44" i="1"/>
  <c r="Q44" i="1"/>
  <c r="P44" i="1"/>
  <c r="O44" i="1"/>
  <c r="N44" i="1"/>
  <c r="M44" i="1"/>
  <c r="L44" i="1"/>
  <c r="K44" i="1"/>
  <c r="J44" i="1"/>
  <c r="I44" i="1"/>
  <c r="H44" i="1"/>
  <c r="G44" i="1"/>
  <c r="AK43" i="1"/>
  <c r="AK44" i="1" s="1"/>
  <c r="AJ43" i="1"/>
  <c r="AJ44" i="1" s="1"/>
  <c r="AI43" i="1"/>
  <c r="AS39" i="1"/>
  <c r="AH39" i="1"/>
  <c r="AG39" i="1"/>
  <c r="AF39" i="1"/>
  <c r="AE39" i="1"/>
  <c r="AD39" i="1"/>
  <c r="AC39" i="1"/>
  <c r="AB39" i="1"/>
  <c r="AA39" i="1"/>
  <c r="Z39" i="1"/>
  <c r="Y39" i="1"/>
  <c r="X39" i="1"/>
  <c r="W39" i="1"/>
  <c r="V39" i="1"/>
  <c r="U39" i="1"/>
  <c r="T39" i="1"/>
  <c r="S39" i="1"/>
  <c r="R39" i="1"/>
  <c r="Q39" i="1"/>
  <c r="P39" i="1"/>
  <c r="O39" i="1"/>
  <c r="N39" i="1"/>
  <c r="M39" i="1"/>
  <c r="L39" i="1"/>
  <c r="K39" i="1"/>
  <c r="J39" i="1"/>
  <c r="I39" i="1"/>
  <c r="H39" i="1"/>
  <c r="G39" i="1"/>
  <c r="AK38" i="1"/>
  <c r="AK39" i="1" s="1"/>
  <c r="AJ38" i="1"/>
  <c r="AJ39" i="1" s="1"/>
  <c r="AI38" i="1"/>
  <c r="AI39" i="1" s="1"/>
  <c r="AH34" i="1"/>
  <c r="AG34" i="1"/>
  <c r="AF34" i="1"/>
  <c r="AE34" i="1"/>
  <c r="AD34" i="1"/>
  <c r="AC34" i="1"/>
  <c r="AB34" i="1"/>
  <c r="AA34" i="1"/>
  <c r="Z34" i="1"/>
  <c r="Y34" i="1"/>
  <c r="X34" i="1"/>
  <c r="W34" i="1"/>
  <c r="V34" i="1"/>
  <c r="U34" i="1"/>
  <c r="T34" i="1"/>
  <c r="S34" i="1"/>
  <c r="R34" i="1"/>
  <c r="Q34" i="1"/>
  <c r="P34" i="1"/>
  <c r="O34" i="1"/>
  <c r="N34" i="1"/>
  <c r="M34" i="1"/>
  <c r="L34" i="1"/>
  <c r="K34" i="1"/>
  <c r="J34" i="1"/>
  <c r="I34" i="1"/>
  <c r="H34" i="1"/>
  <c r="G34" i="1"/>
  <c r="AK33" i="1"/>
  <c r="AK34" i="1" s="1"/>
  <c r="AJ33" i="1"/>
  <c r="AJ34" i="1" s="1"/>
  <c r="AI33" i="1"/>
  <c r="AI34" i="1" s="1"/>
  <c r="AK29" i="1"/>
  <c r="AJ29" i="1"/>
  <c r="AH29" i="1"/>
  <c r="AG29" i="1"/>
  <c r="AF29" i="1"/>
  <c r="AE29" i="1"/>
  <c r="AD29" i="1"/>
  <c r="AC29" i="1"/>
  <c r="AB29" i="1"/>
  <c r="AA29" i="1"/>
  <c r="Z29" i="1"/>
  <c r="Y29" i="1"/>
  <c r="X29" i="1"/>
  <c r="W29" i="1"/>
  <c r="V29" i="1"/>
  <c r="U29" i="1"/>
  <c r="T29" i="1"/>
  <c r="S29" i="1"/>
  <c r="R29" i="1"/>
  <c r="Q29" i="1"/>
  <c r="P29" i="1"/>
  <c r="O29" i="1"/>
  <c r="N29" i="1"/>
  <c r="M29" i="1"/>
  <c r="L29" i="1"/>
  <c r="K29" i="1"/>
  <c r="J29" i="1"/>
  <c r="I29" i="1"/>
  <c r="H29" i="1"/>
  <c r="G29" i="1"/>
  <c r="AK28" i="1"/>
  <c r="AJ28" i="1"/>
  <c r="AI28" i="1"/>
  <c r="AI29" i="1" s="1"/>
  <c r="AJ24" i="1"/>
  <c r="AI24" i="1"/>
  <c r="AH24" i="1"/>
  <c r="AG24" i="1"/>
  <c r="AF24" i="1"/>
  <c r="AE24" i="1"/>
  <c r="AD24" i="1"/>
  <c r="AC24" i="1"/>
  <c r="AB24" i="1"/>
  <c r="AA24" i="1"/>
  <c r="Z24" i="1"/>
  <c r="Y24" i="1"/>
  <c r="X24" i="1"/>
  <c r="W24" i="1"/>
  <c r="V24" i="1"/>
  <c r="U24" i="1"/>
  <c r="T24" i="1"/>
  <c r="S24" i="1"/>
  <c r="R24" i="1"/>
  <c r="Q24" i="1"/>
  <c r="P24" i="1"/>
  <c r="O24" i="1"/>
  <c r="N24" i="1"/>
  <c r="M24" i="1"/>
  <c r="L24" i="1"/>
  <c r="K24" i="1"/>
  <c r="J24" i="1"/>
  <c r="I24" i="1"/>
  <c r="H24" i="1"/>
  <c r="G24" i="1"/>
  <c r="AK23" i="1"/>
  <c r="AK24" i="1" s="1"/>
  <c r="AJ23" i="1"/>
  <c r="AI23" i="1"/>
  <c r="AK19" i="1"/>
  <c r="AJ19" i="1"/>
  <c r="AH19" i="1"/>
  <c r="AG19" i="1"/>
  <c r="AF19" i="1"/>
  <c r="AE19" i="1"/>
  <c r="AD19" i="1"/>
  <c r="AC19" i="1"/>
  <c r="AB19" i="1"/>
  <c r="AA19" i="1"/>
  <c r="Z19" i="1"/>
  <c r="Y19" i="1"/>
  <c r="X19" i="1"/>
  <c r="W19" i="1"/>
  <c r="V19" i="1"/>
  <c r="U19" i="1"/>
  <c r="T19" i="1"/>
  <c r="S19" i="1"/>
  <c r="R19" i="1"/>
  <c r="Q19" i="1"/>
  <c r="P19" i="1"/>
  <c r="O19" i="1"/>
  <c r="N19" i="1"/>
  <c r="M19" i="1"/>
  <c r="L19" i="1"/>
  <c r="K19" i="1"/>
  <c r="J19" i="1"/>
  <c r="I19" i="1"/>
  <c r="H19" i="1"/>
  <c r="G19" i="1"/>
  <c r="AK18" i="1"/>
  <c r="AJ18" i="1"/>
  <c r="AI18" i="1"/>
  <c r="AI19" i="1" s="1"/>
  <c r="AK13" i="1"/>
  <c r="AK14" i="1" s="1"/>
  <c r="AP15" i="1"/>
  <c r="AJ13" i="1"/>
  <c r="AJ14" i="1" s="1"/>
  <c r="AI13" i="1"/>
  <c r="AI14" i="1" s="1"/>
  <c r="AH14" i="1"/>
  <c r="AG14" i="1"/>
  <c r="AF14" i="1"/>
  <c r="AE14" i="1"/>
  <c r="AD14" i="1"/>
  <c r="AC14" i="1"/>
  <c r="AB14" i="1"/>
  <c r="AA14" i="1"/>
  <c r="Z14" i="1"/>
  <c r="Y14" i="1"/>
  <c r="X14" i="1"/>
  <c r="W14" i="1"/>
  <c r="V14" i="1"/>
  <c r="U14" i="1"/>
  <c r="T14" i="1"/>
  <c r="S14" i="1"/>
  <c r="R14" i="1"/>
  <c r="Q14" i="1"/>
  <c r="P14" i="1"/>
  <c r="O14" i="1"/>
  <c r="N14" i="1"/>
  <c r="M14" i="1"/>
  <c r="K14" i="1"/>
  <c r="J14" i="1"/>
  <c r="I14" i="1"/>
  <c r="H14" i="1"/>
  <c r="G14" i="1"/>
  <c r="L14" i="1"/>
  <c r="K8" i="1" l="1"/>
  <c r="K9" i="1" s="1"/>
  <c r="AS54" i="1"/>
  <c r="K10" i="1"/>
  <c r="C11" i="1" l="1"/>
  <c r="AS14" i="1"/>
  <c r="B5" i="1" s="1"/>
  <c r="F1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5" authorId="0" shapeId="0" xr:uid="{00000000-0006-0000-0000-000001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17" authorId="0" shapeId="0" xr:uid="{00000000-0006-0000-0000-000002000000}">
      <text>
        <r>
          <rPr>
            <b/>
            <sz val="9"/>
            <color indexed="81"/>
            <rFont val="ＭＳ Ｐゴシック"/>
            <family val="3"/>
            <charset val="128"/>
          </rPr>
          <t>作：作業日
休：現場閉所日（休日）
天：天候等による予定外休工日</t>
        </r>
      </text>
    </comment>
    <comment ref="D20" authorId="0" shapeId="0" xr:uid="{C27752C5-1C75-4F54-B464-AA61A47646E1}">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2" authorId="0" shapeId="0" xr:uid="{96C365CC-1504-4C90-B2B2-787D8FC16A12}">
      <text>
        <r>
          <rPr>
            <b/>
            <sz val="9"/>
            <color indexed="81"/>
            <rFont val="ＭＳ Ｐゴシック"/>
            <family val="3"/>
            <charset val="128"/>
          </rPr>
          <t>作：作業日
休：現場閉所日（休日）
天：天候等による予定外休工日</t>
        </r>
      </text>
    </comment>
    <comment ref="D25" authorId="0" shapeId="0" xr:uid="{1EDB8A1D-F2DB-4638-81F6-679C3BBC376F}">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7" authorId="0" shapeId="0" xr:uid="{5546F0FE-75BF-4979-AE7F-E00FDEFFF2E2}">
      <text>
        <r>
          <rPr>
            <b/>
            <sz val="9"/>
            <color indexed="81"/>
            <rFont val="ＭＳ Ｐゴシック"/>
            <family val="3"/>
            <charset val="128"/>
          </rPr>
          <t>作：作業日
休：現場閉所日（休日）
天：天候等による予定外休工日</t>
        </r>
      </text>
    </comment>
    <comment ref="D30" authorId="0" shapeId="0" xr:uid="{E9412A9A-3044-45ED-969F-F16AF5C0762C}">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2" authorId="0" shapeId="0" xr:uid="{70541FE9-B2F2-4F3A-B889-B6A4377A97C3}">
      <text>
        <r>
          <rPr>
            <b/>
            <sz val="9"/>
            <color indexed="81"/>
            <rFont val="ＭＳ Ｐゴシック"/>
            <family val="3"/>
            <charset val="128"/>
          </rPr>
          <t>作：作業日
休：現場閉所日（休日）
天：天候等による予定外休工日</t>
        </r>
      </text>
    </comment>
    <comment ref="D35" authorId="0" shapeId="0" xr:uid="{4C3B4B56-2201-4B82-BA6E-91D93239EFA2}">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7" authorId="0" shapeId="0" xr:uid="{9FAF8235-9B27-40E6-94CA-7A93ED022FF5}">
      <text>
        <r>
          <rPr>
            <b/>
            <sz val="9"/>
            <color indexed="81"/>
            <rFont val="ＭＳ Ｐゴシック"/>
            <family val="3"/>
            <charset val="128"/>
          </rPr>
          <t>作：作業日
休：現場閉所日（休日）
天：天候等による予定外休工日</t>
        </r>
      </text>
    </comment>
    <comment ref="D40" authorId="0" shapeId="0" xr:uid="{09F166F6-CDAF-4154-97B1-2E118936E586}">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2" authorId="0" shapeId="0" xr:uid="{3DBD3F44-C26B-4CF9-A593-517A834A1084}">
      <text>
        <r>
          <rPr>
            <b/>
            <sz val="9"/>
            <color indexed="81"/>
            <rFont val="ＭＳ Ｐゴシック"/>
            <family val="3"/>
            <charset val="128"/>
          </rPr>
          <t>作：作業日
休：現場閉所日（休日）
天：天候等による予定外休工日</t>
        </r>
      </text>
    </comment>
    <comment ref="D45" authorId="0" shapeId="0" xr:uid="{1F4DB790-43F3-4559-9501-3DCFDAF23433}">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7" authorId="0" shapeId="0" xr:uid="{2367B327-6F87-42F3-9BBE-738C0D3093FE}">
      <text>
        <r>
          <rPr>
            <b/>
            <sz val="9"/>
            <color indexed="81"/>
            <rFont val="ＭＳ Ｐゴシック"/>
            <family val="3"/>
            <charset val="128"/>
          </rPr>
          <t>作：作業日
休：現場閉所日（休日）
天：天候等による予定外休工日</t>
        </r>
      </text>
    </comment>
    <comment ref="D50" authorId="0" shapeId="0" xr:uid="{76A2B782-51EA-4E56-A4C3-AE72D676E009}">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2" authorId="0" shapeId="0" xr:uid="{A259CF5D-30F7-4AC9-B076-D5928CC02606}">
      <text>
        <r>
          <rPr>
            <b/>
            <sz val="9"/>
            <color indexed="81"/>
            <rFont val="ＭＳ Ｐゴシック"/>
            <family val="3"/>
            <charset val="128"/>
          </rPr>
          <t>作：作業日
休：現場閉所日（休日）
天：天候等による予定外休工日</t>
        </r>
      </text>
    </comment>
    <comment ref="D55" authorId="0" shapeId="0" xr:uid="{BDAD66C0-3B3A-4098-AC87-687610796315}">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7" authorId="0" shapeId="0" xr:uid="{B4658781-E024-4545-8BFE-245946C8CA99}">
      <text>
        <r>
          <rPr>
            <b/>
            <sz val="9"/>
            <color indexed="81"/>
            <rFont val="ＭＳ Ｐゴシック"/>
            <family val="3"/>
            <charset val="128"/>
          </rPr>
          <t>作：作業日
休：現場閉所日（休日）
天：天候等による予定外休工日</t>
        </r>
      </text>
    </comment>
    <comment ref="D60" authorId="0" shapeId="0" xr:uid="{634B4D1E-5172-4AED-8E21-67C0D13AD0B7}">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2" authorId="0" shapeId="0" xr:uid="{1F8F3916-95FF-4812-A3AD-6E5D971208E6}">
      <text>
        <r>
          <rPr>
            <b/>
            <sz val="9"/>
            <color indexed="81"/>
            <rFont val="ＭＳ Ｐゴシック"/>
            <family val="3"/>
            <charset val="128"/>
          </rPr>
          <t>作：作業日
休：現場閉所日（休日）
天：天候等による予定外休工日</t>
        </r>
      </text>
    </comment>
    <comment ref="D65" authorId="0" shapeId="0" xr:uid="{61DA52CF-9946-4F8D-B618-C1E94F6B7F64}">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7" authorId="0" shapeId="0" xr:uid="{1DE51612-C429-4A9C-A994-5CCD720CEF1A}">
      <text>
        <r>
          <rPr>
            <b/>
            <sz val="9"/>
            <color indexed="81"/>
            <rFont val="ＭＳ Ｐゴシック"/>
            <family val="3"/>
            <charset val="128"/>
          </rPr>
          <t>作：作業日
休：現場閉所日（休日）
天：天候等による予定外休工日</t>
        </r>
      </text>
    </comment>
    <comment ref="D70" authorId="0" shapeId="0" xr:uid="{8426610C-7070-4EBC-9516-80E664B55F4B}">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2" authorId="0" shapeId="0" xr:uid="{9F2115A8-7A26-4E8C-8456-EE0F8F241C7F}">
      <text>
        <r>
          <rPr>
            <b/>
            <sz val="9"/>
            <color indexed="81"/>
            <rFont val="ＭＳ Ｐゴシック"/>
            <family val="3"/>
            <charset val="128"/>
          </rPr>
          <t>作：作業日
休：現場閉所日（休日）
天：天候等による予定外休工日</t>
        </r>
      </text>
    </comment>
    <comment ref="D75" authorId="0" shapeId="0" xr:uid="{EA2778CF-E466-4010-8517-D763C44FB47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7" authorId="0" shapeId="0" xr:uid="{7F46C8D2-6C22-4568-84CA-6AEB0437D774}">
      <text>
        <r>
          <rPr>
            <b/>
            <sz val="9"/>
            <color indexed="81"/>
            <rFont val="ＭＳ Ｐゴシック"/>
            <family val="3"/>
            <charset val="128"/>
          </rPr>
          <t>作：作業日
休：現場閉所日（休日）
天：天候等による予定外休工日</t>
        </r>
      </text>
    </comment>
    <comment ref="D80" authorId="0" shapeId="0" xr:uid="{9AE9B342-2949-4835-BC9B-A67FEA0526C4}">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82" authorId="0" shapeId="0" xr:uid="{6D7115BD-C68D-4303-9BB0-695953802032}">
      <text>
        <r>
          <rPr>
            <b/>
            <sz val="9"/>
            <color indexed="81"/>
            <rFont val="ＭＳ Ｐゴシック"/>
            <family val="3"/>
            <charset val="128"/>
          </rPr>
          <t>作：作業日
休：現場閉所日（休日）
天：天候等による予定外休工日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5" authorId="0" shapeId="0" xr:uid="{CC60E909-F314-4E3F-AED9-4516B253D45C}">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17" authorId="0" shapeId="0" xr:uid="{59A0AE34-A9C8-4E0F-9927-5C7C11C82E44}">
      <text>
        <r>
          <rPr>
            <b/>
            <sz val="9"/>
            <color indexed="81"/>
            <rFont val="ＭＳ Ｐゴシック"/>
            <family val="3"/>
            <charset val="128"/>
          </rPr>
          <t>作：作業日
休：現場閉所日（休日）
天：天候等による予定外休工日</t>
        </r>
      </text>
    </comment>
    <comment ref="D20" authorId="0" shapeId="0" xr:uid="{1ACAFF37-683D-4F6C-AB98-D090C45DA4D2}">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2" authorId="0" shapeId="0" xr:uid="{CC88A006-600F-4AEC-A50C-DAAA2CE42FFE}">
      <text>
        <r>
          <rPr>
            <b/>
            <sz val="9"/>
            <color indexed="81"/>
            <rFont val="ＭＳ Ｐゴシック"/>
            <family val="3"/>
            <charset val="128"/>
          </rPr>
          <t>作：作業日
休：現場閉所日（休日）
天：天候等による予定外休工日</t>
        </r>
      </text>
    </comment>
    <comment ref="D25" authorId="0" shapeId="0" xr:uid="{BDEB16BC-1ED1-4AA3-AA39-6951006CEA12}">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7" authorId="0" shapeId="0" xr:uid="{61309EC3-2490-46DF-8699-64E64F7D11BC}">
      <text>
        <r>
          <rPr>
            <b/>
            <sz val="9"/>
            <color indexed="81"/>
            <rFont val="ＭＳ Ｐゴシック"/>
            <family val="3"/>
            <charset val="128"/>
          </rPr>
          <t>作：作業日
休：現場閉所日（休日）
天：天候等による予定外休工日</t>
        </r>
      </text>
    </comment>
    <comment ref="D30" authorId="0" shapeId="0" xr:uid="{EB00F206-E11C-4AAC-BDDC-B0FC984B28AF}">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2" authorId="0" shapeId="0" xr:uid="{E085E5FE-C37E-4538-B035-D04FA333EE22}">
      <text>
        <r>
          <rPr>
            <b/>
            <sz val="9"/>
            <color indexed="81"/>
            <rFont val="ＭＳ Ｐゴシック"/>
            <family val="3"/>
            <charset val="128"/>
          </rPr>
          <t>作：作業日
休：現場閉所日（休日）
天：天候等による予定外休工日</t>
        </r>
      </text>
    </comment>
    <comment ref="D35" authorId="0" shapeId="0" xr:uid="{C2041236-DBAD-4F76-B84B-70AE44BEEA79}">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7" authorId="0" shapeId="0" xr:uid="{8E8B726A-045E-4206-A83C-8810C5E621AD}">
      <text>
        <r>
          <rPr>
            <b/>
            <sz val="9"/>
            <color indexed="81"/>
            <rFont val="ＭＳ Ｐゴシック"/>
            <family val="3"/>
            <charset val="128"/>
          </rPr>
          <t>作：作業日
休：現場閉所日（休日）
天：天候等による予定外休工日</t>
        </r>
      </text>
    </comment>
    <comment ref="D40" authorId="0" shapeId="0" xr:uid="{A7CD5DD4-A1F7-41E7-B239-D0A0EF8B641B}">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2" authorId="0" shapeId="0" xr:uid="{75D348D2-6FEA-432B-9FBB-3746DE8E53E6}">
      <text>
        <r>
          <rPr>
            <b/>
            <sz val="9"/>
            <color indexed="81"/>
            <rFont val="ＭＳ Ｐゴシック"/>
            <family val="3"/>
            <charset val="128"/>
          </rPr>
          <t>作：作業日
休：現場閉所日（休日）
天：天候等による予定外休工日</t>
        </r>
      </text>
    </comment>
    <comment ref="D45" authorId="0" shapeId="0" xr:uid="{D486A16A-B6BE-4A90-94D2-8525D96BE7E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7" authorId="0" shapeId="0" xr:uid="{F483C04B-0998-4E9B-8AC7-437F23203B41}">
      <text>
        <r>
          <rPr>
            <b/>
            <sz val="9"/>
            <color indexed="81"/>
            <rFont val="ＭＳ Ｐゴシック"/>
            <family val="3"/>
            <charset val="128"/>
          </rPr>
          <t>作：作業日
休：現場閉所日（休日）
天：天候等による予定外休工日</t>
        </r>
      </text>
    </comment>
    <comment ref="D50" authorId="0" shapeId="0" xr:uid="{A36EFF34-5E20-42F3-AD82-7B464308E25C}">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2" authorId="0" shapeId="0" xr:uid="{56E3C9BB-C163-49B3-A962-8C4790A14722}">
      <text>
        <r>
          <rPr>
            <b/>
            <sz val="9"/>
            <color indexed="81"/>
            <rFont val="ＭＳ Ｐゴシック"/>
            <family val="3"/>
            <charset val="128"/>
          </rPr>
          <t>作：作業日
休：現場閉所日（休日）
天：天候等による予定外休工日</t>
        </r>
      </text>
    </comment>
    <comment ref="D55" authorId="0" shapeId="0" xr:uid="{9F0123BC-8DC7-4430-801E-4E3977063F5A}">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7" authorId="0" shapeId="0" xr:uid="{0A3905A8-6AE2-4BB1-8DBA-3484B2AA9872}">
      <text>
        <r>
          <rPr>
            <b/>
            <sz val="9"/>
            <color indexed="81"/>
            <rFont val="ＭＳ Ｐゴシック"/>
            <family val="3"/>
            <charset val="128"/>
          </rPr>
          <t>作：作業日
休：現場閉所日（休日）
天：天候等による予定外休工日</t>
        </r>
      </text>
    </comment>
    <comment ref="D60" authorId="0" shapeId="0" xr:uid="{A8215548-003C-4862-A56D-D79DD14AD54C}">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2" authorId="0" shapeId="0" xr:uid="{090DDF16-3877-4C79-962E-924E1D091EBA}">
      <text>
        <r>
          <rPr>
            <b/>
            <sz val="9"/>
            <color indexed="81"/>
            <rFont val="ＭＳ Ｐゴシック"/>
            <family val="3"/>
            <charset val="128"/>
          </rPr>
          <t>作：作業日
休：現場閉所日（休日）
天：天候等による予定外休工日</t>
        </r>
      </text>
    </comment>
    <comment ref="D65" authorId="0" shapeId="0" xr:uid="{3FD5205B-BA1C-4224-B35E-2EA7F0C71114}">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7" authorId="0" shapeId="0" xr:uid="{8A62614C-24BD-44CD-A6DC-5D6296236149}">
      <text>
        <r>
          <rPr>
            <b/>
            <sz val="9"/>
            <color indexed="81"/>
            <rFont val="ＭＳ Ｐゴシック"/>
            <family val="3"/>
            <charset val="128"/>
          </rPr>
          <t>作：作業日
休：現場閉所日（休日）
天：天候等による予定外休工日</t>
        </r>
      </text>
    </comment>
    <comment ref="D70" authorId="0" shapeId="0" xr:uid="{4A537295-080A-4CE1-870B-B5BE6D93B9D3}">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2" authorId="0" shapeId="0" xr:uid="{0DCD6941-4A3C-4636-8307-FEE06F1DDEC4}">
      <text>
        <r>
          <rPr>
            <b/>
            <sz val="9"/>
            <color indexed="81"/>
            <rFont val="ＭＳ Ｐゴシック"/>
            <family val="3"/>
            <charset val="128"/>
          </rPr>
          <t>作：作業日
休：現場閉所日（休日）
天：天候等による予定外休工日</t>
        </r>
      </text>
    </comment>
    <comment ref="D75" authorId="0" shapeId="0" xr:uid="{DC53D747-ED5C-42DE-A3D7-C7DE16DCEAAE}">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7" authorId="0" shapeId="0" xr:uid="{71C7D3C0-8849-42A2-95C8-CC3C7EEC1321}">
      <text>
        <r>
          <rPr>
            <b/>
            <sz val="9"/>
            <color indexed="81"/>
            <rFont val="ＭＳ Ｐゴシック"/>
            <family val="3"/>
            <charset val="128"/>
          </rPr>
          <t>作：作業日
休：現場閉所日（休日）
天：天候等による予定外休工日</t>
        </r>
      </text>
    </comment>
    <comment ref="D80" authorId="0" shapeId="0" xr:uid="{2657AA77-C093-4D49-960B-C24997677579}">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82" authorId="0" shapeId="0" xr:uid="{AF4E37DC-7364-4557-8B3F-4C0C154F4468}">
      <text>
        <r>
          <rPr>
            <b/>
            <sz val="9"/>
            <color indexed="81"/>
            <rFont val="ＭＳ Ｐゴシック"/>
            <family val="3"/>
            <charset val="128"/>
          </rPr>
          <t>作：作業日
休：現場閉所日（休日）
天：天候等による予定外休工日</t>
        </r>
      </text>
    </comment>
  </commentList>
</comments>
</file>

<file path=xl/sharedStrings.xml><?xml version="1.0" encoding="utf-8"?>
<sst xmlns="http://schemas.openxmlformats.org/spreadsheetml/2006/main" count="1146" uniqueCount="108">
  <si>
    <t>日</t>
    <rPh sb="0" eb="1">
      <t>ニチ</t>
    </rPh>
    <phoneticPr fontId="2"/>
  </si>
  <si>
    <t>月</t>
    <rPh sb="0" eb="1">
      <t>ゲツ</t>
    </rPh>
    <phoneticPr fontId="2"/>
  </si>
  <si>
    <t>曜日</t>
    <rPh sb="0" eb="2">
      <t>ヨウビ</t>
    </rPh>
    <phoneticPr fontId="2"/>
  </si>
  <si>
    <t>曜日</t>
    <rPh sb="0" eb="2">
      <t>ヨウビ</t>
    </rPh>
    <phoneticPr fontId="2"/>
  </si>
  <si>
    <t>火</t>
    <rPh sb="0" eb="1">
      <t>ヒ</t>
    </rPh>
    <phoneticPr fontId="2"/>
  </si>
  <si>
    <t>水</t>
    <rPh sb="0" eb="1">
      <t>ミズ</t>
    </rPh>
    <phoneticPr fontId="2"/>
  </si>
  <si>
    <t>木</t>
    <rPh sb="0" eb="1">
      <t>モク</t>
    </rPh>
    <phoneticPr fontId="2"/>
  </si>
  <si>
    <t>金</t>
    <rPh sb="0" eb="1">
      <t>キン</t>
    </rPh>
    <phoneticPr fontId="2"/>
  </si>
  <si>
    <t>土</t>
    <rPh sb="0" eb="1">
      <t>ツチ</t>
    </rPh>
    <phoneticPr fontId="2"/>
  </si>
  <si>
    <t>期間種別</t>
    <rPh sb="0" eb="2">
      <t>キカン</t>
    </rPh>
    <rPh sb="2" eb="4">
      <t>シュベツ</t>
    </rPh>
    <rPh sb="3" eb="4">
      <t>コウシュ</t>
    </rPh>
    <phoneticPr fontId="2"/>
  </si>
  <si>
    <t>期間種別</t>
    <rPh sb="0" eb="2">
      <t>キカン</t>
    </rPh>
    <rPh sb="2" eb="4">
      <t>シュベツ</t>
    </rPh>
    <rPh sb="3" eb="4">
      <t>コウシュ</t>
    </rPh>
    <phoneticPr fontId="2"/>
  </si>
  <si>
    <t>作業・閉所種別</t>
    <rPh sb="0" eb="2">
      <t>サギョウ</t>
    </rPh>
    <rPh sb="3" eb="5">
      <t>ヘイショ</t>
    </rPh>
    <rPh sb="5" eb="7">
      <t>シュベツ</t>
    </rPh>
    <phoneticPr fontId="2"/>
  </si>
  <si>
    <t>日付</t>
    <rPh sb="0" eb="2">
      <t>ヒヅケ</t>
    </rPh>
    <phoneticPr fontId="2"/>
  </si>
  <si>
    <t>実施要領3における</t>
    <phoneticPr fontId="2"/>
  </si>
  <si>
    <t>現場閉所日数</t>
    <phoneticPr fontId="2"/>
  </si>
  <si>
    <t>工</t>
    <rPh sb="0" eb="1">
      <t>コウ</t>
    </rPh>
    <phoneticPr fontId="2"/>
  </si>
  <si>
    <t>中</t>
    <rPh sb="0" eb="1">
      <t>チュウ</t>
    </rPh>
    <phoneticPr fontId="2"/>
  </si>
  <si>
    <t>製</t>
    <rPh sb="0" eb="1">
      <t>セイ</t>
    </rPh>
    <phoneticPr fontId="2"/>
  </si>
  <si>
    <t>年</t>
    <rPh sb="0" eb="1">
      <t>ネン</t>
    </rPh>
    <phoneticPr fontId="2"/>
  </si>
  <si>
    <t>夏</t>
    <rPh sb="0" eb="1">
      <t>ナツ</t>
    </rPh>
    <phoneticPr fontId="2"/>
  </si>
  <si>
    <t>：工期内（一定期間内）</t>
    <rPh sb="1" eb="3">
      <t>コウキ</t>
    </rPh>
    <rPh sb="3" eb="4">
      <t>ナイ</t>
    </rPh>
    <rPh sb="5" eb="7">
      <t>イッテイ</t>
    </rPh>
    <rPh sb="7" eb="9">
      <t>キカン</t>
    </rPh>
    <rPh sb="9" eb="10">
      <t>ナイ</t>
    </rPh>
    <phoneticPr fontId="2"/>
  </si>
  <si>
    <t>：工場製作期間</t>
    <rPh sb="1" eb="3">
      <t>コウジョウ</t>
    </rPh>
    <rPh sb="3" eb="5">
      <t>セイサク</t>
    </rPh>
    <rPh sb="5" eb="7">
      <t>キカン</t>
    </rPh>
    <phoneticPr fontId="2"/>
  </si>
  <si>
    <t>：年末年始休業期間</t>
    <rPh sb="1" eb="3">
      <t>ネンマツ</t>
    </rPh>
    <rPh sb="3" eb="5">
      <t>ネンシ</t>
    </rPh>
    <rPh sb="5" eb="7">
      <t>キュウギョウ</t>
    </rPh>
    <rPh sb="7" eb="9">
      <t>キカン</t>
    </rPh>
    <phoneticPr fontId="2"/>
  </si>
  <si>
    <t>：夏季休暇期間</t>
    <rPh sb="1" eb="3">
      <t>カキ</t>
    </rPh>
    <rPh sb="3" eb="5">
      <t>キュウカ</t>
    </rPh>
    <rPh sb="5" eb="7">
      <t>キカン</t>
    </rPh>
    <phoneticPr fontId="2"/>
  </si>
  <si>
    <t>作</t>
    <rPh sb="0" eb="1">
      <t>サク</t>
    </rPh>
    <phoneticPr fontId="2"/>
  </si>
  <si>
    <t>休</t>
    <rPh sb="0" eb="1">
      <t>キュウ</t>
    </rPh>
    <phoneticPr fontId="2"/>
  </si>
  <si>
    <t>天</t>
    <rPh sb="0" eb="1">
      <t>テン</t>
    </rPh>
    <phoneticPr fontId="2"/>
  </si>
  <si>
    <t>：作業日</t>
    <rPh sb="1" eb="4">
      <t>サギョウビ</t>
    </rPh>
    <phoneticPr fontId="2"/>
  </si>
  <si>
    <t>：現場閉所日（休日）</t>
    <rPh sb="1" eb="3">
      <t>ゲンバ</t>
    </rPh>
    <rPh sb="3" eb="5">
      <t>ヘイショ</t>
    </rPh>
    <rPh sb="5" eb="6">
      <t>ビ</t>
    </rPh>
    <rPh sb="7" eb="9">
      <t>キュウジツ</t>
    </rPh>
    <phoneticPr fontId="2"/>
  </si>
  <si>
    <t>：天候等による予定外休工日</t>
    <rPh sb="1" eb="3">
      <t>テンコウ</t>
    </rPh>
    <rPh sb="3" eb="4">
      <t>トウ</t>
    </rPh>
    <rPh sb="7" eb="10">
      <t>ヨテイガイ</t>
    </rPh>
    <rPh sb="10" eb="11">
      <t>キュウ</t>
    </rPh>
    <rPh sb="11" eb="12">
      <t>コウ</t>
    </rPh>
    <rPh sb="12" eb="13">
      <t>ビ</t>
    </rPh>
    <phoneticPr fontId="2"/>
  </si>
  <si>
    <t>①</t>
    <phoneticPr fontId="2"/>
  </si>
  <si>
    <t>②</t>
    <phoneticPr fontId="2"/>
  </si>
  <si>
    <t>③</t>
    <phoneticPr fontId="2"/>
  </si>
  <si>
    <t>日</t>
    <rPh sb="0" eb="1">
      <t>ニチ</t>
    </rPh>
    <phoneticPr fontId="2"/>
  </si>
  <si>
    <t>∴</t>
    <phoneticPr fontId="2"/>
  </si>
  <si>
    <t>※必ず検算すること。</t>
    <rPh sb="1" eb="2">
      <t>カナラ</t>
    </rPh>
    <rPh sb="3" eb="5">
      <t>ケンザン</t>
    </rPh>
    <phoneticPr fontId="2"/>
  </si>
  <si>
    <t>他</t>
    <rPh sb="0" eb="1">
      <t>ホカ</t>
    </rPh>
    <phoneticPr fontId="2"/>
  </si>
  <si>
    <t>：その他対象外期間</t>
    <rPh sb="3" eb="4">
      <t>タ</t>
    </rPh>
    <rPh sb="4" eb="7">
      <t>タイショウガイ</t>
    </rPh>
    <rPh sb="7" eb="9">
      <t>キカン</t>
    </rPh>
    <phoneticPr fontId="2"/>
  </si>
  <si>
    <t>対象期間日数</t>
    <rPh sb="4" eb="6">
      <t>ニッスウ</t>
    </rPh>
    <phoneticPr fontId="2"/>
  </si>
  <si>
    <t>=①×0.285（8日/28日）(小数点以下切り上げ)</t>
    <rPh sb="10" eb="11">
      <t>ニチ</t>
    </rPh>
    <rPh sb="14" eb="15">
      <t>ニチ</t>
    </rPh>
    <phoneticPr fontId="2"/>
  </si>
  <si>
    <t>月</t>
    <phoneticPr fontId="2"/>
  </si>
  <si>
    <t>【現場閉所報告書】</t>
    <rPh sb="1" eb="3">
      <t>ゲンバ</t>
    </rPh>
    <rPh sb="3" eb="5">
      <t>ヘイショ</t>
    </rPh>
    <rPh sb="5" eb="8">
      <t>ホウコクショ</t>
    </rPh>
    <phoneticPr fontId="2"/>
  </si>
  <si>
    <t>月単位における週休２日の判定</t>
    <rPh sb="0" eb="3">
      <t>ツキタンイ</t>
    </rPh>
    <rPh sb="7" eb="9">
      <t>シュウキュウ</t>
    </rPh>
    <rPh sb="10" eb="11">
      <t>ニチ</t>
    </rPh>
    <rPh sb="12" eb="14">
      <t>ハンテイ</t>
    </rPh>
    <phoneticPr fontId="2"/>
  </si>
  <si>
    <t>通期における週休２日の判定</t>
    <rPh sb="0" eb="2">
      <t>ツウキ</t>
    </rPh>
    <rPh sb="6" eb="8">
      <t>シュウキュウ</t>
    </rPh>
    <rPh sb="9" eb="10">
      <t>ニチ</t>
    </rPh>
    <rPh sb="11" eb="13">
      <t>ハンテイ</t>
    </rPh>
    <phoneticPr fontId="2"/>
  </si>
  <si>
    <t>対象期間内日数</t>
    <rPh sb="4" eb="5">
      <t>ナイ</t>
    </rPh>
    <rPh sb="5" eb="7">
      <t>ニッスウ</t>
    </rPh>
    <phoneticPr fontId="2"/>
  </si>
  <si>
    <t>４週８休以上</t>
    <rPh sb="1" eb="2">
      <t>シュウ</t>
    </rPh>
    <rPh sb="3" eb="4">
      <t>キュウ</t>
    </rPh>
    <rPh sb="4" eb="6">
      <t>イジョウ</t>
    </rPh>
    <phoneticPr fontId="2"/>
  </si>
  <si>
    <t>現場閉所日数(通期)</t>
    <rPh sb="0" eb="5">
      <t>ゲンバヘイショビ</t>
    </rPh>
    <rPh sb="5" eb="6">
      <t>スウ</t>
    </rPh>
    <rPh sb="7" eb="9">
      <t>ツウキ</t>
    </rPh>
    <phoneticPr fontId="2"/>
  </si>
  <si>
    <t>計画</t>
    <rPh sb="0" eb="2">
      <t>ケイカク</t>
    </rPh>
    <phoneticPr fontId="2"/>
  </si>
  <si>
    <t>実施</t>
    <rPh sb="0" eb="2">
      <t>ジッシ</t>
    </rPh>
    <phoneticPr fontId="2"/>
  </si>
  <si>
    <t>令和</t>
    <rPh sb="0" eb="2">
      <t>レイワ</t>
    </rPh>
    <phoneticPr fontId="2"/>
  </si>
  <si>
    <t>年度　</t>
    <phoneticPr fontId="2"/>
  </si>
  <si>
    <t>（工期　令和</t>
    <rPh sb="4" eb="6">
      <t>レイワ</t>
    </rPh>
    <phoneticPr fontId="2"/>
  </si>
  <si>
    <t>年</t>
    <phoneticPr fontId="2"/>
  </si>
  <si>
    <t>日）</t>
    <phoneticPr fontId="2"/>
  </si>
  <si>
    <t>日　～　令和</t>
    <rPh sb="4" eb="6">
      <t>レイワ</t>
    </rPh>
    <phoneticPr fontId="2"/>
  </si>
  <si>
    <t>現場閉所/対象期間</t>
    <rPh sb="0" eb="4">
      <t>ゲンバヘイショ</t>
    </rPh>
    <rPh sb="5" eb="9">
      <t>タイショウキカン</t>
    </rPh>
    <phoneticPr fontId="2"/>
  </si>
  <si>
    <t>月</t>
    <rPh sb="0" eb="1">
      <t>ツキ</t>
    </rPh>
    <phoneticPr fontId="2"/>
  </si>
  <si>
    <t>∴</t>
  </si>
  <si>
    <t>元</t>
    <rPh sb="0" eb="1">
      <t>モト</t>
    </rPh>
    <phoneticPr fontId="2"/>
  </si>
  <si>
    <t>元号</t>
    <rPh sb="0" eb="2">
      <t>ゲンゴウ</t>
    </rPh>
    <phoneticPr fontId="2"/>
  </si>
  <si>
    <t>平成</t>
    <rPh sb="0" eb="2">
      <t>ヘイセイ</t>
    </rPh>
    <phoneticPr fontId="2"/>
  </si>
  <si>
    <t>：工事中止期間</t>
    <rPh sb="1" eb="3">
      <t>コウジ</t>
    </rPh>
    <rPh sb="3" eb="5">
      <t>チュウシ</t>
    </rPh>
    <rPh sb="5" eb="7">
      <t>キカン</t>
    </rPh>
    <phoneticPr fontId="2"/>
  </si>
  <si>
    <t>工</t>
  </si>
  <si>
    <t>【記載例】</t>
    <rPh sb="1" eb="4">
      <t>キサイレイ</t>
    </rPh>
    <phoneticPr fontId="2"/>
  </si>
  <si>
    <t>〇〇工事(その１)</t>
    <rPh sb="2" eb="4">
      <t>コウジ</t>
    </rPh>
    <phoneticPr fontId="2"/>
  </si>
  <si>
    <t>（工期　令和７年４月１日～令和７年１１月５日）</t>
    <rPh sb="4" eb="6">
      <t>レイワ</t>
    </rPh>
    <rPh sb="7" eb="8">
      <t>ネン</t>
    </rPh>
    <rPh sb="9" eb="10">
      <t>ガツ</t>
    </rPh>
    <rPh sb="11" eb="12">
      <t>ニチ</t>
    </rPh>
    <rPh sb="13" eb="15">
      <t>レイワ</t>
    </rPh>
    <rPh sb="16" eb="17">
      <t>ネン</t>
    </rPh>
    <rPh sb="19" eb="20">
      <t>ガツ</t>
    </rPh>
    <rPh sb="21" eb="22">
      <t>ニチ</t>
    </rPh>
    <phoneticPr fontId="2"/>
  </si>
  <si>
    <t>〇</t>
  </si>
  <si>
    <t>①現場閉所率28.5%以上</t>
  </si>
  <si>
    <t>②現場閉所率28.5%未満だが、暦上の土日全て閉所</t>
    <phoneticPr fontId="2"/>
  </si>
  <si>
    <t>×</t>
  </si>
  <si>
    <t>③対象外期間を除いた暦上の土日以上に現場閉所</t>
    <phoneticPr fontId="2"/>
  </si>
  <si>
    <t>【交替制様式】</t>
    <rPh sb="1" eb="4">
      <t>コウタイセイ</t>
    </rPh>
    <rPh sb="4" eb="6">
      <t>ヨウシキ</t>
    </rPh>
    <phoneticPr fontId="16"/>
  </si>
  <si>
    <t>【休日確保状況報告書】</t>
    <rPh sb="1" eb="3">
      <t>キュウジツ</t>
    </rPh>
    <rPh sb="3" eb="5">
      <t>カクホ</t>
    </rPh>
    <rPh sb="5" eb="7">
      <t>ジョウキョウ</t>
    </rPh>
    <rPh sb="7" eb="10">
      <t>ホウコクショ</t>
    </rPh>
    <phoneticPr fontId="16"/>
  </si>
  <si>
    <t>月単位における週休２日の判定(休日率28.5％以上)</t>
    <rPh sb="0" eb="3">
      <t>ツキタンイ</t>
    </rPh>
    <rPh sb="7" eb="9">
      <t>シュウキュウ</t>
    </rPh>
    <rPh sb="10" eb="11">
      <t>ニチ</t>
    </rPh>
    <rPh sb="12" eb="14">
      <t>ハンテイ</t>
    </rPh>
    <rPh sb="15" eb="18">
      <t>キュウジツリツ</t>
    </rPh>
    <rPh sb="23" eb="25">
      <t>イジョウ</t>
    </rPh>
    <phoneticPr fontId="2"/>
  </si>
  <si>
    <t>通期における週休２日の判定(休日率28.5％以上)</t>
    <rPh sb="0" eb="2">
      <t>ツウキ</t>
    </rPh>
    <rPh sb="6" eb="8">
      <t>シュウキュウ</t>
    </rPh>
    <rPh sb="9" eb="10">
      <t>ニチ</t>
    </rPh>
    <rPh sb="11" eb="13">
      <t>ハンテイ</t>
    </rPh>
    <phoneticPr fontId="2"/>
  </si>
  <si>
    <t>【集計】</t>
    <rPh sb="1" eb="3">
      <t>シュウケイ</t>
    </rPh>
    <phoneticPr fontId="16"/>
  </si>
  <si>
    <t>会社名</t>
    <rPh sb="0" eb="3">
      <t>カイシャメイ</t>
    </rPh>
    <phoneticPr fontId="16"/>
  </si>
  <si>
    <t>氏名</t>
    <rPh sb="0" eb="2">
      <t>シメイ</t>
    </rPh>
    <phoneticPr fontId="16"/>
  </si>
  <si>
    <t>対象期間</t>
    <rPh sb="0" eb="2">
      <t>タイショウ</t>
    </rPh>
    <rPh sb="2" eb="4">
      <t>キカン</t>
    </rPh>
    <phoneticPr fontId="16"/>
  </si>
  <si>
    <t>休日日数</t>
    <rPh sb="0" eb="2">
      <t>キュウジツ</t>
    </rPh>
    <rPh sb="2" eb="4">
      <t>ニッスウ</t>
    </rPh>
    <phoneticPr fontId="16"/>
  </si>
  <si>
    <t>休日日数の割合</t>
    <rPh sb="0" eb="2">
      <t>キュウジツ</t>
    </rPh>
    <rPh sb="2" eb="4">
      <t>ニッスウ</t>
    </rPh>
    <rPh sb="5" eb="7">
      <t>ワリアイ</t>
    </rPh>
    <phoneticPr fontId="16"/>
  </si>
  <si>
    <r>
      <rPr>
        <sz val="11"/>
        <color rgb="FF0070C0"/>
        <rFont val="ＭＳ Ｐゴシック"/>
        <family val="3"/>
        <charset val="128"/>
        <scheme val="minor"/>
      </rPr>
      <t>通期</t>
    </r>
    <r>
      <rPr>
        <sz val="11"/>
        <color theme="1"/>
        <rFont val="ＭＳ Ｐゴシック"/>
        <family val="2"/>
        <charset val="128"/>
        <scheme val="minor"/>
      </rPr>
      <t>単位の週休２日</t>
    </r>
    <rPh sb="0" eb="4">
      <t>ツウキタンイ</t>
    </rPh>
    <rPh sb="5" eb="7">
      <t>シュウキュウ</t>
    </rPh>
    <rPh sb="8" eb="9">
      <t>ニチ</t>
    </rPh>
    <phoneticPr fontId="16"/>
  </si>
  <si>
    <t>【令和　年　月】</t>
    <rPh sb="1" eb="3">
      <t>レイワ</t>
    </rPh>
    <rPh sb="4" eb="5">
      <t>ネン</t>
    </rPh>
    <rPh sb="6" eb="7">
      <t>ツキ</t>
    </rPh>
    <phoneticPr fontId="16"/>
  </si>
  <si>
    <r>
      <rPr>
        <sz val="11"/>
        <color rgb="FFFF0000"/>
        <rFont val="ＭＳ Ｐゴシック"/>
        <family val="3"/>
        <charset val="128"/>
        <scheme val="minor"/>
      </rPr>
      <t>月</t>
    </r>
    <r>
      <rPr>
        <sz val="11"/>
        <color theme="1"/>
        <rFont val="ＭＳ Ｐゴシック"/>
        <family val="2"/>
        <charset val="128"/>
        <scheme val="minor"/>
      </rPr>
      <t>単位の週休２日</t>
    </r>
    <rPh sb="0" eb="3">
      <t>ツキタンイ</t>
    </rPh>
    <rPh sb="4" eb="6">
      <t>シュウキュウ</t>
    </rPh>
    <rPh sb="7" eb="8">
      <t>ニチ</t>
    </rPh>
    <phoneticPr fontId="16"/>
  </si>
  <si>
    <t>※「会社名」、「氏名」、「対象期間」、「休日日数」欄に記入する</t>
    <phoneticPr fontId="16"/>
  </si>
  <si>
    <t>※対象期間について、元請会社は技術者及び技能労働者の従事期間の日数、下請会社は施工体制台帳上の工期日数を基本とする</t>
    <phoneticPr fontId="16"/>
  </si>
  <si>
    <t>※技術者および技能労働者の出勤状況が分かる一覧表と休日が証明できる書類を添付する</t>
    <rPh sb="1" eb="4">
      <t>ギジュツシャ</t>
    </rPh>
    <rPh sb="7" eb="12">
      <t>ギノウロウドウシャ</t>
    </rPh>
    <rPh sb="13" eb="17">
      <t>シュッキンジョウキョウ</t>
    </rPh>
    <rPh sb="18" eb="19">
      <t>ワ</t>
    </rPh>
    <rPh sb="21" eb="24">
      <t>イチランヒョウ</t>
    </rPh>
    <rPh sb="25" eb="27">
      <t>キュウジツ</t>
    </rPh>
    <rPh sb="28" eb="30">
      <t>ショウメイ</t>
    </rPh>
    <rPh sb="33" eb="35">
      <t>ショルイ</t>
    </rPh>
    <rPh sb="36" eb="38">
      <t>テンプ</t>
    </rPh>
    <phoneticPr fontId="16"/>
  </si>
  <si>
    <t>※対象者数、対象期間日数に応じて、行の追加削除を適切に行う</t>
    <rPh sb="6" eb="10">
      <t>タイショウキカン</t>
    </rPh>
    <rPh sb="10" eb="12">
      <t>ニッスウ</t>
    </rPh>
    <phoneticPr fontId="16"/>
  </si>
  <si>
    <t>※必ず検算する</t>
    <phoneticPr fontId="16"/>
  </si>
  <si>
    <t>令和〇年度　〇〇工事</t>
    <rPh sb="0" eb="2">
      <t>レイワ</t>
    </rPh>
    <rPh sb="3" eb="5">
      <t>ネンド</t>
    </rPh>
    <rPh sb="8" eb="10">
      <t>コウジ</t>
    </rPh>
    <phoneticPr fontId="16"/>
  </si>
  <si>
    <t>(工期　令和〇年〇月〇日～令和〇年〇月〇日)</t>
    <phoneticPr fontId="16"/>
  </si>
  <si>
    <t>月単位の週休２日達成</t>
  </si>
  <si>
    <t>通期単位の週休２日達成</t>
  </si>
  <si>
    <t>A建設</t>
    <rPh sb="1" eb="3">
      <t>ケンセツ</t>
    </rPh>
    <phoneticPr fontId="16"/>
  </si>
  <si>
    <t>○○</t>
    <phoneticPr fontId="16"/>
  </si>
  <si>
    <t>□□</t>
    <phoneticPr fontId="16"/>
  </si>
  <si>
    <t>△△</t>
    <phoneticPr fontId="16"/>
  </si>
  <si>
    <t>B建設（一次下請）</t>
    <rPh sb="1" eb="3">
      <t>ケンセツ</t>
    </rPh>
    <rPh sb="4" eb="6">
      <t>イチジ</t>
    </rPh>
    <rPh sb="6" eb="8">
      <t>シタウ</t>
    </rPh>
    <phoneticPr fontId="16"/>
  </si>
  <si>
    <t>●●</t>
    <phoneticPr fontId="16"/>
  </si>
  <si>
    <t>■■</t>
    <phoneticPr fontId="16"/>
  </si>
  <si>
    <t>▲▲</t>
    <phoneticPr fontId="16"/>
  </si>
  <si>
    <t>C電設（二次下請）</t>
    <rPh sb="1" eb="3">
      <t>デンセツ</t>
    </rPh>
    <rPh sb="4" eb="6">
      <t>ニジ</t>
    </rPh>
    <rPh sb="6" eb="8">
      <t>シタウ</t>
    </rPh>
    <phoneticPr fontId="16"/>
  </si>
  <si>
    <t>▽▽</t>
    <phoneticPr fontId="16"/>
  </si>
  <si>
    <t>D工業（二次下請）</t>
    <rPh sb="1" eb="3">
      <t>コウギョウ</t>
    </rPh>
    <rPh sb="4" eb="6">
      <t>ニジ</t>
    </rPh>
    <rPh sb="6" eb="8">
      <t>シタウ</t>
    </rPh>
    <phoneticPr fontId="16"/>
  </si>
  <si>
    <t>◇◇</t>
    <phoneticPr fontId="16"/>
  </si>
  <si>
    <t>【令和〇年４月】</t>
    <rPh sb="1" eb="3">
      <t>レイワ</t>
    </rPh>
    <rPh sb="4" eb="5">
      <t>ネン</t>
    </rPh>
    <rPh sb="6" eb="7">
      <t>ツキ</t>
    </rPh>
    <phoneticPr fontId="16"/>
  </si>
  <si>
    <t>【令和〇年５月】</t>
    <rPh sb="1" eb="3">
      <t>レイワ</t>
    </rPh>
    <rPh sb="4" eb="5">
      <t>ネン</t>
    </rPh>
    <rPh sb="6" eb="7">
      <t>ツキ</t>
    </rPh>
    <phoneticPr fontId="16"/>
  </si>
  <si>
    <t>※必ず検算すること</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</si>
</sst>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
    <numFmt numFmtId="177" formatCode="0.0%"/>
  </numFmts>
  <fonts count="20"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b/>
      <sz val="9"/>
      <color indexed="81"/>
      <name val="ＭＳ Ｐゴシック"/>
      <family val="3"/>
      <charset val="128"/>
    </font>
    <font>
      <sz val="10"/>
      <color theme="1"/>
      <name val="ＭＳ Ｐゴシック"/>
      <family val="3"/>
      <charset val="128"/>
      <scheme val="minor"/>
    </font>
    <font>
      <sz val="9"/>
      <color theme="1"/>
      <name val="ＭＳ Ｐゴシック"/>
      <family val="2"/>
      <charset val="128"/>
      <scheme val="minor"/>
    </font>
    <font>
      <sz val="12"/>
      <color theme="1"/>
      <name val="ＭＳ Ｐゴシック"/>
      <family val="3"/>
      <charset val="128"/>
      <scheme val="minor"/>
    </font>
    <font>
      <b/>
      <u/>
      <sz val="12"/>
      <color theme="1"/>
      <name val="ＭＳ Ｐゴシック"/>
      <family val="3"/>
      <charset val="128"/>
      <scheme val="minor"/>
    </font>
    <font>
      <sz val="12"/>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11"/>
      <color rgb="FFFF0000"/>
      <name val="ＭＳ Ｐゴシック"/>
      <family val="3"/>
      <charset val="128"/>
      <scheme val="minor"/>
    </font>
    <font>
      <sz val="14"/>
      <color rgb="FFFF0000"/>
      <name val="ＭＳ Ｐゴシック"/>
      <family val="2"/>
      <charset val="128"/>
      <scheme val="minor"/>
    </font>
    <font>
      <sz val="11"/>
      <color theme="1"/>
      <name val="ＭＳ Ｐゴシック"/>
      <family val="2"/>
      <scheme val="minor"/>
    </font>
    <font>
      <sz val="6"/>
      <name val="ＭＳ Ｐゴシック"/>
      <family val="3"/>
      <charset val="128"/>
      <scheme val="minor"/>
    </font>
    <font>
      <sz val="16"/>
      <color theme="1"/>
      <name val="ＭＳ Ｐゴシック"/>
      <family val="2"/>
      <scheme val="minor"/>
    </font>
    <font>
      <sz val="14"/>
      <color theme="1"/>
      <name val="ＭＳ Ｐゴシック"/>
      <family val="2"/>
      <scheme val="minor"/>
    </font>
    <font>
      <sz val="11"/>
      <color rgb="FF0070C0"/>
      <name val="ＭＳ Ｐ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rgb="FFFFFFCC"/>
        <bgColor rgb="FFFFFFCC"/>
      </patternFill>
    </fill>
    <fill>
      <patternFill patternType="solid">
        <fgColor rgb="FFFFFFCC"/>
        <bgColor indexed="64"/>
      </patternFill>
    </fill>
    <fill>
      <patternFill patternType="solid">
        <fgColor theme="0"/>
        <bgColor indexed="64"/>
      </patternFill>
    </fill>
    <fill>
      <patternFill patternType="solid">
        <fgColor rgb="FFC9F1FF"/>
        <bgColor indexed="64"/>
      </patternFill>
    </fill>
  </fills>
  <borders count="49">
    <border>
      <left/>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bottom style="hair">
        <color auto="1"/>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5" fillId="0" borderId="0"/>
    <xf numFmtId="9" fontId="15" fillId="0" borderId="0" applyFont="0" applyFill="0" applyBorder="0" applyAlignment="0" applyProtection="0">
      <alignment vertical="center"/>
    </xf>
  </cellStyleXfs>
  <cellXfs count="154">
    <xf numFmtId="0" fontId="0" fillId="0" borderId="0" xfId="0">
      <alignment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6" fillId="0" borderId="0" xfId="0" applyFont="1" applyAlignment="1">
      <alignment vertical="center" textRotation="255" shrinkToFit="1"/>
    </xf>
    <xf numFmtId="0" fontId="0" fillId="0" borderId="24" xfId="0" applyBorder="1" applyAlignment="1">
      <alignment horizontal="center" vertical="center"/>
    </xf>
    <xf numFmtId="0" fontId="0" fillId="0" borderId="17" xfId="0" applyBorder="1">
      <alignment vertical="center"/>
    </xf>
    <xf numFmtId="0" fontId="0" fillId="0" borderId="18" xfId="0" applyBorder="1">
      <alignment vertical="center"/>
    </xf>
    <xf numFmtId="0" fontId="0" fillId="0" borderId="23" xfId="0" applyBorder="1">
      <alignment vertical="center"/>
    </xf>
    <xf numFmtId="0" fontId="4" fillId="0" borderId="0" xfId="0" applyFont="1" applyAlignment="1">
      <alignment vertical="center" shrinkToFit="1"/>
    </xf>
    <xf numFmtId="0" fontId="0" fillId="0" borderId="21" xfId="0" applyBorder="1" applyAlignment="1">
      <alignment vertical="center" shrinkToFit="1"/>
    </xf>
    <xf numFmtId="0" fontId="6" fillId="0" borderId="19" xfId="0" applyFont="1" applyBorder="1" applyAlignment="1">
      <alignment vertical="center" textRotation="255" shrinkToFit="1"/>
    </xf>
    <xf numFmtId="0" fontId="0" fillId="0" borderId="28" xfId="0" applyBorder="1">
      <alignment vertical="center"/>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0" fillId="0" borderId="3" xfId="0" applyBorder="1" applyAlignment="1">
      <alignment horizontal="center" vertical="center" shrinkToFit="1"/>
    </xf>
    <xf numFmtId="0" fontId="3"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8" fillId="0" borderId="0" xfId="0" applyFont="1" applyAlignment="1">
      <alignment horizontal="left" vertical="center"/>
    </xf>
    <xf numFmtId="0" fontId="9"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8" fillId="0" borderId="0" xfId="0" quotePrefix="1" applyFont="1" applyAlignment="1">
      <alignment horizontal="left" vertical="center"/>
    </xf>
    <xf numFmtId="0" fontId="7" fillId="0" borderId="0" xfId="0" applyFont="1" applyAlignment="1">
      <alignment horizontal="right" vertical="center"/>
    </xf>
    <xf numFmtId="0" fontId="0" fillId="2" borderId="19" xfId="0" applyFill="1" applyBorder="1">
      <alignment vertical="center"/>
    </xf>
    <xf numFmtId="9" fontId="10" fillId="2" borderId="21" xfId="0" applyNumberFormat="1" applyFont="1" applyFill="1" applyBorder="1" applyAlignment="1">
      <alignment horizontal="left" vertical="center" indent="1"/>
    </xf>
    <xf numFmtId="0" fontId="8" fillId="0" borderId="0" xfId="0" applyFont="1" applyAlignment="1">
      <alignment horizontal="left" vertical="center" shrinkToFit="1"/>
    </xf>
    <xf numFmtId="176" fontId="10" fillId="0" borderId="27" xfId="0" applyNumberFormat="1" applyFont="1" applyBorder="1" applyAlignment="1">
      <alignment vertical="center" shrinkToFit="1"/>
    </xf>
    <xf numFmtId="176" fontId="10" fillId="0" borderId="32" xfId="0" applyNumberFormat="1" applyFont="1" applyBorder="1" applyAlignment="1">
      <alignment vertical="center" shrinkToFit="1"/>
    </xf>
    <xf numFmtId="176" fontId="10" fillId="0" borderId="12" xfId="0" applyNumberFormat="1" applyFont="1" applyBorder="1" applyAlignment="1">
      <alignment shrinkToFit="1"/>
    </xf>
    <xf numFmtId="176" fontId="10" fillId="0" borderId="31" xfId="0" applyNumberFormat="1" applyFont="1" applyBorder="1" applyAlignment="1">
      <alignment shrinkToFit="1"/>
    </xf>
    <xf numFmtId="176" fontId="10" fillId="0" borderId="19" xfId="0" applyNumberFormat="1" applyFont="1" applyBorder="1" applyAlignment="1">
      <alignment shrinkToFit="1"/>
    </xf>
    <xf numFmtId="176" fontId="10" fillId="0" borderId="18" xfId="0" applyNumberFormat="1" applyFont="1" applyBorder="1" applyAlignment="1">
      <alignment shrinkToFit="1"/>
    </xf>
    <xf numFmtId="176" fontId="7" fillId="0" borderId="18" xfId="0" applyNumberFormat="1" applyFont="1" applyBorder="1" applyAlignment="1">
      <alignment vertical="center" shrinkToFit="1"/>
    </xf>
    <xf numFmtId="176" fontId="11" fillId="0" borderId="19" xfId="0" applyNumberFormat="1" applyFont="1" applyBorder="1" applyAlignment="1">
      <alignment vertical="center" shrinkToFit="1"/>
    </xf>
    <xf numFmtId="176" fontId="11" fillId="0" borderId="18" xfId="0" applyNumberFormat="1" applyFont="1" applyBorder="1" applyAlignment="1">
      <alignment vertical="center" shrinkToFit="1"/>
    </xf>
    <xf numFmtId="176" fontId="10" fillId="0" borderId="11" xfId="0" applyNumberFormat="1" applyFont="1" applyBorder="1" applyAlignment="1">
      <alignment horizontal="right" vertical="center" shrinkToFit="1"/>
    </xf>
    <xf numFmtId="176" fontId="10" fillId="0" borderId="0" xfId="0" applyNumberFormat="1" applyFont="1" applyAlignment="1">
      <alignment horizontal="right" vertical="center" shrinkToFit="1"/>
    </xf>
    <xf numFmtId="176" fontId="11" fillId="0" borderId="1" xfId="0" applyNumberFormat="1" applyFont="1" applyBorder="1" applyAlignment="1">
      <alignment horizontal="right" vertical="center" shrinkToFit="1"/>
    </xf>
    <xf numFmtId="0" fontId="13" fillId="0" borderId="0" xfId="0" applyFont="1" applyAlignment="1">
      <alignment horizontal="left" vertical="center"/>
    </xf>
    <xf numFmtId="0" fontId="4" fillId="0" borderId="0" xfId="0" applyFont="1" applyAlignment="1">
      <alignment horizontal="center" vertical="center"/>
    </xf>
    <xf numFmtId="0" fontId="13" fillId="0" borderId="0" xfId="0" applyFont="1" applyAlignment="1">
      <alignment horizontal="left" vertical="top"/>
    </xf>
    <xf numFmtId="0" fontId="8" fillId="2" borderId="0" xfId="0" applyFont="1" applyFill="1" applyAlignment="1">
      <alignment horizontal="right" vertical="center"/>
    </xf>
    <xf numFmtId="0" fontId="8" fillId="2" borderId="0" xfId="0" applyFont="1" applyFill="1">
      <alignment vertical="center"/>
    </xf>
    <xf numFmtId="0" fontId="8" fillId="2" borderId="0" xfId="0" applyFont="1" applyFill="1" applyAlignment="1">
      <alignment horizontal="center" vertical="center"/>
    </xf>
    <xf numFmtId="0" fontId="0" fillId="0" borderId="5"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0" fillId="0" borderId="29" xfId="0" applyBorder="1" applyAlignment="1" applyProtection="1">
      <alignment horizontal="center" vertical="center" shrinkToFit="1"/>
      <protection locked="0"/>
    </xf>
    <xf numFmtId="0" fontId="0" fillId="0" borderId="30" xfId="0" applyBorder="1" applyAlignment="1" applyProtection="1">
      <alignment horizontal="center" vertical="center" shrinkToFit="1"/>
      <protection locked="0"/>
    </xf>
    <xf numFmtId="0" fontId="11" fillId="4" borderId="35" xfId="0" applyFont="1" applyFill="1" applyBorder="1" applyAlignment="1" applyProtection="1">
      <alignment horizontal="right" vertical="center"/>
      <protection locked="0"/>
    </xf>
    <xf numFmtId="0" fontId="11" fillId="4" borderId="0" xfId="0" applyFont="1" applyFill="1" applyAlignment="1" applyProtection="1">
      <alignment horizontal="right" vertical="center"/>
      <protection locked="0"/>
    </xf>
    <xf numFmtId="0" fontId="3" fillId="0" borderId="0" xfId="0" applyFont="1" applyAlignment="1" applyProtection="1">
      <alignment horizontal="center" vertical="center"/>
      <protection locked="0"/>
    </xf>
    <xf numFmtId="0" fontId="0" fillId="0" borderId="0" xfId="0" applyAlignment="1">
      <alignment horizontal="right" vertical="center"/>
    </xf>
    <xf numFmtId="0" fontId="0" fillId="0" borderId="5" xfId="0" applyBorder="1" applyAlignment="1">
      <alignment horizontal="right" vertical="center"/>
    </xf>
    <xf numFmtId="0" fontId="0" fillId="0" borderId="36" xfId="0" applyBorder="1">
      <alignment vertical="center"/>
    </xf>
    <xf numFmtId="0" fontId="0" fillId="0" borderId="24" xfId="0" applyBorder="1" applyAlignment="1">
      <alignment horizontal="right" vertical="center"/>
    </xf>
    <xf numFmtId="0" fontId="0" fillId="0" borderId="3" xfId="0" applyBorder="1" applyAlignment="1">
      <alignment horizontal="right" vertical="center"/>
    </xf>
    <xf numFmtId="0" fontId="0" fillId="0" borderId="37" xfId="0" applyBorder="1">
      <alignment vertical="center"/>
    </xf>
    <xf numFmtId="0" fontId="0" fillId="0" borderId="38" xfId="0" applyBorder="1">
      <alignment vertical="center"/>
    </xf>
    <xf numFmtId="0" fontId="0" fillId="0" borderId="18" xfId="0" applyBorder="1" applyAlignment="1">
      <alignment horizontal="right" vertical="center"/>
    </xf>
    <xf numFmtId="0" fontId="0" fillId="0" borderId="25" xfId="0" applyBorder="1" applyAlignment="1">
      <alignment horizontal="right" vertical="center"/>
    </xf>
    <xf numFmtId="0" fontId="0" fillId="0" borderId="36" xfId="0" applyBorder="1" applyAlignment="1">
      <alignment horizontal="right" vertical="center"/>
    </xf>
    <xf numFmtId="176" fontId="7" fillId="0" borderId="19" xfId="0" applyNumberFormat="1" applyFont="1" applyBorder="1" applyAlignment="1" applyProtection="1">
      <alignment vertical="center" shrinkToFit="1"/>
      <protection locked="0"/>
    </xf>
    <xf numFmtId="0" fontId="0" fillId="0" borderId="5" xfId="0" applyBorder="1">
      <alignment vertical="center"/>
    </xf>
    <xf numFmtId="0" fontId="0" fillId="0" borderId="24" xfId="0" applyBorder="1">
      <alignment vertical="center"/>
    </xf>
    <xf numFmtId="0" fontId="0" fillId="0" borderId="3" xfId="0" applyBorder="1">
      <alignment vertical="center"/>
    </xf>
    <xf numFmtId="0" fontId="3" fillId="0" borderId="0" xfId="0" applyFont="1" applyAlignment="1" applyProtection="1">
      <alignment horizontal="center" vertical="center" shrinkToFit="1"/>
      <protection locked="0"/>
    </xf>
    <xf numFmtId="0" fontId="14" fillId="0" borderId="0" xfId="0" applyFont="1">
      <alignment vertical="center"/>
    </xf>
    <xf numFmtId="0" fontId="3" fillId="4" borderId="0" xfId="0" applyFont="1" applyFill="1" applyAlignment="1" applyProtection="1">
      <alignment horizontal="center" vertical="center"/>
      <protection locked="0"/>
    </xf>
    <xf numFmtId="0" fontId="0" fillId="0" borderId="39" xfId="0" applyBorder="1" applyAlignment="1">
      <alignment horizontal="center" vertical="center"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176" fontId="7" fillId="4" borderId="19" xfId="0" applyNumberFormat="1" applyFont="1" applyFill="1" applyBorder="1" applyAlignment="1" applyProtection="1">
      <alignment vertical="center" shrinkToFit="1"/>
      <protection locked="0"/>
    </xf>
    <xf numFmtId="0" fontId="0" fillId="0" borderId="42" xfId="0" applyBorder="1" applyAlignment="1" applyProtection="1">
      <alignment horizontal="center" vertical="center" shrinkToFit="1"/>
      <protection locked="0"/>
    </xf>
    <xf numFmtId="0" fontId="0" fillId="0" borderId="36" xfId="0" applyBorder="1" applyAlignment="1" applyProtection="1">
      <alignment horizontal="center" vertical="center" shrinkToFit="1"/>
      <protection locked="0"/>
    </xf>
    <xf numFmtId="0" fontId="0" fillId="0" borderId="43" xfId="0" applyBorder="1" applyAlignment="1" applyProtection="1">
      <alignment horizontal="center" vertical="center" shrinkToFit="1"/>
      <protection locked="0"/>
    </xf>
    <xf numFmtId="0" fontId="0" fillId="0" borderId="44" xfId="0" applyBorder="1" applyAlignment="1" applyProtection="1">
      <alignment horizontal="center" vertical="center" shrinkToFit="1"/>
      <protection locked="0"/>
    </xf>
    <xf numFmtId="0" fontId="0" fillId="0" borderId="45" xfId="0" applyBorder="1" applyAlignment="1" applyProtection="1">
      <alignment horizontal="center" vertical="center" shrinkToFit="1"/>
      <protection locked="0"/>
    </xf>
    <xf numFmtId="0" fontId="0" fillId="0" borderId="46" xfId="0"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0" fillId="0" borderId="41" xfId="0" applyBorder="1" applyAlignment="1" applyProtection="1">
      <alignment horizontal="center" vertical="center" shrinkToFit="1"/>
      <protection locked="0"/>
    </xf>
    <xf numFmtId="0" fontId="0" fillId="0" borderId="47" xfId="0" applyBorder="1" applyAlignment="1" applyProtection="1">
      <alignment horizontal="center" vertical="center" shrinkToFit="1"/>
      <protection locked="0"/>
    </xf>
    <xf numFmtId="0" fontId="0" fillId="0" borderId="48" xfId="0" applyBorder="1" applyAlignment="1" applyProtection="1">
      <alignment horizontal="center" vertical="center" shrinkToFit="1"/>
      <protection locked="0"/>
    </xf>
    <xf numFmtId="0" fontId="15" fillId="5" borderId="0" xfId="1" applyFill="1"/>
    <xf numFmtId="0" fontId="17" fillId="5" borderId="0" xfId="1" applyFont="1" applyFill="1" applyAlignment="1">
      <alignment horizontal="right"/>
    </xf>
    <xf numFmtId="0" fontId="15" fillId="0" borderId="0" xfId="1"/>
    <xf numFmtId="0" fontId="18" fillId="5" borderId="0" xfId="1" applyFont="1" applyFill="1"/>
    <xf numFmtId="0" fontId="18" fillId="5" borderId="0" xfId="1" applyFont="1" applyFill="1" applyAlignment="1">
      <alignment horizontal="center" vertical="center"/>
    </xf>
    <xf numFmtId="0" fontId="9" fillId="5" borderId="0" xfId="1" applyFont="1" applyFill="1" applyAlignment="1">
      <alignment vertical="center"/>
    </xf>
    <xf numFmtId="0" fontId="8" fillId="5" borderId="0" xfId="1" applyFont="1" applyFill="1" applyAlignment="1">
      <alignment vertical="center"/>
    </xf>
    <xf numFmtId="0" fontId="8" fillId="2" borderId="0" xfId="1" applyFont="1" applyFill="1" applyAlignment="1">
      <alignment horizontal="left" vertical="center"/>
    </xf>
    <xf numFmtId="0" fontId="8" fillId="2" borderId="0" xfId="1" applyFont="1" applyFill="1" applyAlignment="1">
      <alignment vertical="center"/>
    </xf>
    <xf numFmtId="0" fontId="8" fillId="5" borderId="0" xfId="1" applyFont="1" applyFill="1" applyAlignment="1">
      <alignment horizontal="left" vertical="center"/>
    </xf>
    <xf numFmtId="0" fontId="15" fillId="0" borderId="5" xfId="1" applyBorder="1" applyAlignment="1">
      <alignment horizontal="center" vertical="center" shrinkToFit="1"/>
    </xf>
    <xf numFmtId="0" fontId="4" fillId="0" borderId="5" xfId="1" applyFont="1" applyBorder="1" applyAlignment="1">
      <alignment horizontal="center" vertical="center" shrinkToFit="1"/>
    </xf>
    <xf numFmtId="0" fontId="15" fillId="6" borderId="5" xfId="1" applyFill="1" applyBorder="1" applyAlignment="1">
      <alignment horizontal="center" vertical="center"/>
    </xf>
    <xf numFmtId="177" fontId="0" fillId="0" borderId="5" xfId="2" applyNumberFormat="1" applyFont="1" applyBorder="1" applyAlignment="1">
      <alignment horizontal="center" vertical="center"/>
    </xf>
    <xf numFmtId="177" fontId="0" fillId="2" borderId="5" xfId="2" applyNumberFormat="1" applyFont="1" applyFill="1" applyBorder="1" applyAlignment="1">
      <alignment horizontal="center" vertical="center"/>
    </xf>
    <xf numFmtId="0" fontId="15" fillId="5" borderId="5" xfId="1" applyFill="1" applyBorder="1" applyAlignment="1">
      <alignment horizontal="center" vertical="center" shrinkToFit="1"/>
    </xf>
    <xf numFmtId="0" fontId="4" fillId="5" borderId="5" xfId="1" applyFont="1" applyFill="1"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0" xfId="0" applyFont="1" applyAlignment="1">
      <alignment horizontal="right" vertical="center" shrinkToFit="1"/>
    </xf>
    <xf numFmtId="0" fontId="8" fillId="0" borderId="0" xfId="0" applyFont="1" applyAlignment="1">
      <alignment horizontal="right" vertical="center"/>
    </xf>
    <xf numFmtId="0" fontId="0" fillId="0" borderId="16" xfId="0" applyBorder="1" applyAlignment="1">
      <alignment horizontal="center" vertical="center" shrinkToFit="1"/>
    </xf>
    <xf numFmtId="0" fontId="0" fillId="0" borderId="13" xfId="0" applyBorder="1" applyAlignment="1">
      <alignment horizontal="center" vertical="center" shrinkToFit="1"/>
    </xf>
    <xf numFmtId="0" fontId="0" fillId="0" borderId="10" xfId="0" applyBorder="1" applyAlignment="1">
      <alignment horizontal="center" vertical="center" shrinkToFit="1"/>
    </xf>
    <xf numFmtId="0" fontId="0" fillId="0" borderId="14" xfId="0" applyBorder="1" applyAlignment="1">
      <alignment horizontal="center" vertical="center" shrinkToFit="1"/>
    </xf>
    <xf numFmtId="0" fontId="0" fillId="0" borderId="26" xfId="0" applyBorder="1" applyAlignment="1">
      <alignment horizontal="center" vertical="center" shrinkToFit="1"/>
    </xf>
    <xf numFmtId="0" fontId="0" fillId="0" borderId="15" xfId="0" applyBorder="1" applyAlignment="1">
      <alignment horizontal="center" vertical="center" shrinkToFit="1"/>
    </xf>
    <xf numFmtId="0" fontId="11" fillId="0" borderId="12"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0" xfId="0" applyFont="1" applyAlignment="1">
      <alignment horizontal="center" vertical="center" shrinkToFit="1"/>
    </xf>
    <xf numFmtId="0" fontId="11" fillId="0" borderId="21"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0" xfId="0" applyFont="1" applyAlignment="1">
      <alignment horizontal="center" vertical="center" shrinkToFit="1"/>
    </xf>
    <xf numFmtId="0" fontId="4" fillId="0" borderId="0" xfId="0" applyFont="1" applyAlignment="1">
      <alignment horizontal="center" vertical="center" shrinkToFit="1"/>
    </xf>
    <xf numFmtId="0" fontId="4" fillId="0" borderId="21"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2" xfId="0" applyFont="1" applyBorder="1" applyAlignment="1">
      <alignment horizontal="center" vertical="center" shrinkToFit="1"/>
    </xf>
    <xf numFmtId="0" fontId="0" fillId="3" borderId="33" xfId="0" applyFill="1" applyBorder="1" applyAlignment="1" applyProtection="1">
      <alignment horizontal="center" vertical="center"/>
      <protection locked="0"/>
    </xf>
    <xf numFmtId="0" fontId="0" fillId="3" borderId="34" xfId="0" applyFill="1" applyBorder="1" applyAlignment="1" applyProtection="1">
      <alignment horizontal="center" vertical="center"/>
      <protection locked="0"/>
    </xf>
    <xf numFmtId="0" fontId="12" fillId="4" borderId="19" xfId="0" applyFont="1" applyFill="1" applyBorder="1" applyAlignment="1" applyProtection="1">
      <alignment horizontal="center" vertical="center" wrapText="1"/>
      <protection locked="0"/>
    </xf>
    <xf numFmtId="0" fontId="12" fillId="4" borderId="21" xfId="0" applyFont="1" applyFill="1" applyBorder="1" applyAlignment="1" applyProtection="1">
      <alignment horizontal="center" vertical="center" wrapText="1"/>
      <protection locked="0"/>
    </xf>
    <xf numFmtId="0" fontId="12" fillId="4" borderId="27" xfId="0" applyFont="1" applyFill="1" applyBorder="1" applyAlignment="1" applyProtection="1">
      <alignment horizontal="center" vertical="center" wrapText="1"/>
      <protection locked="0"/>
    </xf>
    <xf numFmtId="0" fontId="12" fillId="4" borderId="22" xfId="0" applyFont="1" applyFill="1" applyBorder="1" applyAlignment="1" applyProtection="1">
      <alignment horizontal="center" vertical="center" wrapText="1"/>
      <protection locked="0"/>
    </xf>
    <xf numFmtId="0" fontId="7" fillId="2" borderId="12" xfId="0" applyFont="1" applyFill="1" applyBorder="1" applyAlignment="1">
      <alignment horizontal="left" vertical="center"/>
    </xf>
    <xf numFmtId="0" fontId="11" fillId="2" borderId="20" xfId="0" applyFont="1" applyFill="1" applyBorder="1" applyAlignment="1">
      <alignment horizontal="left" vertical="center"/>
    </xf>
    <xf numFmtId="0" fontId="8" fillId="0" borderId="0" xfId="0" applyFont="1" applyAlignment="1">
      <alignment horizontal="center" vertical="center" shrinkToFit="1"/>
    </xf>
    <xf numFmtId="0" fontId="10" fillId="0" borderId="0" xfId="0" applyFont="1" applyAlignment="1" applyProtection="1">
      <alignment horizontal="left" vertical="center"/>
      <protection locked="0"/>
    </xf>
    <xf numFmtId="14" fontId="8" fillId="0" borderId="0" xfId="0" applyNumberFormat="1" applyFont="1" applyAlignment="1">
      <alignment horizontal="center" vertical="center"/>
    </xf>
    <xf numFmtId="0" fontId="8" fillId="0" borderId="0" xfId="0" applyFont="1" applyAlignment="1">
      <alignment horizontal="center" vertical="center"/>
    </xf>
    <xf numFmtId="0" fontId="0" fillId="5" borderId="7" xfId="0" applyFill="1" applyBorder="1" applyAlignment="1">
      <alignment horizontal="center" vertical="center" shrinkToFit="1"/>
    </xf>
    <xf numFmtId="0" fontId="0" fillId="5" borderId="8" xfId="0"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26" xfId="0" applyFill="1" applyBorder="1" applyAlignment="1">
      <alignment horizontal="center" vertical="center" shrinkToFit="1"/>
    </xf>
    <xf numFmtId="0" fontId="0" fillId="5" borderId="16" xfId="0" applyFill="1" applyBorder="1" applyAlignment="1">
      <alignment horizontal="center" vertical="center" shrinkToFit="1"/>
    </xf>
    <xf numFmtId="0" fontId="0" fillId="5" borderId="13" xfId="0" applyFill="1" applyBorder="1" applyAlignment="1">
      <alignment horizontal="center" vertical="center" shrinkToFit="1"/>
    </xf>
    <xf numFmtId="0" fontId="10" fillId="4" borderId="0" xfId="0" applyFont="1" applyFill="1" applyAlignment="1" applyProtection="1">
      <alignment horizontal="left" vertical="center"/>
      <protection locked="0"/>
    </xf>
    <xf numFmtId="0" fontId="8" fillId="4" borderId="0" xfId="0" applyFont="1" applyFill="1" applyAlignment="1">
      <alignment horizontal="left" vertical="center" shrinkToFit="1"/>
    </xf>
    <xf numFmtId="0" fontId="15" fillId="6" borderId="5" xfId="1" applyFill="1" applyBorder="1" applyAlignment="1">
      <alignment horizontal="left" vertical="center"/>
    </xf>
    <xf numFmtId="0" fontId="15" fillId="0" borderId="5" xfId="1" applyBorder="1" applyAlignment="1">
      <alignment horizontal="center" vertical="center" shrinkToFit="1"/>
    </xf>
    <xf numFmtId="0" fontId="8" fillId="2" borderId="0" xfId="1" applyFont="1" applyFill="1" applyAlignment="1">
      <alignment horizontal="left" vertical="center"/>
    </xf>
    <xf numFmtId="0" fontId="15" fillId="5" borderId="5" xfId="1" applyFill="1" applyBorder="1" applyAlignment="1">
      <alignment horizontal="center" vertical="center" shrinkToFit="1"/>
    </xf>
    <xf numFmtId="0" fontId="0" fillId="0" borderId="7" xfId="0" applyBorder="1" applyAlignment="1">
      <alignment horizontal="center" vertical="center"/>
    </xf>
    <xf numFmtId="0" fontId="0" fillId="0" borderId="9" xfId="0" applyBorder="1" applyAlignment="1">
      <alignment horizontal="center" vertical="center"/>
    </xf>
  </cellXfs>
  <cellStyles count="3">
    <cellStyle name="パーセント 2" xfId="2" xr:uid="{32A373DE-E4C6-4F0B-AAC2-A286C2D8CECE}"/>
    <cellStyle name="標準" xfId="0" builtinId="0"/>
    <cellStyle name="標準 2" xfId="1" xr:uid="{E9128763-7E3A-4A4B-98E0-B5BBC5D3EF35}"/>
  </cellStyles>
  <dxfs count="32">
    <dxf>
      <fill>
        <patternFill>
          <bgColor rgb="FFFFFFCC"/>
        </patternFill>
      </fill>
    </dxf>
    <dxf>
      <fill>
        <patternFill>
          <bgColor rgb="FFFFFFCC"/>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171450</xdr:colOff>
      <xdr:row>52</xdr:row>
      <xdr:rowOff>152400</xdr:rowOff>
    </xdr:from>
    <xdr:to>
      <xdr:col>30</xdr:col>
      <xdr:colOff>180975</xdr:colOff>
      <xdr:row>63</xdr:row>
      <xdr:rowOff>95250</xdr:rowOff>
    </xdr:to>
    <xdr:sp macro="" textlink="">
      <xdr:nvSpPr>
        <xdr:cNvPr id="2" name="四角形: 角を丸くする 1">
          <a:extLst>
            <a:ext uri="{FF2B5EF4-FFF2-40B4-BE49-F238E27FC236}">
              <a16:creationId xmlns:a16="http://schemas.microsoft.com/office/drawing/2014/main" id="{3942039A-64D5-4CD6-928B-32C7E5336E7B}"/>
            </a:ext>
          </a:extLst>
        </xdr:cNvPr>
        <xdr:cNvSpPr/>
      </xdr:nvSpPr>
      <xdr:spPr>
        <a:xfrm>
          <a:off x="1257300" y="10106025"/>
          <a:ext cx="5257800" cy="1933575"/>
        </a:xfrm>
        <a:prstGeom prst="roundRect">
          <a:avLst>
            <a:gd name="adj" fmla="val 945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400" b="1" kern="1200"/>
            <a:t>凡例</a:t>
          </a:r>
        </a:p>
      </xdr:txBody>
    </xdr:sp>
    <xdr:clientData/>
  </xdr:twoCellAnchor>
  <xdr:twoCellAnchor>
    <xdr:from>
      <xdr:col>14</xdr:col>
      <xdr:colOff>0</xdr:colOff>
      <xdr:row>9</xdr:row>
      <xdr:rowOff>171450</xdr:rowOff>
    </xdr:from>
    <xdr:to>
      <xdr:col>18</xdr:col>
      <xdr:colOff>200026</xdr:colOff>
      <xdr:row>12</xdr:row>
      <xdr:rowOff>50673</xdr:rowOff>
    </xdr:to>
    <xdr:sp macro="" textlink="">
      <xdr:nvSpPr>
        <xdr:cNvPr id="3" name="吹き出し: 四角形 2">
          <a:extLst>
            <a:ext uri="{FF2B5EF4-FFF2-40B4-BE49-F238E27FC236}">
              <a16:creationId xmlns:a16="http://schemas.microsoft.com/office/drawing/2014/main" id="{60100E9D-2D1A-40CE-858C-7596AD798049}"/>
            </a:ext>
          </a:extLst>
        </xdr:cNvPr>
        <xdr:cNvSpPr/>
      </xdr:nvSpPr>
      <xdr:spPr>
        <a:xfrm>
          <a:off x="2981325" y="2286000"/>
          <a:ext cx="1038226" cy="479298"/>
        </a:xfrm>
        <a:prstGeom prst="wedgeRectCallout">
          <a:avLst>
            <a:gd name="adj1" fmla="val -39530"/>
            <a:gd name="adj2" fmla="val 152838"/>
          </a:avLst>
        </a:prstGeom>
        <a:solidFill>
          <a:schemeClr val="bg1">
            <a:lumMod val="95000"/>
          </a:scheme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準備期間は何も記入しない</a:t>
          </a:r>
        </a:p>
      </xdr:txBody>
    </xdr:sp>
    <xdr:clientData/>
  </xdr:twoCellAnchor>
  <xdr:twoCellAnchor>
    <xdr:from>
      <xdr:col>26</xdr:col>
      <xdr:colOff>28575</xdr:colOff>
      <xdr:row>7</xdr:row>
      <xdr:rowOff>85726</xdr:rowOff>
    </xdr:from>
    <xdr:to>
      <xdr:col>31</xdr:col>
      <xdr:colOff>19051</xdr:colOff>
      <xdr:row>10</xdr:row>
      <xdr:rowOff>161925</xdr:rowOff>
    </xdr:to>
    <xdr:sp macro="" textlink="">
      <xdr:nvSpPr>
        <xdr:cNvPr id="4" name="吹き出し: 四角形 3">
          <a:extLst>
            <a:ext uri="{FF2B5EF4-FFF2-40B4-BE49-F238E27FC236}">
              <a16:creationId xmlns:a16="http://schemas.microsoft.com/office/drawing/2014/main" id="{EDC6893D-35AC-4A10-BF4C-CF4BD73FE008}"/>
            </a:ext>
          </a:extLst>
        </xdr:cNvPr>
        <xdr:cNvSpPr/>
      </xdr:nvSpPr>
      <xdr:spPr>
        <a:xfrm>
          <a:off x="5524500" y="1800226"/>
          <a:ext cx="1038226" cy="676274"/>
        </a:xfrm>
        <a:prstGeom prst="wedgeRectCallout">
          <a:avLst>
            <a:gd name="adj1" fmla="val -52374"/>
            <a:gd name="adj2" fmla="val 149956"/>
          </a:avLst>
        </a:prstGeom>
        <a:solidFill>
          <a:schemeClr val="bg1">
            <a:lumMod val="95000"/>
          </a:scheme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現場着手後は土日を含め「工」と記入</a:t>
          </a:r>
        </a:p>
      </xdr:txBody>
    </xdr:sp>
    <xdr:clientData/>
  </xdr:twoCellAnchor>
  <xdr:twoCellAnchor>
    <xdr:from>
      <xdr:col>45</xdr:col>
      <xdr:colOff>133350</xdr:colOff>
      <xdr:row>9</xdr:row>
      <xdr:rowOff>57150</xdr:rowOff>
    </xdr:from>
    <xdr:to>
      <xdr:col>47</xdr:col>
      <xdr:colOff>457201</xdr:colOff>
      <xdr:row>13</xdr:row>
      <xdr:rowOff>142875</xdr:rowOff>
    </xdr:to>
    <xdr:sp macro="" textlink="">
      <xdr:nvSpPr>
        <xdr:cNvPr id="5" name="吹き出し: 四角形 4">
          <a:extLst>
            <a:ext uri="{FF2B5EF4-FFF2-40B4-BE49-F238E27FC236}">
              <a16:creationId xmlns:a16="http://schemas.microsoft.com/office/drawing/2014/main" id="{62F75705-F4A4-43D8-B420-54123748EA96}"/>
            </a:ext>
          </a:extLst>
        </xdr:cNvPr>
        <xdr:cNvSpPr/>
      </xdr:nvSpPr>
      <xdr:spPr>
        <a:xfrm>
          <a:off x="10277475" y="2171700"/>
          <a:ext cx="1381126" cy="866775"/>
        </a:xfrm>
        <a:prstGeom prst="wedgeRectCallout">
          <a:avLst>
            <a:gd name="adj1" fmla="val -56918"/>
            <a:gd name="adj2" fmla="val 78963"/>
          </a:avLst>
        </a:prstGeom>
        <a:solidFill>
          <a:schemeClr val="bg1">
            <a:lumMod val="95000"/>
          </a:scheme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休日率が</a:t>
          </a:r>
          <a:r>
            <a:rPr kumimoji="1" lang="en-US" altLang="ja-JP" sz="1050">
              <a:latin typeface="HG丸ｺﾞｼｯｸM-PRO" panose="020F0600000000000000" pitchFamily="50" charset="-128"/>
              <a:ea typeface="HG丸ｺﾞｼｯｸM-PRO" panose="020F0600000000000000" pitchFamily="50" charset="-128"/>
            </a:rPr>
            <a:t>28.5</a:t>
          </a:r>
          <a:r>
            <a:rPr kumimoji="1" lang="ja-JP" altLang="en-US" sz="1050">
              <a:latin typeface="HG丸ｺﾞｼｯｸM-PRO" panose="020F0600000000000000" pitchFamily="50" charset="-128"/>
              <a:ea typeface="HG丸ｺﾞｼｯｸM-PRO" panose="020F0600000000000000" pitchFamily="50" charset="-128"/>
            </a:rPr>
            <a:t>％以上であれば「〇」と「①現場閉所率</a:t>
          </a:r>
          <a:r>
            <a:rPr kumimoji="1" lang="en-US" altLang="ja-JP" sz="1050">
              <a:latin typeface="HG丸ｺﾞｼｯｸM-PRO" panose="020F0600000000000000" pitchFamily="50" charset="-128"/>
              <a:ea typeface="HG丸ｺﾞｼｯｸM-PRO" panose="020F0600000000000000" pitchFamily="50" charset="-128"/>
            </a:rPr>
            <a:t>28.5</a:t>
          </a:r>
          <a:r>
            <a:rPr kumimoji="1" lang="ja-JP" altLang="en-US" sz="1050">
              <a:latin typeface="HG丸ｺﾞｼｯｸM-PRO" panose="020F0600000000000000" pitchFamily="50" charset="-128"/>
              <a:ea typeface="HG丸ｺﾞｼｯｸM-PRO" panose="020F0600000000000000" pitchFamily="50" charset="-128"/>
            </a:rPr>
            <a:t>％」を選択</a:t>
          </a:r>
        </a:p>
      </xdr:txBody>
    </xdr:sp>
    <xdr:clientData/>
  </xdr:twoCellAnchor>
  <xdr:twoCellAnchor>
    <xdr:from>
      <xdr:col>45</xdr:col>
      <xdr:colOff>209551</xdr:colOff>
      <xdr:row>21</xdr:row>
      <xdr:rowOff>0</xdr:rowOff>
    </xdr:from>
    <xdr:to>
      <xdr:col>47</xdr:col>
      <xdr:colOff>600075</xdr:colOff>
      <xdr:row>28</xdr:row>
      <xdr:rowOff>142875</xdr:rowOff>
    </xdr:to>
    <xdr:sp macro="" textlink="">
      <xdr:nvSpPr>
        <xdr:cNvPr id="6" name="吹き出し: 四角形 5">
          <a:extLst>
            <a:ext uri="{FF2B5EF4-FFF2-40B4-BE49-F238E27FC236}">
              <a16:creationId xmlns:a16="http://schemas.microsoft.com/office/drawing/2014/main" id="{E7261D6D-C084-45BB-9AFF-1F1C3ECF31AC}"/>
            </a:ext>
          </a:extLst>
        </xdr:cNvPr>
        <xdr:cNvSpPr/>
      </xdr:nvSpPr>
      <xdr:spPr>
        <a:xfrm>
          <a:off x="10353676" y="4343400"/>
          <a:ext cx="1447799" cy="1409700"/>
        </a:xfrm>
        <a:prstGeom prst="wedgeRectCallout">
          <a:avLst>
            <a:gd name="adj1" fmla="val -70940"/>
            <a:gd name="adj2" fmla="val 62681"/>
          </a:avLst>
        </a:prstGeom>
        <a:solidFill>
          <a:schemeClr val="bg1">
            <a:lumMod val="95000"/>
          </a:scheme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休日率が</a:t>
          </a:r>
          <a:r>
            <a:rPr kumimoji="1" lang="en-US" altLang="ja-JP" sz="1050">
              <a:latin typeface="HG丸ｺﾞｼｯｸM-PRO" panose="020F0600000000000000" pitchFamily="50" charset="-128"/>
              <a:ea typeface="HG丸ｺﾞｼｯｸM-PRO" panose="020F0600000000000000" pitchFamily="50" charset="-128"/>
            </a:rPr>
            <a:t>28.5</a:t>
          </a:r>
          <a:r>
            <a:rPr kumimoji="1" lang="ja-JP" altLang="en-US" sz="1050">
              <a:latin typeface="HG丸ｺﾞｼｯｸM-PRO" panose="020F0600000000000000" pitchFamily="50" charset="-128"/>
              <a:ea typeface="HG丸ｺﾞｼｯｸM-PRO" panose="020F0600000000000000" pitchFamily="50" charset="-128"/>
            </a:rPr>
            <a:t>％以下でも、暦上の土日の日数以上に閉所した場合、「〇」と「②現場閉所率</a:t>
          </a:r>
          <a:r>
            <a:rPr kumimoji="1" lang="en-US" altLang="ja-JP" sz="1050">
              <a:latin typeface="HG丸ｺﾞｼｯｸM-PRO" panose="020F0600000000000000" pitchFamily="50" charset="-128"/>
              <a:ea typeface="HG丸ｺﾞｼｯｸM-PRO" panose="020F0600000000000000" pitchFamily="50" charset="-128"/>
            </a:rPr>
            <a:t>28.5%</a:t>
          </a:r>
          <a:r>
            <a:rPr kumimoji="1" lang="ja-JP" altLang="en-US" sz="1050">
              <a:latin typeface="HG丸ｺﾞｼｯｸM-PRO" panose="020F0600000000000000" pitchFamily="50" charset="-128"/>
              <a:ea typeface="HG丸ｺﾞｼｯｸM-PRO" panose="020F0600000000000000" pitchFamily="50" charset="-128"/>
            </a:rPr>
            <a:t>未満だが、暦上の土日全て閉所」を選択</a:t>
          </a:r>
        </a:p>
      </xdr:txBody>
    </xdr:sp>
    <xdr:clientData/>
  </xdr:twoCellAnchor>
  <xdr:twoCellAnchor>
    <xdr:from>
      <xdr:col>3</xdr:col>
      <xdr:colOff>19050</xdr:colOff>
      <xdr:row>35</xdr:row>
      <xdr:rowOff>19049</xdr:rowOff>
    </xdr:from>
    <xdr:to>
      <xdr:col>11</xdr:col>
      <xdr:colOff>171451</xdr:colOff>
      <xdr:row>38</xdr:row>
      <xdr:rowOff>152399</xdr:rowOff>
    </xdr:to>
    <xdr:sp macro="" textlink="">
      <xdr:nvSpPr>
        <xdr:cNvPr id="7" name="吹き出し: 四角形 6">
          <a:extLst>
            <a:ext uri="{FF2B5EF4-FFF2-40B4-BE49-F238E27FC236}">
              <a16:creationId xmlns:a16="http://schemas.microsoft.com/office/drawing/2014/main" id="{9DD271D6-0F9F-4349-BADE-F71D707070A3}"/>
            </a:ext>
          </a:extLst>
        </xdr:cNvPr>
        <xdr:cNvSpPr/>
      </xdr:nvSpPr>
      <xdr:spPr>
        <a:xfrm>
          <a:off x="666750" y="6896099"/>
          <a:ext cx="1857376" cy="676275"/>
        </a:xfrm>
        <a:prstGeom prst="wedgeRectCallout">
          <a:avLst>
            <a:gd name="adj1" fmla="val -8888"/>
            <a:gd name="adj2" fmla="val 77397"/>
          </a:avLst>
        </a:prstGeom>
        <a:solidFill>
          <a:schemeClr val="bg1">
            <a:lumMod val="95000"/>
          </a:scheme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期間種別が、「工」以外の場合、実施は必ず「休」を選択</a:t>
          </a:r>
        </a:p>
      </xdr:txBody>
    </xdr:sp>
    <xdr:clientData/>
  </xdr:twoCellAnchor>
  <xdr:twoCellAnchor>
    <xdr:from>
      <xdr:col>45</xdr:col>
      <xdr:colOff>219075</xdr:colOff>
      <xdr:row>31</xdr:row>
      <xdr:rowOff>85724</xdr:rowOff>
    </xdr:from>
    <xdr:to>
      <xdr:col>47</xdr:col>
      <xdr:colOff>657225</xdr:colOff>
      <xdr:row>39</xdr:row>
      <xdr:rowOff>85725</xdr:rowOff>
    </xdr:to>
    <xdr:sp macro="" textlink="">
      <xdr:nvSpPr>
        <xdr:cNvPr id="8" name="吹き出し: 四角形 7">
          <a:extLst>
            <a:ext uri="{FF2B5EF4-FFF2-40B4-BE49-F238E27FC236}">
              <a16:creationId xmlns:a16="http://schemas.microsoft.com/office/drawing/2014/main" id="{C020C386-4776-4F96-B753-A83D22B414EC}"/>
            </a:ext>
          </a:extLst>
        </xdr:cNvPr>
        <xdr:cNvSpPr/>
      </xdr:nvSpPr>
      <xdr:spPr>
        <a:xfrm>
          <a:off x="10363200" y="6238874"/>
          <a:ext cx="1495425" cy="1447801"/>
        </a:xfrm>
        <a:prstGeom prst="wedgeRectCallout">
          <a:avLst>
            <a:gd name="adj1" fmla="val -74125"/>
            <a:gd name="adj2" fmla="val 51132"/>
          </a:avLst>
        </a:prstGeom>
        <a:solidFill>
          <a:schemeClr val="bg1">
            <a:lumMod val="95000"/>
          </a:scheme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同一月内に工事中止となり、工事再開後の土日に作業を行った場合でも、中止期間内は対象期間外のため、未達成となることから</a:t>
          </a:r>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を選択</a:t>
          </a:r>
        </a:p>
      </xdr:txBody>
    </xdr:sp>
    <xdr:clientData/>
  </xdr:twoCellAnchor>
  <xdr:twoCellAnchor>
    <xdr:from>
      <xdr:col>0</xdr:col>
      <xdr:colOff>0</xdr:colOff>
      <xdr:row>13</xdr:row>
      <xdr:rowOff>142875</xdr:rowOff>
    </xdr:from>
    <xdr:to>
      <xdr:col>2</xdr:col>
      <xdr:colOff>66675</xdr:colOff>
      <xdr:row>16</xdr:row>
      <xdr:rowOff>57150</xdr:rowOff>
    </xdr:to>
    <xdr:sp macro="" textlink="">
      <xdr:nvSpPr>
        <xdr:cNvPr id="9" name="四角形: 角を丸くする 8">
          <a:extLst>
            <a:ext uri="{FF2B5EF4-FFF2-40B4-BE49-F238E27FC236}">
              <a16:creationId xmlns:a16="http://schemas.microsoft.com/office/drawing/2014/main" id="{56C9A04C-28EF-4F08-A61F-82AA4629B5B8}"/>
            </a:ext>
          </a:extLst>
        </xdr:cNvPr>
        <xdr:cNvSpPr/>
      </xdr:nvSpPr>
      <xdr:spPr>
        <a:xfrm>
          <a:off x="0" y="3038475"/>
          <a:ext cx="533400" cy="457200"/>
        </a:xfrm>
        <a:prstGeom prst="roundRect">
          <a:avLst>
            <a:gd name="adj" fmla="val 22500"/>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171451</xdr:colOff>
      <xdr:row>13</xdr:row>
      <xdr:rowOff>142875</xdr:rowOff>
    </xdr:from>
    <xdr:to>
      <xdr:col>37</xdr:col>
      <xdr:colOff>28576</xdr:colOff>
      <xdr:row>17</xdr:row>
      <xdr:rowOff>47625</xdr:rowOff>
    </xdr:to>
    <xdr:sp macro="" textlink="">
      <xdr:nvSpPr>
        <xdr:cNvPr id="10" name="四角形: 角を丸くする 9">
          <a:extLst>
            <a:ext uri="{FF2B5EF4-FFF2-40B4-BE49-F238E27FC236}">
              <a16:creationId xmlns:a16="http://schemas.microsoft.com/office/drawing/2014/main" id="{5B2B6697-C02D-42FE-8FE6-8CCD225A7736}"/>
            </a:ext>
          </a:extLst>
        </xdr:cNvPr>
        <xdr:cNvSpPr/>
      </xdr:nvSpPr>
      <xdr:spPr>
        <a:xfrm>
          <a:off x="1257301" y="3038475"/>
          <a:ext cx="6572250" cy="628650"/>
        </a:xfrm>
        <a:prstGeom prst="roundRect">
          <a:avLst>
            <a:gd name="adj" fmla="val 22692"/>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37</xdr:col>
      <xdr:colOff>133350</xdr:colOff>
      <xdr:row>1</xdr:row>
      <xdr:rowOff>314325</xdr:rowOff>
    </xdr:from>
    <xdr:ext cx="2390775" cy="704850"/>
    <xdr:sp macro="" textlink="">
      <xdr:nvSpPr>
        <xdr:cNvPr id="11" name="テキスト ボックス 10">
          <a:extLst>
            <a:ext uri="{FF2B5EF4-FFF2-40B4-BE49-F238E27FC236}">
              <a16:creationId xmlns:a16="http://schemas.microsoft.com/office/drawing/2014/main" id="{4509C6CD-1FAA-433F-964C-F7A2865F3213}"/>
            </a:ext>
          </a:extLst>
        </xdr:cNvPr>
        <xdr:cNvSpPr txBox="1"/>
      </xdr:nvSpPr>
      <xdr:spPr>
        <a:xfrm>
          <a:off x="7934325" y="647700"/>
          <a:ext cx="2390775" cy="704850"/>
        </a:xfrm>
        <a:prstGeom prst="rect">
          <a:avLst/>
        </a:prstGeom>
        <a:solidFill>
          <a:schemeClr val="bg1">
            <a:lumMod val="95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36000" rIns="36000" rtlCol="0" anchor="t">
          <a:noAutofit/>
        </a:bodyPr>
        <a:lstStyle/>
        <a:p>
          <a:r>
            <a:rPr kumimoji="1" lang="ja-JP" altLang="en-US" sz="1050" kern="1200">
              <a:latin typeface="HG丸ｺﾞｼｯｸM-PRO" panose="020F0600000000000000" pitchFamily="50" charset="-128"/>
              <a:ea typeface="HG丸ｺﾞｼｯｸM-PRO" panose="020F0600000000000000" pitchFamily="50" charset="-128"/>
            </a:rPr>
            <a:t>～記載方法～</a:t>
          </a:r>
          <a:endParaRPr kumimoji="1" lang="en-US" altLang="ja-JP" sz="1050" kern="1200">
            <a:latin typeface="HG丸ｺﾞｼｯｸM-PRO" panose="020F0600000000000000" pitchFamily="50" charset="-128"/>
            <a:ea typeface="HG丸ｺﾞｼｯｸM-PRO" panose="020F0600000000000000" pitchFamily="50" charset="-128"/>
          </a:endParaRPr>
        </a:p>
        <a:p>
          <a:r>
            <a:rPr kumimoji="1" lang="ja-JP" altLang="en-US" sz="1050" b="1" u="sng" kern="1200">
              <a:solidFill>
                <a:srgbClr val="0070C0"/>
              </a:solidFill>
              <a:latin typeface="HG丸ｺﾞｼｯｸM-PRO" panose="020F0600000000000000" pitchFamily="50" charset="-128"/>
              <a:ea typeface="HG丸ｺﾞｼｯｸM-PRO" panose="020F0600000000000000" pitchFamily="50" charset="-128"/>
            </a:rPr>
            <a:t>①～④</a:t>
          </a:r>
          <a:r>
            <a:rPr kumimoji="1" lang="ja-JP" altLang="en-US" sz="1050" kern="1200">
              <a:latin typeface="HG丸ｺﾞｼｯｸM-PRO" panose="020F0600000000000000" pitchFamily="50" charset="-128"/>
              <a:ea typeface="HG丸ｺﾞｼｯｸM-PRO" panose="020F0600000000000000" pitchFamily="50" charset="-128"/>
            </a:rPr>
            <a:t>の４項目について入力</a:t>
          </a:r>
          <a:endParaRPr kumimoji="1" lang="en-US" altLang="ja-JP" sz="1050" kern="1200">
            <a:latin typeface="HG丸ｺﾞｼｯｸM-PRO" panose="020F0600000000000000" pitchFamily="50" charset="-128"/>
            <a:ea typeface="HG丸ｺﾞｼｯｸM-PRO" panose="020F0600000000000000" pitchFamily="50" charset="-128"/>
          </a:endParaRPr>
        </a:p>
        <a:p>
          <a:r>
            <a:rPr kumimoji="1" lang="en-US" altLang="ja-JP" sz="1050" kern="1200">
              <a:latin typeface="HG丸ｺﾞｼｯｸM-PRO" panose="020F0600000000000000" pitchFamily="50" charset="-128"/>
              <a:ea typeface="HG丸ｺﾞｼｯｸM-PRO" panose="020F0600000000000000" pitchFamily="50" charset="-128"/>
            </a:rPr>
            <a:t>※</a:t>
          </a:r>
          <a:r>
            <a:rPr kumimoji="1" lang="ja-JP" altLang="en-US" sz="1050" kern="1200">
              <a:latin typeface="HG丸ｺﾞｼｯｸM-PRO" panose="020F0600000000000000" pitchFamily="50" charset="-128"/>
              <a:ea typeface="HG丸ｺﾞｼｯｸM-PRO" panose="020F0600000000000000" pitchFamily="50" charset="-128"/>
            </a:rPr>
            <a:t>①以外は選択式</a:t>
          </a:r>
        </a:p>
      </xdr:txBody>
    </xdr:sp>
    <xdr:clientData/>
  </xdr:oneCellAnchor>
  <xdr:twoCellAnchor editAs="oneCell">
    <xdr:from>
      <xdr:col>19</xdr:col>
      <xdr:colOff>142875</xdr:colOff>
      <xdr:row>56</xdr:row>
      <xdr:rowOff>38100</xdr:rowOff>
    </xdr:from>
    <xdr:to>
      <xdr:col>30</xdr:col>
      <xdr:colOff>85725</xdr:colOff>
      <xdr:row>60</xdr:row>
      <xdr:rowOff>9525</xdr:rowOff>
    </xdr:to>
    <xdr:pic>
      <xdr:nvPicPr>
        <xdr:cNvPr id="12" name="図 11">
          <a:extLst>
            <a:ext uri="{FF2B5EF4-FFF2-40B4-BE49-F238E27FC236}">
              <a16:creationId xmlns:a16="http://schemas.microsoft.com/office/drawing/2014/main" id="{31BC1FB5-0C94-4CCE-A637-B7D54177A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1950" y="10715625"/>
          <a:ext cx="22479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57150</xdr:colOff>
      <xdr:row>15</xdr:row>
      <xdr:rowOff>114300</xdr:rowOff>
    </xdr:from>
    <xdr:to>
      <xdr:col>14</xdr:col>
      <xdr:colOff>57151</xdr:colOff>
      <xdr:row>19</xdr:row>
      <xdr:rowOff>38099</xdr:rowOff>
    </xdr:to>
    <xdr:sp macro="" textlink="">
      <xdr:nvSpPr>
        <xdr:cNvPr id="13" name="吹き出し: 四角形 12">
          <a:extLst>
            <a:ext uri="{FF2B5EF4-FFF2-40B4-BE49-F238E27FC236}">
              <a16:creationId xmlns:a16="http://schemas.microsoft.com/office/drawing/2014/main" id="{A4BA36E8-C4BC-4931-B918-9C63D3F22A80}"/>
            </a:ext>
          </a:extLst>
        </xdr:cNvPr>
        <xdr:cNvSpPr/>
      </xdr:nvSpPr>
      <xdr:spPr>
        <a:xfrm>
          <a:off x="1781175" y="3371850"/>
          <a:ext cx="1257301" cy="647699"/>
        </a:xfrm>
        <a:prstGeom prst="wedgeRectCallout">
          <a:avLst>
            <a:gd name="adj1" fmla="val -46869"/>
            <a:gd name="adj2" fmla="val 76889"/>
          </a:avLst>
        </a:prstGeom>
        <a:solidFill>
          <a:schemeClr val="bg1">
            <a:lumMod val="95000"/>
          </a:scheme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「計画」は、前月末に作成したものを記載</a:t>
          </a:r>
        </a:p>
      </xdr:txBody>
    </xdr:sp>
    <xdr:clientData/>
  </xdr:twoCellAnchor>
  <xdr:twoCellAnchor>
    <xdr:from>
      <xdr:col>45</xdr:col>
      <xdr:colOff>285750</xdr:colOff>
      <xdr:row>42</xdr:row>
      <xdr:rowOff>85725</xdr:rowOff>
    </xdr:from>
    <xdr:to>
      <xdr:col>48</xdr:col>
      <xdr:colOff>38100</xdr:colOff>
      <xdr:row>51</xdr:row>
      <xdr:rowOff>47626</xdr:rowOff>
    </xdr:to>
    <xdr:sp macro="" textlink="">
      <xdr:nvSpPr>
        <xdr:cNvPr id="14" name="吹き出し: 四角形 13">
          <a:extLst>
            <a:ext uri="{FF2B5EF4-FFF2-40B4-BE49-F238E27FC236}">
              <a16:creationId xmlns:a16="http://schemas.microsoft.com/office/drawing/2014/main" id="{6E0617B7-ED3B-455B-A2DB-D3D40EAA31D7}"/>
            </a:ext>
          </a:extLst>
        </xdr:cNvPr>
        <xdr:cNvSpPr/>
      </xdr:nvSpPr>
      <xdr:spPr>
        <a:xfrm>
          <a:off x="10429875" y="8229600"/>
          <a:ext cx="1495425" cy="1590676"/>
        </a:xfrm>
        <a:prstGeom prst="wedgeRectCallout">
          <a:avLst>
            <a:gd name="adj1" fmla="val -72213"/>
            <a:gd name="adj2" fmla="val -19717"/>
          </a:avLst>
        </a:prstGeom>
        <a:solidFill>
          <a:schemeClr val="bg1">
            <a:lumMod val="95000"/>
          </a:scheme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現場が月の途中で完了した場合、現場作業期間内の</a:t>
          </a:r>
          <a:r>
            <a:rPr kumimoji="1" lang="ja-JP" altLang="ja-JP" sz="1050">
              <a:solidFill>
                <a:schemeClr val="dk1"/>
              </a:solidFill>
              <a:effectLst/>
              <a:latin typeface="HG丸ｺﾞｼｯｸM-PRO" panose="020F0600000000000000" pitchFamily="50" charset="-128"/>
              <a:ea typeface="HG丸ｺﾞｼｯｸM-PRO" panose="020F0600000000000000" pitchFamily="50" charset="-128"/>
              <a:cs typeface="+mn-cs"/>
            </a:rPr>
            <a:t>土日の日数以上に閉所した場合、「〇」と「</a:t>
          </a:r>
          <a:r>
            <a:rPr kumimoji="1"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③対象外期間を除いた暦上の土日以上に現場閉所</a:t>
          </a:r>
          <a:r>
            <a:rPr kumimoji="1" lang="ja-JP" altLang="ja-JP" sz="1050">
              <a:solidFill>
                <a:schemeClr val="dk1"/>
              </a:solidFill>
              <a:effectLst/>
              <a:latin typeface="HG丸ｺﾞｼｯｸM-PRO" panose="020F0600000000000000" pitchFamily="50" charset="-128"/>
              <a:ea typeface="HG丸ｺﾞｼｯｸM-PRO" panose="020F0600000000000000" pitchFamily="50" charset="-128"/>
              <a:cs typeface="+mn-cs"/>
            </a:rPr>
            <a:t>」を選択</a:t>
          </a:r>
          <a:endParaRPr kumimoji="1" lang="ja-JP" altLang="en-US"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29</xdr:col>
      <xdr:colOff>161926</xdr:colOff>
      <xdr:row>47</xdr:row>
      <xdr:rowOff>66674</xdr:rowOff>
    </xdr:from>
    <xdr:to>
      <xdr:col>35</xdr:col>
      <xdr:colOff>9525</xdr:colOff>
      <xdr:row>50</xdr:row>
      <xdr:rowOff>38100</xdr:rowOff>
    </xdr:to>
    <xdr:sp macro="" textlink="">
      <xdr:nvSpPr>
        <xdr:cNvPr id="15" name="吹き出し: 四角形 14">
          <a:extLst>
            <a:ext uri="{FF2B5EF4-FFF2-40B4-BE49-F238E27FC236}">
              <a16:creationId xmlns:a16="http://schemas.microsoft.com/office/drawing/2014/main" id="{B984A26F-0796-48A4-B5CE-0BFFCF05C331}"/>
            </a:ext>
          </a:extLst>
        </xdr:cNvPr>
        <xdr:cNvSpPr/>
      </xdr:nvSpPr>
      <xdr:spPr>
        <a:xfrm>
          <a:off x="6286501" y="9115424"/>
          <a:ext cx="1104899" cy="514351"/>
        </a:xfrm>
        <a:prstGeom prst="wedgeRectCallout">
          <a:avLst>
            <a:gd name="adj1" fmla="val -11090"/>
            <a:gd name="adj2" fmla="val -99547"/>
          </a:avLst>
        </a:prstGeom>
        <a:solidFill>
          <a:schemeClr val="bg1">
            <a:lumMod val="95000"/>
          </a:scheme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rIns="36000" rtlCol="0" anchor="t"/>
        <a:lstStyle/>
        <a:p>
          <a:pPr algn="l"/>
          <a:r>
            <a:rPr kumimoji="1" lang="ja-JP" altLang="en-US" sz="1050">
              <a:latin typeface="HG丸ｺﾞｼｯｸM-PRO" panose="020F0600000000000000" pitchFamily="50" charset="-128"/>
              <a:ea typeface="HG丸ｺﾞｼｯｸM-PRO" panose="020F0600000000000000" pitchFamily="50" charset="-128"/>
            </a:rPr>
            <a:t>現場完了後は何も記入しない</a:t>
          </a:r>
        </a:p>
      </xdr:txBody>
    </xdr:sp>
    <xdr:clientData/>
  </xdr:twoCellAnchor>
  <xdr:twoCellAnchor>
    <xdr:from>
      <xdr:col>2</xdr:col>
      <xdr:colOff>21603</xdr:colOff>
      <xdr:row>11</xdr:row>
      <xdr:rowOff>85725</xdr:rowOff>
    </xdr:from>
    <xdr:to>
      <xdr:col>8</xdr:col>
      <xdr:colOff>171450</xdr:colOff>
      <xdr:row>14</xdr:row>
      <xdr:rowOff>53593</xdr:rowOff>
    </xdr:to>
    <xdr:grpSp>
      <xdr:nvGrpSpPr>
        <xdr:cNvPr id="16" name="グループ化 15">
          <a:extLst>
            <a:ext uri="{FF2B5EF4-FFF2-40B4-BE49-F238E27FC236}">
              <a16:creationId xmlns:a16="http://schemas.microsoft.com/office/drawing/2014/main" id="{0894A43A-176C-402C-B8DB-13391890DCEF}"/>
            </a:ext>
          </a:extLst>
        </xdr:cNvPr>
        <xdr:cNvGrpSpPr/>
      </xdr:nvGrpSpPr>
      <xdr:grpSpPr>
        <a:xfrm>
          <a:off x="488328" y="2600325"/>
          <a:ext cx="1407147" cy="529843"/>
          <a:chOff x="431178" y="2552700"/>
          <a:chExt cx="1407147" cy="529843"/>
        </a:xfrm>
      </xdr:grpSpPr>
      <xdr:sp macro="" textlink="">
        <xdr:nvSpPr>
          <xdr:cNvPr id="17" name="矢印: 下 16">
            <a:extLst>
              <a:ext uri="{FF2B5EF4-FFF2-40B4-BE49-F238E27FC236}">
                <a16:creationId xmlns:a16="http://schemas.microsoft.com/office/drawing/2014/main" id="{6743BAC2-88D7-1DC6-676B-362C27254667}"/>
              </a:ext>
            </a:extLst>
          </xdr:cNvPr>
          <xdr:cNvSpPr/>
        </xdr:nvSpPr>
        <xdr:spPr>
          <a:xfrm rot="2491893">
            <a:off x="431178" y="2793811"/>
            <a:ext cx="312486" cy="288732"/>
          </a:xfrm>
          <a:prstGeom prst="downArrow">
            <a:avLst/>
          </a:prstGeom>
          <a:solidFill>
            <a:srgbClr val="0070C0"/>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ja-JP" altLang="en-US" sz="1100" kern="1200">
              <a:latin typeface="HG丸ｺﾞｼｯｸM-PRO" panose="020F0600000000000000" pitchFamily="50" charset="-128"/>
              <a:ea typeface="HG丸ｺﾞｼｯｸM-PRO" panose="020F0600000000000000" pitchFamily="50" charset="-128"/>
            </a:endParaRPr>
          </a:p>
        </xdr:txBody>
      </xdr:sp>
      <xdr:sp macro="" textlink="">
        <xdr:nvSpPr>
          <xdr:cNvPr id="18" name="テキスト ボックス 17">
            <a:extLst>
              <a:ext uri="{FF2B5EF4-FFF2-40B4-BE49-F238E27FC236}">
                <a16:creationId xmlns:a16="http://schemas.microsoft.com/office/drawing/2014/main" id="{587B9FBD-A942-4843-9AA2-FD6C0BE4F221}"/>
              </a:ext>
            </a:extLst>
          </xdr:cNvPr>
          <xdr:cNvSpPr txBox="1"/>
        </xdr:nvSpPr>
        <xdr:spPr>
          <a:xfrm>
            <a:off x="619124" y="2552700"/>
            <a:ext cx="1219201" cy="325730"/>
          </a:xfrm>
          <a:prstGeom prst="rect">
            <a:avLst/>
          </a:prstGeom>
          <a:solidFill>
            <a:srgbClr val="0070C0"/>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none" rtlCol="0" anchor="t">
            <a:noAutofit/>
          </a:bodyPr>
          <a:lstStyle/>
          <a:p>
            <a:r>
              <a:rPr kumimoji="1" lang="ja-JP" altLang="en-US" sz="1400" b="1" kern="1200">
                <a:solidFill>
                  <a:schemeClr val="bg1"/>
                </a:solidFill>
                <a:latin typeface="HG丸ｺﾞｼｯｸM-PRO" panose="020F0600000000000000" pitchFamily="50" charset="-128"/>
                <a:ea typeface="HG丸ｺﾞｼｯｸM-PRO" panose="020F0600000000000000" pitchFamily="50" charset="-128"/>
              </a:rPr>
              <a:t>②</a:t>
            </a:r>
            <a:r>
              <a:rPr kumimoji="1" lang="ja-JP" altLang="en-US" sz="1050" b="1" kern="1200">
                <a:solidFill>
                  <a:schemeClr val="bg1"/>
                </a:solidFill>
                <a:latin typeface="HG丸ｺﾞｼｯｸM-PRO" panose="020F0600000000000000" pitchFamily="50" charset="-128"/>
                <a:ea typeface="HG丸ｺﾞｼｯｸM-PRO" panose="020F0600000000000000" pitchFamily="50" charset="-128"/>
              </a:rPr>
              <a:t>年・月を記入</a:t>
            </a:r>
          </a:p>
        </xdr:txBody>
      </xdr:sp>
    </xdr:grpSp>
    <xdr:clientData/>
  </xdr:twoCellAnchor>
  <xdr:twoCellAnchor>
    <xdr:from>
      <xdr:col>31</xdr:col>
      <xdr:colOff>95251</xdr:colOff>
      <xdr:row>9</xdr:row>
      <xdr:rowOff>104775</xdr:rowOff>
    </xdr:from>
    <xdr:to>
      <xdr:col>37</xdr:col>
      <xdr:colOff>190501</xdr:colOff>
      <xdr:row>13</xdr:row>
      <xdr:rowOff>168197</xdr:rowOff>
    </xdr:to>
    <xdr:grpSp>
      <xdr:nvGrpSpPr>
        <xdr:cNvPr id="19" name="グループ化 18">
          <a:extLst>
            <a:ext uri="{FF2B5EF4-FFF2-40B4-BE49-F238E27FC236}">
              <a16:creationId xmlns:a16="http://schemas.microsoft.com/office/drawing/2014/main" id="{2C8CA5AE-0212-4035-B0C8-A7F4442E55D8}"/>
            </a:ext>
          </a:extLst>
        </xdr:cNvPr>
        <xdr:cNvGrpSpPr/>
      </xdr:nvGrpSpPr>
      <xdr:grpSpPr>
        <a:xfrm>
          <a:off x="6638926" y="2219325"/>
          <a:ext cx="1352550" cy="844472"/>
          <a:chOff x="142876" y="2181225"/>
          <a:chExt cx="1352550" cy="844472"/>
        </a:xfrm>
      </xdr:grpSpPr>
      <xdr:sp macro="" textlink="">
        <xdr:nvSpPr>
          <xdr:cNvPr id="20" name="矢印: 下 19">
            <a:extLst>
              <a:ext uri="{FF2B5EF4-FFF2-40B4-BE49-F238E27FC236}">
                <a16:creationId xmlns:a16="http://schemas.microsoft.com/office/drawing/2014/main" id="{E970C42B-580D-41C0-9A3F-2B3E73D86DCA}"/>
              </a:ext>
            </a:extLst>
          </xdr:cNvPr>
          <xdr:cNvSpPr/>
        </xdr:nvSpPr>
        <xdr:spPr>
          <a:xfrm rot="703995">
            <a:off x="345876" y="2553772"/>
            <a:ext cx="312486" cy="471925"/>
          </a:xfrm>
          <a:prstGeom prst="downArrow">
            <a:avLst/>
          </a:prstGeom>
          <a:solidFill>
            <a:srgbClr val="0070C0"/>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ja-JP" altLang="en-US" sz="1100" kern="1200">
              <a:latin typeface="HG丸ｺﾞｼｯｸM-PRO" panose="020F0600000000000000" pitchFamily="50" charset="-128"/>
              <a:ea typeface="HG丸ｺﾞｼｯｸM-PRO" panose="020F0600000000000000" pitchFamily="50" charset="-128"/>
            </a:endParaRPr>
          </a:p>
        </xdr:txBody>
      </xdr:sp>
      <xdr:sp macro="" textlink="">
        <xdr:nvSpPr>
          <xdr:cNvPr id="21" name="テキスト ボックス 20">
            <a:extLst>
              <a:ext uri="{FF2B5EF4-FFF2-40B4-BE49-F238E27FC236}">
                <a16:creationId xmlns:a16="http://schemas.microsoft.com/office/drawing/2014/main" id="{83341508-5F1E-31EB-CF93-258288A57E0D}"/>
              </a:ext>
            </a:extLst>
          </xdr:cNvPr>
          <xdr:cNvSpPr txBox="1"/>
        </xdr:nvSpPr>
        <xdr:spPr>
          <a:xfrm>
            <a:off x="142876" y="2181225"/>
            <a:ext cx="1352550" cy="571500"/>
          </a:xfrm>
          <a:prstGeom prst="rect">
            <a:avLst/>
          </a:prstGeom>
          <a:solidFill>
            <a:srgbClr val="0070C0"/>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kern="1200">
                <a:solidFill>
                  <a:schemeClr val="bg1"/>
                </a:solidFill>
                <a:latin typeface="HG丸ｺﾞｼｯｸM-PRO" panose="020F0600000000000000" pitchFamily="50" charset="-128"/>
                <a:ea typeface="HG丸ｺﾞｼｯｸM-PRO" panose="020F0600000000000000" pitchFamily="50" charset="-128"/>
              </a:rPr>
              <a:t>③</a:t>
            </a:r>
            <a:r>
              <a:rPr kumimoji="1" lang="ja-JP" altLang="ja-JP" sz="1100" b="1">
                <a:solidFill>
                  <a:schemeClr val="lt1"/>
                </a:solidFill>
                <a:effectLst/>
                <a:latin typeface="HG丸ｺﾞｼｯｸM-PRO" panose="020F0600000000000000" pitchFamily="50" charset="-128"/>
                <a:ea typeface="HG丸ｺﾞｼｯｸM-PRO" panose="020F0600000000000000" pitchFamily="50" charset="-128"/>
                <a:cs typeface="+mn-cs"/>
              </a:rPr>
              <a:t> </a:t>
            </a:r>
            <a:r>
              <a:rPr kumimoji="1" lang="ja-JP" altLang="en-US" sz="1100" b="1">
                <a:solidFill>
                  <a:schemeClr val="lt1"/>
                </a:solidFill>
                <a:effectLst/>
                <a:latin typeface="HG丸ｺﾞｼｯｸM-PRO" panose="020F0600000000000000" pitchFamily="50" charset="-128"/>
                <a:ea typeface="HG丸ｺﾞｼｯｸM-PRO" panose="020F0600000000000000" pitchFamily="50" charset="-128"/>
                <a:cs typeface="+mn-cs"/>
              </a:rPr>
              <a:t>休日取得予定</a:t>
            </a:r>
            <a:endParaRPr kumimoji="1" lang="en-US" altLang="ja-JP" sz="1100" b="1">
              <a:solidFill>
                <a:schemeClr val="lt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lt1"/>
                </a:solidFill>
                <a:effectLst/>
                <a:latin typeface="HG丸ｺﾞｼｯｸM-PRO" panose="020F0600000000000000" pitchFamily="50" charset="-128"/>
                <a:ea typeface="HG丸ｺﾞｼｯｸM-PRO" panose="020F0600000000000000" pitchFamily="50" charset="-128"/>
                <a:cs typeface="+mn-cs"/>
              </a:rPr>
              <a:t>　・状況</a:t>
            </a:r>
            <a:r>
              <a:rPr kumimoji="1" lang="ja-JP" altLang="ja-JP" sz="1100" b="1">
                <a:solidFill>
                  <a:schemeClr val="lt1"/>
                </a:solidFill>
                <a:effectLst/>
                <a:latin typeface="HG丸ｺﾞｼｯｸM-PRO" panose="020F0600000000000000" pitchFamily="50" charset="-128"/>
                <a:ea typeface="HG丸ｺﾞｼｯｸM-PRO" panose="020F0600000000000000" pitchFamily="50" charset="-128"/>
                <a:cs typeface="+mn-cs"/>
              </a:rPr>
              <a:t>を記入</a:t>
            </a:r>
            <a:endParaRPr lang="ja-JP" altLang="ja-JP" sz="1400">
              <a:effectLst/>
              <a:latin typeface="HG丸ｺﾞｼｯｸM-PRO" panose="020F0600000000000000" pitchFamily="50" charset="-128"/>
              <a:ea typeface="HG丸ｺﾞｼｯｸM-PRO" panose="020F0600000000000000" pitchFamily="50" charset="-128"/>
            </a:endParaRPr>
          </a:p>
          <a:p>
            <a:endParaRPr kumimoji="1" lang="ja-JP" altLang="en-US" sz="1400" b="1" kern="1200">
              <a:solidFill>
                <a:schemeClr val="bg1"/>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43</xdr:col>
      <xdr:colOff>38100</xdr:colOff>
      <xdr:row>14</xdr:row>
      <xdr:rowOff>9526</xdr:rowOff>
    </xdr:from>
    <xdr:to>
      <xdr:col>44</xdr:col>
      <xdr:colOff>600075</xdr:colOff>
      <xdr:row>16</xdr:row>
      <xdr:rowOff>123826</xdr:rowOff>
    </xdr:to>
    <xdr:sp macro="" textlink="">
      <xdr:nvSpPr>
        <xdr:cNvPr id="22" name="四角形: 角を丸くする 21">
          <a:extLst>
            <a:ext uri="{FF2B5EF4-FFF2-40B4-BE49-F238E27FC236}">
              <a16:creationId xmlns:a16="http://schemas.microsoft.com/office/drawing/2014/main" id="{A8EBEA37-A4C6-4079-9F7A-FF4746CC98F9}"/>
            </a:ext>
          </a:extLst>
        </xdr:cNvPr>
        <xdr:cNvSpPr/>
      </xdr:nvSpPr>
      <xdr:spPr>
        <a:xfrm>
          <a:off x="8848725" y="3086101"/>
          <a:ext cx="1228725" cy="476250"/>
        </a:xfrm>
        <a:prstGeom prst="roundRect">
          <a:avLst>
            <a:gd name="adj" fmla="val 22692"/>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44</xdr:col>
      <xdr:colOff>576405</xdr:colOff>
      <xdr:row>15</xdr:row>
      <xdr:rowOff>172084</xdr:rowOff>
    </xdr:from>
    <xdr:to>
      <xdr:col>47</xdr:col>
      <xdr:colOff>419101</xdr:colOff>
      <xdr:row>19</xdr:row>
      <xdr:rowOff>142875</xdr:rowOff>
    </xdr:to>
    <xdr:grpSp>
      <xdr:nvGrpSpPr>
        <xdr:cNvPr id="23" name="グループ化 22">
          <a:extLst>
            <a:ext uri="{FF2B5EF4-FFF2-40B4-BE49-F238E27FC236}">
              <a16:creationId xmlns:a16="http://schemas.microsoft.com/office/drawing/2014/main" id="{C580FBF2-AB27-4BAD-B8C6-7654B95AE3E3}"/>
            </a:ext>
          </a:extLst>
        </xdr:cNvPr>
        <xdr:cNvGrpSpPr/>
      </xdr:nvGrpSpPr>
      <xdr:grpSpPr>
        <a:xfrm>
          <a:off x="10053780" y="3429634"/>
          <a:ext cx="1566721" cy="694691"/>
          <a:chOff x="309705" y="2353309"/>
          <a:chExt cx="1566721" cy="694691"/>
        </a:xfrm>
      </xdr:grpSpPr>
      <xdr:sp macro="" textlink="">
        <xdr:nvSpPr>
          <xdr:cNvPr id="24" name="矢印: 下 23">
            <a:extLst>
              <a:ext uri="{FF2B5EF4-FFF2-40B4-BE49-F238E27FC236}">
                <a16:creationId xmlns:a16="http://schemas.microsoft.com/office/drawing/2014/main" id="{8244BEE8-2C5B-BB1E-D78A-2CB80BF0E838}"/>
              </a:ext>
            </a:extLst>
          </xdr:cNvPr>
          <xdr:cNvSpPr/>
        </xdr:nvSpPr>
        <xdr:spPr>
          <a:xfrm rot="7672847">
            <a:off x="297828" y="2365186"/>
            <a:ext cx="312486" cy="288732"/>
          </a:xfrm>
          <a:prstGeom prst="downArrow">
            <a:avLst/>
          </a:prstGeom>
          <a:solidFill>
            <a:srgbClr val="0070C0"/>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ja-JP" altLang="en-US" sz="1100" kern="1200">
              <a:latin typeface="HG丸ｺﾞｼｯｸM-PRO" panose="020F0600000000000000" pitchFamily="50" charset="-128"/>
              <a:ea typeface="HG丸ｺﾞｼｯｸM-PRO" panose="020F0600000000000000" pitchFamily="50" charset="-128"/>
            </a:endParaRPr>
          </a:p>
        </xdr:txBody>
      </xdr:sp>
      <xdr:sp macro="" textlink="">
        <xdr:nvSpPr>
          <xdr:cNvPr id="25" name="テキスト ボックス 24">
            <a:extLst>
              <a:ext uri="{FF2B5EF4-FFF2-40B4-BE49-F238E27FC236}">
                <a16:creationId xmlns:a16="http://schemas.microsoft.com/office/drawing/2014/main" id="{334DEE9E-163E-CDB0-C11B-022F6854B2CD}"/>
              </a:ext>
            </a:extLst>
          </xdr:cNvPr>
          <xdr:cNvSpPr txBox="1"/>
        </xdr:nvSpPr>
        <xdr:spPr>
          <a:xfrm>
            <a:off x="457200" y="2486025"/>
            <a:ext cx="1419226" cy="561975"/>
          </a:xfrm>
          <a:prstGeom prst="rect">
            <a:avLst/>
          </a:prstGeom>
          <a:solidFill>
            <a:srgbClr val="0070C0"/>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none" rtlCol="0" anchor="t">
            <a:noAutofit/>
          </a:bodyPr>
          <a:lstStyle/>
          <a:p>
            <a:r>
              <a:rPr kumimoji="1" lang="ja-JP" altLang="en-US" sz="1400" b="1" kern="1200">
                <a:solidFill>
                  <a:schemeClr val="bg1"/>
                </a:solidFill>
                <a:latin typeface="HG丸ｺﾞｼｯｸM-PRO" panose="020F0600000000000000" pitchFamily="50" charset="-128"/>
                <a:ea typeface="HG丸ｺﾞｼｯｸM-PRO" panose="020F0600000000000000" pitchFamily="50" charset="-128"/>
              </a:rPr>
              <a:t>④</a:t>
            </a:r>
            <a:r>
              <a:rPr kumimoji="1" lang="ja-JP" altLang="en-US" sz="1050" b="1" kern="1200">
                <a:solidFill>
                  <a:schemeClr val="bg1"/>
                </a:solidFill>
                <a:latin typeface="HG丸ｺﾞｼｯｸM-PRO" panose="020F0600000000000000" pitchFamily="50" charset="-128"/>
                <a:ea typeface="HG丸ｺﾞｼｯｸM-PRO" panose="020F0600000000000000" pitchFamily="50" charset="-128"/>
              </a:rPr>
              <a:t>各月の達成状況</a:t>
            </a:r>
            <a:endParaRPr kumimoji="1" lang="en-US" altLang="ja-JP" sz="1050" b="1" kern="1200">
              <a:solidFill>
                <a:schemeClr val="bg1"/>
              </a:solidFill>
              <a:latin typeface="HG丸ｺﾞｼｯｸM-PRO" panose="020F0600000000000000" pitchFamily="50" charset="-128"/>
              <a:ea typeface="HG丸ｺﾞｼｯｸM-PRO" panose="020F0600000000000000" pitchFamily="50" charset="-128"/>
            </a:endParaRPr>
          </a:p>
          <a:p>
            <a:r>
              <a:rPr kumimoji="1" lang="ja-JP" altLang="en-US" sz="1050" b="1" kern="1200">
                <a:solidFill>
                  <a:schemeClr val="bg1"/>
                </a:solidFill>
                <a:latin typeface="HG丸ｺﾞｼｯｸM-PRO" panose="020F0600000000000000" pitchFamily="50" charset="-128"/>
                <a:ea typeface="HG丸ｺﾞｼｯｸM-PRO" panose="020F0600000000000000" pitchFamily="50" charset="-128"/>
              </a:rPr>
              <a:t>　　を記載</a:t>
            </a:r>
          </a:p>
        </xdr:txBody>
      </xdr:sp>
    </xdr:grpSp>
    <xdr:clientData/>
  </xdr:twoCellAnchor>
  <xdr:twoCellAnchor>
    <xdr:from>
      <xdr:col>7</xdr:col>
      <xdr:colOff>161926</xdr:colOff>
      <xdr:row>0</xdr:row>
      <xdr:rowOff>323849</xdr:rowOff>
    </xdr:from>
    <xdr:to>
      <xdr:col>32</xdr:col>
      <xdr:colOff>66675</xdr:colOff>
      <xdr:row>3</xdr:row>
      <xdr:rowOff>28574</xdr:rowOff>
    </xdr:to>
    <xdr:sp macro="" textlink="">
      <xdr:nvSpPr>
        <xdr:cNvPr id="26" name="四角形: 角を丸くする 25">
          <a:extLst>
            <a:ext uri="{FF2B5EF4-FFF2-40B4-BE49-F238E27FC236}">
              <a16:creationId xmlns:a16="http://schemas.microsoft.com/office/drawing/2014/main" id="{2284930E-4461-45DB-A502-7C84B0143F55}"/>
            </a:ext>
          </a:extLst>
        </xdr:cNvPr>
        <xdr:cNvSpPr/>
      </xdr:nvSpPr>
      <xdr:spPr>
        <a:xfrm>
          <a:off x="1676401" y="323849"/>
          <a:ext cx="5143499" cy="619125"/>
        </a:xfrm>
        <a:prstGeom prst="roundRect">
          <a:avLst>
            <a:gd name="adj" fmla="val 22692"/>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32</xdr:col>
      <xdr:colOff>116653</xdr:colOff>
      <xdr:row>0</xdr:row>
      <xdr:rowOff>219075</xdr:rowOff>
    </xdr:from>
    <xdr:to>
      <xdr:col>44</xdr:col>
      <xdr:colOff>323850</xdr:colOff>
      <xdr:row>1</xdr:row>
      <xdr:rowOff>341696</xdr:rowOff>
    </xdr:to>
    <xdr:grpSp>
      <xdr:nvGrpSpPr>
        <xdr:cNvPr id="27" name="グループ化 26">
          <a:extLst>
            <a:ext uri="{FF2B5EF4-FFF2-40B4-BE49-F238E27FC236}">
              <a16:creationId xmlns:a16="http://schemas.microsoft.com/office/drawing/2014/main" id="{781617A0-F607-4EA3-8F13-1D83B667D635}"/>
            </a:ext>
          </a:extLst>
        </xdr:cNvPr>
        <xdr:cNvGrpSpPr/>
      </xdr:nvGrpSpPr>
      <xdr:grpSpPr>
        <a:xfrm>
          <a:off x="6869878" y="219075"/>
          <a:ext cx="2931347" cy="455996"/>
          <a:chOff x="481156" y="2552700"/>
          <a:chExt cx="2931347" cy="455996"/>
        </a:xfrm>
      </xdr:grpSpPr>
      <xdr:sp macro="" textlink="">
        <xdr:nvSpPr>
          <xdr:cNvPr id="28" name="矢印: 下 27">
            <a:extLst>
              <a:ext uri="{FF2B5EF4-FFF2-40B4-BE49-F238E27FC236}">
                <a16:creationId xmlns:a16="http://schemas.microsoft.com/office/drawing/2014/main" id="{5DB8D682-D054-47C2-C665-E9AFE1E86C8C}"/>
              </a:ext>
            </a:extLst>
          </xdr:cNvPr>
          <xdr:cNvSpPr/>
        </xdr:nvSpPr>
        <xdr:spPr>
          <a:xfrm rot="3749022">
            <a:off x="469279" y="2708087"/>
            <a:ext cx="312486" cy="288732"/>
          </a:xfrm>
          <a:prstGeom prst="downArrow">
            <a:avLst/>
          </a:prstGeom>
          <a:solidFill>
            <a:srgbClr val="0070C0"/>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ja-JP" altLang="en-US" sz="1100" kern="1200">
              <a:latin typeface="HG丸ｺﾞｼｯｸM-PRO" panose="020F0600000000000000" pitchFamily="50" charset="-128"/>
              <a:ea typeface="HG丸ｺﾞｼｯｸM-PRO" panose="020F0600000000000000" pitchFamily="50" charset="-128"/>
            </a:endParaRPr>
          </a:p>
        </xdr:txBody>
      </xdr:sp>
      <xdr:sp macro="" textlink="">
        <xdr:nvSpPr>
          <xdr:cNvPr id="29" name="テキスト ボックス 28">
            <a:extLst>
              <a:ext uri="{FF2B5EF4-FFF2-40B4-BE49-F238E27FC236}">
                <a16:creationId xmlns:a16="http://schemas.microsoft.com/office/drawing/2014/main" id="{4AD1A0F9-4AA4-5690-2C64-F4B7AE050A86}"/>
              </a:ext>
            </a:extLst>
          </xdr:cNvPr>
          <xdr:cNvSpPr txBox="1"/>
        </xdr:nvSpPr>
        <xdr:spPr>
          <a:xfrm>
            <a:off x="619123" y="2552700"/>
            <a:ext cx="2793380" cy="325730"/>
          </a:xfrm>
          <a:prstGeom prst="rect">
            <a:avLst/>
          </a:prstGeom>
          <a:solidFill>
            <a:srgbClr val="0070C0"/>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none" rtlCol="0" anchor="t">
            <a:noAutofit/>
          </a:bodyPr>
          <a:lstStyle/>
          <a:p>
            <a:r>
              <a:rPr kumimoji="1" lang="ja-JP" altLang="en-US" sz="1400" b="1" kern="1200">
                <a:solidFill>
                  <a:schemeClr val="bg1"/>
                </a:solidFill>
                <a:latin typeface="HG丸ｺﾞｼｯｸM-PRO" panose="020F0600000000000000" pitchFamily="50" charset="-128"/>
                <a:ea typeface="HG丸ｺﾞｼｯｸM-PRO" panose="020F0600000000000000" pitchFamily="50" charset="-128"/>
              </a:rPr>
              <a:t>① </a:t>
            </a:r>
            <a:r>
              <a:rPr kumimoji="1" lang="ja-JP" altLang="en-US" sz="1050" b="1" kern="1200">
                <a:solidFill>
                  <a:schemeClr val="bg1"/>
                </a:solidFill>
                <a:latin typeface="HG丸ｺﾞｼｯｸM-PRO" panose="020F0600000000000000" pitchFamily="50" charset="-128"/>
                <a:ea typeface="HG丸ｺﾞｼｯｸM-PRO" panose="020F0600000000000000" pitchFamily="50" charset="-128"/>
              </a:rPr>
              <a:t>年度・工事件名・工期</a:t>
            </a:r>
            <a:r>
              <a:rPr kumimoji="1" lang="en-US" altLang="ja-JP" sz="1050" b="1" kern="1200">
                <a:solidFill>
                  <a:schemeClr val="bg1"/>
                </a:solidFill>
                <a:latin typeface="HG丸ｺﾞｼｯｸM-PRO" panose="020F0600000000000000" pitchFamily="50" charset="-128"/>
                <a:ea typeface="HG丸ｺﾞｼｯｸM-PRO" panose="020F0600000000000000" pitchFamily="50" charset="-128"/>
              </a:rPr>
              <a:t>(</a:t>
            </a:r>
            <a:r>
              <a:rPr kumimoji="1" lang="ja-JP" altLang="en-US" sz="1050" b="1" kern="1200">
                <a:solidFill>
                  <a:schemeClr val="bg1"/>
                </a:solidFill>
                <a:latin typeface="HG丸ｺﾞｼｯｸM-PRO" panose="020F0600000000000000" pitchFamily="50" charset="-128"/>
                <a:ea typeface="HG丸ｺﾞｼｯｸM-PRO" panose="020F0600000000000000" pitchFamily="50" charset="-128"/>
              </a:rPr>
              <a:t>完了時</a:t>
            </a:r>
            <a:r>
              <a:rPr kumimoji="1" lang="en-US" altLang="ja-JP" sz="1050" b="1" kern="1200">
                <a:solidFill>
                  <a:schemeClr val="bg1"/>
                </a:solidFill>
                <a:latin typeface="HG丸ｺﾞｼｯｸM-PRO" panose="020F0600000000000000" pitchFamily="50" charset="-128"/>
                <a:ea typeface="HG丸ｺﾞｼｯｸM-PRO" panose="020F0600000000000000" pitchFamily="50" charset="-128"/>
              </a:rPr>
              <a:t>)</a:t>
            </a:r>
            <a:r>
              <a:rPr kumimoji="1" lang="ja-JP" altLang="en-US" sz="1050" b="1" kern="1200">
                <a:solidFill>
                  <a:schemeClr val="bg1"/>
                </a:solidFill>
                <a:latin typeface="HG丸ｺﾞｼｯｸM-PRO" panose="020F0600000000000000" pitchFamily="50" charset="-128"/>
                <a:ea typeface="HG丸ｺﾞｼｯｸM-PRO" panose="020F0600000000000000" pitchFamily="50" charset="-128"/>
              </a:rPr>
              <a:t>を記入</a:t>
            </a:r>
          </a:p>
        </xdr:txBody>
      </xdr:sp>
    </xdr:grpSp>
    <xdr:clientData/>
  </xdr:twoCellAnchor>
  <xdr:twoCellAnchor editAs="oneCell">
    <xdr:from>
      <xdr:col>6</xdr:col>
      <xdr:colOff>66675</xdr:colOff>
      <xdr:row>55</xdr:row>
      <xdr:rowOff>57150</xdr:rowOff>
    </xdr:from>
    <xdr:to>
      <xdr:col>19</xdr:col>
      <xdr:colOff>19050</xdr:colOff>
      <xdr:row>62</xdr:row>
      <xdr:rowOff>0</xdr:rowOff>
    </xdr:to>
    <xdr:pic>
      <xdr:nvPicPr>
        <xdr:cNvPr id="30" name="図 29">
          <a:extLst>
            <a:ext uri="{FF2B5EF4-FFF2-40B4-BE49-F238E27FC236}">
              <a16:creationId xmlns:a16="http://schemas.microsoft.com/office/drawing/2014/main" id="{2B2A9EC5-5087-4A29-A9FD-265DBA1946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1600" y="10553700"/>
          <a:ext cx="2676525"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47625</xdr:colOff>
      <xdr:row>9</xdr:row>
      <xdr:rowOff>123825</xdr:rowOff>
    </xdr:from>
    <xdr:to>
      <xdr:col>44</xdr:col>
      <xdr:colOff>180975</xdr:colOff>
      <xdr:row>13</xdr:row>
      <xdr:rowOff>31974</xdr:rowOff>
    </xdr:to>
    <xdr:sp macro="" textlink="">
      <xdr:nvSpPr>
        <xdr:cNvPr id="31" name="吹き出し: 四角形 39">
          <a:extLst>
            <a:ext uri="{FF2B5EF4-FFF2-40B4-BE49-F238E27FC236}">
              <a16:creationId xmlns:a16="http://schemas.microsoft.com/office/drawing/2014/main" id="{7F2B16C8-346D-4454-BEE9-0A94CB3F69AE}"/>
            </a:ext>
          </a:extLst>
        </xdr:cNvPr>
        <xdr:cNvSpPr/>
      </xdr:nvSpPr>
      <xdr:spPr>
        <a:xfrm>
          <a:off x="8267700" y="2238375"/>
          <a:ext cx="1390650" cy="689199"/>
        </a:xfrm>
        <a:custGeom>
          <a:avLst/>
          <a:gdLst>
            <a:gd name="connsiteX0" fmla="*/ 0 w 1381126"/>
            <a:gd name="connsiteY0" fmla="*/ 0 h 866775"/>
            <a:gd name="connsiteX1" fmla="*/ 230188 w 1381126"/>
            <a:gd name="connsiteY1" fmla="*/ 0 h 866775"/>
            <a:gd name="connsiteX2" fmla="*/ 230188 w 1381126"/>
            <a:gd name="connsiteY2" fmla="*/ 0 h 866775"/>
            <a:gd name="connsiteX3" fmla="*/ 575469 w 1381126"/>
            <a:gd name="connsiteY3" fmla="*/ 0 h 866775"/>
            <a:gd name="connsiteX4" fmla="*/ 1381126 w 1381126"/>
            <a:gd name="connsiteY4" fmla="*/ 0 h 866775"/>
            <a:gd name="connsiteX5" fmla="*/ 1381126 w 1381126"/>
            <a:gd name="connsiteY5" fmla="*/ 505619 h 866775"/>
            <a:gd name="connsiteX6" fmla="*/ 1381126 w 1381126"/>
            <a:gd name="connsiteY6" fmla="*/ 505619 h 866775"/>
            <a:gd name="connsiteX7" fmla="*/ 1381126 w 1381126"/>
            <a:gd name="connsiteY7" fmla="*/ 722313 h 866775"/>
            <a:gd name="connsiteX8" fmla="*/ 1381126 w 1381126"/>
            <a:gd name="connsiteY8" fmla="*/ 866775 h 866775"/>
            <a:gd name="connsiteX9" fmla="*/ 575469 w 1381126"/>
            <a:gd name="connsiteY9" fmla="*/ 866775 h 866775"/>
            <a:gd name="connsiteX10" fmla="*/ 104482 w 1381126"/>
            <a:gd name="connsiteY10" fmla="*/ 1165448 h 866775"/>
            <a:gd name="connsiteX11" fmla="*/ 230188 w 1381126"/>
            <a:gd name="connsiteY11" fmla="*/ 866775 h 866775"/>
            <a:gd name="connsiteX12" fmla="*/ 0 w 1381126"/>
            <a:gd name="connsiteY12" fmla="*/ 866775 h 866775"/>
            <a:gd name="connsiteX13" fmla="*/ 0 w 1381126"/>
            <a:gd name="connsiteY13" fmla="*/ 722313 h 866775"/>
            <a:gd name="connsiteX14" fmla="*/ 0 w 1381126"/>
            <a:gd name="connsiteY14" fmla="*/ 505619 h 866775"/>
            <a:gd name="connsiteX15" fmla="*/ 0 w 1381126"/>
            <a:gd name="connsiteY15" fmla="*/ 505619 h 866775"/>
            <a:gd name="connsiteX16" fmla="*/ 0 w 1381126"/>
            <a:gd name="connsiteY16" fmla="*/ 0 h 866775"/>
            <a:gd name="connsiteX0" fmla="*/ 0 w 1381126"/>
            <a:gd name="connsiteY0" fmla="*/ 0 h 1165448"/>
            <a:gd name="connsiteX1" fmla="*/ 230188 w 1381126"/>
            <a:gd name="connsiteY1" fmla="*/ 0 h 1165448"/>
            <a:gd name="connsiteX2" fmla="*/ 230188 w 1381126"/>
            <a:gd name="connsiteY2" fmla="*/ 0 h 1165448"/>
            <a:gd name="connsiteX3" fmla="*/ 575469 w 1381126"/>
            <a:gd name="connsiteY3" fmla="*/ 0 h 1165448"/>
            <a:gd name="connsiteX4" fmla="*/ 1381126 w 1381126"/>
            <a:gd name="connsiteY4" fmla="*/ 0 h 1165448"/>
            <a:gd name="connsiteX5" fmla="*/ 1381126 w 1381126"/>
            <a:gd name="connsiteY5" fmla="*/ 505619 h 1165448"/>
            <a:gd name="connsiteX6" fmla="*/ 1381126 w 1381126"/>
            <a:gd name="connsiteY6" fmla="*/ 505619 h 1165448"/>
            <a:gd name="connsiteX7" fmla="*/ 1381126 w 1381126"/>
            <a:gd name="connsiteY7" fmla="*/ 722313 h 1165448"/>
            <a:gd name="connsiteX8" fmla="*/ 1381126 w 1381126"/>
            <a:gd name="connsiteY8" fmla="*/ 866775 h 1165448"/>
            <a:gd name="connsiteX9" fmla="*/ 1028700 w 1381126"/>
            <a:gd name="connsiteY9" fmla="*/ 857250 h 1165448"/>
            <a:gd name="connsiteX10" fmla="*/ 575469 w 1381126"/>
            <a:gd name="connsiteY10" fmla="*/ 866775 h 1165448"/>
            <a:gd name="connsiteX11" fmla="*/ 104482 w 1381126"/>
            <a:gd name="connsiteY11" fmla="*/ 1165448 h 1165448"/>
            <a:gd name="connsiteX12" fmla="*/ 230188 w 1381126"/>
            <a:gd name="connsiteY12" fmla="*/ 866775 h 1165448"/>
            <a:gd name="connsiteX13" fmla="*/ 0 w 1381126"/>
            <a:gd name="connsiteY13" fmla="*/ 866775 h 1165448"/>
            <a:gd name="connsiteX14" fmla="*/ 0 w 1381126"/>
            <a:gd name="connsiteY14" fmla="*/ 722313 h 1165448"/>
            <a:gd name="connsiteX15" fmla="*/ 0 w 1381126"/>
            <a:gd name="connsiteY15" fmla="*/ 505619 h 1165448"/>
            <a:gd name="connsiteX16" fmla="*/ 0 w 1381126"/>
            <a:gd name="connsiteY16" fmla="*/ 505619 h 1165448"/>
            <a:gd name="connsiteX17" fmla="*/ 0 w 1381126"/>
            <a:gd name="connsiteY17" fmla="*/ 0 h 1165448"/>
            <a:gd name="connsiteX0" fmla="*/ 0 w 1381126"/>
            <a:gd name="connsiteY0" fmla="*/ 0 h 1165448"/>
            <a:gd name="connsiteX1" fmla="*/ 230188 w 1381126"/>
            <a:gd name="connsiteY1" fmla="*/ 0 h 1165448"/>
            <a:gd name="connsiteX2" fmla="*/ 230188 w 1381126"/>
            <a:gd name="connsiteY2" fmla="*/ 0 h 1165448"/>
            <a:gd name="connsiteX3" fmla="*/ 575469 w 1381126"/>
            <a:gd name="connsiteY3" fmla="*/ 0 h 1165448"/>
            <a:gd name="connsiteX4" fmla="*/ 1381126 w 1381126"/>
            <a:gd name="connsiteY4" fmla="*/ 0 h 1165448"/>
            <a:gd name="connsiteX5" fmla="*/ 1381126 w 1381126"/>
            <a:gd name="connsiteY5" fmla="*/ 505619 h 1165448"/>
            <a:gd name="connsiteX6" fmla="*/ 1381126 w 1381126"/>
            <a:gd name="connsiteY6" fmla="*/ 505619 h 1165448"/>
            <a:gd name="connsiteX7" fmla="*/ 1381126 w 1381126"/>
            <a:gd name="connsiteY7" fmla="*/ 722313 h 1165448"/>
            <a:gd name="connsiteX8" fmla="*/ 1381126 w 1381126"/>
            <a:gd name="connsiteY8" fmla="*/ 866775 h 1165448"/>
            <a:gd name="connsiteX9" fmla="*/ 1247775 w 1381126"/>
            <a:gd name="connsiteY9" fmla="*/ 866774 h 1165448"/>
            <a:gd name="connsiteX10" fmla="*/ 1028700 w 1381126"/>
            <a:gd name="connsiteY10" fmla="*/ 857250 h 1165448"/>
            <a:gd name="connsiteX11" fmla="*/ 575469 w 1381126"/>
            <a:gd name="connsiteY11" fmla="*/ 866775 h 1165448"/>
            <a:gd name="connsiteX12" fmla="*/ 104482 w 1381126"/>
            <a:gd name="connsiteY12" fmla="*/ 1165448 h 1165448"/>
            <a:gd name="connsiteX13" fmla="*/ 230188 w 1381126"/>
            <a:gd name="connsiteY13" fmla="*/ 866775 h 1165448"/>
            <a:gd name="connsiteX14" fmla="*/ 0 w 1381126"/>
            <a:gd name="connsiteY14" fmla="*/ 866775 h 1165448"/>
            <a:gd name="connsiteX15" fmla="*/ 0 w 1381126"/>
            <a:gd name="connsiteY15" fmla="*/ 722313 h 1165448"/>
            <a:gd name="connsiteX16" fmla="*/ 0 w 1381126"/>
            <a:gd name="connsiteY16" fmla="*/ 505619 h 1165448"/>
            <a:gd name="connsiteX17" fmla="*/ 0 w 1381126"/>
            <a:gd name="connsiteY17" fmla="*/ 505619 h 1165448"/>
            <a:gd name="connsiteX18" fmla="*/ 0 w 1381126"/>
            <a:gd name="connsiteY18" fmla="*/ 0 h 1165448"/>
            <a:gd name="connsiteX0" fmla="*/ 0 w 1381126"/>
            <a:gd name="connsiteY0" fmla="*/ 0 h 1165448"/>
            <a:gd name="connsiteX1" fmla="*/ 230188 w 1381126"/>
            <a:gd name="connsiteY1" fmla="*/ 0 h 1165448"/>
            <a:gd name="connsiteX2" fmla="*/ 230188 w 1381126"/>
            <a:gd name="connsiteY2" fmla="*/ 0 h 1165448"/>
            <a:gd name="connsiteX3" fmla="*/ 575469 w 1381126"/>
            <a:gd name="connsiteY3" fmla="*/ 0 h 1165448"/>
            <a:gd name="connsiteX4" fmla="*/ 1381126 w 1381126"/>
            <a:gd name="connsiteY4" fmla="*/ 0 h 1165448"/>
            <a:gd name="connsiteX5" fmla="*/ 1381126 w 1381126"/>
            <a:gd name="connsiteY5" fmla="*/ 505619 h 1165448"/>
            <a:gd name="connsiteX6" fmla="*/ 1381126 w 1381126"/>
            <a:gd name="connsiteY6" fmla="*/ 505619 h 1165448"/>
            <a:gd name="connsiteX7" fmla="*/ 1381126 w 1381126"/>
            <a:gd name="connsiteY7" fmla="*/ 722313 h 1165448"/>
            <a:gd name="connsiteX8" fmla="*/ 1381126 w 1381126"/>
            <a:gd name="connsiteY8" fmla="*/ 866775 h 1165448"/>
            <a:gd name="connsiteX9" fmla="*/ 1276350 w 1381126"/>
            <a:gd name="connsiteY9" fmla="*/ 1114424 h 1165448"/>
            <a:gd name="connsiteX10" fmla="*/ 1028700 w 1381126"/>
            <a:gd name="connsiteY10" fmla="*/ 857250 h 1165448"/>
            <a:gd name="connsiteX11" fmla="*/ 575469 w 1381126"/>
            <a:gd name="connsiteY11" fmla="*/ 866775 h 1165448"/>
            <a:gd name="connsiteX12" fmla="*/ 104482 w 1381126"/>
            <a:gd name="connsiteY12" fmla="*/ 1165448 h 1165448"/>
            <a:gd name="connsiteX13" fmla="*/ 230188 w 1381126"/>
            <a:gd name="connsiteY13" fmla="*/ 866775 h 1165448"/>
            <a:gd name="connsiteX14" fmla="*/ 0 w 1381126"/>
            <a:gd name="connsiteY14" fmla="*/ 866775 h 1165448"/>
            <a:gd name="connsiteX15" fmla="*/ 0 w 1381126"/>
            <a:gd name="connsiteY15" fmla="*/ 722313 h 1165448"/>
            <a:gd name="connsiteX16" fmla="*/ 0 w 1381126"/>
            <a:gd name="connsiteY16" fmla="*/ 505619 h 1165448"/>
            <a:gd name="connsiteX17" fmla="*/ 0 w 1381126"/>
            <a:gd name="connsiteY17" fmla="*/ 505619 h 1165448"/>
            <a:gd name="connsiteX18" fmla="*/ 0 w 1381126"/>
            <a:gd name="connsiteY18" fmla="*/ 0 h 1165448"/>
            <a:gd name="connsiteX0" fmla="*/ 0 w 1381126"/>
            <a:gd name="connsiteY0" fmla="*/ 0 h 1165448"/>
            <a:gd name="connsiteX1" fmla="*/ 230188 w 1381126"/>
            <a:gd name="connsiteY1" fmla="*/ 0 h 1165448"/>
            <a:gd name="connsiteX2" fmla="*/ 230188 w 1381126"/>
            <a:gd name="connsiteY2" fmla="*/ 0 h 1165448"/>
            <a:gd name="connsiteX3" fmla="*/ 575469 w 1381126"/>
            <a:gd name="connsiteY3" fmla="*/ 0 h 1165448"/>
            <a:gd name="connsiteX4" fmla="*/ 1381126 w 1381126"/>
            <a:gd name="connsiteY4" fmla="*/ 0 h 1165448"/>
            <a:gd name="connsiteX5" fmla="*/ 1381126 w 1381126"/>
            <a:gd name="connsiteY5" fmla="*/ 505619 h 1165448"/>
            <a:gd name="connsiteX6" fmla="*/ 1381126 w 1381126"/>
            <a:gd name="connsiteY6" fmla="*/ 505619 h 1165448"/>
            <a:gd name="connsiteX7" fmla="*/ 1381126 w 1381126"/>
            <a:gd name="connsiteY7" fmla="*/ 722313 h 1165448"/>
            <a:gd name="connsiteX8" fmla="*/ 1381126 w 1381126"/>
            <a:gd name="connsiteY8" fmla="*/ 866775 h 1165448"/>
            <a:gd name="connsiteX9" fmla="*/ 1276350 w 1381126"/>
            <a:gd name="connsiteY9" fmla="*/ 1114424 h 1165448"/>
            <a:gd name="connsiteX10" fmla="*/ 1238250 w 1381126"/>
            <a:gd name="connsiteY10" fmla="*/ 857250 h 1165448"/>
            <a:gd name="connsiteX11" fmla="*/ 575469 w 1381126"/>
            <a:gd name="connsiteY11" fmla="*/ 866775 h 1165448"/>
            <a:gd name="connsiteX12" fmla="*/ 104482 w 1381126"/>
            <a:gd name="connsiteY12" fmla="*/ 1165448 h 1165448"/>
            <a:gd name="connsiteX13" fmla="*/ 230188 w 1381126"/>
            <a:gd name="connsiteY13" fmla="*/ 866775 h 1165448"/>
            <a:gd name="connsiteX14" fmla="*/ 0 w 1381126"/>
            <a:gd name="connsiteY14" fmla="*/ 866775 h 1165448"/>
            <a:gd name="connsiteX15" fmla="*/ 0 w 1381126"/>
            <a:gd name="connsiteY15" fmla="*/ 722313 h 1165448"/>
            <a:gd name="connsiteX16" fmla="*/ 0 w 1381126"/>
            <a:gd name="connsiteY16" fmla="*/ 505619 h 1165448"/>
            <a:gd name="connsiteX17" fmla="*/ 0 w 1381126"/>
            <a:gd name="connsiteY17" fmla="*/ 505619 h 1165448"/>
            <a:gd name="connsiteX18" fmla="*/ 0 w 1381126"/>
            <a:gd name="connsiteY18" fmla="*/ 0 h 1165448"/>
            <a:gd name="connsiteX0" fmla="*/ 0 w 1381126"/>
            <a:gd name="connsiteY0" fmla="*/ 0 h 1165448"/>
            <a:gd name="connsiteX1" fmla="*/ 230188 w 1381126"/>
            <a:gd name="connsiteY1" fmla="*/ 0 h 1165448"/>
            <a:gd name="connsiteX2" fmla="*/ 230188 w 1381126"/>
            <a:gd name="connsiteY2" fmla="*/ 0 h 1165448"/>
            <a:gd name="connsiteX3" fmla="*/ 575469 w 1381126"/>
            <a:gd name="connsiteY3" fmla="*/ 0 h 1165448"/>
            <a:gd name="connsiteX4" fmla="*/ 1381126 w 1381126"/>
            <a:gd name="connsiteY4" fmla="*/ 0 h 1165448"/>
            <a:gd name="connsiteX5" fmla="*/ 1381126 w 1381126"/>
            <a:gd name="connsiteY5" fmla="*/ 505619 h 1165448"/>
            <a:gd name="connsiteX6" fmla="*/ 1381126 w 1381126"/>
            <a:gd name="connsiteY6" fmla="*/ 505619 h 1165448"/>
            <a:gd name="connsiteX7" fmla="*/ 1381126 w 1381126"/>
            <a:gd name="connsiteY7" fmla="*/ 722313 h 1165448"/>
            <a:gd name="connsiteX8" fmla="*/ 1381126 w 1381126"/>
            <a:gd name="connsiteY8" fmla="*/ 866775 h 1165448"/>
            <a:gd name="connsiteX9" fmla="*/ 1362075 w 1381126"/>
            <a:gd name="connsiteY9" fmla="*/ 1159621 h 1165448"/>
            <a:gd name="connsiteX10" fmla="*/ 1238250 w 1381126"/>
            <a:gd name="connsiteY10" fmla="*/ 857250 h 1165448"/>
            <a:gd name="connsiteX11" fmla="*/ 575469 w 1381126"/>
            <a:gd name="connsiteY11" fmla="*/ 866775 h 1165448"/>
            <a:gd name="connsiteX12" fmla="*/ 104482 w 1381126"/>
            <a:gd name="connsiteY12" fmla="*/ 1165448 h 1165448"/>
            <a:gd name="connsiteX13" fmla="*/ 230188 w 1381126"/>
            <a:gd name="connsiteY13" fmla="*/ 866775 h 1165448"/>
            <a:gd name="connsiteX14" fmla="*/ 0 w 1381126"/>
            <a:gd name="connsiteY14" fmla="*/ 866775 h 1165448"/>
            <a:gd name="connsiteX15" fmla="*/ 0 w 1381126"/>
            <a:gd name="connsiteY15" fmla="*/ 722313 h 1165448"/>
            <a:gd name="connsiteX16" fmla="*/ 0 w 1381126"/>
            <a:gd name="connsiteY16" fmla="*/ 505619 h 1165448"/>
            <a:gd name="connsiteX17" fmla="*/ 0 w 1381126"/>
            <a:gd name="connsiteY17" fmla="*/ 505619 h 1165448"/>
            <a:gd name="connsiteX18" fmla="*/ 0 w 1381126"/>
            <a:gd name="connsiteY18" fmla="*/ 0 h 1165448"/>
            <a:gd name="connsiteX0" fmla="*/ 0 w 1381126"/>
            <a:gd name="connsiteY0" fmla="*/ 0 h 1451699"/>
            <a:gd name="connsiteX1" fmla="*/ 230188 w 1381126"/>
            <a:gd name="connsiteY1" fmla="*/ 0 h 1451699"/>
            <a:gd name="connsiteX2" fmla="*/ 230188 w 1381126"/>
            <a:gd name="connsiteY2" fmla="*/ 0 h 1451699"/>
            <a:gd name="connsiteX3" fmla="*/ 575469 w 1381126"/>
            <a:gd name="connsiteY3" fmla="*/ 0 h 1451699"/>
            <a:gd name="connsiteX4" fmla="*/ 1381126 w 1381126"/>
            <a:gd name="connsiteY4" fmla="*/ 0 h 1451699"/>
            <a:gd name="connsiteX5" fmla="*/ 1381126 w 1381126"/>
            <a:gd name="connsiteY5" fmla="*/ 505619 h 1451699"/>
            <a:gd name="connsiteX6" fmla="*/ 1381126 w 1381126"/>
            <a:gd name="connsiteY6" fmla="*/ 505619 h 1451699"/>
            <a:gd name="connsiteX7" fmla="*/ 1381126 w 1381126"/>
            <a:gd name="connsiteY7" fmla="*/ 722313 h 1451699"/>
            <a:gd name="connsiteX8" fmla="*/ 1381126 w 1381126"/>
            <a:gd name="connsiteY8" fmla="*/ 866775 h 1451699"/>
            <a:gd name="connsiteX9" fmla="*/ 1362075 w 1381126"/>
            <a:gd name="connsiteY9" fmla="*/ 1159621 h 1451699"/>
            <a:gd name="connsiteX10" fmla="*/ 1238250 w 1381126"/>
            <a:gd name="connsiteY10" fmla="*/ 857250 h 1451699"/>
            <a:gd name="connsiteX11" fmla="*/ 575469 w 1381126"/>
            <a:gd name="connsiteY11" fmla="*/ 866775 h 1451699"/>
            <a:gd name="connsiteX12" fmla="*/ 256882 w 1381126"/>
            <a:gd name="connsiteY12" fmla="*/ 1451699 h 1451699"/>
            <a:gd name="connsiteX13" fmla="*/ 230188 w 1381126"/>
            <a:gd name="connsiteY13" fmla="*/ 866775 h 1451699"/>
            <a:gd name="connsiteX14" fmla="*/ 0 w 1381126"/>
            <a:gd name="connsiteY14" fmla="*/ 866775 h 1451699"/>
            <a:gd name="connsiteX15" fmla="*/ 0 w 1381126"/>
            <a:gd name="connsiteY15" fmla="*/ 722313 h 1451699"/>
            <a:gd name="connsiteX16" fmla="*/ 0 w 1381126"/>
            <a:gd name="connsiteY16" fmla="*/ 505619 h 1451699"/>
            <a:gd name="connsiteX17" fmla="*/ 0 w 1381126"/>
            <a:gd name="connsiteY17" fmla="*/ 505619 h 1451699"/>
            <a:gd name="connsiteX18" fmla="*/ 0 w 1381126"/>
            <a:gd name="connsiteY18" fmla="*/ 0 h 1451699"/>
            <a:gd name="connsiteX0" fmla="*/ 0 w 1381126"/>
            <a:gd name="connsiteY0" fmla="*/ 0 h 1451699"/>
            <a:gd name="connsiteX1" fmla="*/ 230188 w 1381126"/>
            <a:gd name="connsiteY1" fmla="*/ 0 h 1451699"/>
            <a:gd name="connsiteX2" fmla="*/ 230188 w 1381126"/>
            <a:gd name="connsiteY2" fmla="*/ 0 h 1451699"/>
            <a:gd name="connsiteX3" fmla="*/ 575469 w 1381126"/>
            <a:gd name="connsiteY3" fmla="*/ 0 h 1451699"/>
            <a:gd name="connsiteX4" fmla="*/ 1381126 w 1381126"/>
            <a:gd name="connsiteY4" fmla="*/ 0 h 1451699"/>
            <a:gd name="connsiteX5" fmla="*/ 1381126 w 1381126"/>
            <a:gd name="connsiteY5" fmla="*/ 505619 h 1451699"/>
            <a:gd name="connsiteX6" fmla="*/ 1381126 w 1381126"/>
            <a:gd name="connsiteY6" fmla="*/ 505619 h 1451699"/>
            <a:gd name="connsiteX7" fmla="*/ 1381126 w 1381126"/>
            <a:gd name="connsiteY7" fmla="*/ 722313 h 1451699"/>
            <a:gd name="connsiteX8" fmla="*/ 1381126 w 1381126"/>
            <a:gd name="connsiteY8" fmla="*/ 866775 h 1451699"/>
            <a:gd name="connsiteX9" fmla="*/ 1362075 w 1381126"/>
            <a:gd name="connsiteY9" fmla="*/ 1159621 h 1451699"/>
            <a:gd name="connsiteX10" fmla="*/ 1238250 w 1381126"/>
            <a:gd name="connsiteY10" fmla="*/ 857250 h 1451699"/>
            <a:gd name="connsiteX11" fmla="*/ 575469 w 1381126"/>
            <a:gd name="connsiteY11" fmla="*/ 866775 h 1451699"/>
            <a:gd name="connsiteX12" fmla="*/ 256882 w 1381126"/>
            <a:gd name="connsiteY12" fmla="*/ 1451699 h 1451699"/>
            <a:gd name="connsiteX13" fmla="*/ 296863 w 1381126"/>
            <a:gd name="connsiteY13" fmla="*/ 866775 h 1451699"/>
            <a:gd name="connsiteX14" fmla="*/ 0 w 1381126"/>
            <a:gd name="connsiteY14" fmla="*/ 866775 h 1451699"/>
            <a:gd name="connsiteX15" fmla="*/ 0 w 1381126"/>
            <a:gd name="connsiteY15" fmla="*/ 722313 h 1451699"/>
            <a:gd name="connsiteX16" fmla="*/ 0 w 1381126"/>
            <a:gd name="connsiteY16" fmla="*/ 505619 h 1451699"/>
            <a:gd name="connsiteX17" fmla="*/ 0 w 1381126"/>
            <a:gd name="connsiteY17" fmla="*/ 505619 h 1451699"/>
            <a:gd name="connsiteX18" fmla="*/ 0 w 1381126"/>
            <a:gd name="connsiteY18" fmla="*/ 0 h 1451699"/>
            <a:gd name="connsiteX0" fmla="*/ 0 w 1381126"/>
            <a:gd name="connsiteY0" fmla="*/ 0 h 1361304"/>
            <a:gd name="connsiteX1" fmla="*/ 230188 w 1381126"/>
            <a:gd name="connsiteY1" fmla="*/ 0 h 1361304"/>
            <a:gd name="connsiteX2" fmla="*/ 230188 w 1381126"/>
            <a:gd name="connsiteY2" fmla="*/ 0 h 1361304"/>
            <a:gd name="connsiteX3" fmla="*/ 575469 w 1381126"/>
            <a:gd name="connsiteY3" fmla="*/ 0 h 1361304"/>
            <a:gd name="connsiteX4" fmla="*/ 1381126 w 1381126"/>
            <a:gd name="connsiteY4" fmla="*/ 0 h 1361304"/>
            <a:gd name="connsiteX5" fmla="*/ 1381126 w 1381126"/>
            <a:gd name="connsiteY5" fmla="*/ 505619 h 1361304"/>
            <a:gd name="connsiteX6" fmla="*/ 1381126 w 1381126"/>
            <a:gd name="connsiteY6" fmla="*/ 505619 h 1361304"/>
            <a:gd name="connsiteX7" fmla="*/ 1381126 w 1381126"/>
            <a:gd name="connsiteY7" fmla="*/ 722313 h 1361304"/>
            <a:gd name="connsiteX8" fmla="*/ 1381126 w 1381126"/>
            <a:gd name="connsiteY8" fmla="*/ 866775 h 1361304"/>
            <a:gd name="connsiteX9" fmla="*/ 1362075 w 1381126"/>
            <a:gd name="connsiteY9" fmla="*/ 1159621 h 1361304"/>
            <a:gd name="connsiteX10" fmla="*/ 1238250 w 1381126"/>
            <a:gd name="connsiteY10" fmla="*/ 857250 h 1361304"/>
            <a:gd name="connsiteX11" fmla="*/ 575469 w 1381126"/>
            <a:gd name="connsiteY11" fmla="*/ 866775 h 1361304"/>
            <a:gd name="connsiteX12" fmla="*/ 352132 w 1381126"/>
            <a:gd name="connsiteY12" fmla="*/ 1361304 h 1361304"/>
            <a:gd name="connsiteX13" fmla="*/ 296863 w 1381126"/>
            <a:gd name="connsiteY13" fmla="*/ 866775 h 1361304"/>
            <a:gd name="connsiteX14" fmla="*/ 0 w 1381126"/>
            <a:gd name="connsiteY14" fmla="*/ 866775 h 1361304"/>
            <a:gd name="connsiteX15" fmla="*/ 0 w 1381126"/>
            <a:gd name="connsiteY15" fmla="*/ 722313 h 1361304"/>
            <a:gd name="connsiteX16" fmla="*/ 0 w 1381126"/>
            <a:gd name="connsiteY16" fmla="*/ 505619 h 1361304"/>
            <a:gd name="connsiteX17" fmla="*/ 0 w 1381126"/>
            <a:gd name="connsiteY17" fmla="*/ 505619 h 1361304"/>
            <a:gd name="connsiteX18" fmla="*/ 0 w 1381126"/>
            <a:gd name="connsiteY18" fmla="*/ 0 h 1361304"/>
            <a:gd name="connsiteX0" fmla="*/ 0 w 1381126"/>
            <a:gd name="connsiteY0" fmla="*/ 0 h 1361304"/>
            <a:gd name="connsiteX1" fmla="*/ 230188 w 1381126"/>
            <a:gd name="connsiteY1" fmla="*/ 0 h 1361304"/>
            <a:gd name="connsiteX2" fmla="*/ 230188 w 1381126"/>
            <a:gd name="connsiteY2" fmla="*/ 0 h 1361304"/>
            <a:gd name="connsiteX3" fmla="*/ 575469 w 1381126"/>
            <a:gd name="connsiteY3" fmla="*/ 0 h 1361304"/>
            <a:gd name="connsiteX4" fmla="*/ 1381126 w 1381126"/>
            <a:gd name="connsiteY4" fmla="*/ 0 h 1361304"/>
            <a:gd name="connsiteX5" fmla="*/ 1381126 w 1381126"/>
            <a:gd name="connsiteY5" fmla="*/ 505619 h 1361304"/>
            <a:gd name="connsiteX6" fmla="*/ 1381126 w 1381126"/>
            <a:gd name="connsiteY6" fmla="*/ 505619 h 1361304"/>
            <a:gd name="connsiteX7" fmla="*/ 1381126 w 1381126"/>
            <a:gd name="connsiteY7" fmla="*/ 722313 h 1361304"/>
            <a:gd name="connsiteX8" fmla="*/ 1381126 w 1381126"/>
            <a:gd name="connsiteY8" fmla="*/ 866775 h 1361304"/>
            <a:gd name="connsiteX9" fmla="*/ 1362075 w 1381126"/>
            <a:gd name="connsiteY9" fmla="*/ 1159621 h 1361304"/>
            <a:gd name="connsiteX10" fmla="*/ 1171575 w 1381126"/>
            <a:gd name="connsiteY10" fmla="*/ 857250 h 1361304"/>
            <a:gd name="connsiteX11" fmla="*/ 575469 w 1381126"/>
            <a:gd name="connsiteY11" fmla="*/ 866775 h 1361304"/>
            <a:gd name="connsiteX12" fmla="*/ 352132 w 1381126"/>
            <a:gd name="connsiteY12" fmla="*/ 1361304 h 1361304"/>
            <a:gd name="connsiteX13" fmla="*/ 296863 w 1381126"/>
            <a:gd name="connsiteY13" fmla="*/ 866775 h 1361304"/>
            <a:gd name="connsiteX14" fmla="*/ 0 w 1381126"/>
            <a:gd name="connsiteY14" fmla="*/ 866775 h 1361304"/>
            <a:gd name="connsiteX15" fmla="*/ 0 w 1381126"/>
            <a:gd name="connsiteY15" fmla="*/ 722313 h 1361304"/>
            <a:gd name="connsiteX16" fmla="*/ 0 w 1381126"/>
            <a:gd name="connsiteY16" fmla="*/ 505619 h 1361304"/>
            <a:gd name="connsiteX17" fmla="*/ 0 w 1381126"/>
            <a:gd name="connsiteY17" fmla="*/ 505619 h 1361304"/>
            <a:gd name="connsiteX18" fmla="*/ 0 w 1381126"/>
            <a:gd name="connsiteY18" fmla="*/ 0 h 1361304"/>
            <a:gd name="connsiteX0" fmla="*/ 0 w 1390650"/>
            <a:gd name="connsiteY0" fmla="*/ 0 h 1361304"/>
            <a:gd name="connsiteX1" fmla="*/ 230188 w 1390650"/>
            <a:gd name="connsiteY1" fmla="*/ 0 h 1361304"/>
            <a:gd name="connsiteX2" fmla="*/ 230188 w 1390650"/>
            <a:gd name="connsiteY2" fmla="*/ 0 h 1361304"/>
            <a:gd name="connsiteX3" fmla="*/ 575469 w 1390650"/>
            <a:gd name="connsiteY3" fmla="*/ 0 h 1361304"/>
            <a:gd name="connsiteX4" fmla="*/ 1381126 w 1390650"/>
            <a:gd name="connsiteY4" fmla="*/ 0 h 1361304"/>
            <a:gd name="connsiteX5" fmla="*/ 1381126 w 1390650"/>
            <a:gd name="connsiteY5" fmla="*/ 505619 h 1361304"/>
            <a:gd name="connsiteX6" fmla="*/ 1381126 w 1390650"/>
            <a:gd name="connsiteY6" fmla="*/ 505619 h 1361304"/>
            <a:gd name="connsiteX7" fmla="*/ 1381126 w 1390650"/>
            <a:gd name="connsiteY7" fmla="*/ 722313 h 1361304"/>
            <a:gd name="connsiteX8" fmla="*/ 1381126 w 1390650"/>
            <a:gd name="connsiteY8" fmla="*/ 866775 h 1361304"/>
            <a:gd name="connsiteX9" fmla="*/ 1390650 w 1390650"/>
            <a:gd name="connsiteY9" fmla="*/ 1250016 h 1361304"/>
            <a:gd name="connsiteX10" fmla="*/ 1171575 w 1390650"/>
            <a:gd name="connsiteY10" fmla="*/ 857250 h 1361304"/>
            <a:gd name="connsiteX11" fmla="*/ 575469 w 1390650"/>
            <a:gd name="connsiteY11" fmla="*/ 866775 h 1361304"/>
            <a:gd name="connsiteX12" fmla="*/ 352132 w 1390650"/>
            <a:gd name="connsiteY12" fmla="*/ 1361304 h 1361304"/>
            <a:gd name="connsiteX13" fmla="*/ 296863 w 1390650"/>
            <a:gd name="connsiteY13" fmla="*/ 866775 h 1361304"/>
            <a:gd name="connsiteX14" fmla="*/ 0 w 1390650"/>
            <a:gd name="connsiteY14" fmla="*/ 866775 h 1361304"/>
            <a:gd name="connsiteX15" fmla="*/ 0 w 1390650"/>
            <a:gd name="connsiteY15" fmla="*/ 722313 h 1361304"/>
            <a:gd name="connsiteX16" fmla="*/ 0 w 1390650"/>
            <a:gd name="connsiteY16" fmla="*/ 505619 h 1361304"/>
            <a:gd name="connsiteX17" fmla="*/ 0 w 1390650"/>
            <a:gd name="connsiteY17" fmla="*/ 505619 h 1361304"/>
            <a:gd name="connsiteX18" fmla="*/ 0 w 1390650"/>
            <a:gd name="connsiteY18" fmla="*/ 0 h 136130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1390650" h="1361304">
              <a:moveTo>
                <a:pt x="0" y="0"/>
              </a:moveTo>
              <a:lnTo>
                <a:pt x="230188" y="0"/>
              </a:lnTo>
              <a:lnTo>
                <a:pt x="230188" y="0"/>
              </a:lnTo>
              <a:lnTo>
                <a:pt x="575469" y="0"/>
              </a:lnTo>
              <a:lnTo>
                <a:pt x="1381126" y="0"/>
              </a:lnTo>
              <a:lnTo>
                <a:pt x="1381126" y="505619"/>
              </a:lnTo>
              <a:lnTo>
                <a:pt x="1381126" y="505619"/>
              </a:lnTo>
              <a:lnTo>
                <a:pt x="1381126" y="722313"/>
              </a:lnTo>
              <a:lnTo>
                <a:pt x="1381126" y="866775"/>
              </a:lnTo>
              <a:lnTo>
                <a:pt x="1390650" y="1250016"/>
              </a:lnTo>
              <a:lnTo>
                <a:pt x="1171575" y="857250"/>
              </a:lnTo>
              <a:lnTo>
                <a:pt x="575469" y="866775"/>
              </a:lnTo>
              <a:lnTo>
                <a:pt x="352132" y="1361304"/>
              </a:lnTo>
              <a:lnTo>
                <a:pt x="296863" y="866775"/>
              </a:lnTo>
              <a:lnTo>
                <a:pt x="0" y="866775"/>
              </a:lnTo>
              <a:lnTo>
                <a:pt x="0" y="722313"/>
              </a:lnTo>
              <a:lnTo>
                <a:pt x="0" y="505619"/>
              </a:lnTo>
              <a:lnTo>
                <a:pt x="0" y="505619"/>
              </a:lnTo>
              <a:lnTo>
                <a:pt x="0" y="0"/>
              </a:lnTo>
              <a:close/>
            </a:path>
          </a:pathLst>
        </a:custGeom>
        <a:solidFill>
          <a:schemeClr val="bg1"/>
        </a:solidFill>
        <a:ln w="9525">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この欄の数値は自動計算されます。</a:t>
          </a:r>
        </a:p>
      </xdr:txBody>
    </xdr:sp>
    <xdr:clientData/>
  </xdr:twoCellAnchor>
  <xdr:twoCellAnchor>
    <xdr:from>
      <xdr:col>19</xdr:col>
      <xdr:colOff>152400</xdr:colOff>
      <xdr:row>8</xdr:row>
      <xdr:rowOff>190501</xdr:rowOff>
    </xdr:from>
    <xdr:to>
      <xdr:col>24</xdr:col>
      <xdr:colOff>142876</xdr:colOff>
      <xdr:row>11</xdr:row>
      <xdr:rowOff>47626</xdr:rowOff>
    </xdr:to>
    <xdr:sp macro="" textlink="">
      <xdr:nvSpPr>
        <xdr:cNvPr id="32" name="吹き出し: 四角形 31">
          <a:extLst>
            <a:ext uri="{FF2B5EF4-FFF2-40B4-BE49-F238E27FC236}">
              <a16:creationId xmlns:a16="http://schemas.microsoft.com/office/drawing/2014/main" id="{6AF5AE48-20B9-4563-BBF0-B44FBF4CEAC3}"/>
            </a:ext>
          </a:extLst>
        </xdr:cNvPr>
        <xdr:cNvSpPr/>
      </xdr:nvSpPr>
      <xdr:spPr>
        <a:xfrm>
          <a:off x="4181475" y="2105026"/>
          <a:ext cx="1038226" cy="457200"/>
        </a:xfrm>
        <a:prstGeom prst="wedgeRectCallout">
          <a:avLst>
            <a:gd name="adj1" fmla="val -30356"/>
            <a:gd name="adj2" fmla="val 108187"/>
          </a:avLst>
        </a:prstGeom>
        <a:solidFill>
          <a:schemeClr val="bg1"/>
        </a:solidFill>
        <a:ln w="9525">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曜日は自動で入力されます</a:t>
          </a:r>
        </a:p>
      </xdr:txBody>
    </xdr:sp>
    <xdr:clientData/>
  </xdr:twoCellAnchor>
  <xdr:twoCellAnchor>
    <xdr:from>
      <xdr:col>14</xdr:col>
      <xdr:colOff>171450</xdr:colOff>
      <xdr:row>4</xdr:row>
      <xdr:rowOff>85725</xdr:rowOff>
    </xdr:from>
    <xdr:to>
      <xdr:col>19</xdr:col>
      <xdr:colOff>161926</xdr:colOff>
      <xdr:row>6</xdr:row>
      <xdr:rowOff>142875</xdr:rowOff>
    </xdr:to>
    <xdr:sp macro="" textlink="">
      <xdr:nvSpPr>
        <xdr:cNvPr id="33" name="吹き出し: 四角形 32">
          <a:extLst>
            <a:ext uri="{FF2B5EF4-FFF2-40B4-BE49-F238E27FC236}">
              <a16:creationId xmlns:a16="http://schemas.microsoft.com/office/drawing/2014/main" id="{373C441C-40CE-4886-8EB3-3AA78D3FF008}"/>
            </a:ext>
          </a:extLst>
        </xdr:cNvPr>
        <xdr:cNvSpPr/>
      </xdr:nvSpPr>
      <xdr:spPr>
        <a:xfrm>
          <a:off x="3152775" y="1200150"/>
          <a:ext cx="1038226" cy="457200"/>
        </a:xfrm>
        <a:prstGeom prst="wedgeRectCallout">
          <a:avLst>
            <a:gd name="adj1" fmla="val -58796"/>
            <a:gd name="adj2" fmla="val -39730"/>
          </a:avLst>
        </a:prstGeom>
        <a:solidFill>
          <a:schemeClr val="bg1"/>
        </a:solidFill>
        <a:ln w="9525">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結果は自動で表示されます</a:t>
          </a:r>
        </a:p>
      </xdr:txBody>
    </xdr:sp>
    <xdr:clientData/>
  </xdr:twoCellAnchor>
  <xdr:twoCellAnchor>
    <xdr:from>
      <xdr:col>13</xdr:col>
      <xdr:colOff>171450</xdr:colOff>
      <xdr:row>7</xdr:row>
      <xdr:rowOff>9525</xdr:rowOff>
    </xdr:from>
    <xdr:to>
      <xdr:col>18</xdr:col>
      <xdr:colOff>161926</xdr:colOff>
      <xdr:row>9</xdr:row>
      <xdr:rowOff>66675</xdr:rowOff>
    </xdr:to>
    <xdr:sp macro="" textlink="">
      <xdr:nvSpPr>
        <xdr:cNvPr id="34" name="吹き出し: 四角形 33">
          <a:extLst>
            <a:ext uri="{FF2B5EF4-FFF2-40B4-BE49-F238E27FC236}">
              <a16:creationId xmlns:a16="http://schemas.microsoft.com/office/drawing/2014/main" id="{0AFE6250-5CA2-40EE-B01A-810CAC2C4993}"/>
            </a:ext>
          </a:extLst>
        </xdr:cNvPr>
        <xdr:cNvSpPr/>
      </xdr:nvSpPr>
      <xdr:spPr>
        <a:xfrm>
          <a:off x="2943225" y="1724025"/>
          <a:ext cx="1038226" cy="457200"/>
        </a:xfrm>
        <a:prstGeom prst="wedgeRectCallout">
          <a:avLst>
            <a:gd name="adj1" fmla="val -59713"/>
            <a:gd name="adj2" fmla="val 76937"/>
          </a:avLst>
        </a:prstGeom>
        <a:solidFill>
          <a:schemeClr val="bg1"/>
        </a:solidFill>
        <a:ln w="9525">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algn="l"/>
          <a:r>
            <a:rPr kumimoji="1" lang="ja-JP" altLang="en-US" sz="1050">
              <a:latin typeface="HG丸ｺﾞｼｯｸM-PRO" panose="020F0600000000000000" pitchFamily="50" charset="-128"/>
              <a:ea typeface="HG丸ｺﾞｼｯｸM-PRO" panose="020F0600000000000000" pitchFamily="50" charset="-128"/>
            </a:rPr>
            <a:t>結果は自動で表示されます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erima.local\&#35506;&#20849;&#26377;\&#22303;&#26408;&#37096;\&#35336;&#30011;&#35506;\&#12304;&#25216;&#34899;&#24773;&#22577;&#20418;&#12305;\050_&#21508;&#31278;&#22522;&#28310;&#20316;&#25104;&#12539;&#21336;&#20385;&#12539;&#27083;&#36896;&#22259;\101_&#36913;&#20241;&#65298;&#26085;&#21046;&#30906;&#20445;&#24037;&#20107;_&#23554;&#27770;&#20966;&#20998;\01-1.HP&#20844;&#34920;&#29992;\R0810&#20462;&#27491;&#65288;&#26087;&#35201;&#38936;&#65289;\&#8810;&#35352;&#36617;&#20363;&#8811;&#29694;&#22580;&#38281;&#25152;&#22577;&#21578;&#26360;.xlsx" TargetMode="External"/><Relationship Id="rId1" Type="http://schemas.openxmlformats.org/officeDocument/2006/relationships/externalLinkPath" Target="&#8810;&#35352;&#36617;&#20363;&#8811;&#29694;&#22580;&#38281;&#25152;&#22577;&#21578;&#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載例】現場閉所報告書"/>
      <sheetName val="プルダウン"/>
    </sheetNames>
    <sheetDataSet>
      <sheetData sheetId="0" refreshError="1"/>
      <sheetData sheetId="1">
        <row r="3">
          <cell r="B3" t="str">
            <v>工</v>
          </cell>
        </row>
        <row r="4">
          <cell r="B4" t="str">
            <v>中</v>
          </cell>
          <cell r="D4" t="str">
            <v>休</v>
          </cell>
        </row>
        <row r="5">
          <cell r="B5" t="str">
            <v>製</v>
          </cell>
          <cell r="D5" t="str">
            <v>天</v>
          </cell>
        </row>
        <row r="6">
          <cell r="B6" t="str">
            <v>年</v>
          </cell>
        </row>
        <row r="7">
          <cell r="B7" t="str">
            <v>夏</v>
          </cell>
        </row>
        <row r="8">
          <cell r="B8" t="str">
            <v>他</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AX82"/>
  <sheetViews>
    <sheetView showGridLines="0" tabSelected="1" zoomScaleNormal="100" workbookViewId="0">
      <selection activeCell="AM8" sqref="AM8"/>
    </sheetView>
  </sheetViews>
  <sheetFormatPr defaultRowHeight="13.5" x14ac:dyDescent="0.15"/>
  <cols>
    <col min="1" max="1" width="3.75" customWidth="1"/>
    <col min="2" max="3" width="2.375" customWidth="1"/>
    <col min="4" max="6" width="2.875" customWidth="1"/>
    <col min="7" max="37" width="2.75" style="1" customWidth="1"/>
    <col min="38" max="41" width="2.75" customWidth="1"/>
    <col min="42" max="43" width="1.125" customWidth="1"/>
    <col min="44" max="45" width="8.75" customWidth="1"/>
    <col min="46" max="46" width="4.875" customWidth="1"/>
    <col min="141" max="141" width="9" customWidth="1"/>
  </cols>
  <sheetData>
    <row r="2" spans="1:50" ht="30" customHeight="1" x14ac:dyDescent="0.15">
      <c r="A2" s="17" t="s">
        <v>41</v>
      </c>
      <c r="B2" s="18"/>
      <c r="C2" s="18"/>
      <c r="D2" s="18"/>
      <c r="E2" s="18"/>
      <c r="H2" s="16"/>
      <c r="I2" s="18" t="s">
        <v>49</v>
      </c>
      <c r="J2" s="16"/>
      <c r="K2" s="54"/>
      <c r="L2" s="19" t="s">
        <v>50</v>
      </c>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row>
    <row r="3" spans="1:50" s="20" customFormat="1" ht="15.75" customHeight="1" x14ac:dyDescent="0.15">
      <c r="M3" s="106" t="s">
        <v>51</v>
      </c>
      <c r="N3" s="106"/>
      <c r="O3" s="106"/>
      <c r="P3" s="106"/>
      <c r="Q3" s="106"/>
      <c r="R3" s="69"/>
      <c r="S3" s="28" t="s">
        <v>52</v>
      </c>
      <c r="T3" s="69"/>
      <c r="U3" s="28" t="s">
        <v>40</v>
      </c>
      <c r="V3" s="69"/>
      <c r="W3" s="136" t="s">
        <v>54</v>
      </c>
      <c r="X3" s="136"/>
      <c r="Y3" s="136"/>
      <c r="Z3" s="136"/>
      <c r="AA3" s="69"/>
      <c r="AB3" s="28" t="s">
        <v>52</v>
      </c>
      <c r="AC3" s="69"/>
      <c r="AD3" s="28" t="s">
        <v>40</v>
      </c>
      <c r="AE3" s="69"/>
      <c r="AF3" s="136" t="s">
        <v>53</v>
      </c>
      <c r="AG3" s="136"/>
    </row>
    <row r="4" spans="1:50" s="22" customFormat="1" ht="15.75" customHeight="1" x14ac:dyDescent="0.15">
      <c r="A4" s="21" t="s">
        <v>42</v>
      </c>
      <c r="G4" s="23"/>
      <c r="H4" s="23"/>
      <c r="J4" s="23"/>
      <c r="K4" s="23"/>
      <c r="L4" s="23"/>
      <c r="M4" s="23"/>
      <c r="N4" s="23"/>
      <c r="O4" s="23"/>
      <c r="P4" s="23"/>
      <c r="Q4" s="138"/>
      <c r="R4" s="139"/>
      <c r="S4" s="139"/>
      <c r="T4" s="139"/>
      <c r="U4" s="139"/>
      <c r="V4" s="23"/>
      <c r="W4" s="23"/>
      <c r="X4" s="23"/>
      <c r="Y4" s="23"/>
      <c r="Z4" s="139"/>
      <c r="AA4" s="139"/>
      <c r="AB4" s="139"/>
      <c r="AC4" s="139"/>
      <c r="AD4" s="139"/>
      <c r="AE4" s="23"/>
      <c r="AF4" s="23"/>
      <c r="AG4" s="23"/>
      <c r="AH4" s="23"/>
      <c r="AI4" s="23"/>
      <c r="AJ4" s="23"/>
      <c r="AK4" s="23"/>
    </row>
    <row r="5" spans="1:50" s="22" customFormat="1" ht="15.75" customHeight="1" x14ac:dyDescent="0.15">
      <c r="A5" s="44" t="s">
        <v>57</v>
      </c>
      <c r="B5" s="45" t="str">
        <f>IF(COUNTIF(AR13:AS82,"×")=0,"月単位の週休２日達成","月単位における週休２日達成していない")</f>
        <v>月単位の週休２日達成</v>
      </c>
      <c r="C5" s="45"/>
      <c r="D5" s="45"/>
      <c r="E5" s="45"/>
      <c r="F5" s="45"/>
      <c r="G5" s="45"/>
      <c r="H5" s="45"/>
      <c r="I5" s="45"/>
      <c r="J5" s="45"/>
      <c r="K5" s="45"/>
      <c r="L5" s="45"/>
      <c r="M5" s="45"/>
      <c r="N5" s="45"/>
      <c r="O5" s="45"/>
      <c r="P5" s="23"/>
      <c r="Q5" s="23"/>
      <c r="R5" s="23"/>
      <c r="S5" s="23"/>
      <c r="T5" s="23"/>
      <c r="U5" s="23"/>
      <c r="V5" s="23"/>
      <c r="W5" s="23"/>
      <c r="X5" s="23"/>
      <c r="Y5" s="23"/>
      <c r="Z5" s="23"/>
      <c r="AI5" s="23"/>
      <c r="AJ5" s="23"/>
      <c r="AK5" s="23"/>
    </row>
    <row r="6" spans="1:50" s="22" customFormat="1" ht="15.75" customHeight="1" x14ac:dyDescent="0.15">
      <c r="G6" s="23"/>
      <c r="H6" s="23"/>
      <c r="J6" s="23"/>
      <c r="K6" s="23"/>
      <c r="L6" s="23"/>
      <c r="M6" s="23"/>
      <c r="N6" s="23"/>
    </row>
    <row r="7" spans="1:50" s="22" customFormat="1" ht="15.75" customHeight="1" x14ac:dyDescent="0.15">
      <c r="A7" s="21" t="s">
        <v>43</v>
      </c>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row>
    <row r="8" spans="1:50" s="22" customFormat="1" ht="15.75" customHeight="1" x14ac:dyDescent="0.15">
      <c r="A8" s="23" t="s">
        <v>30</v>
      </c>
      <c r="B8" s="22" t="s">
        <v>44</v>
      </c>
      <c r="F8" s="23"/>
      <c r="G8" s="23"/>
      <c r="H8" s="23"/>
      <c r="I8" s="23"/>
      <c r="J8" s="23"/>
      <c r="K8" s="107">
        <f>AP15+AP20+AP25+AP30+AP35+AP40+AP45+AP50+AP55+AP60+AP65+AP70+AP75+AP80</f>
        <v>10</v>
      </c>
      <c r="L8" s="107"/>
      <c r="M8" s="23" t="s">
        <v>33</v>
      </c>
      <c r="N8" s="23"/>
      <c r="O8" s="23"/>
      <c r="P8" s="23"/>
      <c r="Q8" s="23"/>
      <c r="R8" s="23"/>
      <c r="S8" s="23"/>
      <c r="T8" s="23"/>
      <c r="U8" s="23"/>
      <c r="V8" s="23"/>
      <c r="W8" s="23"/>
      <c r="X8" s="23"/>
      <c r="Y8" s="23"/>
      <c r="Z8" s="23"/>
      <c r="AA8" s="23"/>
      <c r="AB8" s="23"/>
      <c r="AC8" s="23"/>
      <c r="AD8" s="23"/>
      <c r="AE8" s="23"/>
      <c r="AF8" s="23"/>
      <c r="AG8" s="23"/>
      <c r="AH8" s="23"/>
      <c r="AI8" s="23"/>
      <c r="AJ8" s="23"/>
      <c r="AK8" s="23"/>
      <c r="AU8" s="23"/>
      <c r="AV8" s="23"/>
      <c r="AW8" s="23"/>
      <c r="AX8" s="23"/>
    </row>
    <row r="9" spans="1:50" s="22" customFormat="1" ht="15.75" customHeight="1" x14ac:dyDescent="0.15">
      <c r="A9" s="23" t="s">
        <v>31</v>
      </c>
      <c r="B9" s="22" t="s">
        <v>45</v>
      </c>
      <c r="F9" s="23"/>
      <c r="G9" s="23"/>
      <c r="H9" s="23"/>
      <c r="I9" s="23"/>
      <c r="J9" s="23"/>
      <c r="K9" s="107">
        <f>ROUNDUP(K8*0.285,0)</f>
        <v>3</v>
      </c>
      <c r="L9" s="107"/>
      <c r="M9" s="23" t="s">
        <v>33</v>
      </c>
      <c r="N9" s="24" t="s">
        <v>39</v>
      </c>
      <c r="O9" s="23"/>
      <c r="P9" s="23"/>
      <c r="Q9" s="23"/>
      <c r="R9" s="23"/>
      <c r="S9" s="23"/>
      <c r="T9" s="23"/>
      <c r="U9" s="23"/>
      <c r="V9" s="23"/>
      <c r="W9" s="23"/>
      <c r="X9" s="23"/>
      <c r="Y9" s="23"/>
      <c r="Z9" s="23"/>
      <c r="AA9" s="23"/>
      <c r="AB9" s="23"/>
      <c r="AC9" s="23"/>
      <c r="AD9" s="23"/>
      <c r="AE9" s="23"/>
      <c r="AF9" s="23"/>
      <c r="AG9" s="23"/>
      <c r="AH9" s="23"/>
      <c r="AI9" s="23"/>
      <c r="AJ9" s="23"/>
      <c r="AK9" s="23"/>
      <c r="AU9" s="23"/>
      <c r="AV9" s="23"/>
      <c r="AW9" s="23"/>
      <c r="AX9" s="23"/>
    </row>
    <row r="10" spans="1:50" s="22" customFormat="1" ht="15.75" customHeight="1" x14ac:dyDescent="0.15">
      <c r="A10" s="23" t="s">
        <v>32</v>
      </c>
      <c r="B10" s="22" t="s">
        <v>46</v>
      </c>
      <c r="F10" s="23"/>
      <c r="G10" s="23"/>
      <c r="H10" s="23"/>
      <c r="I10" s="23"/>
      <c r="J10" s="23"/>
      <c r="K10" s="107">
        <f>AP17+AP22+AP27+AP32+AP37+AP42+AP47+AP52+AP57+AP62+AP67+AP72+AP77+AP82</f>
        <v>1</v>
      </c>
      <c r="L10" s="107"/>
      <c r="M10" s="23" t="s">
        <v>33</v>
      </c>
      <c r="N10" s="23"/>
      <c r="O10" s="23"/>
      <c r="P10" s="23"/>
      <c r="Q10" s="23"/>
      <c r="R10" s="23"/>
      <c r="S10" s="23"/>
      <c r="U10" s="42"/>
      <c r="V10" s="23"/>
      <c r="W10" s="23"/>
      <c r="X10" s="23"/>
      <c r="Y10" s="23"/>
      <c r="Z10" s="23"/>
      <c r="AA10" s="23"/>
      <c r="AB10" s="23"/>
      <c r="AC10" s="23"/>
      <c r="AD10" s="23"/>
      <c r="AE10" s="23"/>
      <c r="AF10" s="23"/>
      <c r="AG10" s="23"/>
      <c r="AH10" s="23"/>
      <c r="AI10" s="23"/>
      <c r="AJ10" s="23"/>
      <c r="AK10" s="23"/>
      <c r="AU10" s="23"/>
      <c r="AV10" s="23"/>
      <c r="AW10" s="23"/>
      <c r="AX10" s="23"/>
    </row>
    <row r="11" spans="1:50" s="22" customFormat="1" ht="15.75" customHeight="1" x14ac:dyDescent="0.15">
      <c r="A11" s="107" t="s">
        <v>31</v>
      </c>
      <c r="B11" s="107"/>
      <c r="C11" s="23" t="str">
        <f>IF(K10&gt;K9,"≦","&gt;")</f>
        <v>&gt;</v>
      </c>
      <c r="D11" s="23" t="s">
        <v>32</v>
      </c>
      <c r="E11" s="44" t="s">
        <v>34</v>
      </c>
      <c r="F11" s="45" t="str">
        <f>IF(K10&gt;=K9,"通期における週休２日達成","週休２日を達成していない")</f>
        <v>週休２日を達成していない</v>
      </c>
      <c r="G11" s="46"/>
      <c r="H11" s="46"/>
      <c r="I11" s="46"/>
      <c r="J11" s="46"/>
      <c r="K11" s="46"/>
      <c r="L11" s="46"/>
      <c r="M11" s="46"/>
      <c r="N11" s="46"/>
      <c r="O11" s="23"/>
      <c r="P11" s="23"/>
      <c r="Q11" s="23"/>
      <c r="R11" s="23"/>
      <c r="S11" s="23"/>
      <c r="U11" s="42"/>
      <c r="V11" s="23"/>
      <c r="W11" s="23"/>
      <c r="X11" s="23"/>
      <c r="Y11" s="23"/>
      <c r="Z11" s="23"/>
      <c r="AA11" s="23"/>
      <c r="AB11" s="23"/>
      <c r="AC11" s="23"/>
      <c r="AD11" s="23"/>
      <c r="AE11" s="23"/>
      <c r="AF11" s="23"/>
      <c r="AG11" s="23"/>
      <c r="AH11" s="23"/>
      <c r="AI11" s="23"/>
      <c r="AJ11" s="23"/>
      <c r="AK11" s="23"/>
      <c r="AO11" s="41" t="s">
        <v>35</v>
      </c>
    </row>
    <row r="12" spans="1:50" ht="15.75" customHeight="1" thickBot="1" x14ac:dyDescent="0.2">
      <c r="A12" s="17"/>
      <c r="B12" s="18"/>
      <c r="C12" s="18"/>
      <c r="D12" s="18"/>
      <c r="E12" s="18"/>
      <c r="F12" s="18"/>
      <c r="G12" s="16"/>
      <c r="H12" s="16"/>
      <c r="I12" s="16"/>
      <c r="J12" s="16"/>
      <c r="K12" s="16"/>
      <c r="L12" s="16"/>
      <c r="T12" s="43"/>
      <c r="U12" s="42"/>
      <c r="AQ12" s="25"/>
    </row>
    <row r="13" spans="1:50" ht="14.25" customHeight="1" x14ac:dyDescent="0.15">
      <c r="A13" s="31"/>
      <c r="B13" s="38"/>
      <c r="C13" s="32"/>
      <c r="D13" s="108" t="s">
        <v>12</v>
      </c>
      <c r="E13" s="109"/>
      <c r="F13" s="110"/>
      <c r="G13" s="13">
        <v>1</v>
      </c>
      <c r="H13" s="13">
        <v>2</v>
      </c>
      <c r="I13" s="13">
        <v>3</v>
      </c>
      <c r="J13" s="13">
        <v>4</v>
      </c>
      <c r="K13" s="13">
        <v>5</v>
      </c>
      <c r="L13" s="13">
        <v>6</v>
      </c>
      <c r="M13" s="13">
        <v>7</v>
      </c>
      <c r="N13" s="13">
        <v>8</v>
      </c>
      <c r="O13" s="13">
        <v>9</v>
      </c>
      <c r="P13" s="13">
        <v>10</v>
      </c>
      <c r="Q13" s="13">
        <v>11</v>
      </c>
      <c r="R13" s="13">
        <v>12</v>
      </c>
      <c r="S13" s="13">
        <v>13</v>
      </c>
      <c r="T13" s="13">
        <v>14</v>
      </c>
      <c r="U13" s="13">
        <v>15</v>
      </c>
      <c r="V13" s="13">
        <v>16</v>
      </c>
      <c r="W13" s="13">
        <v>17</v>
      </c>
      <c r="X13" s="13">
        <v>18</v>
      </c>
      <c r="Y13" s="13">
        <v>19</v>
      </c>
      <c r="Z13" s="13">
        <v>20</v>
      </c>
      <c r="AA13" s="13">
        <v>21</v>
      </c>
      <c r="AB13" s="13">
        <v>22</v>
      </c>
      <c r="AC13" s="13">
        <v>23</v>
      </c>
      <c r="AD13" s="13">
        <v>24</v>
      </c>
      <c r="AE13" s="13">
        <v>25</v>
      </c>
      <c r="AF13" s="13">
        <v>26</v>
      </c>
      <c r="AG13" s="13">
        <v>27</v>
      </c>
      <c r="AH13" s="13">
        <v>28</v>
      </c>
      <c r="AI13" s="13" t="str">
        <f>IF(DAY(EOMONTH(DATE(B15+2018,B16,1),0))&lt;29,"","29")</f>
        <v>29</v>
      </c>
      <c r="AJ13" s="13" t="str">
        <f>IF(DAY(EOMONTH(DATE(B15+2018,B16,1),0))&lt;30,"","30")</f>
        <v>30</v>
      </c>
      <c r="AK13" s="14" t="str">
        <f>IF(DAY(EOMONTH(DATE(B15+2018,B16,1),0))&lt;31,"","31")</f>
        <v>31</v>
      </c>
      <c r="AL13" s="114" t="s">
        <v>13</v>
      </c>
      <c r="AM13" s="115"/>
      <c r="AN13" s="115"/>
      <c r="AO13" s="115"/>
      <c r="AP13" s="115"/>
      <c r="AQ13" s="116"/>
      <c r="AR13" s="134" t="s">
        <v>55</v>
      </c>
      <c r="AS13" s="135"/>
    </row>
    <row r="14" spans="1:50" ht="14.25" customHeight="1" x14ac:dyDescent="0.15">
      <c r="A14" s="33"/>
      <c r="B14" s="39"/>
      <c r="C14" s="34"/>
      <c r="D14" s="103" t="s">
        <v>2</v>
      </c>
      <c r="E14" s="104"/>
      <c r="F14" s="105"/>
      <c r="G14" s="15" t="str">
        <f t="shared" ref="G14" si="0">IF(G13="","",TEXT(DATE($B15+2018,$B16,G13),"aaa"))</f>
        <v>土</v>
      </c>
      <c r="H14" s="15" t="str">
        <f t="shared" ref="H14" si="1">IF(H13="","",TEXT(DATE($B15+2018,$B16,H13),"aaa"))</f>
        <v>日</v>
      </c>
      <c r="I14" s="15" t="str">
        <f t="shared" ref="I14" si="2">IF(I13="","",TEXT(DATE($B15+2018,$B16,I13),"aaa"))</f>
        <v>月</v>
      </c>
      <c r="J14" s="15" t="str">
        <f t="shared" ref="J14" si="3">IF(J13="","",TEXT(DATE($B15+2018,$B16,J13),"aaa"))</f>
        <v>火</v>
      </c>
      <c r="K14" s="15" t="str">
        <f t="shared" ref="K14" si="4">IF(K13="","",TEXT(DATE($B15+2018,$B16,K13),"aaa"))</f>
        <v>水</v>
      </c>
      <c r="L14" s="15" t="str">
        <f t="shared" ref="L14" si="5">IF(L13="","",TEXT(DATE($B15+2018,$B16,L13),"aaa"))</f>
        <v>木</v>
      </c>
      <c r="M14" s="15" t="str">
        <f t="shared" ref="M14" si="6">IF(M13="","",TEXT(DATE($B15+2018,$B16,M13),"aaa"))</f>
        <v>金</v>
      </c>
      <c r="N14" s="15" t="str">
        <f t="shared" ref="N14" si="7">IF(N13="","",TEXT(DATE($B15+2018,$B16,N13),"aaa"))</f>
        <v>土</v>
      </c>
      <c r="O14" s="15" t="str">
        <f t="shared" ref="O14" si="8">IF(O13="","",TEXT(DATE($B15+2018,$B16,O13),"aaa"))</f>
        <v>日</v>
      </c>
      <c r="P14" s="15" t="str">
        <f t="shared" ref="P14" si="9">IF(P13="","",TEXT(DATE($B15+2018,$B16,P13),"aaa"))</f>
        <v>月</v>
      </c>
      <c r="Q14" s="15" t="str">
        <f t="shared" ref="Q14" si="10">IF(Q13="","",TEXT(DATE($B15+2018,$B16,Q13),"aaa"))</f>
        <v>火</v>
      </c>
      <c r="R14" s="15" t="str">
        <f t="shared" ref="R14" si="11">IF(R13="","",TEXT(DATE($B15+2018,$B16,R13),"aaa"))</f>
        <v>水</v>
      </c>
      <c r="S14" s="15" t="str">
        <f t="shared" ref="S14" si="12">IF(S13="","",TEXT(DATE($B15+2018,$B16,S13),"aaa"))</f>
        <v>木</v>
      </c>
      <c r="T14" s="15" t="str">
        <f t="shared" ref="T14" si="13">IF(T13="","",TEXT(DATE($B15+2018,$B16,T13),"aaa"))</f>
        <v>金</v>
      </c>
      <c r="U14" s="15" t="str">
        <f t="shared" ref="U14" si="14">IF(U13="","",TEXT(DATE($B15+2018,$B16,U13),"aaa"))</f>
        <v>土</v>
      </c>
      <c r="V14" s="15" t="str">
        <f t="shared" ref="V14" si="15">IF(V13="","",TEXT(DATE($B15+2018,$B16,V13),"aaa"))</f>
        <v>日</v>
      </c>
      <c r="W14" s="15" t="str">
        <f t="shared" ref="W14" si="16">IF(W13="","",TEXT(DATE($B15+2018,$B16,W13),"aaa"))</f>
        <v>月</v>
      </c>
      <c r="X14" s="15" t="str">
        <f t="shared" ref="X14" si="17">IF(X13="","",TEXT(DATE($B15+2018,$B16,X13),"aaa"))</f>
        <v>火</v>
      </c>
      <c r="Y14" s="15" t="str">
        <f t="shared" ref="Y14" si="18">IF(Y13="","",TEXT(DATE($B15+2018,$B16,Y13),"aaa"))</f>
        <v>水</v>
      </c>
      <c r="Z14" s="15" t="str">
        <f t="shared" ref="Z14" si="19">IF(Z13="","",TEXT(DATE($B15+2018,$B16,Z13),"aaa"))</f>
        <v>木</v>
      </c>
      <c r="AA14" s="15" t="str">
        <f t="shared" ref="AA14" si="20">IF(AA13="","",TEXT(DATE($B15+2018,$B16,AA13),"aaa"))</f>
        <v>金</v>
      </c>
      <c r="AB14" s="15" t="str">
        <f t="shared" ref="AB14" si="21">IF(AB13="","",TEXT(DATE($B15+2018,$B16,AB13),"aaa"))</f>
        <v>土</v>
      </c>
      <c r="AC14" s="15" t="str">
        <f t="shared" ref="AC14" si="22">IF(AC13="","",TEXT(DATE($B15+2018,$B16,AC13),"aaa"))</f>
        <v>日</v>
      </c>
      <c r="AD14" s="15" t="str">
        <f t="shared" ref="AD14" si="23">IF(AD13="","",TEXT(DATE($B15+2018,$B16,AD13),"aaa"))</f>
        <v>月</v>
      </c>
      <c r="AE14" s="15" t="str">
        <f t="shared" ref="AE14" si="24">IF(AE13="","",TEXT(DATE($B15+2018,$B16,AE13),"aaa"))</f>
        <v>火</v>
      </c>
      <c r="AF14" s="15" t="str">
        <f t="shared" ref="AF14" si="25">IF(AF13="","",TEXT(DATE($B15+2018,$B16,AF13),"aaa"))</f>
        <v>水</v>
      </c>
      <c r="AG14" s="15" t="str">
        <f t="shared" ref="AG14" si="26">IF(AG13="","",TEXT(DATE($B15+2018,$B16,AG13),"aaa"))</f>
        <v>木</v>
      </c>
      <c r="AH14" s="15" t="str">
        <f t="shared" ref="AH14" si="27">IF(AH13="","",TEXT(DATE($B15+2018,$B16,AH13),"aaa"))</f>
        <v>金</v>
      </c>
      <c r="AI14" s="15" t="str">
        <f t="shared" ref="AI14" si="28">IF(AI13="","",TEXT(DATE($B15+2018,$B16,AI13),"aaa"))</f>
        <v>土</v>
      </c>
      <c r="AJ14" s="15" t="str">
        <f t="shared" ref="AJ14" si="29">IF(AJ13="","",TEXT(DATE($B15+2018,$B16,AJ13),"aaa"))</f>
        <v>日</v>
      </c>
      <c r="AK14" s="15" t="str">
        <f>IF(AK13="","",TEXT(DATE($B15+2018,$B16,AK13),"aaa"))</f>
        <v>月</v>
      </c>
      <c r="AL14" s="117"/>
      <c r="AM14" s="118"/>
      <c r="AN14" s="118"/>
      <c r="AO14" s="118"/>
      <c r="AP14" s="118"/>
      <c r="AQ14" s="119"/>
      <c r="AR14" s="26"/>
      <c r="AS14" s="27">
        <f>IFERROR(AP17/AP15,"")</f>
        <v>0.1</v>
      </c>
    </row>
    <row r="15" spans="1:50" ht="14.25" customHeight="1" x14ac:dyDescent="0.15">
      <c r="A15" s="65" t="s">
        <v>49</v>
      </c>
      <c r="B15" s="52">
        <v>7</v>
      </c>
      <c r="C15" s="37" t="s">
        <v>18</v>
      </c>
      <c r="D15" s="103" t="s">
        <v>9</v>
      </c>
      <c r="E15" s="104"/>
      <c r="F15" s="105"/>
      <c r="G15" s="47"/>
      <c r="H15" s="47"/>
      <c r="I15" s="47"/>
      <c r="J15" s="47"/>
      <c r="K15" s="47"/>
      <c r="L15" s="47"/>
      <c r="M15" s="47"/>
      <c r="N15" s="47"/>
      <c r="O15" s="47"/>
      <c r="P15" s="47"/>
      <c r="Q15" s="47"/>
      <c r="R15" s="47"/>
      <c r="S15" s="47"/>
      <c r="T15" s="47"/>
      <c r="U15" s="47"/>
      <c r="V15" s="47"/>
      <c r="W15" s="47"/>
      <c r="X15" s="47"/>
      <c r="Y15" s="47"/>
      <c r="Z15" s="47"/>
      <c r="AA15" s="47"/>
      <c r="AB15" s="47" t="s">
        <v>15</v>
      </c>
      <c r="AC15" s="47" t="s">
        <v>62</v>
      </c>
      <c r="AD15" s="47" t="s">
        <v>62</v>
      </c>
      <c r="AE15" s="47" t="s">
        <v>62</v>
      </c>
      <c r="AF15" s="47" t="s">
        <v>62</v>
      </c>
      <c r="AG15" s="47" t="s">
        <v>62</v>
      </c>
      <c r="AH15" s="47" t="s">
        <v>62</v>
      </c>
      <c r="AI15" s="47" t="s">
        <v>62</v>
      </c>
      <c r="AJ15" s="47" t="s">
        <v>62</v>
      </c>
      <c r="AK15" s="47" t="s">
        <v>62</v>
      </c>
      <c r="AL15" s="120" t="s">
        <v>38</v>
      </c>
      <c r="AM15" s="121"/>
      <c r="AN15" s="121"/>
      <c r="AO15" s="121"/>
      <c r="AP15" s="122">
        <f>COUNTIF(G15:AK15,プルダウン!$B$3)</f>
        <v>10</v>
      </c>
      <c r="AQ15" s="123"/>
      <c r="AR15" s="128"/>
      <c r="AS15" s="129"/>
    </row>
    <row r="16" spans="1:50" ht="14.25" customHeight="1" x14ac:dyDescent="0.15">
      <c r="A16" s="36"/>
      <c r="B16" s="53">
        <v>3</v>
      </c>
      <c r="C16" s="35" t="s">
        <v>56</v>
      </c>
      <c r="D16" s="103" t="s">
        <v>47</v>
      </c>
      <c r="E16" s="104"/>
      <c r="F16" s="105"/>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t="s">
        <v>24</v>
      </c>
      <c r="AF16" s="49"/>
      <c r="AG16" s="49"/>
      <c r="AH16" s="49"/>
      <c r="AI16" s="49"/>
      <c r="AJ16" s="49"/>
      <c r="AK16" s="49"/>
      <c r="AL16" s="11"/>
      <c r="AM16" s="4"/>
      <c r="AN16" s="4"/>
      <c r="AO16" s="4"/>
      <c r="AP16" s="9"/>
      <c r="AQ16" s="10"/>
      <c r="AR16" s="130"/>
      <c r="AS16" s="131"/>
    </row>
    <row r="17" spans="1:45" ht="14.25" customHeight="1" thickBot="1" x14ac:dyDescent="0.2">
      <c r="A17" s="29"/>
      <c r="B17" s="40"/>
      <c r="C17" s="30"/>
      <c r="D17" s="111" t="s">
        <v>48</v>
      </c>
      <c r="E17" s="112"/>
      <c r="F17" s="113"/>
      <c r="G17" s="49"/>
      <c r="H17" s="49"/>
      <c r="I17" s="49"/>
      <c r="J17" s="49"/>
      <c r="K17" s="49"/>
      <c r="L17" s="49"/>
      <c r="M17" s="49"/>
      <c r="N17" s="49"/>
      <c r="O17" s="49"/>
      <c r="P17" s="49"/>
      <c r="Q17" s="49"/>
      <c r="R17" s="49"/>
      <c r="S17" s="49"/>
      <c r="T17" s="49"/>
      <c r="U17" s="49"/>
      <c r="V17" s="49"/>
      <c r="W17" s="49"/>
      <c r="X17" s="49"/>
      <c r="Y17" s="49"/>
      <c r="Z17" s="49"/>
      <c r="AA17" s="49"/>
      <c r="AB17" s="49"/>
      <c r="AC17" s="49" t="s">
        <v>25</v>
      </c>
      <c r="AD17" s="49" t="s">
        <v>24</v>
      </c>
      <c r="AE17" s="49"/>
      <c r="AF17" s="49"/>
      <c r="AG17" s="49"/>
      <c r="AH17" s="49"/>
      <c r="AI17" s="49"/>
      <c r="AJ17" s="49"/>
      <c r="AK17" s="49"/>
      <c r="AL17" s="124" t="s">
        <v>14</v>
      </c>
      <c r="AM17" s="125"/>
      <c r="AN17" s="125"/>
      <c r="AO17" s="125"/>
      <c r="AP17" s="126">
        <f>COUNTIF(G17:AK17,プルダウン!$D$4)+COUNTIF(G17:AK17,プルダウン!$D$5)-COUNTIF(G15:AK15,プルダウン!$B$4)-COUNTIF(G15:AK15,プルダウン!$B$5)-COUNTIF(G15:AK15,プルダウン!$B$6)-COUNTIF(G15:AK15,プルダウン!$B$7)-COUNTIF(G15:AK15,プルダウン!$B$8)-COUNTIF(G15:AK15,プルダウン!$B$9)</f>
        <v>1</v>
      </c>
      <c r="AQ17" s="127"/>
      <c r="AR17" s="132"/>
      <c r="AS17" s="133"/>
    </row>
    <row r="18" spans="1:45" ht="14.25" customHeight="1" x14ac:dyDescent="0.15">
      <c r="A18" s="31"/>
      <c r="B18" s="38"/>
      <c r="C18" s="32"/>
      <c r="D18" s="108" t="s">
        <v>12</v>
      </c>
      <c r="E18" s="109"/>
      <c r="F18" s="110"/>
      <c r="G18" s="13">
        <v>1</v>
      </c>
      <c r="H18" s="13">
        <v>2</v>
      </c>
      <c r="I18" s="13">
        <v>3</v>
      </c>
      <c r="J18" s="13">
        <v>4</v>
      </c>
      <c r="K18" s="13">
        <v>5</v>
      </c>
      <c r="L18" s="13">
        <v>6</v>
      </c>
      <c r="M18" s="13">
        <v>7</v>
      </c>
      <c r="N18" s="13">
        <v>8</v>
      </c>
      <c r="O18" s="13">
        <v>9</v>
      </c>
      <c r="P18" s="13">
        <v>10</v>
      </c>
      <c r="Q18" s="13">
        <v>11</v>
      </c>
      <c r="R18" s="13">
        <v>12</v>
      </c>
      <c r="S18" s="13">
        <v>13</v>
      </c>
      <c r="T18" s="13">
        <v>14</v>
      </c>
      <c r="U18" s="13">
        <v>15</v>
      </c>
      <c r="V18" s="13">
        <v>16</v>
      </c>
      <c r="W18" s="13">
        <v>17</v>
      </c>
      <c r="X18" s="13">
        <v>18</v>
      </c>
      <c r="Y18" s="13">
        <v>19</v>
      </c>
      <c r="Z18" s="13">
        <v>20</v>
      </c>
      <c r="AA18" s="13">
        <v>21</v>
      </c>
      <c r="AB18" s="13">
        <v>22</v>
      </c>
      <c r="AC18" s="13">
        <v>23</v>
      </c>
      <c r="AD18" s="13">
        <v>24</v>
      </c>
      <c r="AE18" s="13">
        <v>25</v>
      </c>
      <c r="AF18" s="13">
        <v>26</v>
      </c>
      <c r="AG18" s="13">
        <v>27</v>
      </c>
      <c r="AH18" s="13">
        <v>28</v>
      </c>
      <c r="AI18" s="13" t="str">
        <f t="shared" ref="AI18" si="30">IF(DAY(EOMONTH(DATE(B20+2018,B21,1),0))&lt;29,"","29")</f>
        <v>29</v>
      </c>
      <c r="AJ18" s="13" t="str">
        <f t="shared" ref="AJ18" si="31">IF(DAY(EOMONTH(DATE(B20+2018,B21,1),0))&lt;30,"","30")</f>
        <v>30</v>
      </c>
      <c r="AK18" s="14" t="str">
        <f t="shared" ref="AK18" si="32">IF(DAY(EOMONTH(DATE(B20+2018,B21,1),0))&lt;31,"","31")</f>
        <v>31</v>
      </c>
      <c r="AL18" s="114" t="s">
        <v>13</v>
      </c>
      <c r="AM18" s="115"/>
      <c r="AN18" s="115"/>
      <c r="AO18" s="115"/>
      <c r="AP18" s="115"/>
      <c r="AQ18" s="116"/>
      <c r="AR18" s="134" t="s">
        <v>55</v>
      </c>
      <c r="AS18" s="135"/>
    </row>
    <row r="19" spans="1:45" ht="14.25" customHeight="1" x14ac:dyDescent="0.15">
      <c r="A19" s="33"/>
      <c r="B19" s="39"/>
      <c r="C19" s="34"/>
      <c r="D19" s="103" t="s">
        <v>2</v>
      </c>
      <c r="E19" s="104"/>
      <c r="F19" s="105"/>
      <c r="G19" s="15" t="str">
        <f t="shared" ref="G19:AK34" si="33">IF(G18="","",TEXT(DATE($B20+2018,$B21,G18),"aaa"))</f>
        <v>金</v>
      </c>
      <c r="H19" s="15" t="str">
        <f t="shared" si="33"/>
        <v>土</v>
      </c>
      <c r="I19" s="15" t="str">
        <f t="shared" si="33"/>
        <v>日</v>
      </c>
      <c r="J19" s="15" t="str">
        <f t="shared" si="33"/>
        <v>月</v>
      </c>
      <c r="K19" s="15" t="str">
        <f t="shared" si="33"/>
        <v>火</v>
      </c>
      <c r="L19" s="15" t="str">
        <f t="shared" si="33"/>
        <v>水</v>
      </c>
      <c r="M19" s="15" t="str">
        <f t="shared" si="33"/>
        <v>木</v>
      </c>
      <c r="N19" s="15" t="str">
        <f t="shared" si="33"/>
        <v>金</v>
      </c>
      <c r="O19" s="15" t="str">
        <f t="shared" si="33"/>
        <v>土</v>
      </c>
      <c r="P19" s="15" t="str">
        <f t="shared" si="33"/>
        <v>日</v>
      </c>
      <c r="Q19" s="15" t="str">
        <f t="shared" si="33"/>
        <v>月</v>
      </c>
      <c r="R19" s="15" t="str">
        <f t="shared" si="33"/>
        <v>火</v>
      </c>
      <c r="S19" s="15" t="str">
        <f t="shared" si="33"/>
        <v>水</v>
      </c>
      <c r="T19" s="15" t="str">
        <f t="shared" si="33"/>
        <v>木</v>
      </c>
      <c r="U19" s="15" t="str">
        <f t="shared" si="33"/>
        <v>金</v>
      </c>
      <c r="V19" s="15" t="str">
        <f t="shared" si="33"/>
        <v>土</v>
      </c>
      <c r="W19" s="15" t="str">
        <f t="shared" si="33"/>
        <v>日</v>
      </c>
      <c r="X19" s="15" t="str">
        <f t="shared" si="33"/>
        <v>月</v>
      </c>
      <c r="Y19" s="15" t="str">
        <f t="shared" si="33"/>
        <v>火</v>
      </c>
      <c r="Z19" s="15" t="str">
        <f t="shared" si="33"/>
        <v>水</v>
      </c>
      <c r="AA19" s="15" t="str">
        <f t="shared" si="33"/>
        <v>木</v>
      </c>
      <c r="AB19" s="15" t="str">
        <f t="shared" si="33"/>
        <v>金</v>
      </c>
      <c r="AC19" s="15" t="str">
        <f t="shared" si="33"/>
        <v>土</v>
      </c>
      <c r="AD19" s="15" t="str">
        <f t="shared" si="33"/>
        <v>日</v>
      </c>
      <c r="AE19" s="15" t="str">
        <f t="shared" si="33"/>
        <v>月</v>
      </c>
      <c r="AF19" s="15" t="str">
        <f t="shared" si="33"/>
        <v>火</v>
      </c>
      <c r="AG19" s="15" t="str">
        <f t="shared" si="33"/>
        <v>水</v>
      </c>
      <c r="AH19" s="15" t="str">
        <f t="shared" si="33"/>
        <v>木</v>
      </c>
      <c r="AI19" s="15" t="str">
        <f t="shared" si="33"/>
        <v>金</v>
      </c>
      <c r="AJ19" s="15" t="str">
        <f t="shared" si="33"/>
        <v>土</v>
      </c>
      <c r="AK19" s="15" t="str">
        <f t="shared" si="33"/>
        <v>日</v>
      </c>
      <c r="AL19" s="117"/>
      <c r="AM19" s="118"/>
      <c r="AN19" s="118"/>
      <c r="AO19" s="118"/>
      <c r="AP19" s="118"/>
      <c r="AQ19" s="119"/>
      <c r="AR19" s="26"/>
      <c r="AS19" s="27" t="str">
        <f t="shared" ref="AS19" si="34">IFERROR(AP22/AP20,"")</f>
        <v/>
      </c>
    </row>
    <row r="20" spans="1:45" ht="14.25" customHeight="1" x14ac:dyDescent="0.15">
      <c r="A20" s="65" t="s">
        <v>49</v>
      </c>
      <c r="B20" s="52"/>
      <c r="C20" s="37" t="s">
        <v>18</v>
      </c>
      <c r="D20" s="103" t="s">
        <v>9</v>
      </c>
      <c r="E20" s="104"/>
      <c r="F20" s="105"/>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8"/>
      <c r="AL20" s="120" t="s">
        <v>38</v>
      </c>
      <c r="AM20" s="121"/>
      <c r="AN20" s="121"/>
      <c r="AO20" s="121"/>
      <c r="AP20" s="122">
        <f>COUNTIF(G20:AK20,プルダウン!$B$3)</f>
        <v>0</v>
      </c>
      <c r="AQ20" s="123"/>
      <c r="AR20" s="128"/>
      <c r="AS20" s="129"/>
    </row>
    <row r="21" spans="1:45" ht="14.25" customHeight="1" x14ac:dyDescent="0.15">
      <c r="A21" s="36"/>
      <c r="B21" s="53"/>
      <c r="C21" s="35" t="s">
        <v>56</v>
      </c>
      <c r="D21" s="103" t="s">
        <v>47</v>
      </c>
      <c r="E21" s="104"/>
      <c r="F21" s="105"/>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7"/>
      <c r="AJ21" s="47"/>
      <c r="AK21" s="48"/>
      <c r="AL21" s="11"/>
      <c r="AM21" s="4"/>
      <c r="AN21" s="4"/>
      <c r="AO21" s="4"/>
      <c r="AP21" s="9"/>
      <c r="AQ21" s="10"/>
      <c r="AR21" s="130"/>
      <c r="AS21" s="131"/>
    </row>
    <row r="22" spans="1:45" ht="14.25" customHeight="1" thickBot="1" x14ac:dyDescent="0.2">
      <c r="A22" s="29"/>
      <c r="B22" s="40"/>
      <c r="C22" s="30"/>
      <c r="D22" s="111" t="s">
        <v>48</v>
      </c>
      <c r="E22" s="112"/>
      <c r="F22" s="113"/>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50"/>
      <c r="AJ22" s="50"/>
      <c r="AK22" s="51"/>
      <c r="AL22" s="124" t="s">
        <v>14</v>
      </c>
      <c r="AM22" s="125"/>
      <c r="AN22" s="125"/>
      <c r="AO22" s="125"/>
      <c r="AP22" s="126">
        <f>COUNTIF(G22:AK22,プルダウン!$D$4)+COUNTIF(G22:AK22,プルダウン!$D$5)-COUNTIF(G20:AK20,プルダウン!$B$4)-COUNTIF(G20:AK20,プルダウン!$B$5)-COUNTIF(G20:AK20,プルダウン!$B$6)-COUNTIF(G20:AK20,プルダウン!$B$7)-COUNTIF(G20:AK20,プルダウン!$B$8)-COUNTIF(G20:AK20,プルダウン!$B$9)</f>
        <v>0</v>
      </c>
      <c r="AQ22" s="127"/>
      <c r="AR22" s="132"/>
      <c r="AS22" s="133"/>
    </row>
    <row r="23" spans="1:45" ht="14.25" customHeight="1" x14ac:dyDescent="0.15">
      <c r="A23" s="31"/>
      <c r="B23" s="38"/>
      <c r="C23" s="32"/>
      <c r="D23" s="108" t="s">
        <v>12</v>
      </c>
      <c r="E23" s="109"/>
      <c r="F23" s="110"/>
      <c r="G23" s="13">
        <v>1</v>
      </c>
      <c r="H23" s="13">
        <v>2</v>
      </c>
      <c r="I23" s="13">
        <v>3</v>
      </c>
      <c r="J23" s="13">
        <v>4</v>
      </c>
      <c r="K23" s="13">
        <v>5</v>
      </c>
      <c r="L23" s="13">
        <v>6</v>
      </c>
      <c r="M23" s="13">
        <v>7</v>
      </c>
      <c r="N23" s="13">
        <v>8</v>
      </c>
      <c r="O23" s="13">
        <v>9</v>
      </c>
      <c r="P23" s="13">
        <v>10</v>
      </c>
      <c r="Q23" s="13">
        <v>11</v>
      </c>
      <c r="R23" s="13">
        <v>12</v>
      </c>
      <c r="S23" s="13">
        <v>13</v>
      </c>
      <c r="T23" s="13">
        <v>14</v>
      </c>
      <c r="U23" s="13">
        <v>15</v>
      </c>
      <c r="V23" s="13">
        <v>16</v>
      </c>
      <c r="W23" s="13">
        <v>17</v>
      </c>
      <c r="X23" s="13">
        <v>18</v>
      </c>
      <c r="Y23" s="13">
        <v>19</v>
      </c>
      <c r="Z23" s="13">
        <v>20</v>
      </c>
      <c r="AA23" s="13">
        <v>21</v>
      </c>
      <c r="AB23" s="13">
        <v>22</v>
      </c>
      <c r="AC23" s="13">
        <v>23</v>
      </c>
      <c r="AD23" s="13">
        <v>24</v>
      </c>
      <c r="AE23" s="13">
        <v>25</v>
      </c>
      <c r="AF23" s="13">
        <v>26</v>
      </c>
      <c r="AG23" s="13">
        <v>27</v>
      </c>
      <c r="AH23" s="13">
        <v>28</v>
      </c>
      <c r="AI23" s="13" t="str">
        <f t="shared" ref="AI23" si="35">IF(DAY(EOMONTH(DATE(B25+2018,B26,1),0))&lt;29,"","29")</f>
        <v>29</v>
      </c>
      <c r="AJ23" s="13" t="str">
        <f t="shared" ref="AJ23" si="36">IF(DAY(EOMONTH(DATE(B25+2018,B26,1),0))&lt;30,"","30")</f>
        <v>30</v>
      </c>
      <c r="AK23" s="14" t="str">
        <f t="shared" ref="AK23" si="37">IF(DAY(EOMONTH(DATE(B25+2018,B26,1),0))&lt;31,"","31")</f>
        <v>31</v>
      </c>
      <c r="AL23" s="114" t="s">
        <v>13</v>
      </c>
      <c r="AM23" s="115"/>
      <c r="AN23" s="115"/>
      <c r="AO23" s="115"/>
      <c r="AP23" s="115"/>
      <c r="AQ23" s="116"/>
      <c r="AR23" s="134" t="s">
        <v>55</v>
      </c>
      <c r="AS23" s="135"/>
    </row>
    <row r="24" spans="1:45" ht="14.25" customHeight="1" x14ac:dyDescent="0.15">
      <c r="A24" s="33"/>
      <c r="B24" s="39"/>
      <c r="C24" s="34"/>
      <c r="D24" s="103" t="s">
        <v>2</v>
      </c>
      <c r="E24" s="104"/>
      <c r="F24" s="105"/>
      <c r="G24" s="15" t="str">
        <f t="shared" si="33"/>
        <v>金</v>
      </c>
      <c r="H24" s="15" t="str">
        <f t="shared" si="33"/>
        <v>土</v>
      </c>
      <c r="I24" s="15" t="str">
        <f t="shared" si="33"/>
        <v>日</v>
      </c>
      <c r="J24" s="15" t="str">
        <f t="shared" si="33"/>
        <v>月</v>
      </c>
      <c r="K24" s="15" t="str">
        <f t="shared" si="33"/>
        <v>火</v>
      </c>
      <c r="L24" s="15" t="str">
        <f t="shared" si="33"/>
        <v>水</v>
      </c>
      <c r="M24" s="15" t="str">
        <f t="shared" si="33"/>
        <v>木</v>
      </c>
      <c r="N24" s="15" t="str">
        <f t="shared" si="33"/>
        <v>金</v>
      </c>
      <c r="O24" s="15" t="str">
        <f t="shared" si="33"/>
        <v>土</v>
      </c>
      <c r="P24" s="15" t="str">
        <f t="shared" si="33"/>
        <v>日</v>
      </c>
      <c r="Q24" s="15" t="str">
        <f t="shared" si="33"/>
        <v>月</v>
      </c>
      <c r="R24" s="15" t="str">
        <f t="shared" si="33"/>
        <v>火</v>
      </c>
      <c r="S24" s="15" t="str">
        <f t="shared" si="33"/>
        <v>水</v>
      </c>
      <c r="T24" s="15" t="str">
        <f t="shared" si="33"/>
        <v>木</v>
      </c>
      <c r="U24" s="15" t="str">
        <f t="shared" si="33"/>
        <v>金</v>
      </c>
      <c r="V24" s="15" t="str">
        <f t="shared" si="33"/>
        <v>土</v>
      </c>
      <c r="W24" s="15" t="str">
        <f t="shared" si="33"/>
        <v>日</v>
      </c>
      <c r="X24" s="15" t="str">
        <f t="shared" si="33"/>
        <v>月</v>
      </c>
      <c r="Y24" s="15" t="str">
        <f t="shared" si="33"/>
        <v>火</v>
      </c>
      <c r="Z24" s="15" t="str">
        <f t="shared" si="33"/>
        <v>水</v>
      </c>
      <c r="AA24" s="15" t="str">
        <f t="shared" si="33"/>
        <v>木</v>
      </c>
      <c r="AB24" s="15" t="str">
        <f t="shared" si="33"/>
        <v>金</v>
      </c>
      <c r="AC24" s="15" t="str">
        <f t="shared" si="33"/>
        <v>土</v>
      </c>
      <c r="AD24" s="15" t="str">
        <f t="shared" si="33"/>
        <v>日</v>
      </c>
      <c r="AE24" s="15" t="str">
        <f t="shared" si="33"/>
        <v>月</v>
      </c>
      <c r="AF24" s="15" t="str">
        <f t="shared" si="33"/>
        <v>火</v>
      </c>
      <c r="AG24" s="15" t="str">
        <f t="shared" si="33"/>
        <v>水</v>
      </c>
      <c r="AH24" s="15" t="str">
        <f t="shared" si="33"/>
        <v>木</v>
      </c>
      <c r="AI24" s="15" t="str">
        <f t="shared" si="33"/>
        <v>金</v>
      </c>
      <c r="AJ24" s="15" t="str">
        <f t="shared" si="33"/>
        <v>土</v>
      </c>
      <c r="AK24" s="15" t="str">
        <f t="shared" si="33"/>
        <v>日</v>
      </c>
      <c r="AL24" s="117"/>
      <c r="AM24" s="118"/>
      <c r="AN24" s="118"/>
      <c r="AO24" s="118"/>
      <c r="AP24" s="118"/>
      <c r="AQ24" s="119"/>
      <c r="AR24" s="26"/>
      <c r="AS24" s="27" t="str">
        <f t="shared" ref="AS24" si="38">IFERROR(AP27/AP25,"")</f>
        <v/>
      </c>
    </row>
    <row r="25" spans="1:45" ht="14.25" customHeight="1" x14ac:dyDescent="0.15">
      <c r="A25" s="65" t="s">
        <v>49</v>
      </c>
      <c r="B25" s="52"/>
      <c r="C25" s="37" t="s">
        <v>18</v>
      </c>
      <c r="D25" s="103" t="s">
        <v>9</v>
      </c>
      <c r="E25" s="104"/>
      <c r="F25" s="105"/>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8"/>
      <c r="AL25" s="120" t="s">
        <v>38</v>
      </c>
      <c r="AM25" s="121"/>
      <c r="AN25" s="121"/>
      <c r="AO25" s="121"/>
      <c r="AP25" s="122">
        <f>COUNTIF(G25:AK25,プルダウン!$B$3)</f>
        <v>0</v>
      </c>
      <c r="AQ25" s="123"/>
      <c r="AR25" s="128"/>
      <c r="AS25" s="129"/>
    </row>
    <row r="26" spans="1:45" ht="14.25" customHeight="1" x14ac:dyDescent="0.15">
      <c r="A26" s="36"/>
      <c r="B26" s="53"/>
      <c r="C26" s="35" t="s">
        <v>56</v>
      </c>
      <c r="D26" s="103" t="s">
        <v>47</v>
      </c>
      <c r="E26" s="104"/>
      <c r="F26" s="105"/>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7"/>
      <c r="AJ26" s="47"/>
      <c r="AK26" s="48"/>
      <c r="AL26" s="11"/>
      <c r="AM26" s="4"/>
      <c r="AN26" s="4"/>
      <c r="AO26" s="4"/>
      <c r="AP26" s="9"/>
      <c r="AQ26" s="10"/>
      <c r="AR26" s="130"/>
      <c r="AS26" s="131"/>
    </row>
    <row r="27" spans="1:45" ht="14.25" customHeight="1" thickBot="1" x14ac:dyDescent="0.2">
      <c r="A27" s="29"/>
      <c r="B27" s="40"/>
      <c r="C27" s="30"/>
      <c r="D27" s="111" t="s">
        <v>48</v>
      </c>
      <c r="E27" s="112"/>
      <c r="F27" s="113"/>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50"/>
      <c r="AJ27" s="50"/>
      <c r="AK27" s="51"/>
      <c r="AL27" s="124" t="s">
        <v>14</v>
      </c>
      <c r="AM27" s="125"/>
      <c r="AN27" s="125"/>
      <c r="AO27" s="125"/>
      <c r="AP27" s="126">
        <f>COUNTIF(G27:AK27,プルダウン!$D$4)+COUNTIF(G27:AK27,プルダウン!$D$5)-COUNTIF(G25:AK25,プルダウン!$B$4)-COUNTIF(G25:AK25,プルダウン!$B$5)-COUNTIF(G25:AK25,プルダウン!$B$6)-COUNTIF(G25:AK25,プルダウン!$B$7)-COUNTIF(G25:AK25,プルダウン!$B$8)-COUNTIF(G25:AK25,プルダウン!$B$9)</f>
        <v>0</v>
      </c>
      <c r="AQ27" s="127"/>
      <c r="AR27" s="132"/>
      <c r="AS27" s="133"/>
    </row>
    <row r="28" spans="1:45" ht="14.25" customHeight="1" x14ac:dyDescent="0.15">
      <c r="A28" s="31"/>
      <c r="B28" s="38"/>
      <c r="C28" s="32"/>
      <c r="D28" s="108" t="s">
        <v>12</v>
      </c>
      <c r="E28" s="109"/>
      <c r="F28" s="110"/>
      <c r="G28" s="13">
        <v>1</v>
      </c>
      <c r="H28" s="13">
        <v>2</v>
      </c>
      <c r="I28" s="13">
        <v>3</v>
      </c>
      <c r="J28" s="13">
        <v>4</v>
      </c>
      <c r="K28" s="13">
        <v>5</v>
      </c>
      <c r="L28" s="13">
        <v>6</v>
      </c>
      <c r="M28" s="13">
        <v>7</v>
      </c>
      <c r="N28" s="13">
        <v>8</v>
      </c>
      <c r="O28" s="13">
        <v>9</v>
      </c>
      <c r="P28" s="13">
        <v>10</v>
      </c>
      <c r="Q28" s="13">
        <v>11</v>
      </c>
      <c r="R28" s="13">
        <v>12</v>
      </c>
      <c r="S28" s="13">
        <v>13</v>
      </c>
      <c r="T28" s="13">
        <v>14</v>
      </c>
      <c r="U28" s="13">
        <v>15</v>
      </c>
      <c r="V28" s="13">
        <v>16</v>
      </c>
      <c r="W28" s="13">
        <v>17</v>
      </c>
      <c r="X28" s="13">
        <v>18</v>
      </c>
      <c r="Y28" s="13">
        <v>19</v>
      </c>
      <c r="Z28" s="13">
        <v>20</v>
      </c>
      <c r="AA28" s="13">
        <v>21</v>
      </c>
      <c r="AB28" s="13">
        <v>22</v>
      </c>
      <c r="AC28" s="13">
        <v>23</v>
      </c>
      <c r="AD28" s="13">
        <v>24</v>
      </c>
      <c r="AE28" s="13">
        <v>25</v>
      </c>
      <c r="AF28" s="13">
        <v>26</v>
      </c>
      <c r="AG28" s="13">
        <v>27</v>
      </c>
      <c r="AH28" s="13">
        <v>28</v>
      </c>
      <c r="AI28" s="13" t="str">
        <f t="shared" ref="AI28" si="39">IF(DAY(EOMONTH(DATE(B30+2018,B31,1),0))&lt;29,"","29")</f>
        <v>29</v>
      </c>
      <c r="AJ28" s="13" t="str">
        <f t="shared" ref="AJ28" si="40">IF(DAY(EOMONTH(DATE(B30+2018,B31,1),0))&lt;30,"","30")</f>
        <v>30</v>
      </c>
      <c r="AK28" s="14" t="str">
        <f t="shared" ref="AK28" si="41">IF(DAY(EOMONTH(DATE(B30+2018,B31,1),0))&lt;31,"","31")</f>
        <v>31</v>
      </c>
      <c r="AL28" s="114" t="s">
        <v>13</v>
      </c>
      <c r="AM28" s="115"/>
      <c r="AN28" s="115"/>
      <c r="AO28" s="115"/>
      <c r="AP28" s="115"/>
      <c r="AQ28" s="116"/>
      <c r="AR28" s="134" t="s">
        <v>55</v>
      </c>
      <c r="AS28" s="135"/>
    </row>
    <row r="29" spans="1:45" ht="14.25" customHeight="1" x14ac:dyDescent="0.15">
      <c r="A29" s="33"/>
      <c r="B29" s="39"/>
      <c r="C29" s="34"/>
      <c r="D29" s="103" t="s">
        <v>2</v>
      </c>
      <c r="E29" s="104"/>
      <c r="F29" s="105"/>
      <c r="G29" s="15" t="str">
        <f t="shared" si="33"/>
        <v>金</v>
      </c>
      <c r="H29" s="15" t="str">
        <f t="shared" si="33"/>
        <v>土</v>
      </c>
      <c r="I29" s="15" t="str">
        <f t="shared" si="33"/>
        <v>日</v>
      </c>
      <c r="J29" s="15" t="str">
        <f t="shared" si="33"/>
        <v>月</v>
      </c>
      <c r="K29" s="15" t="str">
        <f t="shared" si="33"/>
        <v>火</v>
      </c>
      <c r="L29" s="15" t="str">
        <f t="shared" si="33"/>
        <v>水</v>
      </c>
      <c r="M29" s="15" t="str">
        <f t="shared" si="33"/>
        <v>木</v>
      </c>
      <c r="N29" s="15" t="str">
        <f t="shared" si="33"/>
        <v>金</v>
      </c>
      <c r="O29" s="15" t="str">
        <f t="shared" si="33"/>
        <v>土</v>
      </c>
      <c r="P29" s="15" t="str">
        <f t="shared" si="33"/>
        <v>日</v>
      </c>
      <c r="Q29" s="15" t="str">
        <f t="shared" si="33"/>
        <v>月</v>
      </c>
      <c r="R29" s="15" t="str">
        <f t="shared" si="33"/>
        <v>火</v>
      </c>
      <c r="S29" s="15" t="str">
        <f t="shared" si="33"/>
        <v>水</v>
      </c>
      <c r="T29" s="15" t="str">
        <f t="shared" si="33"/>
        <v>木</v>
      </c>
      <c r="U29" s="15" t="str">
        <f t="shared" si="33"/>
        <v>金</v>
      </c>
      <c r="V29" s="15" t="str">
        <f t="shared" si="33"/>
        <v>土</v>
      </c>
      <c r="W29" s="15" t="str">
        <f t="shared" si="33"/>
        <v>日</v>
      </c>
      <c r="X29" s="15" t="str">
        <f t="shared" si="33"/>
        <v>月</v>
      </c>
      <c r="Y29" s="15" t="str">
        <f t="shared" si="33"/>
        <v>火</v>
      </c>
      <c r="Z29" s="15" t="str">
        <f t="shared" si="33"/>
        <v>水</v>
      </c>
      <c r="AA29" s="15" t="str">
        <f t="shared" si="33"/>
        <v>木</v>
      </c>
      <c r="AB29" s="15" t="str">
        <f t="shared" si="33"/>
        <v>金</v>
      </c>
      <c r="AC29" s="15" t="str">
        <f t="shared" si="33"/>
        <v>土</v>
      </c>
      <c r="AD29" s="15" t="str">
        <f t="shared" si="33"/>
        <v>日</v>
      </c>
      <c r="AE29" s="15" t="str">
        <f t="shared" si="33"/>
        <v>月</v>
      </c>
      <c r="AF29" s="15" t="str">
        <f t="shared" si="33"/>
        <v>火</v>
      </c>
      <c r="AG29" s="15" t="str">
        <f t="shared" si="33"/>
        <v>水</v>
      </c>
      <c r="AH29" s="15" t="str">
        <f t="shared" si="33"/>
        <v>木</v>
      </c>
      <c r="AI29" s="15" t="str">
        <f t="shared" si="33"/>
        <v>金</v>
      </c>
      <c r="AJ29" s="15" t="str">
        <f t="shared" si="33"/>
        <v>土</v>
      </c>
      <c r="AK29" s="15" t="str">
        <f t="shared" si="33"/>
        <v>日</v>
      </c>
      <c r="AL29" s="117"/>
      <c r="AM29" s="118"/>
      <c r="AN29" s="118"/>
      <c r="AO29" s="118"/>
      <c r="AP29" s="118"/>
      <c r="AQ29" s="119"/>
      <c r="AR29" s="26"/>
      <c r="AS29" s="27" t="str">
        <f t="shared" ref="AS29" si="42">IFERROR(AP32/AP30,"")</f>
        <v/>
      </c>
    </row>
    <row r="30" spans="1:45" ht="14.25" customHeight="1" x14ac:dyDescent="0.15">
      <c r="A30" s="65" t="s">
        <v>49</v>
      </c>
      <c r="B30" s="52"/>
      <c r="C30" s="37" t="s">
        <v>18</v>
      </c>
      <c r="D30" s="103" t="s">
        <v>9</v>
      </c>
      <c r="E30" s="104"/>
      <c r="F30" s="105"/>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8"/>
      <c r="AL30" s="120" t="s">
        <v>38</v>
      </c>
      <c r="AM30" s="121"/>
      <c r="AN30" s="121"/>
      <c r="AO30" s="121"/>
      <c r="AP30" s="122">
        <f>COUNTIF(G30:AK30,プルダウン!$B$3)</f>
        <v>0</v>
      </c>
      <c r="AQ30" s="123"/>
      <c r="AR30" s="128"/>
      <c r="AS30" s="129"/>
    </row>
    <row r="31" spans="1:45" ht="14.25" customHeight="1" x14ac:dyDescent="0.15">
      <c r="A31" s="36"/>
      <c r="B31" s="53"/>
      <c r="C31" s="35" t="s">
        <v>56</v>
      </c>
      <c r="D31" s="103" t="s">
        <v>47</v>
      </c>
      <c r="E31" s="104"/>
      <c r="F31" s="105"/>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7"/>
      <c r="AJ31" s="47"/>
      <c r="AK31" s="48"/>
      <c r="AL31" s="11"/>
      <c r="AM31" s="4"/>
      <c r="AN31" s="4"/>
      <c r="AO31" s="4"/>
      <c r="AP31" s="9"/>
      <c r="AQ31" s="10"/>
      <c r="AR31" s="130"/>
      <c r="AS31" s="131"/>
    </row>
    <row r="32" spans="1:45" ht="14.25" customHeight="1" thickBot="1" x14ac:dyDescent="0.2">
      <c r="A32" s="29"/>
      <c r="B32" s="40"/>
      <c r="C32" s="30"/>
      <c r="D32" s="111" t="s">
        <v>48</v>
      </c>
      <c r="E32" s="112"/>
      <c r="F32" s="113"/>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50"/>
      <c r="AJ32" s="50"/>
      <c r="AK32" s="51"/>
      <c r="AL32" s="124" t="s">
        <v>14</v>
      </c>
      <c r="AM32" s="125"/>
      <c r="AN32" s="125"/>
      <c r="AO32" s="125"/>
      <c r="AP32" s="126">
        <f>COUNTIF(G32:AK32,プルダウン!$D$4)+COUNTIF(G32:AK32,プルダウン!$D$5)-COUNTIF(G30:AK30,プルダウン!$B$4)-COUNTIF(G30:AK30,プルダウン!$B$5)-COUNTIF(G30:AK30,プルダウン!$B$6)-COUNTIF(G30:AK30,プルダウン!$B$7)-COUNTIF(G30:AK30,プルダウン!$B$8)-COUNTIF(G30:AK30,プルダウン!$B$9)</f>
        <v>0</v>
      </c>
      <c r="AQ32" s="127"/>
      <c r="AR32" s="132"/>
      <c r="AS32" s="133"/>
    </row>
    <row r="33" spans="1:45" ht="14.25" customHeight="1" x14ac:dyDescent="0.15">
      <c r="A33" s="31"/>
      <c r="B33" s="38"/>
      <c r="C33" s="32"/>
      <c r="D33" s="108" t="s">
        <v>12</v>
      </c>
      <c r="E33" s="109"/>
      <c r="F33" s="110"/>
      <c r="G33" s="13">
        <v>1</v>
      </c>
      <c r="H33" s="13">
        <v>2</v>
      </c>
      <c r="I33" s="13">
        <v>3</v>
      </c>
      <c r="J33" s="13">
        <v>4</v>
      </c>
      <c r="K33" s="13">
        <v>5</v>
      </c>
      <c r="L33" s="13">
        <v>6</v>
      </c>
      <c r="M33" s="13">
        <v>7</v>
      </c>
      <c r="N33" s="13">
        <v>8</v>
      </c>
      <c r="O33" s="13">
        <v>9</v>
      </c>
      <c r="P33" s="13">
        <v>10</v>
      </c>
      <c r="Q33" s="13">
        <v>11</v>
      </c>
      <c r="R33" s="13">
        <v>12</v>
      </c>
      <c r="S33" s="13">
        <v>13</v>
      </c>
      <c r="T33" s="13">
        <v>14</v>
      </c>
      <c r="U33" s="13">
        <v>15</v>
      </c>
      <c r="V33" s="13">
        <v>16</v>
      </c>
      <c r="W33" s="13">
        <v>17</v>
      </c>
      <c r="X33" s="13">
        <v>18</v>
      </c>
      <c r="Y33" s="13">
        <v>19</v>
      </c>
      <c r="Z33" s="13">
        <v>20</v>
      </c>
      <c r="AA33" s="13">
        <v>21</v>
      </c>
      <c r="AB33" s="13">
        <v>22</v>
      </c>
      <c r="AC33" s="13">
        <v>23</v>
      </c>
      <c r="AD33" s="13">
        <v>24</v>
      </c>
      <c r="AE33" s="13">
        <v>25</v>
      </c>
      <c r="AF33" s="13">
        <v>26</v>
      </c>
      <c r="AG33" s="13">
        <v>27</v>
      </c>
      <c r="AH33" s="13">
        <v>28</v>
      </c>
      <c r="AI33" s="13" t="str">
        <f t="shared" ref="AI33" si="43">IF(DAY(EOMONTH(DATE(B35+2018,B36,1),0))&lt;29,"","29")</f>
        <v>29</v>
      </c>
      <c r="AJ33" s="13" t="str">
        <f t="shared" ref="AJ33" si="44">IF(DAY(EOMONTH(DATE(B35+2018,B36,1),0))&lt;30,"","30")</f>
        <v>30</v>
      </c>
      <c r="AK33" s="14" t="str">
        <f t="shared" ref="AK33" si="45">IF(DAY(EOMONTH(DATE(B35+2018,B36,1),0))&lt;31,"","31")</f>
        <v>31</v>
      </c>
      <c r="AL33" s="114" t="s">
        <v>13</v>
      </c>
      <c r="AM33" s="115"/>
      <c r="AN33" s="115"/>
      <c r="AO33" s="115"/>
      <c r="AP33" s="115"/>
      <c r="AQ33" s="116"/>
      <c r="AR33" s="134" t="s">
        <v>55</v>
      </c>
      <c r="AS33" s="135"/>
    </row>
    <row r="34" spans="1:45" ht="14.25" customHeight="1" x14ac:dyDescent="0.15">
      <c r="A34" s="33"/>
      <c r="B34" s="39"/>
      <c r="C34" s="34"/>
      <c r="D34" s="103" t="s">
        <v>2</v>
      </c>
      <c r="E34" s="104"/>
      <c r="F34" s="105"/>
      <c r="G34" s="15" t="str">
        <f t="shared" si="33"/>
        <v>金</v>
      </c>
      <c r="H34" s="15" t="str">
        <f t="shared" si="33"/>
        <v>土</v>
      </c>
      <c r="I34" s="15" t="str">
        <f t="shared" si="33"/>
        <v>日</v>
      </c>
      <c r="J34" s="15" t="str">
        <f t="shared" si="33"/>
        <v>月</v>
      </c>
      <c r="K34" s="15" t="str">
        <f t="shared" si="33"/>
        <v>火</v>
      </c>
      <c r="L34" s="15" t="str">
        <f t="shared" si="33"/>
        <v>水</v>
      </c>
      <c r="M34" s="15" t="str">
        <f t="shared" si="33"/>
        <v>木</v>
      </c>
      <c r="N34" s="15" t="str">
        <f t="shared" si="33"/>
        <v>金</v>
      </c>
      <c r="O34" s="15" t="str">
        <f t="shared" si="33"/>
        <v>土</v>
      </c>
      <c r="P34" s="15" t="str">
        <f t="shared" si="33"/>
        <v>日</v>
      </c>
      <c r="Q34" s="15" t="str">
        <f t="shared" si="33"/>
        <v>月</v>
      </c>
      <c r="R34" s="15" t="str">
        <f t="shared" si="33"/>
        <v>火</v>
      </c>
      <c r="S34" s="15" t="str">
        <f t="shared" si="33"/>
        <v>水</v>
      </c>
      <c r="T34" s="15" t="str">
        <f t="shared" si="33"/>
        <v>木</v>
      </c>
      <c r="U34" s="15" t="str">
        <f t="shared" si="33"/>
        <v>金</v>
      </c>
      <c r="V34" s="15" t="str">
        <f t="shared" si="33"/>
        <v>土</v>
      </c>
      <c r="W34" s="15" t="str">
        <f t="shared" si="33"/>
        <v>日</v>
      </c>
      <c r="X34" s="15" t="str">
        <f t="shared" si="33"/>
        <v>月</v>
      </c>
      <c r="Y34" s="15" t="str">
        <f t="shared" si="33"/>
        <v>火</v>
      </c>
      <c r="Z34" s="15" t="str">
        <f t="shared" si="33"/>
        <v>水</v>
      </c>
      <c r="AA34" s="15" t="str">
        <f t="shared" si="33"/>
        <v>木</v>
      </c>
      <c r="AB34" s="15" t="str">
        <f t="shared" si="33"/>
        <v>金</v>
      </c>
      <c r="AC34" s="15" t="str">
        <f t="shared" si="33"/>
        <v>土</v>
      </c>
      <c r="AD34" s="15" t="str">
        <f t="shared" si="33"/>
        <v>日</v>
      </c>
      <c r="AE34" s="15" t="str">
        <f t="shared" si="33"/>
        <v>月</v>
      </c>
      <c r="AF34" s="15" t="str">
        <f t="shared" si="33"/>
        <v>火</v>
      </c>
      <c r="AG34" s="15" t="str">
        <f t="shared" si="33"/>
        <v>水</v>
      </c>
      <c r="AH34" s="15" t="str">
        <f t="shared" si="33"/>
        <v>木</v>
      </c>
      <c r="AI34" s="15" t="str">
        <f t="shared" si="33"/>
        <v>金</v>
      </c>
      <c r="AJ34" s="15" t="str">
        <f t="shared" si="33"/>
        <v>土</v>
      </c>
      <c r="AK34" s="15" t="str">
        <f t="shared" si="33"/>
        <v>日</v>
      </c>
      <c r="AL34" s="117"/>
      <c r="AM34" s="118"/>
      <c r="AN34" s="118"/>
      <c r="AO34" s="118"/>
      <c r="AP34" s="118"/>
      <c r="AQ34" s="119"/>
      <c r="AR34" s="26"/>
      <c r="AS34" s="27" t="str">
        <f t="shared" ref="AS34" si="46">IFERROR(AP37/AP35,"")</f>
        <v/>
      </c>
    </row>
    <row r="35" spans="1:45" ht="14.25" customHeight="1" x14ac:dyDescent="0.15">
      <c r="A35" s="65" t="s">
        <v>49</v>
      </c>
      <c r="B35" s="52"/>
      <c r="C35" s="37" t="s">
        <v>18</v>
      </c>
      <c r="D35" s="103" t="s">
        <v>9</v>
      </c>
      <c r="E35" s="104"/>
      <c r="F35" s="105"/>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8"/>
      <c r="AL35" s="120" t="s">
        <v>38</v>
      </c>
      <c r="AM35" s="121"/>
      <c r="AN35" s="121"/>
      <c r="AO35" s="121"/>
      <c r="AP35" s="122">
        <f>COUNTIF(G35:AK35,プルダウン!$B$3)</f>
        <v>0</v>
      </c>
      <c r="AQ35" s="123"/>
      <c r="AR35" s="128"/>
      <c r="AS35" s="129"/>
    </row>
    <row r="36" spans="1:45" ht="14.25" customHeight="1" x14ac:dyDescent="0.15">
      <c r="A36" s="36"/>
      <c r="B36" s="53"/>
      <c r="C36" s="35" t="s">
        <v>56</v>
      </c>
      <c r="D36" s="103" t="s">
        <v>47</v>
      </c>
      <c r="E36" s="104"/>
      <c r="F36" s="105"/>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7"/>
      <c r="AJ36" s="47"/>
      <c r="AK36" s="48"/>
      <c r="AL36" s="11"/>
      <c r="AM36" s="4"/>
      <c r="AN36" s="4"/>
      <c r="AO36" s="4"/>
      <c r="AP36" s="9"/>
      <c r="AQ36" s="10"/>
      <c r="AR36" s="130"/>
      <c r="AS36" s="131"/>
    </row>
    <row r="37" spans="1:45" ht="14.25" customHeight="1" thickBot="1" x14ac:dyDescent="0.2">
      <c r="A37" s="29"/>
      <c r="B37" s="40"/>
      <c r="C37" s="30"/>
      <c r="D37" s="111" t="s">
        <v>48</v>
      </c>
      <c r="E37" s="112"/>
      <c r="F37" s="113"/>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50"/>
      <c r="AJ37" s="50"/>
      <c r="AK37" s="51"/>
      <c r="AL37" s="124" t="s">
        <v>14</v>
      </c>
      <c r="AM37" s="125"/>
      <c r="AN37" s="125"/>
      <c r="AO37" s="125"/>
      <c r="AP37" s="126">
        <f>COUNTIF(G37:AK37,プルダウン!$D$4)+COUNTIF(G37:AK37,プルダウン!$D$5)-COUNTIF(G35:AK35,プルダウン!$B$4)-COUNTIF(G35:AK35,プルダウン!$B$5)-COUNTIF(G35:AK35,プルダウン!$B$6)-COUNTIF(G35:AK35,プルダウン!$B$7)-COUNTIF(G35:AK35,プルダウン!$B$8)-COUNTIF(G35:AK35,プルダウン!$B$9)</f>
        <v>0</v>
      </c>
      <c r="AQ37" s="127"/>
      <c r="AR37" s="132"/>
      <c r="AS37" s="133"/>
    </row>
    <row r="38" spans="1:45" ht="14.25" customHeight="1" x14ac:dyDescent="0.15">
      <c r="A38" s="31"/>
      <c r="B38" s="38"/>
      <c r="C38" s="32"/>
      <c r="D38" s="108" t="s">
        <v>12</v>
      </c>
      <c r="E38" s="109"/>
      <c r="F38" s="110"/>
      <c r="G38" s="13">
        <v>1</v>
      </c>
      <c r="H38" s="13">
        <v>2</v>
      </c>
      <c r="I38" s="13">
        <v>3</v>
      </c>
      <c r="J38" s="13">
        <v>4</v>
      </c>
      <c r="K38" s="13">
        <v>5</v>
      </c>
      <c r="L38" s="13">
        <v>6</v>
      </c>
      <c r="M38" s="13">
        <v>7</v>
      </c>
      <c r="N38" s="13">
        <v>8</v>
      </c>
      <c r="O38" s="13">
        <v>9</v>
      </c>
      <c r="P38" s="13">
        <v>10</v>
      </c>
      <c r="Q38" s="13">
        <v>11</v>
      </c>
      <c r="R38" s="13">
        <v>12</v>
      </c>
      <c r="S38" s="13">
        <v>13</v>
      </c>
      <c r="T38" s="13">
        <v>14</v>
      </c>
      <c r="U38" s="13">
        <v>15</v>
      </c>
      <c r="V38" s="13">
        <v>16</v>
      </c>
      <c r="W38" s="13">
        <v>17</v>
      </c>
      <c r="X38" s="13">
        <v>18</v>
      </c>
      <c r="Y38" s="13">
        <v>19</v>
      </c>
      <c r="Z38" s="13">
        <v>20</v>
      </c>
      <c r="AA38" s="13">
        <v>21</v>
      </c>
      <c r="AB38" s="13">
        <v>22</v>
      </c>
      <c r="AC38" s="13">
        <v>23</v>
      </c>
      <c r="AD38" s="13">
        <v>24</v>
      </c>
      <c r="AE38" s="13">
        <v>25</v>
      </c>
      <c r="AF38" s="13">
        <v>26</v>
      </c>
      <c r="AG38" s="13">
        <v>27</v>
      </c>
      <c r="AH38" s="13">
        <v>28</v>
      </c>
      <c r="AI38" s="13" t="str">
        <f t="shared" ref="AI38" si="47">IF(DAY(EOMONTH(DATE(B40+2018,B41,1),0))&lt;29,"","29")</f>
        <v>29</v>
      </c>
      <c r="AJ38" s="13" t="str">
        <f t="shared" ref="AJ38" si="48">IF(DAY(EOMONTH(DATE(B40+2018,B41,1),0))&lt;30,"","30")</f>
        <v>30</v>
      </c>
      <c r="AK38" s="14" t="str">
        <f t="shared" ref="AK38" si="49">IF(DAY(EOMONTH(DATE(B40+2018,B41,1),0))&lt;31,"","31")</f>
        <v>31</v>
      </c>
      <c r="AL38" s="114" t="s">
        <v>13</v>
      </c>
      <c r="AM38" s="115"/>
      <c r="AN38" s="115"/>
      <c r="AO38" s="115"/>
      <c r="AP38" s="115"/>
      <c r="AQ38" s="116"/>
      <c r="AR38" s="134" t="s">
        <v>55</v>
      </c>
      <c r="AS38" s="135"/>
    </row>
    <row r="39" spans="1:45" ht="14.25" customHeight="1" x14ac:dyDescent="0.15">
      <c r="A39" s="33"/>
      <c r="B39" s="39"/>
      <c r="C39" s="34"/>
      <c r="D39" s="103" t="s">
        <v>2</v>
      </c>
      <c r="E39" s="104"/>
      <c r="F39" s="105"/>
      <c r="G39" s="15" t="str">
        <f t="shared" ref="G39:AK54" si="50">IF(G38="","",TEXT(DATE($B40+2018,$B41,G38),"aaa"))</f>
        <v>金</v>
      </c>
      <c r="H39" s="15" t="str">
        <f t="shared" si="50"/>
        <v>土</v>
      </c>
      <c r="I39" s="15" t="str">
        <f t="shared" si="50"/>
        <v>日</v>
      </c>
      <c r="J39" s="15" t="str">
        <f t="shared" si="50"/>
        <v>月</v>
      </c>
      <c r="K39" s="15" t="str">
        <f t="shared" si="50"/>
        <v>火</v>
      </c>
      <c r="L39" s="15" t="str">
        <f t="shared" si="50"/>
        <v>水</v>
      </c>
      <c r="M39" s="15" t="str">
        <f t="shared" si="50"/>
        <v>木</v>
      </c>
      <c r="N39" s="15" t="str">
        <f t="shared" si="50"/>
        <v>金</v>
      </c>
      <c r="O39" s="15" t="str">
        <f t="shared" si="50"/>
        <v>土</v>
      </c>
      <c r="P39" s="15" t="str">
        <f t="shared" si="50"/>
        <v>日</v>
      </c>
      <c r="Q39" s="15" t="str">
        <f t="shared" si="50"/>
        <v>月</v>
      </c>
      <c r="R39" s="15" t="str">
        <f t="shared" si="50"/>
        <v>火</v>
      </c>
      <c r="S39" s="15" t="str">
        <f t="shared" si="50"/>
        <v>水</v>
      </c>
      <c r="T39" s="15" t="str">
        <f t="shared" si="50"/>
        <v>木</v>
      </c>
      <c r="U39" s="15" t="str">
        <f t="shared" si="50"/>
        <v>金</v>
      </c>
      <c r="V39" s="15" t="str">
        <f t="shared" si="50"/>
        <v>土</v>
      </c>
      <c r="W39" s="15" t="str">
        <f t="shared" si="50"/>
        <v>日</v>
      </c>
      <c r="X39" s="15" t="str">
        <f t="shared" si="50"/>
        <v>月</v>
      </c>
      <c r="Y39" s="15" t="str">
        <f t="shared" si="50"/>
        <v>火</v>
      </c>
      <c r="Z39" s="15" t="str">
        <f t="shared" si="50"/>
        <v>水</v>
      </c>
      <c r="AA39" s="15" t="str">
        <f t="shared" si="50"/>
        <v>木</v>
      </c>
      <c r="AB39" s="15" t="str">
        <f t="shared" si="50"/>
        <v>金</v>
      </c>
      <c r="AC39" s="15" t="str">
        <f t="shared" si="50"/>
        <v>土</v>
      </c>
      <c r="AD39" s="15" t="str">
        <f t="shared" si="50"/>
        <v>日</v>
      </c>
      <c r="AE39" s="15" t="str">
        <f t="shared" si="50"/>
        <v>月</v>
      </c>
      <c r="AF39" s="15" t="str">
        <f t="shared" si="50"/>
        <v>火</v>
      </c>
      <c r="AG39" s="15" t="str">
        <f t="shared" si="50"/>
        <v>水</v>
      </c>
      <c r="AH39" s="15" t="str">
        <f t="shared" si="50"/>
        <v>木</v>
      </c>
      <c r="AI39" s="15" t="str">
        <f t="shared" si="50"/>
        <v>金</v>
      </c>
      <c r="AJ39" s="15" t="str">
        <f t="shared" si="50"/>
        <v>土</v>
      </c>
      <c r="AK39" s="15" t="str">
        <f t="shared" si="50"/>
        <v>日</v>
      </c>
      <c r="AL39" s="117"/>
      <c r="AM39" s="118"/>
      <c r="AN39" s="118"/>
      <c r="AO39" s="118"/>
      <c r="AP39" s="118"/>
      <c r="AQ39" s="119"/>
      <c r="AR39" s="26"/>
      <c r="AS39" s="27" t="str">
        <f t="shared" ref="AS39" si="51">IFERROR(AP42/AP40,"")</f>
        <v/>
      </c>
    </row>
    <row r="40" spans="1:45" ht="14.25" customHeight="1" x14ac:dyDescent="0.15">
      <c r="A40" s="65" t="s">
        <v>49</v>
      </c>
      <c r="B40" s="52"/>
      <c r="C40" s="37" t="s">
        <v>18</v>
      </c>
      <c r="D40" s="103" t="s">
        <v>9</v>
      </c>
      <c r="E40" s="104"/>
      <c r="F40" s="105"/>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8"/>
      <c r="AL40" s="120" t="s">
        <v>38</v>
      </c>
      <c r="AM40" s="121"/>
      <c r="AN40" s="121"/>
      <c r="AO40" s="121"/>
      <c r="AP40" s="122">
        <f>COUNTIF(G40:AK40,プルダウン!$B$3)</f>
        <v>0</v>
      </c>
      <c r="AQ40" s="123"/>
      <c r="AR40" s="128"/>
      <c r="AS40" s="129"/>
    </row>
    <row r="41" spans="1:45" ht="14.25" customHeight="1" x14ac:dyDescent="0.15">
      <c r="A41" s="36"/>
      <c r="B41" s="53"/>
      <c r="C41" s="35" t="s">
        <v>56</v>
      </c>
      <c r="D41" s="103" t="s">
        <v>47</v>
      </c>
      <c r="E41" s="104"/>
      <c r="F41" s="105"/>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7"/>
      <c r="AJ41" s="47"/>
      <c r="AK41" s="48"/>
      <c r="AL41" s="11"/>
      <c r="AM41" s="4"/>
      <c r="AN41" s="4"/>
      <c r="AO41" s="4"/>
      <c r="AP41" s="9"/>
      <c r="AQ41" s="10"/>
      <c r="AR41" s="130"/>
      <c r="AS41" s="131"/>
    </row>
    <row r="42" spans="1:45" ht="14.25" customHeight="1" thickBot="1" x14ac:dyDescent="0.2">
      <c r="A42" s="29"/>
      <c r="B42" s="40"/>
      <c r="C42" s="30"/>
      <c r="D42" s="111" t="s">
        <v>48</v>
      </c>
      <c r="E42" s="112"/>
      <c r="F42" s="113"/>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50"/>
      <c r="AJ42" s="50"/>
      <c r="AK42" s="51"/>
      <c r="AL42" s="124" t="s">
        <v>14</v>
      </c>
      <c r="AM42" s="125"/>
      <c r="AN42" s="125"/>
      <c r="AO42" s="125"/>
      <c r="AP42" s="126">
        <f>COUNTIF(G42:AK42,プルダウン!$D$4)+COUNTIF(G42:AK42,プルダウン!$D$5)-COUNTIF(G40:AK40,プルダウン!$B$4)-COUNTIF(G40:AK40,プルダウン!$B$5)-COUNTIF(G40:AK40,プルダウン!$B$6)-COUNTIF(G40:AK40,プルダウン!$B$7)-COUNTIF(G40:AK40,プルダウン!$B$8)-COUNTIF(G40:AK40,プルダウン!$B$9)</f>
        <v>0</v>
      </c>
      <c r="AQ42" s="127"/>
      <c r="AR42" s="132"/>
      <c r="AS42" s="133"/>
    </row>
    <row r="43" spans="1:45" ht="14.25" customHeight="1" x14ac:dyDescent="0.15">
      <c r="A43" s="31"/>
      <c r="B43" s="38"/>
      <c r="C43" s="32"/>
      <c r="D43" s="108" t="s">
        <v>12</v>
      </c>
      <c r="E43" s="109"/>
      <c r="F43" s="110"/>
      <c r="G43" s="13">
        <v>1</v>
      </c>
      <c r="H43" s="13">
        <v>2</v>
      </c>
      <c r="I43" s="13">
        <v>3</v>
      </c>
      <c r="J43" s="13">
        <v>4</v>
      </c>
      <c r="K43" s="13">
        <v>5</v>
      </c>
      <c r="L43" s="13">
        <v>6</v>
      </c>
      <c r="M43" s="13">
        <v>7</v>
      </c>
      <c r="N43" s="13">
        <v>8</v>
      </c>
      <c r="O43" s="13">
        <v>9</v>
      </c>
      <c r="P43" s="13">
        <v>10</v>
      </c>
      <c r="Q43" s="13">
        <v>11</v>
      </c>
      <c r="R43" s="13">
        <v>12</v>
      </c>
      <c r="S43" s="13">
        <v>13</v>
      </c>
      <c r="T43" s="13">
        <v>14</v>
      </c>
      <c r="U43" s="13">
        <v>15</v>
      </c>
      <c r="V43" s="13">
        <v>16</v>
      </c>
      <c r="W43" s="13">
        <v>17</v>
      </c>
      <c r="X43" s="13">
        <v>18</v>
      </c>
      <c r="Y43" s="13">
        <v>19</v>
      </c>
      <c r="Z43" s="13">
        <v>20</v>
      </c>
      <c r="AA43" s="13">
        <v>21</v>
      </c>
      <c r="AB43" s="13">
        <v>22</v>
      </c>
      <c r="AC43" s="13">
        <v>23</v>
      </c>
      <c r="AD43" s="13">
        <v>24</v>
      </c>
      <c r="AE43" s="13">
        <v>25</v>
      </c>
      <c r="AF43" s="13">
        <v>26</v>
      </c>
      <c r="AG43" s="13">
        <v>27</v>
      </c>
      <c r="AH43" s="13">
        <v>28</v>
      </c>
      <c r="AI43" s="13" t="str">
        <f t="shared" ref="AI43" si="52">IF(DAY(EOMONTH(DATE(B45+2018,B46,1),0))&lt;29,"","29")</f>
        <v>29</v>
      </c>
      <c r="AJ43" s="13" t="str">
        <f t="shared" ref="AJ43" si="53">IF(DAY(EOMONTH(DATE(B45+2018,B46,1),0))&lt;30,"","30")</f>
        <v>30</v>
      </c>
      <c r="AK43" s="14" t="str">
        <f t="shared" ref="AK43" si="54">IF(DAY(EOMONTH(DATE(B45+2018,B46,1),0))&lt;31,"","31")</f>
        <v>31</v>
      </c>
      <c r="AL43" s="114" t="s">
        <v>13</v>
      </c>
      <c r="AM43" s="115"/>
      <c r="AN43" s="115"/>
      <c r="AO43" s="115"/>
      <c r="AP43" s="115"/>
      <c r="AQ43" s="116"/>
      <c r="AR43" s="134" t="s">
        <v>55</v>
      </c>
      <c r="AS43" s="135"/>
    </row>
    <row r="44" spans="1:45" ht="14.25" customHeight="1" x14ac:dyDescent="0.15">
      <c r="A44" s="33"/>
      <c r="B44" s="39"/>
      <c r="C44" s="34"/>
      <c r="D44" s="103" t="s">
        <v>2</v>
      </c>
      <c r="E44" s="104"/>
      <c r="F44" s="105"/>
      <c r="G44" s="15" t="str">
        <f t="shared" si="50"/>
        <v>金</v>
      </c>
      <c r="H44" s="15" t="str">
        <f t="shared" si="50"/>
        <v>土</v>
      </c>
      <c r="I44" s="15" t="str">
        <f t="shared" si="50"/>
        <v>日</v>
      </c>
      <c r="J44" s="15" t="str">
        <f t="shared" si="50"/>
        <v>月</v>
      </c>
      <c r="K44" s="15" t="str">
        <f t="shared" si="50"/>
        <v>火</v>
      </c>
      <c r="L44" s="15" t="str">
        <f t="shared" si="50"/>
        <v>水</v>
      </c>
      <c r="M44" s="15" t="str">
        <f t="shared" si="50"/>
        <v>木</v>
      </c>
      <c r="N44" s="15" t="str">
        <f t="shared" si="50"/>
        <v>金</v>
      </c>
      <c r="O44" s="15" t="str">
        <f t="shared" si="50"/>
        <v>土</v>
      </c>
      <c r="P44" s="15" t="str">
        <f t="shared" si="50"/>
        <v>日</v>
      </c>
      <c r="Q44" s="15" t="str">
        <f t="shared" si="50"/>
        <v>月</v>
      </c>
      <c r="R44" s="15" t="str">
        <f t="shared" si="50"/>
        <v>火</v>
      </c>
      <c r="S44" s="15" t="str">
        <f t="shared" si="50"/>
        <v>水</v>
      </c>
      <c r="T44" s="15" t="str">
        <f t="shared" si="50"/>
        <v>木</v>
      </c>
      <c r="U44" s="15" t="str">
        <f t="shared" si="50"/>
        <v>金</v>
      </c>
      <c r="V44" s="15" t="str">
        <f t="shared" si="50"/>
        <v>土</v>
      </c>
      <c r="W44" s="15" t="str">
        <f t="shared" si="50"/>
        <v>日</v>
      </c>
      <c r="X44" s="15" t="str">
        <f t="shared" si="50"/>
        <v>月</v>
      </c>
      <c r="Y44" s="15" t="str">
        <f t="shared" si="50"/>
        <v>火</v>
      </c>
      <c r="Z44" s="15" t="str">
        <f t="shared" si="50"/>
        <v>水</v>
      </c>
      <c r="AA44" s="15" t="str">
        <f t="shared" si="50"/>
        <v>木</v>
      </c>
      <c r="AB44" s="15" t="str">
        <f t="shared" si="50"/>
        <v>金</v>
      </c>
      <c r="AC44" s="15" t="str">
        <f t="shared" si="50"/>
        <v>土</v>
      </c>
      <c r="AD44" s="15" t="str">
        <f t="shared" si="50"/>
        <v>日</v>
      </c>
      <c r="AE44" s="15" t="str">
        <f t="shared" si="50"/>
        <v>月</v>
      </c>
      <c r="AF44" s="15" t="str">
        <f t="shared" si="50"/>
        <v>火</v>
      </c>
      <c r="AG44" s="15" t="str">
        <f t="shared" si="50"/>
        <v>水</v>
      </c>
      <c r="AH44" s="15" t="str">
        <f t="shared" si="50"/>
        <v>木</v>
      </c>
      <c r="AI44" s="15" t="str">
        <f t="shared" si="50"/>
        <v>金</v>
      </c>
      <c r="AJ44" s="15" t="str">
        <f t="shared" si="50"/>
        <v>土</v>
      </c>
      <c r="AK44" s="15" t="str">
        <f t="shared" si="50"/>
        <v>日</v>
      </c>
      <c r="AL44" s="117"/>
      <c r="AM44" s="118"/>
      <c r="AN44" s="118"/>
      <c r="AO44" s="118"/>
      <c r="AP44" s="118"/>
      <c r="AQ44" s="119"/>
      <c r="AR44" s="26"/>
      <c r="AS44" s="27" t="str">
        <f t="shared" ref="AS44" si="55">IFERROR(AP47/AP45,"")</f>
        <v/>
      </c>
    </row>
    <row r="45" spans="1:45" ht="14.25" customHeight="1" x14ac:dyDescent="0.15">
      <c r="A45" s="65" t="s">
        <v>49</v>
      </c>
      <c r="B45" s="52"/>
      <c r="C45" s="37" t="s">
        <v>18</v>
      </c>
      <c r="D45" s="103" t="s">
        <v>9</v>
      </c>
      <c r="E45" s="104"/>
      <c r="F45" s="105"/>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8"/>
      <c r="AL45" s="120" t="s">
        <v>38</v>
      </c>
      <c r="AM45" s="121"/>
      <c r="AN45" s="121"/>
      <c r="AO45" s="121"/>
      <c r="AP45" s="122">
        <f>COUNTIF(G45:AK45,プルダウン!$B$3)</f>
        <v>0</v>
      </c>
      <c r="AQ45" s="123"/>
      <c r="AR45" s="128"/>
      <c r="AS45" s="129"/>
    </row>
    <row r="46" spans="1:45" ht="14.25" customHeight="1" x14ac:dyDescent="0.15">
      <c r="A46" s="36"/>
      <c r="B46" s="53"/>
      <c r="C46" s="35" t="s">
        <v>56</v>
      </c>
      <c r="D46" s="103" t="s">
        <v>47</v>
      </c>
      <c r="E46" s="104"/>
      <c r="F46" s="105"/>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7"/>
      <c r="AJ46" s="47"/>
      <c r="AK46" s="48"/>
      <c r="AL46" s="11"/>
      <c r="AM46" s="4"/>
      <c r="AN46" s="4"/>
      <c r="AO46" s="4"/>
      <c r="AP46" s="9"/>
      <c r="AQ46" s="10"/>
      <c r="AR46" s="130"/>
      <c r="AS46" s="131"/>
    </row>
    <row r="47" spans="1:45" ht="14.25" customHeight="1" thickBot="1" x14ac:dyDescent="0.2">
      <c r="A47" s="29"/>
      <c r="B47" s="40"/>
      <c r="C47" s="30"/>
      <c r="D47" s="111" t="s">
        <v>48</v>
      </c>
      <c r="E47" s="112"/>
      <c r="F47" s="113"/>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50"/>
      <c r="AJ47" s="50"/>
      <c r="AK47" s="51"/>
      <c r="AL47" s="124" t="s">
        <v>14</v>
      </c>
      <c r="AM47" s="125"/>
      <c r="AN47" s="125"/>
      <c r="AO47" s="125"/>
      <c r="AP47" s="126">
        <f>COUNTIF(G47:AK47,プルダウン!$D$4)+COUNTIF(G47:AK47,プルダウン!$D$5)-COUNTIF(G45:AK45,プルダウン!$B$4)-COUNTIF(G45:AK45,プルダウン!$B$5)-COUNTIF(G45:AK45,プルダウン!$B$6)-COUNTIF(G45:AK45,プルダウン!$B$7)-COUNTIF(G45:AK45,プルダウン!$B$8)-COUNTIF(G45:AK45,プルダウン!$B$9)</f>
        <v>0</v>
      </c>
      <c r="AQ47" s="127"/>
      <c r="AR47" s="132"/>
      <c r="AS47" s="133"/>
    </row>
    <row r="48" spans="1:45" ht="14.25" customHeight="1" x14ac:dyDescent="0.15">
      <c r="A48" s="31"/>
      <c r="B48" s="38"/>
      <c r="C48" s="32"/>
      <c r="D48" s="108" t="s">
        <v>12</v>
      </c>
      <c r="E48" s="109"/>
      <c r="F48" s="110"/>
      <c r="G48" s="13">
        <v>1</v>
      </c>
      <c r="H48" s="13">
        <v>2</v>
      </c>
      <c r="I48" s="13">
        <v>3</v>
      </c>
      <c r="J48" s="13">
        <v>4</v>
      </c>
      <c r="K48" s="13">
        <v>5</v>
      </c>
      <c r="L48" s="13">
        <v>6</v>
      </c>
      <c r="M48" s="13">
        <v>7</v>
      </c>
      <c r="N48" s="13">
        <v>8</v>
      </c>
      <c r="O48" s="13">
        <v>9</v>
      </c>
      <c r="P48" s="13">
        <v>10</v>
      </c>
      <c r="Q48" s="13">
        <v>11</v>
      </c>
      <c r="R48" s="13">
        <v>12</v>
      </c>
      <c r="S48" s="13">
        <v>13</v>
      </c>
      <c r="T48" s="13">
        <v>14</v>
      </c>
      <c r="U48" s="13">
        <v>15</v>
      </c>
      <c r="V48" s="13">
        <v>16</v>
      </c>
      <c r="W48" s="13">
        <v>17</v>
      </c>
      <c r="X48" s="13">
        <v>18</v>
      </c>
      <c r="Y48" s="13">
        <v>19</v>
      </c>
      <c r="Z48" s="13">
        <v>20</v>
      </c>
      <c r="AA48" s="13">
        <v>21</v>
      </c>
      <c r="AB48" s="13">
        <v>22</v>
      </c>
      <c r="AC48" s="13">
        <v>23</v>
      </c>
      <c r="AD48" s="13">
        <v>24</v>
      </c>
      <c r="AE48" s="13">
        <v>25</v>
      </c>
      <c r="AF48" s="13">
        <v>26</v>
      </c>
      <c r="AG48" s="13">
        <v>27</v>
      </c>
      <c r="AH48" s="13">
        <v>28</v>
      </c>
      <c r="AI48" s="13" t="str">
        <f t="shared" ref="AI48" si="56">IF(DAY(EOMONTH(DATE(B50+2018,B51,1),0))&lt;29,"","29")</f>
        <v>29</v>
      </c>
      <c r="AJ48" s="13" t="str">
        <f t="shared" ref="AJ48" si="57">IF(DAY(EOMONTH(DATE(B50+2018,B51,1),0))&lt;30,"","30")</f>
        <v>30</v>
      </c>
      <c r="AK48" s="14" t="str">
        <f t="shared" ref="AK48" si="58">IF(DAY(EOMONTH(DATE(B50+2018,B51,1),0))&lt;31,"","31")</f>
        <v>31</v>
      </c>
      <c r="AL48" s="114" t="s">
        <v>13</v>
      </c>
      <c r="AM48" s="115"/>
      <c r="AN48" s="115"/>
      <c r="AO48" s="115"/>
      <c r="AP48" s="115"/>
      <c r="AQ48" s="116"/>
      <c r="AR48" s="134" t="s">
        <v>55</v>
      </c>
      <c r="AS48" s="135"/>
    </row>
    <row r="49" spans="1:45" ht="14.25" customHeight="1" x14ac:dyDescent="0.15">
      <c r="A49" s="33"/>
      <c r="B49" s="39"/>
      <c r="C49" s="34"/>
      <c r="D49" s="103" t="s">
        <v>2</v>
      </c>
      <c r="E49" s="104"/>
      <c r="F49" s="105"/>
      <c r="G49" s="15" t="str">
        <f t="shared" si="50"/>
        <v>金</v>
      </c>
      <c r="H49" s="15" t="str">
        <f t="shared" si="50"/>
        <v>土</v>
      </c>
      <c r="I49" s="15" t="str">
        <f t="shared" si="50"/>
        <v>日</v>
      </c>
      <c r="J49" s="15" t="str">
        <f t="shared" si="50"/>
        <v>月</v>
      </c>
      <c r="K49" s="15" t="str">
        <f t="shared" si="50"/>
        <v>火</v>
      </c>
      <c r="L49" s="15" t="str">
        <f t="shared" si="50"/>
        <v>水</v>
      </c>
      <c r="M49" s="15" t="str">
        <f t="shared" si="50"/>
        <v>木</v>
      </c>
      <c r="N49" s="15" t="str">
        <f t="shared" si="50"/>
        <v>金</v>
      </c>
      <c r="O49" s="15" t="str">
        <f t="shared" si="50"/>
        <v>土</v>
      </c>
      <c r="P49" s="15" t="str">
        <f t="shared" si="50"/>
        <v>日</v>
      </c>
      <c r="Q49" s="15" t="str">
        <f t="shared" si="50"/>
        <v>月</v>
      </c>
      <c r="R49" s="15" t="str">
        <f t="shared" si="50"/>
        <v>火</v>
      </c>
      <c r="S49" s="15" t="str">
        <f t="shared" si="50"/>
        <v>水</v>
      </c>
      <c r="T49" s="15" t="str">
        <f t="shared" si="50"/>
        <v>木</v>
      </c>
      <c r="U49" s="15" t="str">
        <f t="shared" si="50"/>
        <v>金</v>
      </c>
      <c r="V49" s="15" t="str">
        <f t="shared" si="50"/>
        <v>土</v>
      </c>
      <c r="W49" s="15" t="str">
        <f t="shared" si="50"/>
        <v>日</v>
      </c>
      <c r="X49" s="15" t="str">
        <f t="shared" si="50"/>
        <v>月</v>
      </c>
      <c r="Y49" s="15" t="str">
        <f t="shared" si="50"/>
        <v>火</v>
      </c>
      <c r="Z49" s="15" t="str">
        <f t="shared" si="50"/>
        <v>水</v>
      </c>
      <c r="AA49" s="15" t="str">
        <f t="shared" si="50"/>
        <v>木</v>
      </c>
      <c r="AB49" s="15" t="str">
        <f t="shared" si="50"/>
        <v>金</v>
      </c>
      <c r="AC49" s="15" t="str">
        <f t="shared" si="50"/>
        <v>土</v>
      </c>
      <c r="AD49" s="15" t="str">
        <f t="shared" si="50"/>
        <v>日</v>
      </c>
      <c r="AE49" s="15" t="str">
        <f t="shared" si="50"/>
        <v>月</v>
      </c>
      <c r="AF49" s="15" t="str">
        <f t="shared" si="50"/>
        <v>火</v>
      </c>
      <c r="AG49" s="15" t="str">
        <f t="shared" si="50"/>
        <v>水</v>
      </c>
      <c r="AH49" s="15" t="str">
        <f t="shared" si="50"/>
        <v>木</v>
      </c>
      <c r="AI49" s="15" t="str">
        <f t="shared" si="50"/>
        <v>金</v>
      </c>
      <c r="AJ49" s="15" t="str">
        <f t="shared" si="50"/>
        <v>土</v>
      </c>
      <c r="AK49" s="15" t="str">
        <f t="shared" si="50"/>
        <v>日</v>
      </c>
      <c r="AL49" s="117"/>
      <c r="AM49" s="118"/>
      <c r="AN49" s="118"/>
      <c r="AO49" s="118"/>
      <c r="AP49" s="118"/>
      <c r="AQ49" s="119"/>
      <c r="AR49" s="26"/>
      <c r="AS49" s="27" t="str">
        <f t="shared" ref="AS49" si="59">IFERROR(AP52/AP50,"")</f>
        <v/>
      </c>
    </row>
    <row r="50" spans="1:45" ht="14.25" customHeight="1" x14ac:dyDescent="0.15">
      <c r="A50" s="65" t="s">
        <v>49</v>
      </c>
      <c r="B50" s="52"/>
      <c r="C50" s="37" t="s">
        <v>18</v>
      </c>
      <c r="D50" s="103" t="s">
        <v>9</v>
      </c>
      <c r="E50" s="104"/>
      <c r="F50" s="105"/>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8"/>
      <c r="AL50" s="120" t="s">
        <v>38</v>
      </c>
      <c r="AM50" s="121"/>
      <c r="AN50" s="121"/>
      <c r="AO50" s="121"/>
      <c r="AP50" s="122">
        <f>COUNTIF(G50:AK50,プルダウン!$B$3)</f>
        <v>0</v>
      </c>
      <c r="AQ50" s="123"/>
      <c r="AR50" s="128"/>
      <c r="AS50" s="129"/>
    </row>
    <row r="51" spans="1:45" ht="14.25" customHeight="1" x14ac:dyDescent="0.15">
      <c r="A51" s="36"/>
      <c r="B51" s="53"/>
      <c r="C51" s="35" t="s">
        <v>56</v>
      </c>
      <c r="D51" s="103" t="s">
        <v>47</v>
      </c>
      <c r="E51" s="104"/>
      <c r="F51" s="105"/>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7"/>
      <c r="AJ51" s="47"/>
      <c r="AK51" s="48"/>
      <c r="AL51" s="11"/>
      <c r="AM51" s="4"/>
      <c r="AN51" s="4"/>
      <c r="AO51" s="4"/>
      <c r="AP51" s="9"/>
      <c r="AQ51" s="10"/>
      <c r="AR51" s="130"/>
      <c r="AS51" s="131"/>
    </row>
    <row r="52" spans="1:45" ht="14.25" customHeight="1" thickBot="1" x14ac:dyDescent="0.2">
      <c r="A52" s="29"/>
      <c r="B52" s="40"/>
      <c r="C52" s="30"/>
      <c r="D52" s="111" t="s">
        <v>48</v>
      </c>
      <c r="E52" s="112"/>
      <c r="F52" s="113"/>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50"/>
      <c r="AJ52" s="50"/>
      <c r="AK52" s="51"/>
      <c r="AL52" s="124" t="s">
        <v>14</v>
      </c>
      <c r="AM52" s="125"/>
      <c r="AN52" s="125"/>
      <c r="AO52" s="125"/>
      <c r="AP52" s="126">
        <f>COUNTIF(G52:AK52,プルダウン!$D$4)+COUNTIF(G52:AK52,プルダウン!$D$5)-COUNTIF(G50:AK50,プルダウン!$B$4)-COUNTIF(G50:AK50,プルダウン!$B$5)-COUNTIF(G50:AK50,プルダウン!$B$6)-COUNTIF(G50:AK50,プルダウン!$B$7)-COUNTIF(G50:AK50,プルダウン!$B$8)-COUNTIF(G50:AK50,プルダウン!$B$9)</f>
        <v>0</v>
      </c>
      <c r="AQ52" s="127"/>
      <c r="AR52" s="132"/>
      <c r="AS52" s="133"/>
    </row>
    <row r="53" spans="1:45" ht="14.25" customHeight="1" x14ac:dyDescent="0.15">
      <c r="A53" s="31"/>
      <c r="B53" s="38"/>
      <c r="C53" s="32"/>
      <c r="D53" s="108" t="s">
        <v>12</v>
      </c>
      <c r="E53" s="109"/>
      <c r="F53" s="110"/>
      <c r="G53" s="13">
        <v>1</v>
      </c>
      <c r="H53" s="13">
        <v>2</v>
      </c>
      <c r="I53" s="13">
        <v>3</v>
      </c>
      <c r="J53" s="13">
        <v>4</v>
      </c>
      <c r="K53" s="13">
        <v>5</v>
      </c>
      <c r="L53" s="13">
        <v>6</v>
      </c>
      <c r="M53" s="13">
        <v>7</v>
      </c>
      <c r="N53" s="13">
        <v>8</v>
      </c>
      <c r="O53" s="13">
        <v>9</v>
      </c>
      <c r="P53" s="13">
        <v>10</v>
      </c>
      <c r="Q53" s="13">
        <v>11</v>
      </c>
      <c r="R53" s="13">
        <v>12</v>
      </c>
      <c r="S53" s="13">
        <v>13</v>
      </c>
      <c r="T53" s="13">
        <v>14</v>
      </c>
      <c r="U53" s="13">
        <v>15</v>
      </c>
      <c r="V53" s="13">
        <v>16</v>
      </c>
      <c r="W53" s="13">
        <v>17</v>
      </c>
      <c r="X53" s="13">
        <v>18</v>
      </c>
      <c r="Y53" s="13">
        <v>19</v>
      </c>
      <c r="Z53" s="13">
        <v>20</v>
      </c>
      <c r="AA53" s="13">
        <v>21</v>
      </c>
      <c r="AB53" s="13">
        <v>22</v>
      </c>
      <c r="AC53" s="13">
        <v>23</v>
      </c>
      <c r="AD53" s="13">
        <v>24</v>
      </c>
      <c r="AE53" s="13">
        <v>25</v>
      </c>
      <c r="AF53" s="13">
        <v>26</v>
      </c>
      <c r="AG53" s="13">
        <v>27</v>
      </c>
      <c r="AH53" s="13">
        <v>28</v>
      </c>
      <c r="AI53" s="13" t="str">
        <f t="shared" ref="AI53" si="60">IF(DAY(EOMONTH(DATE(B55+2018,B56,1),0))&lt;29,"","29")</f>
        <v>29</v>
      </c>
      <c r="AJ53" s="13" t="str">
        <f t="shared" ref="AJ53" si="61">IF(DAY(EOMONTH(DATE(B55+2018,B56,1),0))&lt;30,"","30")</f>
        <v>30</v>
      </c>
      <c r="AK53" s="14" t="str">
        <f t="shared" ref="AK53" si="62">IF(DAY(EOMONTH(DATE(B55+2018,B56,1),0))&lt;31,"","31")</f>
        <v>31</v>
      </c>
      <c r="AL53" s="114" t="s">
        <v>13</v>
      </c>
      <c r="AM53" s="115"/>
      <c r="AN53" s="115"/>
      <c r="AO53" s="115"/>
      <c r="AP53" s="115"/>
      <c r="AQ53" s="116"/>
      <c r="AR53" s="134" t="s">
        <v>55</v>
      </c>
      <c r="AS53" s="135"/>
    </row>
    <row r="54" spans="1:45" ht="14.25" customHeight="1" x14ac:dyDescent="0.15">
      <c r="A54" s="33"/>
      <c r="B54" s="39"/>
      <c r="C54" s="34"/>
      <c r="D54" s="103" t="s">
        <v>2</v>
      </c>
      <c r="E54" s="104"/>
      <c r="F54" s="105"/>
      <c r="G54" s="15" t="str">
        <f t="shared" si="50"/>
        <v>金</v>
      </c>
      <c r="H54" s="15" t="str">
        <f t="shared" si="50"/>
        <v>土</v>
      </c>
      <c r="I54" s="15" t="str">
        <f t="shared" si="50"/>
        <v>日</v>
      </c>
      <c r="J54" s="15" t="str">
        <f t="shared" si="50"/>
        <v>月</v>
      </c>
      <c r="K54" s="15" t="str">
        <f t="shared" si="50"/>
        <v>火</v>
      </c>
      <c r="L54" s="15" t="str">
        <f t="shared" si="50"/>
        <v>水</v>
      </c>
      <c r="M54" s="15" t="str">
        <f t="shared" si="50"/>
        <v>木</v>
      </c>
      <c r="N54" s="15" t="str">
        <f t="shared" si="50"/>
        <v>金</v>
      </c>
      <c r="O54" s="15" t="str">
        <f t="shared" si="50"/>
        <v>土</v>
      </c>
      <c r="P54" s="15" t="str">
        <f t="shared" si="50"/>
        <v>日</v>
      </c>
      <c r="Q54" s="15" t="str">
        <f t="shared" si="50"/>
        <v>月</v>
      </c>
      <c r="R54" s="15" t="str">
        <f t="shared" si="50"/>
        <v>火</v>
      </c>
      <c r="S54" s="15" t="str">
        <f t="shared" si="50"/>
        <v>水</v>
      </c>
      <c r="T54" s="15" t="str">
        <f t="shared" si="50"/>
        <v>木</v>
      </c>
      <c r="U54" s="15" t="str">
        <f t="shared" si="50"/>
        <v>金</v>
      </c>
      <c r="V54" s="15" t="str">
        <f t="shared" si="50"/>
        <v>土</v>
      </c>
      <c r="W54" s="15" t="str">
        <f t="shared" si="50"/>
        <v>日</v>
      </c>
      <c r="X54" s="15" t="str">
        <f t="shared" si="50"/>
        <v>月</v>
      </c>
      <c r="Y54" s="15" t="str">
        <f t="shared" si="50"/>
        <v>火</v>
      </c>
      <c r="Z54" s="15" t="str">
        <f t="shared" si="50"/>
        <v>水</v>
      </c>
      <c r="AA54" s="15" t="str">
        <f t="shared" si="50"/>
        <v>木</v>
      </c>
      <c r="AB54" s="15" t="str">
        <f t="shared" si="50"/>
        <v>金</v>
      </c>
      <c r="AC54" s="15" t="str">
        <f t="shared" si="50"/>
        <v>土</v>
      </c>
      <c r="AD54" s="15" t="str">
        <f t="shared" si="50"/>
        <v>日</v>
      </c>
      <c r="AE54" s="15" t="str">
        <f t="shared" si="50"/>
        <v>月</v>
      </c>
      <c r="AF54" s="15" t="str">
        <f t="shared" si="50"/>
        <v>火</v>
      </c>
      <c r="AG54" s="15" t="str">
        <f t="shared" si="50"/>
        <v>水</v>
      </c>
      <c r="AH54" s="15" t="str">
        <f t="shared" si="50"/>
        <v>木</v>
      </c>
      <c r="AI54" s="15" t="str">
        <f t="shared" si="50"/>
        <v>金</v>
      </c>
      <c r="AJ54" s="15" t="str">
        <f t="shared" si="50"/>
        <v>土</v>
      </c>
      <c r="AK54" s="15" t="str">
        <f t="shared" si="50"/>
        <v>日</v>
      </c>
      <c r="AL54" s="117"/>
      <c r="AM54" s="118"/>
      <c r="AN54" s="118"/>
      <c r="AO54" s="118"/>
      <c r="AP54" s="118"/>
      <c r="AQ54" s="119"/>
      <c r="AR54" s="26"/>
      <c r="AS54" s="27" t="str">
        <f t="shared" ref="AS54" si="63">IFERROR(AP57/AP55,"")</f>
        <v/>
      </c>
    </row>
    <row r="55" spans="1:45" ht="14.25" customHeight="1" x14ac:dyDescent="0.15">
      <c r="A55" s="65" t="s">
        <v>49</v>
      </c>
      <c r="B55" s="52"/>
      <c r="C55" s="37" t="s">
        <v>18</v>
      </c>
      <c r="D55" s="103" t="s">
        <v>9</v>
      </c>
      <c r="E55" s="104"/>
      <c r="F55" s="105"/>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8"/>
      <c r="AL55" s="120" t="s">
        <v>38</v>
      </c>
      <c r="AM55" s="121"/>
      <c r="AN55" s="121"/>
      <c r="AO55" s="121"/>
      <c r="AP55" s="122">
        <f>COUNTIF(G55:AK55,プルダウン!$B$3)</f>
        <v>0</v>
      </c>
      <c r="AQ55" s="123"/>
      <c r="AR55" s="128"/>
      <c r="AS55" s="129"/>
    </row>
    <row r="56" spans="1:45" ht="14.25" customHeight="1" x14ac:dyDescent="0.15">
      <c r="A56" s="36"/>
      <c r="B56" s="53"/>
      <c r="C56" s="35" t="s">
        <v>56</v>
      </c>
      <c r="D56" s="103" t="s">
        <v>47</v>
      </c>
      <c r="E56" s="104"/>
      <c r="F56" s="105"/>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7"/>
      <c r="AJ56" s="47"/>
      <c r="AK56" s="48"/>
      <c r="AL56" s="11"/>
      <c r="AM56" s="4"/>
      <c r="AN56" s="4"/>
      <c r="AO56" s="4"/>
      <c r="AP56" s="9"/>
      <c r="AQ56" s="10"/>
      <c r="AR56" s="130"/>
      <c r="AS56" s="131"/>
    </row>
    <row r="57" spans="1:45" ht="14.25" customHeight="1" thickBot="1" x14ac:dyDescent="0.2">
      <c r="A57" s="29"/>
      <c r="B57" s="40"/>
      <c r="C57" s="30"/>
      <c r="D57" s="111" t="s">
        <v>48</v>
      </c>
      <c r="E57" s="112"/>
      <c r="F57" s="113"/>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50"/>
      <c r="AJ57" s="50"/>
      <c r="AK57" s="51"/>
      <c r="AL57" s="124" t="s">
        <v>14</v>
      </c>
      <c r="AM57" s="125"/>
      <c r="AN57" s="125"/>
      <c r="AO57" s="125"/>
      <c r="AP57" s="126">
        <f>COUNTIF(G57:AK57,プルダウン!$D$4)+COUNTIF(G57:AK57,プルダウン!$D$5)-COUNTIF(G55:AK55,プルダウン!$B$4)-COUNTIF(G55:AK55,プルダウン!$B$5)-COUNTIF(G55:AK55,プルダウン!$B$6)-COUNTIF(G55:AK55,プルダウン!$B$7)-COUNTIF(G55:AK55,プルダウン!$B$8)-COUNTIF(G55:AK55,プルダウン!$B$9)</f>
        <v>0</v>
      </c>
      <c r="AQ57" s="127"/>
      <c r="AR57" s="132"/>
      <c r="AS57" s="133"/>
    </row>
    <row r="58" spans="1:45" ht="14.25" customHeight="1" x14ac:dyDescent="0.15">
      <c r="A58" s="31"/>
      <c r="B58" s="38"/>
      <c r="C58" s="32"/>
      <c r="D58" s="108" t="s">
        <v>12</v>
      </c>
      <c r="E58" s="109"/>
      <c r="F58" s="110"/>
      <c r="G58" s="13">
        <v>1</v>
      </c>
      <c r="H58" s="13">
        <v>2</v>
      </c>
      <c r="I58" s="13">
        <v>3</v>
      </c>
      <c r="J58" s="13">
        <v>4</v>
      </c>
      <c r="K58" s="13">
        <v>5</v>
      </c>
      <c r="L58" s="13">
        <v>6</v>
      </c>
      <c r="M58" s="13">
        <v>7</v>
      </c>
      <c r="N58" s="13">
        <v>8</v>
      </c>
      <c r="O58" s="13">
        <v>9</v>
      </c>
      <c r="P58" s="13">
        <v>10</v>
      </c>
      <c r="Q58" s="13">
        <v>11</v>
      </c>
      <c r="R58" s="13">
        <v>12</v>
      </c>
      <c r="S58" s="13">
        <v>13</v>
      </c>
      <c r="T58" s="13">
        <v>14</v>
      </c>
      <c r="U58" s="13">
        <v>15</v>
      </c>
      <c r="V58" s="13">
        <v>16</v>
      </c>
      <c r="W58" s="13">
        <v>17</v>
      </c>
      <c r="X58" s="13">
        <v>18</v>
      </c>
      <c r="Y58" s="13">
        <v>19</v>
      </c>
      <c r="Z58" s="13">
        <v>20</v>
      </c>
      <c r="AA58" s="13">
        <v>21</v>
      </c>
      <c r="AB58" s="13">
        <v>22</v>
      </c>
      <c r="AC58" s="13">
        <v>23</v>
      </c>
      <c r="AD58" s="13">
        <v>24</v>
      </c>
      <c r="AE58" s="13">
        <v>25</v>
      </c>
      <c r="AF58" s="13">
        <v>26</v>
      </c>
      <c r="AG58" s="13">
        <v>27</v>
      </c>
      <c r="AH58" s="13">
        <v>28</v>
      </c>
      <c r="AI58" s="13" t="str">
        <f t="shared" ref="AI58" si="64">IF(DAY(EOMONTH(DATE(B60+2018,B61,1),0))&lt;29,"","29")</f>
        <v>29</v>
      </c>
      <c r="AJ58" s="13" t="str">
        <f t="shared" ref="AJ58" si="65">IF(DAY(EOMONTH(DATE(B60+2018,B61,1),0))&lt;30,"","30")</f>
        <v>30</v>
      </c>
      <c r="AK58" s="14" t="str">
        <f t="shared" ref="AK58" si="66">IF(DAY(EOMONTH(DATE(B60+2018,B61,1),0))&lt;31,"","31")</f>
        <v>31</v>
      </c>
      <c r="AL58" s="114" t="s">
        <v>13</v>
      </c>
      <c r="AM58" s="115"/>
      <c r="AN58" s="115"/>
      <c r="AO58" s="115"/>
      <c r="AP58" s="115"/>
      <c r="AQ58" s="116"/>
      <c r="AR58" s="134" t="s">
        <v>55</v>
      </c>
      <c r="AS58" s="135"/>
    </row>
    <row r="59" spans="1:45" ht="14.25" customHeight="1" x14ac:dyDescent="0.15">
      <c r="A59" s="33"/>
      <c r="B59" s="39"/>
      <c r="C59" s="34"/>
      <c r="D59" s="103" t="s">
        <v>2</v>
      </c>
      <c r="E59" s="104"/>
      <c r="F59" s="105"/>
      <c r="G59" s="15" t="str">
        <f t="shared" ref="G59:AK74" si="67">IF(G58="","",TEXT(DATE($B60+2018,$B61,G58),"aaa"))</f>
        <v>金</v>
      </c>
      <c r="H59" s="15" t="str">
        <f t="shared" si="67"/>
        <v>土</v>
      </c>
      <c r="I59" s="15" t="str">
        <f t="shared" si="67"/>
        <v>日</v>
      </c>
      <c r="J59" s="15" t="str">
        <f t="shared" si="67"/>
        <v>月</v>
      </c>
      <c r="K59" s="15" t="str">
        <f t="shared" si="67"/>
        <v>火</v>
      </c>
      <c r="L59" s="15" t="str">
        <f t="shared" si="67"/>
        <v>水</v>
      </c>
      <c r="M59" s="15" t="str">
        <f t="shared" si="67"/>
        <v>木</v>
      </c>
      <c r="N59" s="15" t="str">
        <f t="shared" si="67"/>
        <v>金</v>
      </c>
      <c r="O59" s="15" t="str">
        <f t="shared" si="67"/>
        <v>土</v>
      </c>
      <c r="P59" s="15" t="str">
        <f t="shared" si="67"/>
        <v>日</v>
      </c>
      <c r="Q59" s="15" t="str">
        <f t="shared" si="67"/>
        <v>月</v>
      </c>
      <c r="R59" s="15" t="str">
        <f t="shared" si="67"/>
        <v>火</v>
      </c>
      <c r="S59" s="15" t="str">
        <f t="shared" si="67"/>
        <v>水</v>
      </c>
      <c r="T59" s="15" t="str">
        <f t="shared" si="67"/>
        <v>木</v>
      </c>
      <c r="U59" s="15" t="str">
        <f t="shared" si="67"/>
        <v>金</v>
      </c>
      <c r="V59" s="15" t="str">
        <f t="shared" si="67"/>
        <v>土</v>
      </c>
      <c r="W59" s="15" t="str">
        <f t="shared" si="67"/>
        <v>日</v>
      </c>
      <c r="X59" s="15" t="str">
        <f t="shared" si="67"/>
        <v>月</v>
      </c>
      <c r="Y59" s="15" t="str">
        <f t="shared" si="67"/>
        <v>火</v>
      </c>
      <c r="Z59" s="15" t="str">
        <f t="shared" si="67"/>
        <v>水</v>
      </c>
      <c r="AA59" s="15" t="str">
        <f t="shared" si="67"/>
        <v>木</v>
      </c>
      <c r="AB59" s="15" t="str">
        <f t="shared" si="67"/>
        <v>金</v>
      </c>
      <c r="AC59" s="15" t="str">
        <f t="shared" si="67"/>
        <v>土</v>
      </c>
      <c r="AD59" s="15" t="str">
        <f t="shared" si="67"/>
        <v>日</v>
      </c>
      <c r="AE59" s="15" t="str">
        <f t="shared" si="67"/>
        <v>月</v>
      </c>
      <c r="AF59" s="15" t="str">
        <f t="shared" si="67"/>
        <v>火</v>
      </c>
      <c r="AG59" s="15" t="str">
        <f t="shared" si="67"/>
        <v>水</v>
      </c>
      <c r="AH59" s="15" t="str">
        <f t="shared" si="67"/>
        <v>木</v>
      </c>
      <c r="AI59" s="15" t="str">
        <f t="shared" si="67"/>
        <v>金</v>
      </c>
      <c r="AJ59" s="15" t="str">
        <f t="shared" si="67"/>
        <v>土</v>
      </c>
      <c r="AK59" s="15" t="str">
        <f t="shared" si="67"/>
        <v>日</v>
      </c>
      <c r="AL59" s="117"/>
      <c r="AM59" s="118"/>
      <c r="AN59" s="118"/>
      <c r="AO59" s="118"/>
      <c r="AP59" s="118"/>
      <c r="AQ59" s="119"/>
      <c r="AR59" s="26"/>
      <c r="AS59" s="27" t="str">
        <f t="shared" ref="AS59" si="68">IFERROR(AP62/AP60,"")</f>
        <v/>
      </c>
    </row>
    <row r="60" spans="1:45" ht="14.25" customHeight="1" x14ac:dyDescent="0.15">
      <c r="A60" s="65" t="s">
        <v>49</v>
      </c>
      <c r="B60" s="52"/>
      <c r="C60" s="37" t="s">
        <v>18</v>
      </c>
      <c r="D60" s="103" t="s">
        <v>9</v>
      </c>
      <c r="E60" s="104"/>
      <c r="F60" s="105"/>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8"/>
      <c r="AL60" s="120" t="s">
        <v>38</v>
      </c>
      <c r="AM60" s="121"/>
      <c r="AN60" s="121"/>
      <c r="AO60" s="121"/>
      <c r="AP60" s="122">
        <f>COUNTIF(G60:AK60,プルダウン!$B$3)</f>
        <v>0</v>
      </c>
      <c r="AQ60" s="123"/>
      <c r="AR60" s="128"/>
      <c r="AS60" s="129"/>
    </row>
    <row r="61" spans="1:45" ht="14.25" customHeight="1" x14ac:dyDescent="0.15">
      <c r="A61" s="36"/>
      <c r="B61" s="53"/>
      <c r="C61" s="35" t="s">
        <v>56</v>
      </c>
      <c r="D61" s="103" t="s">
        <v>47</v>
      </c>
      <c r="E61" s="104"/>
      <c r="F61" s="105"/>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7"/>
      <c r="AJ61" s="47"/>
      <c r="AK61" s="48"/>
      <c r="AL61" s="11"/>
      <c r="AM61" s="4"/>
      <c r="AN61" s="4"/>
      <c r="AO61" s="4"/>
      <c r="AP61" s="9"/>
      <c r="AQ61" s="10"/>
      <c r="AR61" s="130"/>
      <c r="AS61" s="131"/>
    </row>
    <row r="62" spans="1:45" ht="14.25" customHeight="1" thickBot="1" x14ac:dyDescent="0.2">
      <c r="A62" s="29"/>
      <c r="B62" s="40"/>
      <c r="C62" s="30"/>
      <c r="D62" s="111" t="s">
        <v>48</v>
      </c>
      <c r="E62" s="112"/>
      <c r="F62" s="113"/>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50"/>
      <c r="AJ62" s="50"/>
      <c r="AK62" s="51"/>
      <c r="AL62" s="124" t="s">
        <v>14</v>
      </c>
      <c r="AM62" s="125"/>
      <c r="AN62" s="125"/>
      <c r="AO62" s="125"/>
      <c r="AP62" s="126">
        <f>COUNTIF(G62:AK62,プルダウン!$D$4)+COUNTIF(G62:AK62,プルダウン!$D$5)-COUNTIF(G60:AK60,プルダウン!$B$4)-COUNTIF(G60:AK60,プルダウン!$B$5)-COUNTIF(G60:AK60,プルダウン!$B$6)-COUNTIF(G60:AK60,プルダウン!$B$7)-COUNTIF(G60:AK60,プルダウン!$B$8)-COUNTIF(G60:AK60,プルダウン!$B$9)</f>
        <v>0</v>
      </c>
      <c r="AQ62" s="127"/>
      <c r="AR62" s="132"/>
      <c r="AS62" s="133"/>
    </row>
    <row r="63" spans="1:45" ht="14.25" customHeight="1" x14ac:dyDescent="0.15">
      <c r="A63" s="31"/>
      <c r="B63" s="38"/>
      <c r="C63" s="32"/>
      <c r="D63" s="108" t="s">
        <v>12</v>
      </c>
      <c r="E63" s="109"/>
      <c r="F63" s="110"/>
      <c r="G63" s="13">
        <v>1</v>
      </c>
      <c r="H63" s="13">
        <v>2</v>
      </c>
      <c r="I63" s="13">
        <v>3</v>
      </c>
      <c r="J63" s="13">
        <v>4</v>
      </c>
      <c r="K63" s="13">
        <v>5</v>
      </c>
      <c r="L63" s="13">
        <v>6</v>
      </c>
      <c r="M63" s="13">
        <v>7</v>
      </c>
      <c r="N63" s="13">
        <v>8</v>
      </c>
      <c r="O63" s="13">
        <v>9</v>
      </c>
      <c r="P63" s="13">
        <v>10</v>
      </c>
      <c r="Q63" s="13">
        <v>11</v>
      </c>
      <c r="R63" s="13">
        <v>12</v>
      </c>
      <c r="S63" s="13">
        <v>13</v>
      </c>
      <c r="T63" s="13">
        <v>14</v>
      </c>
      <c r="U63" s="13">
        <v>15</v>
      </c>
      <c r="V63" s="13">
        <v>16</v>
      </c>
      <c r="W63" s="13">
        <v>17</v>
      </c>
      <c r="X63" s="13">
        <v>18</v>
      </c>
      <c r="Y63" s="13">
        <v>19</v>
      </c>
      <c r="Z63" s="13">
        <v>20</v>
      </c>
      <c r="AA63" s="13">
        <v>21</v>
      </c>
      <c r="AB63" s="13">
        <v>22</v>
      </c>
      <c r="AC63" s="13">
        <v>23</v>
      </c>
      <c r="AD63" s="13">
        <v>24</v>
      </c>
      <c r="AE63" s="13">
        <v>25</v>
      </c>
      <c r="AF63" s="13">
        <v>26</v>
      </c>
      <c r="AG63" s="13">
        <v>27</v>
      </c>
      <c r="AH63" s="13">
        <v>28</v>
      </c>
      <c r="AI63" s="13" t="str">
        <f t="shared" ref="AI63" si="69">IF(DAY(EOMONTH(DATE(B65+2018,B66,1),0))&lt;29,"","29")</f>
        <v>29</v>
      </c>
      <c r="AJ63" s="13" t="str">
        <f t="shared" ref="AJ63" si="70">IF(DAY(EOMONTH(DATE(B65+2018,B66,1),0))&lt;30,"","30")</f>
        <v>30</v>
      </c>
      <c r="AK63" s="14" t="str">
        <f t="shared" ref="AK63" si="71">IF(DAY(EOMONTH(DATE(B65+2018,B66,1),0))&lt;31,"","31")</f>
        <v>31</v>
      </c>
      <c r="AL63" s="114" t="s">
        <v>13</v>
      </c>
      <c r="AM63" s="115"/>
      <c r="AN63" s="115"/>
      <c r="AO63" s="115"/>
      <c r="AP63" s="115"/>
      <c r="AQ63" s="116"/>
      <c r="AR63" s="134" t="s">
        <v>55</v>
      </c>
      <c r="AS63" s="135"/>
    </row>
    <row r="64" spans="1:45" ht="14.25" customHeight="1" x14ac:dyDescent="0.15">
      <c r="A64" s="33"/>
      <c r="B64" s="39"/>
      <c r="C64" s="34"/>
      <c r="D64" s="103" t="s">
        <v>2</v>
      </c>
      <c r="E64" s="104"/>
      <c r="F64" s="105"/>
      <c r="G64" s="15" t="str">
        <f t="shared" si="67"/>
        <v>金</v>
      </c>
      <c r="H64" s="15" t="str">
        <f t="shared" si="67"/>
        <v>土</v>
      </c>
      <c r="I64" s="15" t="str">
        <f t="shared" si="67"/>
        <v>日</v>
      </c>
      <c r="J64" s="15" t="str">
        <f t="shared" si="67"/>
        <v>月</v>
      </c>
      <c r="K64" s="15" t="str">
        <f t="shared" si="67"/>
        <v>火</v>
      </c>
      <c r="L64" s="15" t="str">
        <f t="shared" si="67"/>
        <v>水</v>
      </c>
      <c r="M64" s="15" t="str">
        <f t="shared" si="67"/>
        <v>木</v>
      </c>
      <c r="N64" s="15" t="str">
        <f t="shared" si="67"/>
        <v>金</v>
      </c>
      <c r="O64" s="15" t="str">
        <f t="shared" si="67"/>
        <v>土</v>
      </c>
      <c r="P64" s="15" t="str">
        <f t="shared" si="67"/>
        <v>日</v>
      </c>
      <c r="Q64" s="15" t="str">
        <f t="shared" si="67"/>
        <v>月</v>
      </c>
      <c r="R64" s="15" t="str">
        <f t="shared" si="67"/>
        <v>火</v>
      </c>
      <c r="S64" s="15" t="str">
        <f t="shared" si="67"/>
        <v>水</v>
      </c>
      <c r="T64" s="15" t="str">
        <f t="shared" si="67"/>
        <v>木</v>
      </c>
      <c r="U64" s="15" t="str">
        <f t="shared" si="67"/>
        <v>金</v>
      </c>
      <c r="V64" s="15" t="str">
        <f t="shared" si="67"/>
        <v>土</v>
      </c>
      <c r="W64" s="15" t="str">
        <f t="shared" si="67"/>
        <v>日</v>
      </c>
      <c r="X64" s="15" t="str">
        <f t="shared" si="67"/>
        <v>月</v>
      </c>
      <c r="Y64" s="15" t="str">
        <f t="shared" si="67"/>
        <v>火</v>
      </c>
      <c r="Z64" s="15" t="str">
        <f t="shared" si="67"/>
        <v>水</v>
      </c>
      <c r="AA64" s="15" t="str">
        <f t="shared" si="67"/>
        <v>木</v>
      </c>
      <c r="AB64" s="15" t="str">
        <f t="shared" si="67"/>
        <v>金</v>
      </c>
      <c r="AC64" s="15" t="str">
        <f t="shared" si="67"/>
        <v>土</v>
      </c>
      <c r="AD64" s="15" t="str">
        <f t="shared" si="67"/>
        <v>日</v>
      </c>
      <c r="AE64" s="15" t="str">
        <f t="shared" si="67"/>
        <v>月</v>
      </c>
      <c r="AF64" s="15" t="str">
        <f t="shared" si="67"/>
        <v>火</v>
      </c>
      <c r="AG64" s="15" t="str">
        <f t="shared" si="67"/>
        <v>水</v>
      </c>
      <c r="AH64" s="15" t="str">
        <f t="shared" si="67"/>
        <v>木</v>
      </c>
      <c r="AI64" s="15" t="str">
        <f t="shared" si="67"/>
        <v>金</v>
      </c>
      <c r="AJ64" s="15" t="str">
        <f t="shared" si="67"/>
        <v>土</v>
      </c>
      <c r="AK64" s="15" t="str">
        <f t="shared" si="67"/>
        <v>日</v>
      </c>
      <c r="AL64" s="117"/>
      <c r="AM64" s="118"/>
      <c r="AN64" s="118"/>
      <c r="AO64" s="118"/>
      <c r="AP64" s="118"/>
      <c r="AQ64" s="119"/>
      <c r="AR64" s="26"/>
      <c r="AS64" s="27" t="str">
        <f t="shared" ref="AS64" si="72">IFERROR(AP67/AP65,"")</f>
        <v/>
      </c>
    </row>
    <row r="65" spans="1:45" ht="14.25" customHeight="1" x14ac:dyDescent="0.15">
      <c r="A65" s="65" t="s">
        <v>49</v>
      </c>
      <c r="B65" s="52"/>
      <c r="C65" s="37" t="s">
        <v>18</v>
      </c>
      <c r="D65" s="103" t="s">
        <v>9</v>
      </c>
      <c r="E65" s="104"/>
      <c r="F65" s="105"/>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8"/>
      <c r="AL65" s="120" t="s">
        <v>38</v>
      </c>
      <c r="AM65" s="121"/>
      <c r="AN65" s="121"/>
      <c r="AO65" s="121"/>
      <c r="AP65" s="122">
        <f>COUNTIF(G65:AK65,プルダウン!$B$3)</f>
        <v>0</v>
      </c>
      <c r="AQ65" s="123"/>
      <c r="AR65" s="128"/>
      <c r="AS65" s="129"/>
    </row>
    <row r="66" spans="1:45" ht="14.25" customHeight="1" x14ac:dyDescent="0.15">
      <c r="A66" s="36"/>
      <c r="B66" s="53"/>
      <c r="C66" s="35" t="s">
        <v>56</v>
      </c>
      <c r="D66" s="103" t="s">
        <v>47</v>
      </c>
      <c r="E66" s="104"/>
      <c r="F66" s="105"/>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7"/>
      <c r="AJ66" s="47"/>
      <c r="AK66" s="48"/>
      <c r="AL66" s="11"/>
      <c r="AM66" s="4"/>
      <c r="AN66" s="4"/>
      <c r="AO66" s="4"/>
      <c r="AP66" s="9"/>
      <c r="AQ66" s="10"/>
      <c r="AR66" s="130"/>
      <c r="AS66" s="131"/>
    </row>
    <row r="67" spans="1:45" ht="14.25" customHeight="1" thickBot="1" x14ac:dyDescent="0.2">
      <c r="A67" s="29"/>
      <c r="B67" s="40"/>
      <c r="C67" s="30"/>
      <c r="D67" s="111" t="s">
        <v>48</v>
      </c>
      <c r="E67" s="112"/>
      <c r="F67" s="113"/>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50"/>
      <c r="AJ67" s="50"/>
      <c r="AK67" s="51"/>
      <c r="AL67" s="124" t="s">
        <v>14</v>
      </c>
      <c r="AM67" s="125"/>
      <c r="AN67" s="125"/>
      <c r="AO67" s="125"/>
      <c r="AP67" s="126">
        <f>COUNTIF(G67:AK67,プルダウン!$D$4)+COUNTIF(G67:AK67,プルダウン!$D$5)-COUNTIF(G65:AK65,プルダウン!$B$4)-COUNTIF(G65:AK65,プルダウン!$B$5)-COUNTIF(G65:AK65,プルダウン!$B$6)-COUNTIF(G65:AK65,プルダウン!$B$7)-COUNTIF(G65:AK65,プルダウン!$B$8)-COUNTIF(G65:AK65,プルダウン!$B$9)</f>
        <v>0</v>
      </c>
      <c r="AQ67" s="127"/>
      <c r="AR67" s="132"/>
      <c r="AS67" s="133"/>
    </row>
    <row r="68" spans="1:45" ht="14.25" customHeight="1" x14ac:dyDescent="0.15">
      <c r="A68" s="31"/>
      <c r="B68" s="38"/>
      <c r="C68" s="32"/>
      <c r="D68" s="108" t="s">
        <v>12</v>
      </c>
      <c r="E68" s="109"/>
      <c r="F68" s="110"/>
      <c r="G68" s="13">
        <v>1</v>
      </c>
      <c r="H68" s="13">
        <v>2</v>
      </c>
      <c r="I68" s="13">
        <v>3</v>
      </c>
      <c r="J68" s="13">
        <v>4</v>
      </c>
      <c r="K68" s="13">
        <v>5</v>
      </c>
      <c r="L68" s="13">
        <v>6</v>
      </c>
      <c r="M68" s="13">
        <v>7</v>
      </c>
      <c r="N68" s="13">
        <v>8</v>
      </c>
      <c r="O68" s="13">
        <v>9</v>
      </c>
      <c r="P68" s="13">
        <v>10</v>
      </c>
      <c r="Q68" s="13">
        <v>11</v>
      </c>
      <c r="R68" s="13">
        <v>12</v>
      </c>
      <c r="S68" s="13">
        <v>13</v>
      </c>
      <c r="T68" s="13">
        <v>14</v>
      </c>
      <c r="U68" s="13">
        <v>15</v>
      </c>
      <c r="V68" s="13">
        <v>16</v>
      </c>
      <c r="W68" s="13">
        <v>17</v>
      </c>
      <c r="X68" s="13">
        <v>18</v>
      </c>
      <c r="Y68" s="13">
        <v>19</v>
      </c>
      <c r="Z68" s="13">
        <v>20</v>
      </c>
      <c r="AA68" s="13">
        <v>21</v>
      </c>
      <c r="AB68" s="13">
        <v>22</v>
      </c>
      <c r="AC68" s="13">
        <v>23</v>
      </c>
      <c r="AD68" s="13">
        <v>24</v>
      </c>
      <c r="AE68" s="13">
        <v>25</v>
      </c>
      <c r="AF68" s="13">
        <v>26</v>
      </c>
      <c r="AG68" s="13">
        <v>27</v>
      </c>
      <c r="AH68" s="13">
        <v>28</v>
      </c>
      <c r="AI68" s="13" t="str">
        <f t="shared" ref="AI68" si="73">IF(DAY(EOMONTH(DATE(B70+2018,B71,1),0))&lt;29,"","29")</f>
        <v>29</v>
      </c>
      <c r="AJ68" s="13" t="str">
        <f t="shared" ref="AJ68" si="74">IF(DAY(EOMONTH(DATE(B70+2018,B71,1),0))&lt;30,"","30")</f>
        <v>30</v>
      </c>
      <c r="AK68" s="14" t="str">
        <f t="shared" ref="AK68" si="75">IF(DAY(EOMONTH(DATE(B70+2018,B71,1),0))&lt;31,"","31")</f>
        <v>31</v>
      </c>
      <c r="AL68" s="114" t="s">
        <v>13</v>
      </c>
      <c r="AM68" s="115"/>
      <c r="AN68" s="115"/>
      <c r="AO68" s="115"/>
      <c r="AP68" s="115"/>
      <c r="AQ68" s="116"/>
      <c r="AR68" s="134" t="s">
        <v>55</v>
      </c>
      <c r="AS68" s="135"/>
    </row>
    <row r="69" spans="1:45" ht="14.25" customHeight="1" x14ac:dyDescent="0.15">
      <c r="A69" s="33"/>
      <c r="B69" s="39"/>
      <c r="C69" s="34"/>
      <c r="D69" s="103" t="s">
        <v>2</v>
      </c>
      <c r="E69" s="104"/>
      <c r="F69" s="105"/>
      <c r="G69" s="15" t="str">
        <f t="shared" si="67"/>
        <v>金</v>
      </c>
      <c r="H69" s="15" t="str">
        <f t="shared" si="67"/>
        <v>土</v>
      </c>
      <c r="I69" s="15" t="str">
        <f t="shared" si="67"/>
        <v>日</v>
      </c>
      <c r="J69" s="15" t="str">
        <f t="shared" si="67"/>
        <v>月</v>
      </c>
      <c r="K69" s="15" t="str">
        <f t="shared" si="67"/>
        <v>火</v>
      </c>
      <c r="L69" s="15" t="str">
        <f t="shared" si="67"/>
        <v>水</v>
      </c>
      <c r="M69" s="15" t="str">
        <f t="shared" si="67"/>
        <v>木</v>
      </c>
      <c r="N69" s="15" t="str">
        <f t="shared" si="67"/>
        <v>金</v>
      </c>
      <c r="O69" s="15" t="str">
        <f t="shared" si="67"/>
        <v>土</v>
      </c>
      <c r="P69" s="15" t="str">
        <f t="shared" si="67"/>
        <v>日</v>
      </c>
      <c r="Q69" s="15" t="str">
        <f t="shared" si="67"/>
        <v>月</v>
      </c>
      <c r="R69" s="15" t="str">
        <f t="shared" si="67"/>
        <v>火</v>
      </c>
      <c r="S69" s="15" t="str">
        <f t="shared" si="67"/>
        <v>水</v>
      </c>
      <c r="T69" s="15" t="str">
        <f t="shared" si="67"/>
        <v>木</v>
      </c>
      <c r="U69" s="15" t="str">
        <f t="shared" si="67"/>
        <v>金</v>
      </c>
      <c r="V69" s="15" t="str">
        <f t="shared" si="67"/>
        <v>土</v>
      </c>
      <c r="W69" s="15" t="str">
        <f t="shared" si="67"/>
        <v>日</v>
      </c>
      <c r="X69" s="15" t="str">
        <f t="shared" si="67"/>
        <v>月</v>
      </c>
      <c r="Y69" s="15" t="str">
        <f t="shared" si="67"/>
        <v>火</v>
      </c>
      <c r="Z69" s="15" t="str">
        <f t="shared" si="67"/>
        <v>水</v>
      </c>
      <c r="AA69" s="15" t="str">
        <f t="shared" si="67"/>
        <v>木</v>
      </c>
      <c r="AB69" s="15" t="str">
        <f t="shared" si="67"/>
        <v>金</v>
      </c>
      <c r="AC69" s="15" t="str">
        <f t="shared" si="67"/>
        <v>土</v>
      </c>
      <c r="AD69" s="15" t="str">
        <f t="shared" si="67"/>
        <v>日</v>
      </c>
      <c r="AE69" s="15" t="str">
        <f t="shared" si="67"/>
        <v>月</v>
      </c>
      <c r="AF69" s="15" t="str">
        <f t="shared" si="67"/>
        <v>火</v>
      </c>
      <c r="AG69" s="15" t="str">
        <f t="shared" si="67"/>
        <v>水</v>
      </c>
      <c r="AH69" s="15" t="str">
        <f t="shared" si="67"/>
        <v>木</v>
      </c>
      <c r="AI69" s="15" t="str">
        <f t="shared" si="67"/>
        <v>金</v>
      </c>
      <c r="AJ69" s="15" t="str">
        <f t="shared" si="67"/>
        <v>土</v>
      </c>
      <c r="AK69" s="15" t="str">
        <f t="shared" si="67"/>
        <v>日</v>
      </c>
      <c r="AL69" s="117"/>
      <c r="AM69" s="118"/>
      <c r="AN69" s="118"/>
      <c r="AO69" s="118"/>
      <c r="AP69" s="118"/>
      <c r="AQ69" s="119"/>
      <c r="AR69" s="26"/>
      <c r="AS69" s="27" t="str">
        <f t="shared" ref="AS69" si="76">IFERROR(AP72/AP70,"")</f>
        <v/>
      </c>
    </row>
    <row r="70" spans="1:45" ht="14.25" customHeight="1" x14ac:dyDescent="0.15">
      <c r="A70" s="65" t="s">
        <v>49</v>
      </c>
      <c r="B70" s="52"/>
      <c r="C70" s="37" t="s">
        <v>18</v>
      </c>
      <c r="D70" s="103" t="s">
        <v>9</v>
      </c>
      <c r="E70" s="104"/>
      <c r="F70" s="105"/>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8"/>
      <c r="AL70" s="120" t="s">
        <v>38</v>
      </c>
      <c r="AM70" s="121"/>
      <c r="AN70" s="121"/>
      <c r="AO70" s="121"/>
      <c r="AP70" s="122">
        <f>COUNTIF(G70:AK70,プルダウン!$B$3)</f>
        <v>0</v>
      </c>
      <c r="AQ70" s="123"/>
      <c r="AR70" s="128"/>
      <c r="AS70" s="129"/>
    </row>
    <row r="71" spans="1:45" ht="14.25" customHeight="1" x14ac:dyDescent="0.15">
      <c r="A71" s="36"/>
      <c r="B71" s="53"/>
      <c r="C71" s="35" t="s">
        <v>56</v>
      </c>
      <c r="D71" s="103" t="s">
        <v>47</v>
      </c>
      <c r="E71" s="104"/>
      <c r="F71" s="105"/>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7"/>
      <c r="AJ71" s="47"/>
      <c r="AK71" s="48"/>
      <c r="AL71" s="11"/>
      <c r="AM71" s="4"/>
      <c r="AN71" s="4"/>
      <c r="AO71" s="4"/>
      <c r="AP71" s="9"/>
      <c r="AQ71" s="10"/>
      <c r="AR71" s="130"/>
      <c r="AS71" s="131"/>
    </row>
    <row r="72" spans="1:45" ht="14.25" customHeight="1" thickBot="1" x14ac:dyDescent="0.2">
      <c r="A72" s="29"/>
      <c r="B72" s="40"/>
      <c r="C72" s="30"/>
      <c r="D72" s="111" t="s">
        <v>48</v>
      </c>
      <c r="E72" s="112"/>
      <c r="F72" s="113"/>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50"/>
      <c r="AJ72" s="50"/>
      <c r="AK72" s="51"/>
      <c r="AL72" s="124" t="s">
        <v>14</v>
      </c>
      <c r="AM72" s="125"/>
      <c r="AN72" s="125"/>
      <c r="AO72" s="125"/>
      <c r="AP72" s="126">
        <f>COUNTIF(G72:AK72,プルダウン!$D$4)+COUNTIF(G72:AK72,プルダウン!$D$5)-COUNTIF(G70:AK70,プルダウン!$B$4)-COUNTIF(G70:AK70,プルダウン!$B$5)-COUNTIF(G70:AK70,プルダウン!$B$6)-COUNTIF(G70:AK70,プルダウン!$B$7)-COUNTIF(G70:AK70,プルダウン!$B$8)-COUNTIF(G70:AK70,プルダウン!$B$9)</f>
        <v>0</v>
      </c>
      <c r="AQ72" s="127"/>
      <c r="AR72" s="132"/>
      <c r="AS72" s="133"/>
    </row>
    <row r="73" spans="1:45" ht="14.25" customHeight="1" x14ac:dyDescent="0.15">
      <c r="A73" s="31"/>
      <c r="B73" s="38"/>
      <c r="C73" s="32"/>
      <c r="D73" s="108" t="s">
        <v>12</v>
      </c>
      <c r="E73" s="109"/>
      <c r="F73" s="110"/>
      <c r="G73" s="13">
        <v>1</v>
      </c>
      <c r="H73" s="13">
        <v>2</v>
      </c>
      <c r="I73" s="13">
        <v>3</v>
      </c>
      <c r="J73" s="13">
        <v>4</v>
      </c>
      <c r="K73" s="13">
        <v>5</v>
      </c>
      <c r="L73" s="13">
        <v>6</v>
      </c>
      <c r="M73" s="13">
        <v>7</v>
      </c>
      <c r="N73" s="13">
        <v>8</v>
      </c>
      <c r="O73" s="13">
        <v>9</v>
      </c>
      <c r="P73" s="13">
        <v>10</v>
      </c>
      <c r="Q73" s="13">
        <v>11</v>
      </c>
      <c r="R73" s="13">
        <v>12</v>
      </c>
      <c r="S73" s="13">
        <v>13</v>
      </c>
      <c r="T73" s="13">
        <v>14</v>
      </c>
      <c r="U73" s="13">
        <v>15</v>
      </c>
      <c r="V73" s="13">
        <v>16</v>
      </c>
      <c r="W73" s="13">
        <v>17</v>
      </c>
      <c r="X73" s="13">
        <v>18</v>
      </c>
      <c r="Y73" s="13">
        <v>19</v>
      </c>
      <c r="Z73" s="13">
        <v>20</v>
      </c>
      <c r="AA73" s="13">
        <v>21</v>
      </c>
      <c r="AB73" s="13">
        <v>22</v>
      </c>
      <c r="AC73" s="13">
        <v>23</v>
      </c>
      <c r="AD73" s="13">
        <v>24</v>
      </c>
      <c r="AE73" s="13">
        <v>25</v>
      </c>
      <c r="AF73" s="13">
        <v>26</v>
      </c>
      <c r="AG73" s="13">
        <v>27</v>
      </c>
      <c r="AH73" s="13">
        <v>28</v>
      </c>
      <c r="AI73" s="13" t="str">
        <f t="shared" ref="AI73" si="77">IF(DAY(EOMONTH(DATE(B75+2018,B76,1),0))&lt;29,"","29")</f>
        <v>29</v>
      </c>
      <c r="AJ73" s="13" t="str">
        <f t="shared" ref="AJ73" si="78">IF(DAY(EOMONTH(DATE(B75+2018,B76,1),0))&lt;30,"","30")</f>
        <v>30</v>
      </c>
      <c r="AK73" s="14" t="str">
        <f t="shared" ref="AK73" si="79">IF(DAY(EOMONTH(DATE(B75+2018,B76,1),0))&lt;31,"","31")</f>
        <v>31</v>
      </c>
      <c r="AL73" s="114" t="s">
        <v>13</v>
      </c>
      <c r="AM73" s="115"/>
      <c r="AN73" s="115"/>
      <c r="AO73" s="115"/>
      <c r="AP73" s="115"/>
      <c r="AQ73" s="116"/>
      <c r="AR73" s="134" t="s">
        <v>55</v>
      </c>
      <c r="AS73" s="135"/>
    </row>
    <row r="74" spans="1:45" ht="14.25" customHeight="1" x14ac:dyDescent="0.15">
      <c r="A74" s="33"/>
      <c r="B74" s="39"/>
      <c r="C74" s="34"/>
      <c r="D74" s="103" t="s">
        <v>2</v>
      </c>
      <c r="E74" s="104"/>
      <c r="F74" s="105"/>
      <c r="G74" s="15" t="str">
        <f t="shared" si="67"/>
        <v>金</v>
      </c>
      <c r="H74" s="15" t="str">
        <f t="shared" si="67"/>
        <v>土</v>
      </c>
      <c r="I74" s="15" t="str">
        <f t="shared" si="67"/>
        <v>日</v>
      </c>
      <c r="J74" s="15" t="str">
        <f t="shared" si="67"/>
        <v>月</v>
      </c>
      <c r="K74" s="15" t="str">
        <f t="shared" si="67"/>
        <v>火</v>
      </c>
      <c r="L74" s="15" t="str">
        <f t="shared" si="67"/>
        <v>水</v>
      </c>
      <c r="M74" s="15" t="str">
        <f t="shared" si="67"/>
        <v>木</v>
      </c>
      <c r="N74" s="15" t="str">
        <f t="shared" si="67"/>
        <v>金</v>
      </c>
      <c r="O74" s="15" t="str">
        <f t="shared" si="67"/>
        <v>土</v>
      </c>
      <c r="P74" s="15" t="str">
        <f t="shared" si="67"/>
        <v>日</v>
      </c>
      <c r="Q74" s="15" t="str">
        <f t="shared" si="67"/>
        <v>月</v>
      </c>
      <c r="R74" s="15" t="str">
        <f t="shared" si="67"/>
        <v>火</v>
      </c>
      <c r="S74" s="15" t="str">
        <f t="shared" si="67"/>
        <v>水</v>
      </c>
      <c r="T74" s="15" t="str">
        <f t="shared" si="67"/>
        <v>木</v>
      </c>
      <c r="U74" s="15" t="str">
        <f t="shared" si="67"/>
        <v>金</v>
      </c>
      <c r="V74" s="15" t="str">
        <f t="shared" si="67"/>
        <v>土</v>
      </c>
      <c r="W74" s="15" t="str">
        <f t="shared" si="67"/>
        <v>日</v>
      </c>
      <c r="X74" s="15" t="str">
        <f t="shared" si="67"/>
        <v>月</v>
      </c>
      <c r="Y74" s="15" t="str">
        <f t="shared" si="67"/>
        <v>火</v>
      </c>
      <c r="Z74" s="15" t="str">
        <f t="shared" si="67"/>
        <v>水</v>
      </c>
      <c r="AA74" s="15" t="str">
        <f t="shared" si="67"/>
        <v>木</v>
      </c>
      <c r="AB74" s="15" t="str">
        <f t="shared" si="67"/>
        <v>金</v>
      </c>
      <c r="AC74" s="15" t="str">
        <f t="shared" si="67"/>
        <v>土</v>
      </c>
      <c r="AD74" s="15" t="str">
        <f t="shared" si="67"/>
        <v>日</v>
      </c>
      <c r="AE74" s="15" t="str">
        <f t="shared" si="67"/>
        <v>月</v>
      </c>
      <c r="AF74" s="15" t="str">
        <f t="shared" si="67"/>
        <v>火</v>
      </c>
      <c r="AG74" s="15" t="str">
        <f t="shared" si="67"/>
        <v>水</v>
      </c>
      <c r="AH74" s="15" t="str">
        <f t="shared" si="67"/>
        <v>木</v>
      </c>
      <c r="AI74" s="15" t="str">
        <f t="shared" si="67"/>
        <v>金</v>
      </c>
      <c r="AJ74" s="15" t="str">
        <f t="shared" si="67"/>
        <v>土</v>
      </c>
      <c r="AK74" s="15" t="str">
        <f t="shared" si="67"/>
        <v>日</v>
      </c>
      <c r="AL74" s="117"/>
      <c r="AM74" s="118"/>
      <c r="AN74" s="118"/>
      <c r="AO74" s="118"/>
      <c r="AP74" s="118"/>
      <c r="AQ74" s="119"/>
      <c r="AR74" s="26"/>
      <c r="AS74" s="27" t="str">
        <f t="shared" ref="AS74" si="80">IFERROR(AP77/AP75,"")</f>
        <v/>
      </c>
    </row>
    <row r="75" spans="1:45" ht="14.25" customHeight="1" x14ac:dyDescent="0.15">
      <c r="A75" s="65" t="s">
        <v>49</v>
      </c>
      <c r="B75" s="52"/>
      <c r="C75" s="37" t="s">
        <v>18</v>
      </c>
      <c r="D75" s="103" t="s">
        <v>9</v>
      </c>
      <c r="E75" s="104"/>
      <c r="F75" s="105"/>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8"/>
      <c r="AL75" s="120" t="s">
        <v>38</v>
      </c>
      <c r="AM75" s="121"/>
      <c r="AN75" s="121"/>
      <c r="AO75" s="121"/>
      <c r="AP75" s="122">
        <f>COUNTIF(G75:AK75,プルダウン!$B$3)</f>
        <v>0</v>
      </c>
      <c r="AQ75" s="123"/>
      <c r="AR75" s="128"/>
      <c r="AS75" s="129"/>
    </row>
    <row r="76" spans="1:45" ht="14.25" customHeight="1" x14ac:dyDescent="0.15">
      <c r="A76" s="36"/>
      <c r="B76" s="53"/>
      <c r="C76" s="35" t="s">
        <v>56</v>
      </c>
      <c r="D76" s="103" t="s">
        <v>47</v>
      </c>
      <c r="E76" s="104"/>
      <c r="F76" s="105"/>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7"/>
      <c r="AJ76" s="47"/>
      <c r="AK76" s="48"/>
      <c r="AL76" s="11"/>
      <c r="AM76" s="4"/>
      <c r="AN76" s="4"/>
      <c r="AO76" s="4"/>
      <c r="AP76" s="9"/>
      <c r="AQ76" s="10"/>
      <c r="AR76" s="130"/>
      <c r="AS76" s="131"/>
    </row>
    <row r="77" spans="1:45" ht="14.25" customHeight="1" thickBot="1" x14ac:dyDescent="0.2">
      <c r="A77" s="29"/>
      <c r="B77" s="40"/>
      <c r="C77" s="30"/>
      <c r="D77" s="111" t="s">
        <v>48</v>
      </c>
      <c r="E77" s="112"/>
      <c r="F77" s="113"/>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50"/>
      <c r="AJ77" s="50"/>
      <c r="AK77" s="51"/>
      <c r="AL77" s="124" t="s">
        <v>14</v>
      </c>
      <c r="AM77" s="125"/>
      <c r="AN77" s="125"/>
      <c r="AO77" s="125"/>
      <c r="AP77" s="126">
        <f>COUNTIF(G77:AK77,プルダウン!$D$4)+COUNTIF(G77:AK77,プルダウン!$D$5)-COUNTIF(G75:AK75,プルダウン!$B$4)-COUNTIF(G75:AK75,プルダウン!$B$5)-COUNTIF(G75:AK75,プルダウン!$B$6)-COUNTIF(G75:AK75,プルダウン!$B$7)-COUNTIF(G75:AK75,プルダウン!$B$8)-COUNTIF(G75:AK75,プルダウン!$B$9)</f>
        <v>0</v>
      </c>
      <c r="AQ77" s="127"/>
      <c r="AR77" s="132"/>
      <c r="AS77" s="133"/>
    </row>
    <row r="78" spans="1:45" ht="14.25" customHeight="1" x14ac:dyDescent="0.15">
      <c r="A78" s="31"/>
      <c r="B78" s="38"/>
      <c r="C78" s="32"/>
      <c r="D78" s="108" t="s">
        <v>12</v>
      </c>
      <c r="E78" s="109"/>
      <c r="F78" s="110"/>
      <c r="G78" s="13">
        <v>1</v>
      </c>
      <c r="H78" s="13">
        <v>2</v>
      </c>
      <c r="I78" s="13">
        <v>3</v>
      </c>
      <c r="J78" s="13">
        <v>4</v>
      </c>
      <c r="K78" s="13">
        <v>5</v>
      </c>
      <c r="L78" s="13">
        <v>6</v>
      </c>
      <c r="M78" s="13">
        <v>7</v>
      </c>
      <c r="N78" s="13">
        <v>8</v>
      </c>
      <c r="O78" s="13">
        <v>9</v>
      </c>
      <c r="P78" s="13">
        <v>10</v>
      </c>
      <c r="Q78" s="13">
        <v>11</v>
      </c>
      <c r="R78" s="13">
        <v>12</v>
      </c>
      <c r="S78" s="13">
        <v>13</v>
      </c>
      <c r="T78" s="13">
        <v>14</v>
      </c>
      <c r="U78" s="13">
        <v>15</v>
      </c>
      <c r="V78" s="13">
        <v>16</v>
      </c>
      <c r="W78" s="13">
        <v>17</v>
      </c>
      <c r="X78" s="13">
        <v>18</v>
      </c>
      <c r="Y78" s="13">
        <v>19</v>
      </c>
      <c r="Z78" s="13">
        <v>20</v>
      </c>
      <c r="AA78" s="13">
        <v>21</v>
      </c>
      <c r="AB78" s="13">
        <v>22</v>
      </c>
      <c r="AC78" s="13">
        <v>23</v>
      </c>
      <c r="AD78" s="13">
        <v>24</v>
      </c>
      <c r="AE78" s="13">
        <v>25</v>
      </c>
      <c r="AF78" s="13">
        <v>26</v>
      </c>
      <c r="AG78" s="13">
        <v>27</v>
      </c>
      <c r="AH78" s="13">
        <v>28</v>
      </c>
      <c r="AI78" s="13" t="str">
        <f t="shared" ref="AI78" si="81">IF(DAY(EOMONTH(DATE(B80+2018,B81,1),0))&lt;29,"","29")</f>
        <v>29</v>
      </c>
      <c r="AJ78" s="13" t="str">
        <f t="shared" ref="AJ78" si="82">IF(DAY(EOMONTH(DATE(B80+2018,B81,1),0))&lt;30,"","30")</f>
        <v>30</v>
      </c>
      <c r="AK78" s="14" t="str">
        <f t="shared" ref="AK78" si="83">IF(DAY(EOMONTH(DATE(B80+2018,B81,1),0))&lt;31,"","31")</f>
        <v>31</v>
      </c>
      <c r="AL78" s="114" t="s">
        <v>13</v>
      </c>
      <c r="AM78" s="115"/>
      <c r="AN78" s="115"/>
      <c r="AO78" s="115"/>
      <c r="AP78" s="115"/>
      <c r="AQ78" s="116"/>
      <c r="AR78" s="134" t="s">
        <v>55</v>
      </c>
      <c r="AS78" s="135"/>
    </row>
    <row r="79" spans="1:45" ht="14.25" customHeight="1" x14ac:dyDescent="0.15">
      <c r="A79" s="33"/>
      <c r="B79" s="39"/>
      <c r="C79" s="34"/>
      <c r="D79" s="103" t="s">
        <v>2</v>
      </c>
      <c r="E79" s="104"/>
      <c r="F79" s="105"/>
      <c r="G79" s="15" t="str">
        <f t="shared" ref="G79:AK79" si="84">IF(G78="","",TEXT(DATE($B80+2018,$B81,G78),"aaa"))</f>
        <v>金</v>
      </c>
      <c r="H79" s="15" t="str">
        <f t="shared" si="84"/>
        <v>土</v>
      </c>
      <c r="I79" s="15" t="str">
        <f t="shared" si="84"/>
        <v>日</v>
      </c>
      <c r="J79" s="15" t="str">
        <f t="shared" si="84"/>
        <v>月</v>
      </c>
      <c r="K79" s="15" t="str">
        <f t="shared" si="84"/>
        <v>火</v>
      </c>
      <c r="L79" s="15" t="str">
        <f t="shared" si="84"/>
        <v>水</v>
      </c>
      <c r="M79" s="15" t="str">
        <f t="shared" si="84"/>
        <v>木</v>
      </c>
      <c r="N79" s="15" t="str">
        <f t="shared" si="84"/>
        <v>金</v>
      </c>
      <c r="O79" s="15" t="str">
        <f t="shared" si="84"/>
        <v>土</v>
      </c>
      <c r="P79" s="15" t="str">
        <f t="shared" si="84"/>
        <v>日</v>
      </c>
      <c r="Q79" s="15" t="str">
        <f t="shared" si="84"/>
        <v>月</v>
      </c>
      <c r="R79" s="15" t="str">
        <f t="shared" si="84"/>
        <v>火</v>
      </c>
      <c r="S79" s="15" t="str">
        <f t="shared" si="84"/>
        <v>水</v>
      </c>
      <c r="T79" s="15" t="str">
        <f t="shared" si="84"/>
        <v>木</v>
      </c>
      <c r="U79" s="15" t="str">
        <f t="shared" si="84"/>
        <v>金</v>
      </c>
      <c r="V79" s="15" t="str">
        <f t="shared" si="84"/>
        <v>土</v>
      </c>
      <c r="W79" s="15" t="str">
        <f t="shared" si="84"/>
        <v>日</v>
      </c>
      <c r="X79" s="15" t="str">
        <f t="shared" si="84"/>
        <v>月</v>
      </c>
      <c r="Y79" s="15" t="str">
        <f t="shared" si="84"/>
        <v>火</v>
      </c>
      <c r="Z79" s="15" t="str">
        <f t="shared" si="84"/>
        <v>水</v>
      </c>
      <c r="AA79" s="15" t="str">
        <f t="shared" si="84"/>
        <v>木</v>
      </c>
      <c r="AB79" s="15" t="str">
        <f t="shared" si="84"/>
        <v>金</v>
      </c>
      <c r="AC79" s="15" t="str">
        <f t="shared" si="84"/>
        <v>土</v>
      </c>
      <c r="AD79" s="15" t="str">
        <f t="shared" si="84"/>
        <v>日</v>
      </c>
      <c r="AE79" s="15" t="str">
        <f t="shared" si="84"/>
        <v>月</v>
      </c>
      <c r="AF79" s="15" t="str">
        <f t="shared" si="84"/>
        <v>火</v>
      </c>
      <c r="AG79" s="15" t="str">
        <f t="shared" si="84"/>
        <v>水</v>
      </c>
      <c r="AH79" s="15" t="str">
        <f t="shared" si="84"/>
        <v>木</v>
      </c>
      <c r="AI79" s="15" t="str">
        <f t="shared" si="84"/>
        <v>金</v>
      </c>
      <c r="AJ79" s="15" t="str">
        <f t="shared" si="84"/>
        <v>土</v>
      </c>
      <c r="AK79" s="15" t="str">
        <f t="shared" si="84"/>
        <v>日</v>
      </c>
      <c r="AL79" s="117"/>
      <c r="AM79" s="118"/>
      <c r="AN79" s="118"/>
      <c r="AO79" s="118"/>
      <c r="AP79" s="118"/>
      <c r="AQ79" s="119"/>
      <c r="AR79" s="26"/>
      <c r="AS79" s="27" t="str">
        <f t="shared" ref="AS79" si="85">IFERROR(AP82/AP80,"")</f>
        <v/>
      </c>
    </row>
    <row r="80" spans="1:45" ht="14.25" customHeight="1" x14ac:dyDescent="0.15">
      <c r="A80" s="65" t="s">
        <v>49</v>
      </c>
      <c r="B80" s="52"/>
      <c r="C80" s="37" t="s">
        <v>18</v>
      </c>
      <c r="D80" s="103" t="s">
        <v>9</v>
      </c>
      <c r="E80" s="104"/>
      <c r="F80" s="105"/>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8"/>
      <c r="AL80" s="120" t="s">
        <v>38</v>
      </c>
      <c r="AM80" s="121"/>
      <c r="AN80" s="121"/>
      <c r="AO80" s="121"/>
      <c r="AP80" s="122">
        <f>COUNTIF(G80:AK80,プルダウン!$B$3)</f>
        <v>0</v>
      </c>
      <c r="AQ80" s="123"/>
      <c r="AR80" s="128"/>
      <c r="AS80" s="129"/>
    </row>
    <row r="81" spans="1:45" ht="14.25" customHeight="1" x14ac:dyDescent="0.15">
      <c r="A81" s="36"/>
      <c r="B81" s="53"/>
      <c r="C81" s="35" t="s">
        <v>56</v>
      </c>
      <c r="D81" s="103" t="s">
        <v>47</v>
      </c>
      <c r="E81" s="104"/>
      <c r="F81" s="105"/>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8"/>
      <c r="AL81" s="11"/>
      <c r="AM81" s="4"/>
      <c r="AN81" s="4"/>
      <c r="AO81" s="4"/>
      <c r="AP81" s="9"/>
      <c r="AQ81" s="10"/>
      <c r="AR81" s="130"/>
      <c r="AS81" s="131"/>
    </row>
    <row r="82" spans="1:45" ht="14.25" customHeight="1" thickBot="1" x14ac:dyDescent="0.2">
      <c r="A82" s="29"/>
      <c r="B82" s="40"/>
      <c r="C82" s="30"/>
      <c r="D82" s="111" t="s">
        <v>48</v>
      </c>
      <c r="E82" s="112"/>
      <c r="F82" s="113"/>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1"/>
      <c r="AL82" s="124" t="s">
        <v>14</v>
      </c>
      <c r="AM82" s="125"/>
      <c r="AN82" s="125"/>
      <c r="AO82" s="125"/>
      <c r="AP82" s="126">
        <f>COUNTIF(G82:AK82,プルダウン!$D$4)+COUNTIF(G82:AK82,プルダウン!$D$5)-COUNTIF(G80:AK80,プルダウン!$B$4)-COUNTIF(G80:AK80,プルダウン!$B$5)-COUNTIF(G80:AK80,プルダウン!$B$6)-COUNTIF(G80:AK80,プルダウン!$B$7)-COUNTIF(G80:AK80,プルダウン!$B$8)-COUNTIF(G80:AK80,プルダウン!$B$9)</f>
        <v>0</v>
      </c>
      <c r="AQ82" s="127"/>
      <c r="AR82" s="132"/>
      <c r="AS82" s="133"/>
    </row>
  </sheetData>
  <sheetProtection selectLockedCells="1"/>
  <mergeCells count="192">
    <mergeCell ref="A11:B11"/>
    <mergeCell ref="D78:F78"/>
    <mergeCell ref="AL78:AQ79"/>
    <mergeCell ref="AR78:AS78"/>
    <mergeCell ref="D79:F79"/>
    <mergeCell ref="D80:F80"/>
    <mergeCell ref="AL80:AO80"/>
    <mergeCell ref="AP80:AQ80"/>
    <mergeCell ref="AR80:AS80"/>
    <mergeCell ref="AR71:AS72"/>
    <mergeCell ref="AR43:AS43"/>
    <mergeCell ref="AR45:AS45"/>
    <mergeCell ref="AR46:AS47"/>
    <mergeCell ref="AR48:AS48"/>
    <mergeCell ref="AR50:AS50"/>
    <mergeCell ref="AR51:AS52"/>
    <mergeCell ref="AR53:AS53"/>
    <mergeCell ref="AR55:AS55"/>
    <mergeCell ref="AR56:AS57"/>
    <mergeCell ref="D71:F71"/>
    <mergeCell ref="D72:F72"/>
    <mergeCell ref="AL72:AO72"/>
    <mergeCell ref="AP72:AQ72"/>
    <mergeCell ref="D63:F63"/>
    <mergeCell ref="D81:F81"/>
    <mergeCell ref="AR81:AS82"/>
    <mergeCell ref="D82:F82"/>
    <mergeCell ref="AL82:AO82"/>
    <mergeCell ref="AP82:AQ82"/>
    <mergeCell ref="D73:F73"/>
    <mergeCell ref="AL73:AQ74"/>
    <mergeCell ref="AR73:AS73"/>
    <mergeCell ref="D74:F74"/>
    <mergeCell ref="D75:F75"/>
    <mergeCell ref="AL75:AO75"/>
    <mergeCell ref="AP75:AQ75"/>
    <mergeCell ref="AR75:AS75"/>
    <mergeCell ref="D76:F76"/>
    <mergeCell ref="AR76:AS77"/>
    <mergeCell ref="D77:F77"/>
    <mergeCell ref="AL77:AO77"/>
    <mergeCell ref="AP77:AQ77"/>
    <mergeCell ref="W3:Z3"/>
    <mergeCell ref="AF3:AG3"/>
    <mergeCell ref="O2:AR2"/>
    <mergeCell ref="Q4:U4"/>
    <mergeCell ref="Z4:AD4"/>
    <mergeCell ref="AR58:AS58"/>
    <mergeCell ref="AR60:AS60"/>
    <mergeCell ref="AR61:AS62"/>
    <mergeCell ref="AR63:AS63"/>
    <mergeCell ref="AR28:AS28"/>
    <mergeCell ref="AR30:AS30"/>
    <mergeCell ref="AR31:AS32"/>
    <mergeCell ref="AR33:AS33"/>
    <mergeCell ref="AR35:AS35"/>
    <mergeCell ref="AR36:AS37"/>
    <mergeCell ref="AR38:AS38"/>
    <mergeCell ref="AR40:AS40"/>
    <mergeCell ref="AR41:AS42"/>
    <mergeCell ref="AR13:AS13"/>
    <mergeCell ref="AR15:AS15"/>
    <mergeCell ref="AR16:AS17"/>
    <mergeCell ref="AR18:AS18"/>
    <mergeCell ref="AR20:AS20"/>
    <mergeCell ref="AR21:AS22"/>
    <mergeCell ref="AL63:AQ64"/>
    <mergeCell ref="D64:F64"/>
    <mergeCell ref="D65:F65"/>
    <mergeCell ref="AL65:AO65"/>
    <mergeCell ref="AP65:AQ65"/>
    <mergeCell ref="D66:F66"/>
    <mergeCell ref="D67:F67"/>
    <mergeCell ref="AL67:AO67"/>
    <mergeCell ref="AR23:AS23"/>
    <mergeCell ref="AR25:AS25"/>
    <mergeCell ref="AR26:AS27"/>
    <mergeCell ref="D58:F58"/>
    <mergeCell ref="AL58:AQ59"/>
    <mergeCell ref="D59:F59"/>
    <mergeCell ref="D60:F60"/>
    <mergeCell ref="AL60:AO60"/>
    <mergeCell ref="AP60:AQ60"/>
    <mergeCell ref="D61:F61"/>
    <mergeCell ref="D62:F62"/>
    <mergeCell ref="AL62:AO62"/>
    <mergeCell ref="AP62:AQ62"/>
    <mergeCell ref="D53:F53"/>
    <mergeCell ref="AL53:AQ54"/>
    <mergeCell ref="D54:F54"/>
    <mergeCell ref="D68:F68"/>
    <mergeCell ref="AL68:AQ69"/>
    <mergeCell ref="D69:F69"/>
    <mergeCell ref="D70:F70"/>
    <mergeCell ref="AL70:AO70"/>
    <mergeCell ref="AP70:AQ70"/>
    <mergeCell ref="AR65:AS65"/>
    <mergeCell ref="AR66:AS67"/>
    <mergeCell ref="AR68:AS68"/>
    <mergeCell ref="AR70:AS70"/>
    <mergeCell ref="AP67:AQ67"/>
    <mergeCell ref="D55:F55"/>
    <mergeCell ref="AL55:AO55"/>
    <mergeCell ref="AP55:AQ55"/>
    <mergeCell ref="D56:F56"/>
    <mergeCell ref="D57:F57"/>
    <mergeCell ref="AL57:AO57"/>
    <mergeCell ref="AP57:AQ57"/>
    <mergeCell ref="D48:F48"/>
    <mergeCell ref="AL48:AQ49"/>
    <mergeCell ref="D49:F49"/>
    <mergeCell ref="D50:F50"/>
    <mergeCell ref="AL50:AO50"/>
    <mergeCell ref="AP50:AQ50"/>
    <mergeCell ref="D51:F51"/>
    <mergeCell ref="D52:F52"/>
    <mergeCell ref="AL52:AO52"/>
    <mergeCell ref="AP52:AQ52"/>
    <mergeCell ref="D43:F43"/>
    <mergeCell ref="AL43:AQ44"/>
    <mergeCell ref="D44:F44"/>
    <mergeCell ref="D45:F45"/>
    <mergeCell ref="AL45:AO45"/>
    <mergeCell ref="AP45:AQ45"/>
    <mergeCell ref="D46:F46"/>
    <mergeCell ref="D47:F47"/>
    <mergeCell ref="AL47:AO47"/>
    <mergeCell ref="AP47:AQ47"/>
    <mergeCell ref="D38:F38"/>
    <mergeCell ref="AL38:AQ39"/>
    <mergeCell ref="D39:F39"/>
    <mergeCell ref="D40:F40"/>
    <mergeCell ref="AL40:AO40"/>
    <mergeCell ref="AP40:AQ40"/>
    <mergeCell ref="D41:F41"/>
    <mergeCell ref="D42:F42"/>
    <mergeCell ref="AL42:AO42"/>
    <mergeCell ref="AP42:AQ42"/>
    <mergeCell ref="D33:F33"/>
    <mergeCell ref="AL33:AQ34"/>
    <mergeCell ref="D34:F34"/>
    <mergeCell ref="D35:F35"/>
    <mergeCell ref="AL35:AO35"/>
    <mergeCell ref="AP35:AQ35"/>
    <mergeCell ref="D36:F36"/>
    <mergeCell ref="D37:F37"/>
    <mergeCell ref="AL37:AO37"/>
    <mergeCell ref="AP37:AQ37"/>
    <mergeCell ref="D28:F28"/>
    <mergeCell ref="AL28:AQ29"/>
    <mergeCell ref="D29:F29"/>
    <mergeCell ref="D30:F30"/>
    <mergeCell ref="AL30:AO30"/>
    <mergeCell ref="AP30:AQ30"/>
    <mergeCell ref="D31:F31"/>
    <mergeCell ref="D32:F32"/>
    <mergeCell ref="AL32:AO32"/>
    <mergeCell ref="AP32:AQ32"/>
    <mergeCell ref="D27:F27"/>
    <mergeCell ref="AL23:AQ24"/>
    <mergeCell ref="AL25:AO25"/>
    <mergeCell ref="AP25:AQ25"/>
    <mergeCell ref="AL27:AO27"/>
    <mergeCell ref="AP27:AQ27"/>
    <mergeCell ref="AL13:AQ14"/>
    <mergeCell ref="AL15:AO15"/>
    <mergeCell ref="AL17:AO17"/>
    <mergeCell ref="AP15:AQ15"/>
    <mergeCell ref="AP17:AQ17"/>
    <mergeCell ref="AL18:AQ19"/>
    <mergeCell ref="AL20:AO20"/>
    <mergeCell ref="AP20:AQ20"/>
    <mergeCell ref="AL22:AO22"/>
    <mergeCell ref="AP22:AQ22"/>
    <mergeCell ref="D22:F22"/>
    <mergeCell ref="D13:F13"/>
    <mergeCell ref="D14:F14"/>
    <mergeCell ref="D15:F15"/>
    <mergeCell ref="D17:F17"/>
    <mergeCell ref="D23:F23"/>
    <mergeCell ref="D24:F24"/>
    <mergeCell ref="D25:F25"/>
    <mergeCell ref="D26:F26"/>
    <mergeCell ref="M3:Q3"/>
    <mergeCell ref="K8:L8"/>
    <mergeCell ref="K9:L9"/>
    <mergeCell ref="K10:L10"/>
    <mergeCell ref="D16:F16"/>
    <mergeCell ref="D18:F18"/>
    <mergeCell ref="D19:F19"/>
    <mergeCell ref="D20:F20"/>
    <mergeCell ref="D21:F21"/>
  </mergeCells>
  <phoneticPr fontId="2"/>
  <conditionalFormatting sqref="G13:AK13">
    <cfRule type="expression" dxfId="31" priority="292">
      <formula>G14="日"</formula>
    </cfRule>
    <cfRule type="expression" dxfId="30" priority="293">
      <formula>G14="土"</formula>
    </cfRule>
  </conditionalFormatting>
  <conditionalFormatting sqref="G14:AK14">
    <cfRule type="expression" dxfId="29" priority="265">
      <formula>G14="日"</formula>
    </cfRule>
    <cfRule type="expression" dxfId="28" priority="266">
      <formula>G14="土"</formula>
    </cfRule>
  </conditionalFormatting>
  <conditionalFormatting sqref="G18:AK18 G23:AK23 G28:AK28 G33:AK33 G38:AK38 G43:AK43 G48:AK48 G53:AK53 G58:AK58 G63:AK63 G68:AK68 G73:AK73 G78:AK78">
    <cfRule type="expression" dxfId="24" priority="3">
      <formula>G19="日"</formula>
    </cfRule>
    <cfRule type="expression" dxfId="23" priority="4">
      <formula>G19="土"</formula>
    </cfRule>
  </conditionalFormatting>
  <conditionalFormatting sqref="G19:AK19 G24:AK24 G29:AK29 G34:AK34 G39:AK39 G44:AK44 G49:AK49 G54:AK54 G59:AK59 G64:AK64 G69:AK69 G74:AK74 G79:AK79">
    <cfRule type="expression" dxfId="22" priority="1">
      <formula>G19="日"</formula>
    </cfRule>
    <cfRule type="expression" dxfId="21" priority="2">
      <formula>G19="土"</formula>
    </cfRule>
  </conditionalFormatting>
  <conditionalFormatting sqref="K2">
    <cfRule type="expression" dxfId="17" priority="291">
      <formula>K2=""</formula>
    </cfRule>
  </conditionalFormatting>
  <conditionalFormatting sqref="O2:AR2">
    <cfRule type="expression" dxfId="16" priority="120">
      <formula>$O$2=""</formula>
    </cfRule>
  </conditionalFormatting>
  <conditionalFormatting sqref="R3">
    <cfRule type="expression" dxfId="15" priority="126">
      <formula>R3=""</formula>
    </cfRule>
  </conditionalFormatting>
  <conditionalFormatting sqref="T3">
    <cfRule type="expression" dxfId="14" priority="125">
      <formula>T3=""</formula>
    </cfRule>
  </conditionalFormatting>
  <conditionalFormatting sqref="V3">
    <cfRule type="expression" dxfId="13" priority="124">
      <formula>V3=""</formula>
    </cfRule>
  </conditionalFormatting>
  <conditionalFormatting sqref="AA3">
    <cfRule type="expression" dxfId="12" priority="123">
      <formula>AA3=""</formula>
    </cfRule>
  </conditionalFormatting>
  <conditionalFormatting sqref="AC3">
    <cfRule type="expression" dxfId="11" priority="122">
      <formula>AC3=""</formula>
    </cfRule>
  </conditionalFormatting>
  <conditionalFormatting sqref="AE3">
    <cfRule type="expression" dxfId="10" priority="121">
      <formula>AE3=""</formula>
    </cfRule>
  </conditionalFormatting>
  <dataValidations disablePrompts="1" count="2">
    <dataValidation type="list" allowBlank="1" showInputMessage="1" showErrorMessage="1" sqref="AR16:AS17 AR21:AS22 AR26:AS27 AR31:AS32 AR36:AS37 AR41:AS42 AR46:AS47 AR51:AS52 AR56:AS57 AR61:AS62 AR66:AS67 AR71:AS72 AR76:AS77 AR81:AS82" xr:uid="{59082B02-39D2-4FB8-8D4B-21C45A4268B6}">
      <formula1>"①現場閉所率28.5%以上,②現場閉所率28.5%未満だが、暦上の土日全て閉所,③対象外期間を除いた暦上の土日以上に現場閉所"</formula1>
    </dataValidation>
    <dataValidation type="list" allowBlank="1" showInputMessage="1" showErrorMessage="1" sqref="AR15:AS15 AR20:AS20 AR25:AS25 AR30:AS30 AR35:AS35 AR40:AS40 AR45:AS45 AR50:AS50 AR55:AS55 AR60:AS60 AR65:AS65 AR70:AS70 AR75:AS75 AR80:AS80" xr:uid="{441D212F-1099-4278-BE93-3C30C169F7C2}">
      <formula1>"〇,×"</formula1>
    </dataValidation>
  </dataValidations>
  <pageMargins left="0.7" right="0.7" top="0.75" bottom="0.75" header="0.3" footer="0.3"/>
  <pageSetup paperSize="9" scale="66"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320" operator="containsText" id="{9E0E3190-BC5F-44D7-B58A-22775814DA9A}">
            <xm:f>NOT(ISERROR(SEARCH(プルダウン!$B$3,G15)))</xm:f>
            <xm:f>プルダウン!$B$3</xm:f>
            <x14:dxf>
              <fill>
                <patternFill>
                  <bgColor rgb="FFFFC000"/>
                </patternFill>
              </fill>
            </x14:dxf>
          </x14:cfRule>
          <xm:sqref>G15:AK15</xm:sqref>
        </x14:conditionalFormatting>
        <x14:conditionalFormatting xmlns:xm="http://schemas.microsoft.com/office/excel/2006/main">
          <x14:cfRule type="containsText" priority="294" operator="containsText" id="{23A4AE66-9D46-4BD8-975B-7D1E0EED60EB}">
            <xm:f>NOT(ISERROR(SEARCH(プルダウン!$D$5,G16)))</xm:f>
            <xm:f>プルダウン!$D$5</xm:f>
            <x14:dxf>
              <font>
                <color rgb="FF9C6500"/>
              </font>
              <fill>
                <patternFill>
                  <bgColor rgb="FFFFEB9C"/>
                </patternFill>
              </fill>
            </x14:dxf>
          </x14:cfRule>
          <x14:cfRule type="containsText" priority="295" operator="containsText" id="{B4E3965B-985A-4976-BAE2-E5FEA5EAD969}">
            <xm:f>NOT(ISERROR(SEARCH(プルダウン!$D$4,G16)))</xm:f>
            <xm:f>プルダウン!$D$4</xm:f>
            <x14:dxf>
              <font>
                <b/>
                <i val="0"/>
                <color rgb="FF9C0006"/>
              </font>
              <fill>
                <patternFill>
                  <bgColor rgb="FFFFC7CE"/>
                </patternFill>
              </fill>
            </x14:dxf>
          </x14:cfRule>
          <xm:sqref>G16:AK17</xm:sqref>
        </x14:conditionalFormatting>
        <x14:conditionalFormatting xmlns:xm="http://schemas.microsoft.com/office/excel/2006/main">
          <x14:cfRule type="containsText" priority="7" operator="containsText" id="{84588698-DE76-4E7B-B783-48D0DA556ABA}">
            <xm:f>NOT(ISERROR(SEARCH(プルダウン!$B$3,G20)))</xm:f>
            <xm:f>プルダウン!$B$3</xm:f>
            <x14:dxf>
              <fill>
                <patternFill>
                  <bgColor rgb="FFFFC000"/>
                </patternFill>
              </fill>
            </x14:dxf>
          </x14:cfRule>
          <xm:sqref>G20:AK20 G25:AK25 G30:AK30 G35:AK35 G40:AK40 G45:AK45 G50:AK50 G55:AK55 G60:AK60 G65:AK65 G70:AK70 G75:AK75 G80:AK80</xm:sqref>
        </x14:conditionalFormatting>
        <x14:conditionalFormatting xmlns:xm="http://schemas.microsoft.com/office/excel/2006/main">
          <x14:cfRule type="containsText" priority="5" operator="containsText" id="{3FAA8142-3770-4144-B312-742D18C373E1}">
            <xm:f>NOT(ISERROR(SEARCH(プルダウン!$D$5,G21)))</xm:f>
            <xm:f>プルダウン!$D$5</xm:f>
            <x14:dxf>
              <font>
                <color rgb="FF9C6500"/>
              </font>
              <fill>
                <patternFill>
                  <bgColor rgb="FFFFEB9C"/>
                </patternFill>
              </fill>
            </x14:dxf>
          </x14:cfRule>
          <x14:cfRule type="containsText" priority="6" operator="containsText" id="{59F60373-2FA4-45D3-AC42-7A1AEBA8137F}">
            <xm:f>NOT(ISERROR(SEARCH(プルダウン!$D$4,G21)))</xm:f>
            <xm:f>プルダウン!$D$4</xm:f>
            <x14:dxf>
              <font>
                <b/>
                <i val="0"/>
                <color rgb="FF9C0006"/>
              </font>
              <fill>
                <patternFill>
                  <bgColor rgb="FFFFC7CE"/>
                </patternFill>
              </fill>
            </x14:dxf>
          </x14:cfRule>
          <xm:sqref>G21:AK22 G26:AK27 G31:AK32 G36:AK37 G41:AK42 G46:AK47 G51:AK52 G56:AK57 G61:AK62 G66:AK67 G71:AK72 G76:AK77 G81:AK82</xm:sqref>
        </x14:conditionalFormatting>
      </x14:conditionalFormattings>
    </ext>
    <ext xmlns:x14="http://schemas.microsoft.com/office/spreadsheetml/2009/9/main" uri="{CCE6A557-97BC-4b89-ADB6-D9C93CAAB3DF}">
      <x14:dataValidations xmlns:xm="http://schemas.microsoft.com/office/excel/2006/main" disablePrompts="1" count="5">
        <x14:dataValidation type="list" allowBlank="1" showInputMessage="1" showErrorMessage="1" xr:uid="{CB39FDE3-CADB-4624-AC90-D661866A4682}">
          <x14:formula1>
            <xm:f>プルダウン!$D$3:$D$9</xm:f>
          </x14:formula1>
          <xm:sqref>G81:AK82 G21:AK22 G26:AK27 G31:AK32 G36:AK37 G41:AK42 G46:AK47 G51:AK52 G56:AK57 G61:AK62 G66:AK67 G71:AK72 G76:AK77 G16:AK17</xm:sqref>
        </x14:dataValidation>
        <x14:dataValidation type="list" allowBlank="1" showInputMessage="1" showErrorMessage="1" xr:uid="{D6A8F4CF-F0FB-4104-BDAF-B7576084144C}">
          <x14:formula1>
            <xm:f>プルダウン!$B$3:$B$9</xm:f>
          </x14:formula1>
          <xm:sqref>G80:AK80 G20:AK20 G25:AK25 G30:AK30 G35:AK35 G40:AK40 G45:AK45 G50:AK50 G55:AK55 G60:AK60 G65:AK65 G70:AK70 G75:AK75 G15:AK15</xm:sqref>
        </x14:dataValidation>
        <x14:dataValidation type="list" allowBlank="1" showInputMessage="1" showErrorMessage="1" xr:uid="{44847FD8-7FBC-482A-9444-50573E8D0090}">
          <x14:formula1>
            <xm:f>プルダウン!$F$3:$F$82</xm:f>
          </x14:formula1>
          <xm:sqref>B15 B20 B25 B30 B35 B40 B45 B50 B55 B60 B65 B70 B75 B80</xm:sqref>
        </x14:dataValidation>
        <x14:dataValidation type="list" allowBlank="1" showInputMessage="1" showErrorMessage="1" xr:uid="{10108037-5A93-4B67-992F-16CB14DD7570}">
          <x14:formula1>
            <xm:f>プルダウン!$H$3:$H$9</xm:f>
          </x14:formula1>
          <xm:sqref>A15 A20 A25 A30 A35 A40 A45 A50 A55 A60 A65 A70 A75 A80</xm:sqref>
        </x14:dataValidation>
        <x14:dataValidation type="list" allowBlank="1" showInputMessage="1" showErrorMessage="1" xr:uid="{384DF179-DCEF-4E05-BF7F-1BD67B8D19D5}">
          <x14:formula1>
            <xm:f>プルダウン!$G$3:$G$14</xm:f>
          </x14:formula1>
          <xm:sqref>B16 B21 B26 B31 B36 B41 B46 B51 B56 B61 B66 B71 B76 B81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14E4E-EB7C-4EFA-99D7-92D81165EA34}">
  <sheetPr>
    <tabColor rgb="FFFFFF00"/>
    <pageSetUpPr fitToPage="1"/>
  </sheetPr>
  <dimension ref="A1:AX82"/>
  <sheetViews>
    <sheetView showGridLines="0" topLeftCell="A7" zoomScaleNormal="100" workbookViewId="0">
      <selection activeCell="A33" sqref="A33"/>
    </sheetView>
  </sheetViews>
  <sheetFormatPr defaultRowHeight="13.5" x14ac:dyDescent="0.15"/>
  <cols>
    <col min="1" max="1" width="3.75" customWidth="1"/>
    <col min="2" max="3" width="2.375" customWidth="1"/>
    <col min="4" max="6" width="2.875" customWidth="1"/>
    <col min="7" max="37" width="2.75" style="1" customWidth="1"/>
    <col min="38" max="41" width="2.75" customWidth="1"/>
    <col min="42" max="43" width="1.125" customWidth="1"/>
    <col min="44" max="45" width="8.75" customWidth="1"/>
    <col min="46" max="46" width="4.875" customWidth="1"/>
    <col min="141" max="141" width="9" customWidth="1"/>
  </cols>
  <sheetData>
    <row r="1" spans="1:50" ht="26.25" customHeight="1" x14ac:dyDescent="0.15">
      <c r="A1" s="70" t="s">
        <v>63</v>
      </c>
    </row>
    <row r="2" spans="1:50" ht="30" customHeight="1" x14ac:dyDescent="0.15">
      <c r="A2" s="17" t="s">
        <v>41</v>
      </c>
      <c r="B2" s="18"/>
      <c r="C2" s="18"/>
      <c r="D2" s="18"/>
      <c r="E2" s="18"/>
      <c r="H2" s="16"/>
      <c r="I2" s="18" t="s">
        <v>49</v>
      </c>
      <c r="J2" s="16"/>
      <c r="K2" s="71">
        <v>7</v>
      </c>
      <c r="L2" s="19" t="s">
        <v>50</v>
      </c>
      <c r="O2" s="146" t="s">
        <v>64</v>
      </c>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row>
    <row r="3" spans="1:50" s="20" customFormat="1" ht="15.75" customHeight="1" x14ac:dyDescent="0.15">
      <c r="N3" s="147" t="s">
        <v>65</v>
      </c>
      <c r="O3" s="147"/>
      <c r="P3" s="147"/>
      <c r="Q3" s="147"/>
      <c r="R3" s="147"/>
      <c r="S3" s="147"/>
      <c r="T3" s="147"/>
      <c r="U3" s="147"/>
      <c r="V3" s="147"/>
      <c r="W3" s="147"/>
      <c r="X3" s="147"/>
      <c r="Y3" s="147"/>
      <c r="Z3" s="147"/>
      <c r="AA3" s="147"/>
      <c r="AB3" s="147"/>
      <c r="AC3" s="147"/>
      <c r="AD3" s="147"/>
      <c r="AE3" s="147"/>
      <c r="AF3" s="147"/>
      <c r="AG3" s="147"/>
      <c r="AH3" s="28"/>
    </row>
    <row r="4" spans="1:50" s="22" customFormat="1" ht="15.75" customHeight="1" x14ac:dyDescent="0.15">
      <c r="A4" s="21" t="s">
        <v>42</v>
      </c>
      <c r="G4" s="23"/>
      <c r="H4" s="23"/>
      <c r="J4" s="23"/>
      <c r="K4" s="23"/>
      <c r="L4" s="23"/>
      <c r="M4" s="23"/>
      <c r="N4" s="23"/>
      <c r="O4" s="23"/>
      <c r="P4" s="23"/>
      <c r="Q4" s="138"/>
      <c r="R4" s="139"/>
      <c r="S4" s="139"/>
      <c r="T4" s="139"/>
      <c r="U4" s="139"/>
      <c r="V4" s="23"/>
      <c r="W4" s="23"/>
      <c r="X4" s="23"/>
      <c r="Y4" s="23"/>
      <c r="Z4" s="139"/>
      <c r="AA4" s="139"/>
      <c r="AB4" s="139"/>
      <c r="AC4" s="139"/>
      <c r="AD4" s="139"/>
      <c r="AE4" s="23"/>
      <c r="AF4" s="23"/>
      <c r="AG4" s="23"/>
      <c r="AH4" s="23"/>
      <c r="AI4" s="23"/>
      <c r="AJ4" s="23"/>
      <c r="AK4" s="23"/>
    </row>
    <row r="5" spans="1:50" s="22" customFormat="1" ht="15.75" customHeight="1" x14ac:dyDescent="0.15">
      <c r="A5" s="44" t="s">
        <v>57</v>
      </c>
      <c r="B5" s="45" t="str">
        <f>IF(COUNTIF(AR13:AS82,"×")=0,"月単位の週休２日達成","月単位における週休２日達成していない")</f>
        <v>月単位における週休２日達成していない</v>
      </c>
      <c r="C5" s="45"/>
      <c r="D5" s="45"/>
      <c r="E5" s="45"/>
      <c r="F5" s="45"/>
      <c r="G5" s="45"/>
      <c r="H5" s="45"/>
      <c r="I5" s="45"/>
      <c r="J5" s="45"/>
      <c r="K5" s="45"/>
      <c r="L5" s="45"/>
      <c r="M5" s="45"/>
      <c r="N5" s="45"/>
      <c r="O5" s="45"/>
      <c r="P5" s="23"/>
      <c r="Q5" s="23"/>
      <c r="R5" s="23"/>
      <c r="S5" s="23"/>
      <c r="T5" s="23"/>
      <c r="U5" s="23"/>
      <c r="V5" s="23"/>
      <c r="W5" s="23"/>
      <c r="X5" s="23"/>
      <c r="Y5" s="23"/>
      <c r="Z5" s="23"/>
      <c r="AI5" s="23"/>
      <c r="AJ5" s="23"/>
      <c r="AK5" s="23"/>
    </row>
    <row r="6" spans="1:50" s="22" customFormat="1" ht="15.75" customHeight="1" x14ac:dyDescent="0.15">
      <c r="G6" s="23"/>
      <c r="H6" s="23"/>
      <c r="J6" s="23"/>
      <c r="K6" s="23"/>
      <c r="L6" s="23"/>
      <c r="M6" s="23"/>
      <c r="N6" s="23"/>
    </row>
    <row r="7" spans="1:50" s="22" customFormat="1" ht="15.75" customHeight="1" x14ac:dyDescent="0.15">
      <c r="A7" s="21" t="s">
        <v>43</v>
      </c>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row>
    <row r="8" spans="1:50" s="22" customFormat="1" ht="15.75" customHeight="1" x14ac:dyDescent="0.15">
      <c r="A8" s="23" t="s">
        <v>30</v>
      </c>
      <c r="B8" s="22" t="s">
        <v>44</v>
      </c>
      <c r="F8" s="23"/>
      <c r="G8" s="23"/>
      <c r="H8" s="23"/>
      <c r="I8" s="23"/>
      <c r="J8" s="23"/>
      <c r="K8" s="107">
        <f>AP15+AP20+AP25+AP30+AP35+AP40+AP45+AP50+AP55+AP60+AP65+AP70+AP75+AP80</f>
        <v>164</v>
      </c>
      <c r="L8" s="107"/>
      <c r="M8" s="23" t="s">
        <v>0</v>
      </c>
      <c r="N8" s="23"/>
      <c r="O8" s="23"/>
      <c r="P8" s="23"/>
      <c r="Q8" s="23"/>
      <c r="R8" s="23"/>
      <c r="S8" s="23"/>
      <c r="T8" s="23"/>
      <c r="U8" s="23"/>
      <c r="V8" s="23"/>
      <c r="W8" s="23"/>
      <c r="X8" s="23"/>
      <c r="Y8" s="23"/>
      <c r="Z8" s="23"/>
      <c r="AA8" s="23"/>
      <c r="AB8" s="23"/>
      <c r="AC8" s="23"/>
      <c r="AD8" s="23"/>
      <c r="AE8" s="23"/>
      <c r="AF8" s="23"/>
      <c r="AG8" s="23"/>
      <c r="AH8" s="23"/>
      <c r="AI8" s="23"/>
      <c r="AJ8" s="23"/>
      <c r="AK8" s="23"/>
      <c r="AU8" s="23"/>
      <c r="AV8" s="23"/>
      <c r="AW8" s="23"/>
      <c r="AX8" s="23"/>
    </row>
    <row r="9" spans="1:50" s="22" customFormat="1" ht="15.75" customHeight="1" x14ac:dyDescent="0.15">
      <c r="A9" s="23" t="s">
        <v>31</v>
      </c>
      <c r="B9" s="22" t="s">
        <v>45</v>
      </c>
      <c r="F9" s="23"/>
      <c r="G9" s="23"/>
      <c r="H9" s="23"/>
      <c r="I9" s="23"/>
      <c r="J9" s="23"/>
      <c r="K9" s="107">
        <f>ROUNDUP(K8*0.285,0)</f>
        <v>47</v>
      </c>
      <c r="L9" s="107"/>
      <c r="M9" s="23" t="s">
        <v>0</v>
      </c>
      <c r="N9" s="24" t="s">
        <v>39</v>
      </c>
      <c r="O9" s="23"/>
      <c r="P9" s="23"/>
      <c r="Q9" s="23"/>
      <c r="R9" s="23"/>
      <c r="S9" s="23"/>
      <c r="T9" s="23"/>
      <c r="U9" s="23"/>
      <c r="V9" s="23"/>
      <c r="W9" s="23"/>
      <c r="X9" s="23"/>
      <c r="Y9" s="23"/>
      <c r="Z9" s="23"/>
      <c r="AA9" s="23"/>
      <c r="AB9" s="23"/>
      <c r="AC9" s="23"/>
      <c r="AD9" s="23"/>
      <c r="AE9" s="23"/>
      <c r="AF9" s="23"/>
      <c r="AG9" s="23"/>
      <c r="AH9" s="23"/>
      <c r="AI9" s="23"/>
      <c r="AJ9" s="23"/>
      <c r="AK9" s="23"/>
      <c r="AU9" s="23"/>
      <c r="AV9" s="23"/>
      <c r="AW9" s="23"/>
      <c r="AX9" s="23"/>
    </row>
    <row r="10" spans="1:50" s="22" customFormat="1" ht="15.75" customHeight="1" x14ac:dyDescent="0.15">
      <c r="A10" s="23" t="s">
        <v>32</v>
      </c>
      <c r="B10" s="22" t="s">
        <v>46</v>
      </c>
      <c r="F10" s="23"/>
      <c r="G10" s="23"/>
      <c r="H10" s="23"/>
      <c r="I10" s="23"/>
      <c r="J10" s="23"/>
      <c r="K10" s="107">
        <f>AP17+AP22+AP27+AP32+AP37+AP42+AP47+AP52+AP57+AP62+AP67+AP72+AP77+AP82</f>
        <v>53</v>
      </c>
      <c r="L10" s="107"/>
      <c r="M10" s="23" t="s">
        <v>0</v>
      </c>
      <c r="N10" s="23"/>
      <c r="O10" s="23"/>
      <c r="P10" s="23"/>
      <c r="Q10" s="23"/>
      <c r="R10" s="23"/>
      <c r="S10" s="23"/>
      <c r="U10" s="42"/>
      <c r="V10" s="23"/>
      <c r="W10" s="23"/>
      <c r="X10" s="23"/>
      <c r="Y10" s="23"/>
      <c r="Z10" s="23"/>
      <c r="AA10" s="23"/>
      <c r="AB10" s="23"/>
      <c r="AC10" s="23"/>
      <c r="AD10" s="23"/>
      <c r="AE10" s="23"/>
      <c r="AF10" s="23"/>
      <c r="AG10" s="23"/>
      <c r="AH10" s="23"/>
      <c r="AI10" s="23"/>
      <c r="AJ10" s="23"/>
      <c r="AK10" s="23"/>
      <c r="AU10" s="23"/>
      <c r="AV10" s="23"/>
      <c r="AW10" s="23"/>
      <c r="AX10" s="23"/>
    </row>
    <row r="11" spans="1:50" s="22" customFormat="1" ht="15.75" customHeight="1" x14ac:dyDescent="0.15">
      <c r="A11" s="107" t="s">
        <v>31</v>
      </c>
      <c r="B11" s="107"/>
      <c r="C11" s="23" t="str">
        <f>IF(K10&gt;K9,"≦","&gt;")</f>
        <v>≦</v>
      </c>
      <c r="D11" s="23" t="s">
        <v>32</v>
      </c>
      <c r="E11" s="44" t="s">
        <v>34</v>
      </c>
      <c r="F11" s="45" t="str">
        <f>IF(K10&gt;=K9,"通期における週休２日達成","週休２日を達成していない")</f>
        <v>通期における週休２日達成</v>
      </c>
      <c r="G11" s="46"/>
      <c r="H11" s="46"/>
      <c r="I11" s="46"/>
      <c r="J11" s="46"/>
      <c r="K11" s="46"/>
      <c r="L11" s="46"/>
      <c r="M11" s="46"/>
      <c r="N11" s="46"/>
      <c r="O11" s="23"/>
      <c r="P11" s="23"/>
      <c r="Q11" s="23"/>
      <c r="R11" s="23"/>
      <c r="S11" s="23"/>
      <c r="U11" s="42"/>
      <c r="V11" s="23"/>
      <c r="W11" s="23"/>
      <c r="X11" s="23"/>
      <c r="Y11" s="23"/>
      <c r="Z11" s="23"/>
      <c r="AA11" s="23"/>
      <c r="AB11" s="23"/>
      <c r="AC11" s="23"/>
      <c r="AD11" s="23"/>
      <c r="AE11" s="23"/>
      <c r="AF11" s="23"/>
      <c r="AG11" s="23"/>
      <c r="AH11" s="23"/>
      <c r="AI11" s="23"/>
      <c r="AJ11" s="23"/>
      <c r="AK11" s="23"/>
      <c r="AO11" s="41" t="s">
        <v>35</v>
      </c>
    </row>
    <row r="12" spans="1:50" ht="15.75" customHeight="1" thickBot="1" x14ac:dyDescent="0.2">
      <c r="A12" s="17"/>
      <c r="B12" s="18"/>
      <c r="C12" s="18"/>
      <c r="D12" s="18"/>
      <c r="E12" s="18"/>
      <c r="F12" s="18"/>
      <c r="G12" s="16"/>
      <c r="H12" s="16"/>
      <c r="I12" s="16"/>
      <c r="J12" s="16"/>
      <c r="K12" s="16"/>
      <c r="L12" s="16"/>
      <c r="T12" s="43"/>
      <c r="U12" s="42"/>
      <c r="AQ12" s="25"/>
    </row>
    <row r="13" spans="1:50" ht="14.25" customHeight="1" x14ac:dyDescent="0.15">
      <c r="A13" s="31"/>
      <c r="B13" s="38"/>
      <c r="C13" s="32"/>
      <c r="D13" s="108" t="s">
        <v>12</v>
      </c>
      <c r="E13" s="109"/>
      <c r="F13" s="109"/>
      <c r="G13" s="72">
        <v>1</v>
      </c>
      <c r="H13" s="13">
        <v>2</v>
      </c>
      <c r="I13" s="13">
        <v>3</v>
      </c>
      <c r="J13" s="13">
        <v>4</v>
      </c>
      <c r="K13" s="13">
        <v>5</v>
      </c>
      <c r="L13" s="13">
        <v>6</v>
      </c>
      <c r="M13" s="13">
        <v>7</v>
      </c>
      <c r="N13" s="13">
        <v>8</v>
      </c>
      <c r="O13" s="13">
        <v>9</v>
      </c>
      <c r="P13" s="13">
        <v>10</v>
      </c>
      <c r="Q13" s="13">
        <v>11</v>
      </c>
      <c r="R13" s="13">
        <v>12</v>
      </c>
      <c r="S13" s="13">
        <v>13</v>
      </c>
      <c r="T13" s="13">
        <v>14</v>
      </c>
      <c r="U13" s="13">
        <v>15</v>
      </c>
      <c r="V13" s="13">
        <v>16</v>
      </c>
      <c r="W13" s="13">
        <v>17</v>
      </c>
      <c r="X13" s="13">
        <v>18</v>
      </c>
      <c r="Y13" s="13">
        <v>19</v>
      </c>
      <c r="Z13" s="13">
        <v>20</v>
      </c>
      <c r="AA13" s="13">
        <v>21</v>
      </c>
      <c r="AB13" s="13">
        <v>22</v>
      </c>
      <c r="AC13" s="13">
        <v>23</v>
      </c>
      <c r="AD13" s="13">
        <v>24</v>
      </c>
      <c r="AE13" s="13">
        <v>25</v>
      </c>
      <c r="AF13" s="13">
        <v>26</v>
      </c>
      <c r="AG13" s="13">
        <v>27</v>
      </c>
      <c r="AH13" s="13">
        <v>28</v>
      </c>
      <c r="AI13" s="13" t="str">
        <f>IF(DAY(EOMONTH(DATE(B15+2018,B16,1),0))&lt;29,"","29")</f>
        <v>29</v>
      </c>
      <c r="AJ13" s="13" t="str">
        <f>IF(DAY(EOMONTH(DATE(B15+2018,B16,1),0))&lt;30,"","30")</f>
        <v>30</v>
      </c>
      <c r="AK13" s="14" t="str">
        <f>IF(DAY(EOMONTH(DATE(B15+2018,B16,1),0))&lt;31,"","31")</f>
        <v/>
      </c>
      <c r="AL13" s="115" t="s">
        <v>13</v>
      </c>
      <c r="AM13" s="115"/>
      <c r="AN13" s="115"/>
      <c r="AO13" s="115"/>
      <c r="AP13" s="115"/>
      <c r="AQ13" s="116"/>
      <c r="AR13" s="134" t="s">
        <v>55</v>
      </c>
      <c r="AS13" s="135"/>
    </row>
    <row r="14" spans="1:50" ht="14.25" customHeight="1" x14ac:dyDescent="0.15">
      <c r="A14" s="33"/>
      <c r="B14" s="39"/>
      <c r="C14" s="34"/>
      <c r="D14" s="140" t="s">
        <v>2</v>
      </c>
      <c r="E14" s="141"/>
      <c r="F14" s="141"/>
      <c r="G14" s="73" t="str">
        <f t="shared" ref="G14:AJ14" si="0">IF(G13="","",TEXT(DATE($B15+2018,$B16,G13),"aaa"))</f>
        <v>火</v>
      </c>
      <c r="H14" s="15" t="str">
        <f t="shared" si="0"/>
        <v>水</v>
      </c>
      <c r="I14" s="15" t="str">
        <f t="shared" si="0"/>
        <v>木</v>
      </c>
      <c r="J14" s="15" t="str">
        <f t="shared" si="0"/>
        <v>金</v>
      </c>
      <c r="K14" s="15" t="str">
        <f t="shared" si="0"/>
        <v>土</v>
      </c>
      <c r="L14" s="15" t="str">
        <f t="shared" si="0"/>
        <v>日</v>
      </c>
      <c r="M14" s="15" t="str">
        <f t="shared" si="0"/>
        <v>月</v>
      </c>
      <c r="N14" s="15" t="str">
        <f t="shared" si="0"/>
        <v>火</v>
      </c>
      <c r="O14" s="15" t="str">
        <f t="shared" si="0"/>
        <v>水</v>
      </c>
      <c r="P14" s="15" t="str">
        <f t="shared" si="0"/>
        <v>木</v>
      </c>
      <c r="Q14" s="15" t="str">
        <f t="shared" si="0"/>
        <v>金</v>
      </c>
      <c r="R14" s="15" t="str">
        <f t="shared" si="0"/>
        <v>土</v>
      </c>
      <c r="S14" s="15" t="str">
        <f t="shared" si="0"/>
        <v>日</v>
      </c>
      <c r="T14" s="15" t="str">
        <f t="shared" si="0"/>
        <v>月</v>
      </c>
      <c r="U14" s="15" t="str">
        <f t="shared" si="0"/>
        <v>火</v>
      </c>
      <c r="V14" s="15" t="str">
        <f t="shared" si="0"/>
        <v>水</v>
      </c>
      <c r="W14" s="15" t="str">
        <f t="shared" si="0"/>
        <v>木</v>
      </c>
      <c r="X14" s="15" t="str">
        <f t="shared" si="0"/>
        <v>金</v>
      </c>
      <c r="Y14" s="15" t="str">
        <f t="shared" si="0"/>
        <v>土</v>
      </c>
      <c r="Z14" s="15" t="str">
        <f t="shared" si="0"/>
        <v>日</v>
      </c>
      <c r="AA14" s="15" t="str">
        <f t="shared" si="0"/>
        <v>月</v>
      </c>
      <c r="AB14" s="15" t="str">
        <f t="shared" si="0"/>
        <v>火</v>
      </c>
      <c r="AC14" s="15" t="str">
        <f t="shared" si="0"/>
        <v>水</v>
      </c>
      <c r="AD14" s="15" t="str">
        <f t="shared" si="0"/>
        <v>木</v>
      </c>
      <c r="AE14" s="15" t="str">
        <f t="shared" si="0"/>
        <v>金</v>
      </c>
      <c r="AF14" s="15" t="str">
        <f t="shared" si="0"/>
        <v>土</v>
      </c>
      <c r="AG14" s="15" t="str">
        <f t="shared" si="0"/>
        <v>日</v>
      </c>
      <c r="AH14" s="15" t="str">
        <f t="shared" si="0"/>
        <v>月</v>
      </c>
      <c r="AI14" s="15" t="str">
        <f t="shared" si="0"/>
        <v>火</v>
      </c>
      <c r="AJ14" s="15" t="str">
        <f t="shared" si="0"/>
        <v>水</v>
      </c>
      <c r="AK14" s="74" t="str">
        <f>IF(AK13="","",TEXT(DATE($B15+2018,$B16,AK13),"aaa"))</f>
        <v/>
      </c>
      <c r="AL14" s="118"/>
      <c r="AM14" s="118"/>
      <c r="AN14" s="118"/>
      <c r="AO14" s="118"/>
      <c r="AP14" s="118"/>
      <c r="AQ14" s="119"/>
      <c r="AR14" s="26"/>
      <c r="AS14" s="27">
        <f>IFERROR(AP17/AP15,"")</f>
        <v>0.3125</v>
      </c>
    </row>
    <row r="15" spans="1:50" ht="14.25" customHeight="1" x14ac:dyDescent="0.15">
      <c r="A15" s="75" t="s">
        <v>49</v>
      </c>
      <c r="B15" s="52">
        <v>7</v>
      </c>
      <c r="C15" s="37" t="s">
        <v>18</v>
      </c>
      <c r="D15" s="140" t="s">
        <v>9</v>
      </c>
      <c r="E15" s="141"/>
      <c r="F15" s="141"/>
      <c r="G15" s="76"/>
      <c r="H15" s="77"/>
      <c r="I15" s="77"/>
      <c r="J15" s="77"/>
      <c r="K15" s="77"/>
      <c r="L15" s="77"/>
      <c r="M15" s="77"/>
      <c r="N15" s="77"/>
      <c r="O15" s="77"/>
      <c r="P15" s="77"/>
      <c r="Q15" s="77"/>
      <c r="R15" s="77"/>
      <c r="S15" s="77"/>
      <c r="T15" s="77"/>
      <c r="U15" s="77" t="s">
        <v>15</v>
      </c>
      <c r="V15" s="77" t="s">
        <v>15</v>
      </c>
      <c r="W15" s="77" t="s">
        <v>15</v>
      </c>
      <c r="X15" s="77" t="s">
        <v>15</v>
      </c>
      <c r="Y15" s="77" t="s">
        <v>62</v>
      </c>
      <c r="Z15" s="77" t="s">
        <v>62</v>
      </c>
      <c r="AA15" s="77" t="s">
        <v>62</v>
      </c>
      <c r="AB15" s="77" t="s">
        <v>62</v>
      </c>
      <c r="AC15" s="77" t="s">
        <v>62</v>
      </c>
      <c r="AD15" s="77" t="s">
        <v>62</v>
      </c>
      <c r="AE15" s="77" t="s">
        <v>62</v>
      </c>
      <c r="AF15" s="77" t="s">
        <v>62</v>
      </c>
      <c r="AG15" s="77" t="s">
        <v>62</v>
      </c>
      <c r="AH15" s="77" t="s">
        <v>62</v>
      </c>
      <c r="AI15" s="77" t="s">
        <v>62</v>
      </c>
      <c r="AJ15" s="77" t="s">
        <v>62</v>
      </c>
      <c r="AK15" s="78"/>
      <c r="AL15" s="121" t="s">
        <v>38</v>
      </c>
      <c r="AM15" s="121"/>
      <c r="AN15" s="121"/>
      <c r="AO15" s="121"/>
      <c r="AP15" s="122">
        <f>COUNTIF(G15:AK15,[1]プルダウン!$B$3)</f>
        <v>16</v>
      </c>
      <c r="AQ15" s="123"/>
      <c r="AR15" s="128" t="s">
        <v>66</v>
      </c>
      <c r="AS15" s="129"/>
    </row>
    <row r="16" spans="1:50" ht="14.25" customHeight="1" x14ac:dyDescent="0.15">
      <c r="A16" s="36"/>
      <c r="B16" s="53">
        <v>4</v>
      </c>
      <c r="C16" s="35" t="s">
        <v>56</v>
      </c>
      <c r="D16" s="140" t="s">
        <v>47</v>
      </c>
      <c r="E16" s="141"/>
      <c r="F16" s="141"/>
      <c r="G16" s="79"/>
      <c r="H16" s="47"/>
      <c r="I16" s="47"/>
      <c r="J16" s="47"/>
      <c r="K16" s="47"/>
      <c r="L16" s="47"/>
      <c r="M16" s="47"/>
      <c r="N16" s="47"/>
      <c r="O16" s="47"/>
      <c r="P16" s="47"/>
      <c r="Q16" s="47"/>
      <c r="R16" s="47"/>
      <c r="S16" s="47"/>
      <c r="T16" s="47"/>
      <c r="U16" s="47" t="s">
        <v>24</v>
      </c>
      <c r="V16" s="47" t="s">
        <v>24</v>
      </c>
      <c r="W16" s="47" t="s">
        <v>24</v>
      </c>
      <c r="X16" s="47" t="s">
        <v>24</v>
      </c>
      <c r="Y16" s="47" t="s">
        <v>25</v>
      </c>
      <c r="Z16" s="47" t="s">
        <v>25</v>
      </c>
      <c r="AA16" s="47" t="s">
        <v>24</v>
      </c>
      <c r="AB16" s="47" t="s">
        <v>24</v>
      </c>
      <c r="AC16" s="47" t="s">
        <v>24</v>
      </c>
      <c r="AD16" s="47" t="s">
        <v>24</v>
      </c>
      <c r="AE16" s="47" t="s">
        <v>24</v>
      </c>
      <c r="AF16" s="47" t="s">
        <v>25</v>
      </c>
      <c r="AG16" s="47" t="s">
        <v>25</v>
      </c>
      <c r="AH16" s="47" t="s">
        <v>24</v>
      </c>
      <c r="AI16" s="47" t="s">
        <v>25</v>
      </c>
      <c r="AJ16" s="47" t="s">
        <v>24</v>
      </c>
      <c r="AK16" s="48"/>
      <c r="AL16" s="4"/>
      <c r="AM16" s="4"/>
      <c r="AN16" s="4"/>
      <c r="AO16" s="4"/>
      <c r="AP16" s="9"/>
      <c r="AQ16" s="10"/>
      <c r="AR16" s="130" t="s">
        <v>67</v>
      </c>
      <c r="AS16" s="131"/>
    </row>
    <row r="17" spans="1:45" ht="14.25" customHeight="1" thickBot="1" x14ac:dyDescent="0.2">
      <c r="A17" s="29"/>
      <c r="B17" s="40"/>
      <c r="C17" s="30"/>
      <c r="D17" s="142" t="s">
        <v>48</v>
      </c>
      <c r="E17" s="143"/>
      <c r="F17" s="143"/>
      <c r="G17" s="80"/>
      <c r="H17" s="50"/>
      <c r="I17" s="50"/>
      <c r="J17" s="50"/>
      <c r="K17" s="50"/>
      <c r="L17" s="50"/>
      <c r="M17" s="50"/>
      <c r="N17" s="50"/>
      <c r="O17" s="50"/>
      <c r="P17" s="50"/>
      <c r="Q17" s="50"/>
      <c r="R17" s="50"/>
      <c r="S17" s="50"/>
      <c r="T17" s="50"/>
      <c r="U17" s="50" t="s">
        <v>24</v>
      </c>
      <c r="V17" s="50" t="s">
        <v>24</v>
      </c>
      <c r="W17" s="50" t="s">
        <v>24</v>
      </c>
      <c r="X17" s="50" t="s">
        <v>24</v>
      </c>
      <c r="Y17" s="81" t="s">
        <v>25</v>
      </c>
      <c r="Z17" s="81" t="s">
        <v>25</v>
      </c>
      <c r="AA17" s="50" t="s">
        <v>24</v>
      </c>
      <c r="AB17" s="50" t="s">
        <v>24</v>
      </c>
      <c r="AC17" s="50" t="s">
        <v>24</v>
      </c>
      <c r="AD17" s="50" t="s">
        <v>24</v>
      </c>
      <c r="AE17" s="50" t="s">
        <v>24</v>
      </c>
      <c r="AF17" s="81" t="s">
        <v>25</v>
      </c>
      <c r="AG17" s="81" t="s">
        <v>25</v>
      </c>
      <c r="AH17" s="50" t="s">
        <v>24</v>
      </c>
      <c r="AI17" s="50" t="s">
        <v>25</v>
      </c>
      <c r="AJ17" s="50" t="s">
        <v>24</v>
      </c>
      <c r="AK17" s="51"/>
      <c r="AL17" s="125" t="s">
        <v>14</v>
      </c>
      <c r="AM17" s="125"/>
      <c r="AN17" s="125"/>
      <c r="AO17" s="125"/>
      <c r="AP17" s="126">
        <f>COUNTIF(G17:AK17,[1]プルダウン!$D$4)+COUNTIF(G17:AK17,[1]プルダウン!$D$5)-COUNTIF(G15:AK15,[1]プルダウン!$B$4)-COUNTIF(G15:AK15,[1]プルダウン!$B$5)-COUNTIF(G15:AK15,[1]プルダウン!$B$6)-COUNTIF(G15:AK15,[1]プルダウン!$B$7)-COUNTIF(G15:AK15,[1]プルダウン!$B$8)-COUNTIF(G15:AK15,[1]プルダウン!$B$9)</f>
        <v>5</v>
      </c>
      <c r="AQ17" s="127"/>
      <c r="AR17" s="132"/>
      <c r="AS17" s="133"/>
    </row>
    <row r="18" spans="1:45" ht="14.25" customHeight="1" x14ac:dyDescent="0.15">
      <c r="A18" s="31"/>
      <c r="B18" s="38"/>
      <c r="C18" s="32"/>
      <c r="D18" s="144" t="s">
        <v>12</v>
      </c>
      <c r="E18" s="145"/>
      <c r="F18" s="145"/>
      <c r="G18" s="72">
        <v>1</v>
      </c>
      <c r="H18" s="13">
        <v>2</v>
      </c>
      <c r="I18" s="13">
        <v>3</v>
      </c>
      <c r="J18" s="13">
        <v>4</v>
      </c>
      <c r="K18" s="13">
        <v>5</v>
      </c>
      <c r="L18" s="13">
        <v>6</v>
      </c>
      <c r="M18" s="13">
        <v>7</v>
      </c>
      <c r="N18" s="13">
        <v>8</v>
      </c>
      <c r="O18" s="13">
        <v>9</v>
      </c>
      <c r="P18" s="13">
        <v>10</v>
      </c>
      <c r="Q18" s="13">
        <v>11</v>
      </c>
      <c r="R18" s="13">
        <v>12</v>
      </c>
      <c r="S18" s="13">
        <v>13</v>
      </c>
      <c r="T18" s="13">
        <v>14</v>
      </c>
      <c r="U18" s="13">
        <v>15</v>
      </c>
      <c r="V18" s="13">
        <v>16</v>
      </c>
      <c r="W18" s="13">
        <v>17</v>
      </c>
      <c r="X18" s="13">
        <v>18</v>
      </c>
      <c r="Y18" s="13">
        <v>19</v>
      </c>
      <c r="Z18" s="13">
        <v>20</v>
      </c>
      <c r="AA18" s="13">
        <v>21</v>
      </c>
      <c r="AB18" s="13">
        <v>22</v>
      </c>
      <c r="AC18" s="13">
        <v>23</v>
      </c>
      <c r="AD18" s="13">
        <v>24</v>
      </c>
      <c r="AE18" s="13">
        <v>25</v>
      </c>
      <c r="AF18" s="13">
        <v>26</v>
      </c>
      <c r="AG18" s="13">
        <v>27</v>
      </c>
      <c r="AH18" s="13">
        <v>28</v>
      </c>
      <c r="AI18" s="13" t="str">
        <f t="shared" ref="AI18" si="1">IF(DAY(EOMONTH(DATE(B20+2018,B21,1),0))&lt;29,"","29")</f>
        <v>29</v>
      </c>
      <c r="AJ18" s="13" t="str">
        <f t="shared" ref="AJ18" si="2">IF(DAY(EOMONTH(DATE(B20+2018,B21,1),0))&lt;30,"","30")</f>
        <v>30</v>
      </c>
      <c r="AK18" s="14" t="str">
        <f t="shared" ref="AK18" si="3">IF(DAY(EOMONTH(DATE(B20+2018,B21,1),0))&lt;31,"","31")</f>
        <v>31</v>
      </c>
      <c r="AL18" s="115" t="s">
        <v>13</v>
      </c>
      <c r="AM18" s="115"/>
      <c r="AN18" s="115"/>
      <c r="AO18" s="115"/>
      <c r="AP18" s="115"/>
      <c r="AQ18" s="116"/>
      <c r="AR18" s="134" t="s">
        <v>55</v>
      </c>
      <c r="AS18" s="135"/>
    </row>
    <row r="19" spans="1:45" ht="14.25" customHeight="1" x14ac:dyDescent="0.15">
      <c r="A19" s="33"/>
      <c r="B19" s="39"/>
      <c r="C19" s="34"/>
      <c r="D19" s="140" t="s">
        <v>2</v>
      </c>
      <c r="E19" s="141"/>
      <c r="F19" s="141"/>
      <c r="G19" s="73" t="str">
        <f t="shared" ref="G19:AK34" si="4">IF(G18="","",TEXT(DATE($B20+2018,$B21,G18),"aaa"))</f>
        <v>木</v>
      </c>
      <c r="H19" s="15" t="str">
        <f t="shared" si="4"/>
        <v>金</v>
      </c>
      <c r="I19" s="15" t="str">
        <f t="shared" si="4"/>
        <v>土</v>
      </c>
      <c r="J19" s="15" t="str">
        <f t="shared" si="4"/>
        <v>日</v>
      </c>
      <c r="K19" s="15" t="str">
        <f t="shared" si="4"/>
        <v>月</v>
      </c>
      <c r="L19" s="15" t="str">
        <f t="shared" si="4"/>
        <v>火</v>
      </c>
      <c r="M19" s="15" t="str">
        <f t="shared" si="4"/>
        <v>水</v>
      </c>
      <c r="N19" s="15" t="str">
        <f t="shared" si="4"/>
        <v>木</v>
      </c>
      <c r="O19" s="15" t="str">
        <f t="shared" si="4"/>
        <v>金</v>
      </c>
      <c r="P19" s="15" t="str">
        <f t="shared" si="4"/>
        <v>土</v>
      </c>
      <c r="Q19" s="15" t="str">
        <f t="shared" si="4"/>
        <v>日</v>
      </c>
      <c r="R19" s="15" t="str">
        <f t="shared" si="4"/>
        <v>月</v>
      </c>
      <c r="S19" s="15" t="str">
        <f t="shared" si="4"/>
        <v>火</v>
      </c>
      <c r="T19" s="15" t="str">
        <f t="shared" si="4"/>
        <v>水</v>
      </c>
      <c r="U19" s="15" t="str">
        <f t="shared" si="4"/>
        <v>木</v>
      </c>
      <c r="V19" s="15" t="str">
        <f t="shared" si="4"/>
        <v>金</v>
      </c>
      <c r="W19" s="15" t="str">
        <f t="shared" si="4"/>
        <v>土</v>
      </c>
      <c r="X19" s="15" t="str">
        <f t="shared" si="4"/>
        <v>日</v>
      </c>
      <c r="Y19" s="15" t="str">
        <f t="shared" si="4"/>
        <v>月</v>
      </c>
      <c r="Z19" s="15" t="str">
        <f t="shared" si="4"/>
        <v>火</v>
      </c>
      <c r="AA19" s="15" t="str">
        <f t="shared" si="4"/>
        <v>水</v>
      </c>
      <c r="AB19" s="15" t="str">
        <f t="shared" si="4"/>
        <v>木</v>
      </c>
      <c r="AC19" s="15" t="str">
        <f t="shared" si="4"/>
        <v>金</v>
      </c>
      <c r="AD19" s="15" t="str">
        <f t="shared" si="4"/>
        <v>土</v>
      </c>
      <c r="AE19" s="15" t="str">
        <f t="shared" si="4"/>
        <v>日</v>
      </c>
      <c r="AF19" s="15" t="str">
        <f t="shared" si="4"/>
        <v>月</v>
      </c>
      <c r="AG19" s="15" t="str">
        <f t="shared" si="4"/>
        <v>火</v>
      </c>
      <c r="AH19" s="15" t="str">
        <f t="shared" si="4"/>
        <v>水</v>
      </c>
      <c r="AI19" s="15" t="str">
        <f t="shared" si="4"/>
        <v>木</v>
      </c>
      <c r="AJ19" s="15" t="str">
        <f t="shared" si="4"/>
        <v>金</v>
      </c>
      <c r="AK19" s="74" t="str">
        <f t="shared" si="4"/>
        <v>土</v>
      </c>
      <c r="AL19" s="118"/>
      <c r="AM19" s="118"/>
      <c r="AN19" s="118"/>
      <c r="AO19" s="118"/>
      <c r="AP19" s="118"/>
      <c r="AQ19" s="119"/>
      <c r="AR19" s="26"/>
      <c r="AS19" s="27">
        <f t="shared" ref="AS19" si="5">IFERROR(AP22/AP20,"")</f>
        <v>0.41935483870967744</v>
      </c>
    </row>
    <row r="20" spans="1:45" ht="14.25" customHeight="1" x14ac:dyDescent="0.15">
      <c r="A20" s="75" t="s">
        <v>49</v>
      </c>
      <c r="B20" s="52">
        <v>7</v>
      </c>
      <c r="C20" s="37" t="s">
        <v>18</v>
      </c>
      <c r="D20" s="140" t="s">
        <v>9</v>
      </c>
      <c r="E20" s="141"/>
      <c r="F20" s="141"/>
      <c r="G20" s="79" t="s">
        <v>15</v>
      </c>
      <c r="H20" s="47" t="s">
        <v>15</v>
      </c>
      <c r="I20" s="47" t="s">
        <v>15</v>
      </c>
      <c r="J20" s="47" t="s">
        <v>15</v>
      </c>
      <c r="K20" s="47" t="s">
        <v>15</v>
      </c>
      <c r="L20" s="47" t="s">
        <v>15</v>
      </c>
      <c r="M20" s="47" t="s">
        <v>15</v>
      </c>
      <c r="N20" s="47" t="s">
        <v>15</v>
      </c>
      <c r="O20" s="47" t="s">
        <v>15</v>
      </c>
      <c r="P20" s="47" t="s">
        <v>15</v>
      </c>
      <c r="Q20" s="47" t="s">
        <v>15</v>
      </c>
      <c r="R20" s="47" t="s">
        <v>15</v>
      </c>
      <c r="S20" s="47" t="s">
        <v>15</v>
      </c>
      <c r="T20" s="47" t="s">
        <v>15</v>
      </c>
      <c r="U20" s="47" t="s">
        <v>15</v>
      </c>
      <c r="V20" s="47" t="s">
        <v>15</v>
      </c>
      <c r="W20" s="47" t="s">
        <v>15</v>
      </c>
      <c r="X20" s="47" t="s">
        <v>15</v>
      </c>
      <c r="Y20" s="47" t="s">
        <v>15</v>
      </c>
      <c r="Z20" s="47" t="s">
        <v>15</v>
      </c>
      <c r="AA20" s="47" t="s">
        <v>15</v>
      </c>
      <c r="AB20" s="47" t="s">
        <v>15</v>
      </c>
      <c r="AC20" s="47" t="s">
        <v>15</v>
      </c>
      <c r="AD20" s="47" t="s">
        <v>15</v>
      </c>
      <c r="AE20" s="47" t="s">
        <v>15</v>
      </c>
      <c r="AF20" s="47" t="s">
        <v>15</v>
      </c>
      <c r="AG20" s="47" t="s">
        <v>15</v>
      </c>
      <c r="AH20" s="47" t="s">
        <v>15</v>
      </c>
      <c r="AI20" s="47" t="s">
        <v>15</v>
      </c>
      <c r="AJ20" s="47" t="s">
        <v>15</v>
      </c>
      <c r="AK20" s="48" t="s">
        <v>15</v>
      </c>
      <c r="AL20" s="121" t="s">
        <v>38</v>
      </c>
      <c r="AM20" s="121"/>
      <c r="AN20" s="121"/>
      <c r="AO20" s="121"/>
      <c r="AP20" s="122">
        <f>COUNTIF(G20:AK20,[1]プルダウン!$B$3)</f>
        <v>31</v>
      </c>
      <c r="AQ20" s="123"/>
      <c r="AR20" s="128" t="s">
        <v>66</v>
      </c>
      <c r="AS20" s="129"/>
    </row>
    <row r="21" spans="1:45" ht="14.25" customHeight="1" x14ac:dyDescent="0.15">
      <c r="A21" s="36"/>
      <c r="B21" s="53">
        <v>5</v>
      </c>
      <c r="C21" s="35" t="s">
        <v>56</v>
      </c>
      <c r="D21" s="140" t="s">
        <v>47</v>
      </c>
      <c r="E21" s="141"/>
      <c r="F21" s="141"/>
      <c r="G21" s="82" t="s">
        <v>25</v>
      </c>
      <c r="H21" s="49" t="s">
        <v>25</v>
      </c>
      <c r="I21" s="49" t="s">
        <v>25</v>
      </c>
      <c r="J21" s="49" t="s">
        <v>25</v>
      </c>
      <c r="K21" s="49" t="s">
        <v>24</v>
      </c>
      <c r="L21" s="49" t="s">
        <v>24</v>
      </c>
      <c r="M21" s="49" t="s">
        <v>24</v>
      </c>
      <c r="N21" s="49" t="s">
        <v>24</v>
      </c>
      <c r="O21" s="49" t="s">
        <v>24</v>
      </c>
      <c r="P21" s="49" t="s">
        <v>25</v>
      </c>
      <c r="Q21" s="49" t="s">
        <v>25</v>
      </c>
      <c r="R21" s="49" t="s">
        <v>24</v>
      </c>
      <c r="S21" s="49" t="s">
        <v>24</v>
      </c>
      <c r="T21" s="49" t="s">
        <v>24</v>
      </c>
      <c r="U21" s="49" t="s">
        <v>24</v>
      </c>
      <c r="V21" s="49" t="s">
        <v>24</v>
      </c>
      <c r="W21" s="49" t="s">
        <v>25</v>
      </c>
      <c r="X21" s="49" t="s">
        <v>25</v>
      </c>
      <c r="Y21" s="49" t="s">
        <v>24</v>
      </c>
      <c r="Z21" s="49" t="s">
        <v>24</v>
      </c>
      <c r="AA21" s="49" t="s">
        <v>24</v>
      </c>
      <c r="AB21" s="49" t="s">
        <v>24</v>
      </c>
      <c r="AC21" s="49" t="s">
        <v>24</v>
      </c>
      <c r="AD21" s="49" t="s">
        <v>25</v>
      </c>
      <c r="AE21" s="49" t="s">
        <v>25</v>
      </c>
      <c r="AF21" s="49" t="s">
        <v>24</v>
      </c>
      <c r="AG21" s="49" t="s">
        <v>24</v>
      </c>
      <c r="AH21" s="49" t="s">
        <v>24</v>
      </c>
      <c r="AI21" s="49" t="s">
        <v>24</v>
      </c>
      <c r="AJ21" s="49" t="s">
        <v>24</v>
      </c>
      <c r="AK21" s="83" t="s">
        <v>25</v>
      </c>
      <c r="AL21" s="4"/>
      <c r="AM21" s="4"/>
      <c r="AN21" s="4"/>
      <c r="AO21" s="4"/>
      <c r="AP21" s="9"/>
      <c r="AQ21" s="10"/>
      <c r="AR21" s="130" t="s">
        <v>67</v>
      </c>
      <c r="AS21" s="131"/>
    </row>
    <row r="22" spans="1:45" ht="14.25" customHeight="1" thickBot="1" x14ac:dyDescent="0.2">
      <c r="A22" s="29"/>
      <c r="B22" s="40"/>
      <c r="C22" s="30"/>
      <c r="D22" s="142" t="s">
        <v>48</v>
      </c>
      <c r="E22" s="143"/>
      <c r="F22" s="143"/>
      <c r="G22" s="84" t="s">
        <v>25</v>
      </c>
      <c r="H22" s="81" t="s">
        <v>25</v>
      </c>
      <c r="I22" s="81" t="s">
        <v>25</v>
      </c>
      <c r="J22" s="81" t="s">
        <v>25</v>
      </c>
      <c r="K22" s="81" t="s">
        <v>24</v>
      </c>
      <c r="L22" s="50" t="s">
        <v>24</v>
      </c>
      <c r="M22" s="50" t="s">
        <v>24</v>
      </c>
      <c r="N22" s="50" t="s">
        <v>24</v>
      </c>
      <c r="O22" s="50" t="s">
        <v>24</v>
      </c>
      <c r="P22" s="81" t="s">
        <v>25</v>
      </c>
      <c r="Q22" s="81" t="s">
        <v>25</v>
      </c>
      <c r="R22" s="50" t="s">
        <v>24</v>
      </c>
      <c r="S22" s="50" t="s">
        <v>24</v>
      </c>
      <c r="T22" s="50" t="s">
        <v>24</v>
      </c>
      <c r="U22" s="50" t="s">
        <v>26</v>
      </c>
      <c r="V22" s="50" t="s">
        <v>24</v>
      </c>
      <c r="W22" s="81" t="s">
        <v>25</v>
      </c>
      <c r="X22" s="81" t="s">
        <v>25</v>
      </c>
      <c r="Y22" s="50" t="s">
        <v>24</v>
      </c>
      <c r="Z22" s="50" t="s">
        <v>24</v>
      </c>
      <c r="AA22" s="50" t="s">
        <v>24</v>
      </c>
      <c r="AB22" s="50" t="s">
        <v>26</v>
      </c>
      <c r="AC22" s="50" t="s">
        <v>24</v>
      </c>
      <c r="AD22" s="81" t="s">
        <v>25</v>
      </c>
      <c r="AE22" s="81" t="s">
        <v>25</v>
      </c>
      <c r="AF22" s="50" t="s">
        <v>24</v>
      </c>
      <c r="AG22" s="50" t="s">
        <v>24</v>
      </c>
      <c r="AH22" s="50" t="s">
        <v>24</v>
      </c>
      <c r="AI22" s="50" t="s">
        <v>24</v>
      </c>
      <c r="AJ22" s="50" t="s">
        <v>24</v>
      </c>
      <c r="AK22" s="85" t="s">
        <v>25</v>
      </c>
      <c r="AL22" s="125" t="s">
        <v>14</v>
      </c>
      <c r="AM22" s="125"/>
      <c r="AN22" s="125"/>
      <c r="AO22" s="125"/>
      <c r="AP22" s="126">
        <f>COUNTIF(G22:AK22,[1]プルダウン!$D$4)+COUNTIF(G22:AK22,[1]プルダウン!$D$5)-COUNTIF(G20:AK20,[1]プルダウン!$B$4)-COUNTIF(G20:AK20,[1]プルダウン!$B$5)-COUNTIF(G20:AK20,[1]プルダウン!$B$6)-COUNTIF(G20:AK20,[1]プルダウン!$B$7)-COUNTIF(G20:AK20,[1]プルダウン!$B$8)-COUNTIF(G20:AK20,[1]プルダウン!$B$9)</f>
        <v>13</v>
      </c>
      <c r="AQ22" s="127"/>
      <c r="AR22" s="132"/>
      <c r="AS22" s="133"/>
    </row>
    <row r="23" spans="1:45" ht="14.25" customHeight="1" x14ac:dyDescent="0.15">
      <c r="A23" s="31"/>
      <c r="B23" s="38"/>
      <c r="C23" s="32"/>
      <c r="D23" s="144" t="s">
        <v>12</v>
      </c>
      <c r="E23" s="145"/>
      <c r="F23" s="145"/>
      <c r="G23" s="72">
        <v>1</v>
      </c>
      <c r="H23" s="13">
        <v>2</v>
      </c>
      <c r="I23" s="13">
        <v>3</v>
      </c>
      <c r="J23" s="13">
        <v>4</v>
      </c>
      <c r="K23" s="13">
        <v>5</v>
      </c>
      <c r="L23" s="13">
        <v>6</v>
      </c>
      <c r="M23" s="13">
        <v>7</v>
      </c>
      <c r="N23" s="13">
        <v>8</v>
      </c>
      <c r="O23" s="13">
        <v>9</v>
      </c>
      <c r="P23" s="13">
        <v>10</v>
      </c>
      <c r="Q23" s="13">
        <v>11</v>
      </c>
      <c r="R23" s="13">
        <v>12</v>
      </c>
      <c r="S23" s="13">
        <v>13</v>
      </c>
      <c r="T23" s="13">
        <v>14</v>
      </c>
      <c r="U23" s="13">
        <v>15</v>
      </c>
      <c r="V23" s="13">
        <v>16</v>
      </c>
      <c r="W23" s="13">
        <v>17</v>
      </c>
      <c r="X23" s="13">
        <v>18</v>
      </c>
      <c r="Y23" s="13">
        <v>19</v>
      </c>
      <c r="Z23" s="13">
        <v>20</v>
      </c>
      <c r="AA23" s="13">
        <v>21</v>
      </c>
      <c r="AB23" s="13">
        <v>22</v>
      </c>
      <c r="AC23" s="13">
        <v>23</v>
      </c>
      <c r="AD23" s="13">
        <v>24</v>
      </c>
      <c r="AE23" s="13">
        <v>25</v>
      </c>
      <c r="AF23" s="13">
        <v>26</v>
      </c>
      <c r="AG23" s="13">
        <v>27</v>
      </c>
      <c r="AH23" s="13">
        <v>28</v>
      </c>
      <c r="AI23" s="13" t="str">
        <f t="shared" ref="AI23" si="6">IF(DAY(EOMONTH(DATE(B25+2018,B26,1),0))&lt;29,"","29")</f>
        <v>29</v>
      </c>
      <c r="AJ23" s="13" t="str">
        <f t="shared" ref="AJ23" si="7">IF(DAY(EOMONTH(DATE(B25+2018,B26,1),0))&lt;30,"","30")</f>
        <v>30</v>
      </c>
      <c r="AK23" s="14" t="str">
        <f t="shared" ref="AK23" si="8">IF(DAY(EOMONTH(DATE(B25+2018,B26,1),0))&lt;31,"","31")</f>
        <v/>
      </c>
      <c r="AL23" s="115" t="s">
        <v>13</v>
      </c>
      <c r="AM23" s="115"/>
      <c r="AN23" s="115"/>
      <c r="AO23" s="115"/>
      <c r="AP23" s="115"/>
      <c r="AQ23" s="116"/>
      <c r="AR23" s="134" t="s">
        <v>55</v>
      </c>
      <c r="AS23" s="135"/>
    </row>
    <row r="24" spans="1:45" ht="14.25" customHeight="1" x14ac:dyDescent="0.15">
      <c r="A24" s="33"/>
      <c r="B24" s="39"/>
      <c r="C24" s="34"/>
      <c r="D24" s="140" t="s">
        <v>2</v>
      </c>
      <c r="E24" s="141"/>
      <c r="F24" s="141"/>
      <c r="G24" s="73" t="str">
        <f t="shared" si="4"/>
        <v>日</v>
      </c>
      <c r="H24" s="15" t="str">
        <f t="shared" si="4"/>
        <v>月</v>
      </c>
      <c r="I24" s="15" t="str">
        <f t="shared" si="4"/>
        <v>火</v>
      </c>
      <c r="J24" s="15" t="str">
        <f t="shared" si="4"/>
        <v>水</v>
      </c>
      <c r="K24" s="15" t="str">
        <f t="shared" si="4"/>
        <v>木</v>
      </c>
      <c r="L24" s="15" t="str">
        <f t="shared" si="4"/>
        <v>金</v>
      </c>
      <c r="M24" s="15" t="str">
        <f t="shared" si="4"/>
        <v>土</v>
      </c>
      <c r="N24" s="15" t="str">
        <f t="shared" si="4"/>
        <v>日</v>
      </c>
      <c r="O24" s="15" t="str">
        <f t="shared" si="4"/>
        <v>月</v>
      </c>
      <c r="P24" s="15" t="str">
        <f t="shared" si="4"/>
        <v>火</v>
      </c>
      <c r="Q24" s="15" t="str">
        <f t="shared" si="4"/>
        <v>水</v>
      </c>
      <c r="R24" s="15" t="str">
        <f t="shared" si="4"/>
        <v>木</v>
      </c>
      <c r="S24" s="15" t="str">
        <f t="shared" si="4"/>
        <v>金</v>
      </c>
      <c r="T24" s="15" t="str">
        <f t="shared" si="4"/>
        <v>土</v>
      </c>
      <c r="U24" s="15" t="str">
        <f t="shared" si="4"/>
        <v>日</v>
      </c>
      <c r="V24" s="15" t="str">
        <f t="shared" si="4"/>
        <v>月</v>
      </c>
      <c r="W24" s="15" t="str">
        <f t="shared" si="4"/>
        <v>火</v>
      </c>
      <c r="X24" s="15" t="str">
        <f t="shared" si="4"/>
        <v>水</v>
      </c>
      <c r="Y24" s="15" t="str">
        <f t="shared" si="4"/>
        <v>木</v>
      </c>
      <c r="Z24" s="15" t="str">
        <f t="shared" si="4"/>
        <v>金</v>
      </c>
      <c r="AA24" s="15" t="str">
        <f t="shared" si="4"/>
        <v>土</v>
      </c>
      <c r="AB24" s="15" t="str">
        <f t="shared" si="4"/>
        <v>日</v>
      </c>
      <c r="AC24" s="15" t="str">
        <f t="shared" si="4"/>
        <v>月</v>
      </c>
      <c r="AD24" s="15" t="str">
        <f t="shared" si="4"/>
        <v>火</v>
      </c>
      <c r="AE24" s="15" t="str">
        <f t="shared" si="4"/>
        <v>水</v>
      </c>
      <c r="AF24" s="15" t="str">
        <f t="shared" si="4"/>
        <v>木</v>
      </c>
      <c r="AG24" s="15" t="str">
        <f t="shared" si="4"/>
        <v>金</v>
      </c>
      <c r="AH24" s="15" t="str">
        <f t="shared" si="4"/>
        <v>土</v>
      </c>
      <c r="AI24" s="15" t="str">
        <f t="shared" si="4"/>
        <v>日</v>
      </c>
      <c r="AJ24" s="15" t="str">
        <f t="shared" si="4"/>
        <v>月</v>
      </c>
      <c r="AK24" s="74" t="str">
        <f t="shared" si="4"/>
        <v/>
      </c>
      <c r="AL24" s="118"/>
      <c r="AM24" s="118"/>
      <c r="AN24" s="118"/>
      <c r="AO24" s="118"/>
      <c r="AP24" s="118"/>
      <c r="AQ24" s="119"/>
      <c r="AR24" s="26"/>
      <c r="AS24" s="27">
        <f t="shared" ref="AS24" si="9">IFERROR(AP27/AP25,"")</f>
        <v>0.33333333333333331</v>
      </c>
    </row>
    <row r="25" spans="1:45" ht="14.25" customHeight="1" x14ac:dyDescent="0.15">
      <c r="A25" s="75" t="s">
        <v>49</v>
      </c>
      <c r="B25" s="52">
        <v>7</v>
      </c>
      <c r="C25" s="37" t="s">
        <v>18</v>
      </c>
      <c r="D25" s="140" t="s">
        <v>9</v>
      </c>
      <c r="E25" s="141"/>
      <c r="F25" s="141"/>
      <c r="G25" s="76" t="s">
        <v>15</v>
      </c>
      <c r="H25" s="77" t="s">
        <v>15</v>
      </c>
      <c r="I25" s="77" t="s">
        <v>15</v>
      </c>
      <c r="J25" s="77" t="s">
        <v>15</v>
      </c>
      <c r="K25" s="77" t="s">
        <v>15</v>
      </c>
      <c r="L25" s="77" t="s">
        <v>15</v>
      </c>
      <c r="M25" s="77" t="s">
        <v>15</v>
      </c>
      <c r="N25" s="77" t="s">
        <v>15</v>
      </c>
      <c r="O25" s="77" t="s">
        <v>15</v>
      </c>
      <c r="P25" s="77" t="s">
        <v>15</v>
      </c>
      <c r="Q25" s="77" t="s">
        <v>15</v>
      </c>
      <c r="R25" s="77" t="s">
        <v>15</v>
      </c>
      <c r="S25" s="77" t="s">
        <v>15</v>
      </c>
      <c r="T25" s="77" t="s">
        <v>15</v>
      </c>
      <c r="U25" s="77" t="s">
        <v>15</v>
      </c>
      <c r="V25" s="77" t="s">
        <v>15</v>
      </c>
      <c r="W25" s="77" t="s">
        <v>15</v>
      </c>
      <c r="X25" s="77" t="s">
        <v>15</v>
      </c>
      <c r="Y25" s="77" t="s">
        <v>15</v>
      </c>
      <c r="Z25" s="77" t="s">
        <v>15</v>
      </c>
      <c r="AA25" s="77" t="s">
        <v>15</v>
      </c>
      <c r="AB25" s="77" t="s">
        <v>15</v>
      </c>
      <c r="AC25" s="77" t="s">
        <v>15</v>
      </c>
      <c r="AD25" s="77" t="s">
        <v>15</v>
      </c>
      <c r="AE25" s="77" t="s">
        <v>15</v>
      </c>
      <c r="AF25" s="77" t="s">
        <v>15</v>
      </c>
      <c r="AG25" s="77" t="s">
        <v>15</v>
      </c>
      <c r="AH25" s="77" t="s">
        <v>15</v>
      </c>
      <c r="AI25" s="77" t="s">
        <v>15</v>
      </c>
      <c r="AJ25" s="77" t="s">
        <v>15</v>
      </c>
      <c r="AK25" s="78"/>
      <c r="AL25" s="121" t="s">
        <v>38</v>
      </c>
      <c r="AM25" s="121"/>
      <c r="AN25" s="121"/>
      <c r="AO25" s="121"/>
      <c r="AP25" s="122">
        <f>COUNTIF(G25:AK25,[1]プルダウン!$B$3)</f>
        <v>30</v>
      </c>
      <c r="AQ25" s="123"/>
      <c r="AR25" s="128" t="s">
        <v>66</v>
      </c>
      <c r="AS25" s="129"/>
    </row>
    <row r="26" spans="1:45" ht="14.25" customHeight="1" x14ac:dyDescent="0.15">
      <c r="A26" s="36"/>
      <c r="B26" s="53">
        <v>6</v>
      </c>
      <c r="C26" s="35" t="s">
        <v>56</v>
      </c>
      <c r="D26" s="140" t="s">
        <v>47</v>
      </c>
      <c r="E26" s="141"/>
      <c r="F26" s="141"/>
      <c r="G26" s="79" t="s">
        <v>25</v>
      </c>
      <c r="H26" s="47" t="s">
        <v>25</v>
      </c>
      <c r="I26" s="47" t="s">
        <v>24</v>
      </c>
      <c r="J26" s="47" t="s">
        <v>24</v>
      </c>
      <c r="K26" s="47" t="s">
        <v>24</v>
      </c>
      <c r="L26" s="47" t="s">
        <v>24</v>
      </c>
      <c r="M26" s="47" t="s">
        <v>25</v>
      </c>
      <c r="N26" s="47" t="s">
        <v>25</v>
      </c>
      <c r="O26" s="47" t="s">
        <v>24</v>
      </c>
      <c r="P26" s="47" t="s">
        <v>24</v>
      </c>
      <c r="Q26" s="47" t="s">
        <v>24</v>
      </c>
      <c r="R26" s="47" t="s">
        <v>24</v>
      </c>
      <c r="S26" s="47" t="s">
        <v>24</v>
      </c>
      <c r="T26" s="47" t="s">
        <v>25</v>
      </c>
      <c r="U26" s="47" t="s">
        <v>25</v>
      </c>
      <c r="V26" s="47" t="s">
        <v>24</v>
      </c>
      <c r="W26" s="47" t="s">
        <v>24</v>
      </c>
      <c r="X26" s="47" t="s">
        <v>24</v>
      </c>
      <c r="Y26" s="47" t="s">
        <v>24</v>
      </c>
      <c r="Z26" s="47" t="s">
        <v>24</v>
      </c>
      <c r="AA26" s="47" t="s">
        <v>25</v>
      </c>
      <c r="AB26" s="47" t="s">
        <v>25</v>
      </c>
      <c r="AC26" s="47" t="s">
        <v>24</v>
      </c>
      <c r="AD26" s="47" t="s">
        <v>24</v>
      </c>
      <c r="AE26" s="47" t="s">
        <v>24</v>
      </c>
      <c r="AF26" s="47" t="s">
        <v>24</v>
      </c>
      <c r="AG26" s="47" t="s">
        <v>24</v>
      </c>
      <c r="AH26" s="47" t="s">
        <v>25</v>
      </c>
      <c r="AI26" s="47" t="s">
        <v>25</v>
      </c>
      <c r="AJ26" s="47" t="s">
        <v>24</v>
      </c>
      <c r="AK26" s="48"/>
      <c r="AL26" s="4"/>
      <c r="AM26" s="4"/>
      <c r="AN26" s="4"/>
      <c r="AO26" s="4"/>
      <c r="AP26" s="9"/>
      <c r="AQ26" s="10"/>
      <c r="AR26" s="130" t="s">
        <v>67</v>
      </c>
      <c r="AS26" s="131"/>
    </row>
    <row r="27" spans="1:45" ht="14.25" customHeight="1" thickBot="1" x14ac:dyDescent="0.2">
      <c r="A27" s="29"/>
      <c r="B27" s="40"/>
      <c r="C27" s="30"/>
      <c r="D27" s="142" t="s">
        <v>48</v>
      </c>
      <c r="E27" s="143"/>
      <c r="F27" s="143"/>
      <c r="G27" s="84" t="s">
        <v>25</v>
      </c>
      <c r="H27" s="81" t="s">
        <v>25</v>
      </c>
      <c r="I27" s="50" t="s">
        <v>24</v>
      </c>
      <c r="J27" s="50" t="s">
        <v>24</v>
      </c>
      <c r="K27" s="50" t="s">
        <v>24</v>
      </c>
      <c r="L27" s="50" t="s">
        <v>24</v>
      </c>
      <c r="M27" s="81" t="s">
        <v>25</v>
      </c>
      <c r="N27" s="81" t="s">
        <v>25</v>
      </c>
      <c r="O27" s="50" t="s">
        <v>24</v>
      </c>
      <c r="P27" s="50" t="s">
        <v>24</v>
      </c>
      <c r="Q27" s="50" t="s">
        <v>24</v>
      </c>
      <c r="R27" s="50" t="s">
        <v>24</v>
      </c>
      <c r="S27" s="50" t="s">
        <v>24</v>
      </c>
      <c r="T27" s="81" t="s">
        <v>25</v>
      </c>
      <c r="U27" s="81" t="s">
        <v>25</v>
      </c>
      <c r="V27" s="50" t="s">
        <v>24</v>
      </c>
      <c r="W27" s="50" t="s">
        <v>24</v>
      </c>
      <c r="X27" s="50" t="s">
        <v>24</v>
      </c>
      <c r="Y27" s="50" t="s">
        <v>24</v>
      </c>
      <c r="Z27" s="81" t="s">
        <v>24</v>
      </c>
      <c r="AA27" s="81" t="s">
        <v>25</v>
      </c>
      <c r="AB27" s="50" t="s">
        <v>25</v>
      </c>
      <c r="AC27" s="50" t="s">
        <v>24</v>
      </c>
      <c r="AD27" s="50" t="s">
        <v>24</v>
      </c>
      <c r="AE27" s="50" t="s">
        <v>24</v>
      </c>
      <c r="AF27" s="50" t="s">
        <v>24</v>
      </c>
      <c r="AG27" s="50" t="s">
        <v>24</v>
      </c>
      <c r="AH27" s="81" t="s">
        <v>25</v>
      </c>
      <c r="AI27" s="81" t="s">
        <v>25</v>
      </c>
      <c r="AJ27" s="81" t="s">
        <v>24</v>
      </c>
      <c r="AK27" s="51"/>
      <c r="AL27" s="125" t="s">
        <v>14</v>
      </c>
      <c r="AM27" s="125"/>
      <c r="AN27" s="125"/>
      <c r="AO27" s="125"/>
      <c r="AP27" s="126">
        <f>COUNTIF(G27:AK27,[1]プルダウン!$D$4)+COUNTIF(G27:AK27,[1]プルダウン!$D$5)-COUNTIF(G25:AK25,[1]プルダウン!$B$4)-COUNTIF(G25:AK25,[1]プルダウン!$B$5)-COUNTIF(G25:AK25,[1]プルダウン!$B$6)-COUNTIF(G25:AK25,[1]プルダウン!$B$7)-COUNTIF(G25:AK25,[1]プルダウン!$B$8)-COUNTIF(G25:AK25,[1]プルダウン!$B$9)</f>
        <v>10</v>
      </c>
      <c r="AQ27" s="127"/>
      <c r="AR27" s="132"/>
      <c r="AS27" s="133"/>
    </row>
    <row r="28" spans="1:45" ht="14.25" customHeight="1" x14ac:dyDescent="0.15">
      <c r="A28" s="31"/>
      <c r="B28" s="38"/>
      <c r="C28" s="32"/>
      <c r="D28" s="144" t="s">
        <v>12</v>
      </c>
      <c r="E28" s="145"/>
      <c r="F28" s="145"/>
      <c r="G28" s="15">
        <v>1</v>
      </c>
      <c r="H28" s="15">
        <v>2</v>
      </c>
      <c r="I28" s="15">
        <v>3</v>
      </c>
      <c r="J28" s="15">
        <v>4</v>
      </c>
      <c r="K28" s="15">
        <v>5</v>
      </c>
      <c r="L28" s="15">
        <v>6</v>
      </c>
      <c r="M28" s="15">
        <v>7</v>
      </c>
      <c r="N28" s="15">
        <v>8</v>
      </c>
      <c r="O28" s="15">
        <v>9</v>
      </c>
      <c r="P28" s="15">
        <v>10</v>
      </c>
      <c r="Q28" s="15">
        <v>11</v>
      </c>
      <c r="R28" s="15">
        <v>12</v>
      </c>
      <c r="S28" s="15">
        <v>13</v>
      </c>
      <c r="T28" s="15">
        <v>14</v>
      </c>
      <c r="U28" s="15">
        <v>15</v>
      </c>
      <c r="V28" s="15">
        <v>16</v>
      </c>
      <c r="W28" s="15">
        <v>17</v>
      </c>
      <c r="X28" s="15">
        <v>18</v>
      </c>
      <c r="Y28" s="15">
        <v>19</v>
      </c>
      <c r="Z28" s="15">
        <v>20</v>
      </c>
      <c r="AA28" s="15">
        <v>21</v>
      </c>
      <c r="AB28" s="15">
        <v>22</v>
      </c>
      <c r="AC28" s="15">
        <v>23</v>
      </c>
      <c r="AD28" s="15">
        <v>24</v>
      </c>
      <c r="AE28" s="15">
        <v>25</v>
      </c>
      <c r="AF28" s="15">
        <v>26</v>
      </c>
      <c r="AG28" s="15">
        <v>27</v>
      </c>
      <c r="AH28" s="15">
        <v>28</v>
      </c>
      <c r="AI28" s="15" t="str">
        <f t="shared" ref="AI28" si="10">IF(DAY(EOMONTH(DATE(B30+2018,B31,1),0))&lt;29,"","29")</f>
        <v>29</v>
      </c>
      <c r="AJ28" s="15" t="str">
        <f t="shared" ref="AJ28" si="11">IF(DAY(EOMONTH(DATE(B30+2018,B31,1),0))&lt;30,"","30")</f>
        <v>30</v>
      </c>
      <c r="AK28" s="74" t="str">
        <f t="shared" ref="AK28" si="12">IF(DAY(EOMONTH(DATE(B30+2018,B31,1),0))&lt;31,"","31")</f>
        <v>31</v>
      </c>
      <c r="AL28" s="114" t="s">
        <v>13</v>
      </c>
      <c r="AM28" s="115"/>
      <c r="AN28" s="115"/>
      <c r="AO28" s="115"/>
      <c r="AP28" s="115"/>
      <c r="AQ28" s="116"/>
      <c r="AR28" s="134" t="s">
        <v>55</v>
      </c>
      <c r="AS28" s="135"/>
    </row>
    <row r="29" spans="1:45" ht="14.25" customHeight="1" x14ac:dyDescent="0.15">
      <c r="A29" s="33"/>
      <c r="B29" s="39"/>
      <c r="C29" s="34"/>
      <c r="D29" s="140" t="s">
        <v>2</v>
      </c>
      <c r="E29" s="141"/>
      <c r="F29" s="141"/>
      <c r="G29" s="15" t="str">
        <f t="shared" si="4"/>
        <v>火</v>
      </c>
      <c r="H29" s="15" t="str">
        <f t="shared" si="4"/>
        <v>水</v>
      </c>
      <c r="I29" s="15" t="str">
        <f t="shared" si="4"/>
        <v>木</v>
      </c>
      <c r="J29" s="15" t="str">
        <f t="shared" si="4"/>
        <v>金</v>
      </c>
      <c r="K29" s="15" t="str">
        <f t="shared" si="4"/>
        <v>土</v>
      </c>
      <c r="L29" s="15" t="str">
        <f t="shared" si="4"/>
        <v>日</v>
      </c>
      <c r="M29" s="15" t="str">
        <f t="shared" si="4"/>
        <v>月</v>
      </c>
      <c r="N29" s="15" t="str">
        <f t="shared" si="4"/>
        <v>火</v>
      </c>
      <c r="O29" s="15" t="str">
        <f t="shared" si="4"/>
        <v>水</v>
      </c>
      <c r="P29" s="15" t="str">
        <f t="shared" si="4"/>
        <v>木</v>
      </c>
      <c r="Q29" s="15" t="str">
        <f t="shared" si="4"/>
        <v>金</v>
      </c>
      <c r="R29" s="15" t="str">
        <f t="shared" si="4"/>
        <v>土</v>
      </c>
      <c r="S29" s="15" t="str">
        <f t="shared" si="4"/>
        <v>日</v>
      </c>
      <c r="T29" s="15" t="str">
        <f t="shared" si="4"/>
        <v>月</v>
      </c>
      <c r="U29" s="15" t="str">
        <f t="shared" si="4"/>
        <v>火</v>
      </c>
      <c r="V29" s="15" t="str">
        <f t="shared" si="4"/>
        <v>水</v>
      </c>
      <c r="W29" s="15" t="str">
        <f t="shared" si="4"/>
        <v>木</v>
      </c>
      <c r="X29" s="15" t="str">
        <f t="shared" si="4"/>
        <v>金</v>
      </c>
      <c r="Y29" s="15" t="str">
        <f t="shared" si="4"/>
        <v>土</v>
      </c>
      <c r="Z29" s="15" t="str">
        <f t="shared" si="4"/>
        <v>日</v>
      </c>
      <c r="AA29" s="15" t="str">
        <f t="shared" si="4"/>
        <v>月</v>
      </c>
      <c r="AB29" s="15" t="str">
        <f t="shared" si="4"/>
        <v>火</v>
      </c>
      <c r="AC29" s="15" t="str">
        <f t="shared" si="4"/>
        <v>水</v>
      </c>
      <c r="AD29" s="15" t="str">
        <f t="shared" si="4"/>
        <v>木</v>
      </c>
      <c r="AE29" s="15" t="str">
        <f t="shared" si="4"/>
        <v>金</v>
      </c>
      <c r="AF29" s="15" t="str">
        <f t="shared" si="4"/>
        <v>土</v>
      </c>
      <c r="AG29" s="15" t="str">
        <f t="shared" si="4"/>
        <v>日</v>
      </c>
      <c r="AH29" s="15" t="str">
        <f t="shared" si="4"/>
        <v>月</v>
      </c>
      <c r="AI29" s="15" t="str">
        <f t="shared" si="4"/>
        <v>火</v>
      </c>
      <c r="AJ29" s="15" t="str">
        <f t="shared" si="4"/>
        <v>水</v>
      </c>
      <c r="AK29" s="15" t="str">
        <f t="shared" si="4"/>
        <v>木</v>
      </c>
      <c r="AL29" s="117"/>
      <c r="AM29" s="118"/>
      <c r="AN29" s="118"/>
      <c r="AO29" s="118"/>
      <c r="AP29" s="118"/>
      <c r="AQ29" s="119"/>
      <c r="AR29" s="26"/>
      <c r="AS29" s="27">
        <f t="shared" ref="AS29" si="13">IFERROR(AP32/AP30,"")</f>
        <v>0.25806451612903225</v>
      </c>
    </row>
    <row r="30" spans="1:45" ht="14.25" customHeight="1" x14ac:dyDescent="0.15">
      <c r="A30" s="75" t="s">
        <v>49</v>
      </c>
      <c r="B30" s="52">
        <v>7</v>
      </c>
      <c r="C30" s="37" t="s">
        <v>18</v>
      </c>
      <c r="D30" s="140" t="s">
        <v>9</v>
      </c>
      <c r="E30" s="141"/>
      <c r="F30" s="141"/>
      <c r="G30" s="47" t="s">
        <v>15</v>
      </c>
      <c r="H30" s="47" t="s">
        <v>15</v>
      </c>
      <c r="I30" s="47" t="s">
        <v>15</v>
      </c>
      <c r="J30" s="47" t="s">
        <v>15</v>
      </c>
      <c r="K30" s="47" t="s">
        <v>15</v>
      </c>
      <c r="L30" s="47" t="s">
        <v>15</v>
      </c>
      <c r="M30" s="47" t="s">
        <v>15</v>
      </c>
      <c r="N30" s="47" t="s">
        <v>15</v>
      </c>
      <c r="O30" s="47" t="s">
        <v>15</v>
      </c>
      <c r="P30" s="47" t="s">
        <v>15</v>
      </c>
      <c r="Q30" s="47" t="s">
        <v>15</v>
      </c>
      <c r="R30" s="47" t="s">
        <v>15</v>
      </c>
      <c r="S30" s="47" t="s">
        <v>15</v>
      </c>
      <c r="T30" s="47" t="s">
        <v>15</v>
      </c>
      <c r="U30" s="47" t="s">
        <v>15</v>
      </c>
      <c r="V30" s="47" t="s">
        <v>15</v>
      </c>
      <c r="W30" s="47" t="s">
        <v>15</v>
      </c>
      <c r="X30" s="47" t="s">
        <v>15</v>
      </c>
      <c r="Y30" s="47" t="s">
        <v>15</v>
      </c>
      <c r="Z30" s="47" t="s">
        <v>15</v>
      </c>
      <c r="AA30" s="47" t="s">
        <v>15</v>
      </c>
      <c r="AB30" s="47" t="s">
        <v>15</v>
      </c>
      <c r="AC30" s="47" t="s">
        <v>15</v>
      </c>
      <c r="AD30" s="47" t="s">
        <v>15</v>
      </c>
      <c r="AE30" s="47" t="s">
        <v>15</v>
      </c>
      <c r="AF30" s="47" t="s">
        <v>15</v>
      </c>
      <c r="AG30" s="47" t="s">
        <v>15</v>
      </c>
      <c r="AH30" s="47" t="s">
        <v>15</v>
      </c>
      <c r="AI30" s="47" t="s">
        <v>15</v>
      </c>
      <c r="AJ30" s="47" t="s">
        <v>15</v>
      </c>
      <c r="AK30" s="47" t="s">
        <v>15</v>
      </c>
      <c r="AL30" s="120" t="s">
        <v>38</v>
      </c>
      <c r="AM30" s="121"/>
      <c r="AN30" s="121"/>
      <c r="AO30" s="121"/>
      <c r="AP30" s="122">
        <f>COUNTIF(G30:AK30,[1]プルダウン!$B$3)</f>
        <v>31</v>
      </c>
      <c r="AQ30" s="123"/>
      <c r="AR30" s="128" t="s">
        <v>66</v>
      </c>
      <c r="AS30" s="129"/>
    </row>
    <row r="31" spans="1:45" ht="14.25" customHeight="1" x14ac:dyDescent="0.15">
      <c r="A31" s="36"/>
      <c r="B31" s="53">
        <v>7</v>
      </c>
      <c r="C31" s="35" t="s">
        <v>56</v>
      </c>
      <c r="D31" s="140" t="s">
        <v>47</v>
      </c>
      <c r="E31" s="141"/>
      <c r="F31" s="141"/>
      <c r="G31" s="49" t="s">
        <v>24</v>
      </c>
      <c r="H31" s="49" t="s">
        <v>24</v>
      </c>
      <c r="I31" s="49" t="s">
        <v>24</v>
      </c>
      <c r="J31" s="49" t="s">
        <v>24</v>
      </c>
      <c r="K31" s="47" t="s">
        <v>25</v>
      </c>
      <c r="L31" s="47" t="s">
        <v>25</v>
      </c>
      <c r="M31" s="49" t="s">
        <v>24</v>
      </c>
      <c r="N31" s="49" t="s">
        <v>24</v>
      </c>
      <c r="O31" s="49" t="s">
        <v>24</v>
      </c>
      <c r="P31" s="49" t="s">
        <v>24</v>
      </c>
      <c r="Q31" s="49" t="s">
        <v>24</v>
      </c>
      <c r="R31" s="47" t="s">
        <v>25</v>
      </c>
      <c r="S31" s="47" t="s">
        <v>25</v>
      </c>
      <c r="T31" s="49" t="s">
        <v>24</v>
      </c>
      <c r="U31" s="49" t="s">
        <v>24</v>
      </c>
      <c r="V31" s="49" t="s">
        <v>24</v>
      </c>
      <c r="W31" s="49" t="s">
        <v>24</v>
      </c>
      <c r="X31" s="49" t="s">
        <v>24</v>
      </c>
      <c r="Y31" s="47" t="s">
        <v>25</v>
      </c>
      <c r="Z31" s="47" t="s">
        <v>25</v>
      </c>
      <c r="AA31" s="49" t="s">
        <v>24</v>
      </c>
      <c r="AB31" s="49" t="s">
        <v>24</v>
      </c>
      <c r="AC31" s="49" t="s">
        <v>24</v>
      </c>
      <c r="AD31" s="49" t="s">
        <v>24</v>
      </c>
      <c r="AE31" s="49" t="s">
        <v>24</v>
      </c>
      <c r="AF31" s="47" t="s">
        <v>25</v>
      </c>
      <c r="AG31" s="47" t="s">
        <v>25</v>
      </c>
      <c r="AH31" s="49" t="s">
        <v>24</v>
      </c>
      <c r="AI31" s="49" t="s">
        <v>24</v>
      </c>
      <c r="AJ31" s="49" t="s">
        <v>24</v>
      </c>
      <c r="AK31" s="49" t="s">
        <v>24</v>
      </c>
      <c r="AL31" s="11"/>
      <c r="AM31" s="4"/>
      <c r="AN31" s="4"/>
      <c r="AO31" s="4"/>
      <c r="AP31" s="9"/>
      <c r="AQ31" s="10"/>
      <c r="AR31" s="130" t="s">
        <v>68</v>
      </c>
      <c r="AS31" s="131"/>
    </row>
    <row r="32" spans="1:45" ht="14.25" customHeight="1" thickBot="1" x14ac:dyDescent="0.2">
      <c r="A32" s="29"/>
      <c r="B32" s="40"/>
      <c r="C32" s="30"/>
      <c r="D32" s="142" t="s">
        <v>48</v>
      </c>
      <c r="E32" s="143"/>
      <c r="F32" s="143"/>
      <c r="G32" s="49" t="s">
        <v>24</v>
      </c>
      <c r="H32" s="49" t="s">
        <v>24</v>
      </c>
      <c r="I32" s="49" t="s">
        <v>24</v>
      </c>
      <c r="J32" s="49" t="s">
        <v>24</v>
      </c>
      <c r="K32" s="47" t="s">
        <v>25</v>
      </c>
      <c r="L32" s="47" t="s">
        <v>25</v>
      </c>
      <c r="M32" s="49" t="s">
        <v>24</v>
      </c>
      <c r="N32" s="49" t="s">
        <v>24</v>
      </c>
      <c r="O32" s="49" t="s">
        <v>24</v>
      </c>
      <c r="P32" s="49" t="s">
        <v>24</v>
      </c>
      <c r="Q32" s="49" t="s">
        <v>24</v>
      </c>
      <c r="R32" s="47" t="s">
        <v>25</v>
      </c>
      <c r="S32" s="47" t="s">
        <v>25</v>
      </c>
      <c r="T32" s="49" t="s">
        <v>24</v>
      </c>
      <c r="U32" s="49" t="s">
        <v>24</v>
      </c>
      <c r="V32" s="49" t="s">
        <v>24</v>
      </c>
      <c r="W32" s="49" t="s">
        <v>24</v>
      </c>
      <c r="X32" s="49" t="s">
        <v>24</v>
      </c>
      <c r="Y32" s="47" t="s">
        <v>25</v>
      </c>
      <c r="Z32" s="47" t="s">
        <v>25</v>
      </c>
      <c r="AA32" s="49" t="s">
        <v>24</v>
      </c>
      <c r="AB32" s="49" t="s">
        <v>24</v>
      </c>
      <c r="AC32" s="49" t="s">
        <v>24</v>
      </c>
      <c r="AD32" s="49" t="s">
        <v>24</v>
      </c>
      <c r="AE32" s="49" t="s">
        <v>24</v>
      </c>
      <c r="AF32" s="47" t="s">
        <v>25</v>
      </c>
      <c r="AG32" s="47" t="s">
        <v>25</v>
      </c>
      <c r="AH32" s="49" t="s">
        <v>24</v>
      </c>
      <c r="AI32" s="49" t="s">
        <v>24</v>
      </c>
      <c r="AJ32" s="49" t="s">
        <v>24</v>
      </c>
      <c r="AK32" s="49" t="s">
        <v>24</v>
      </c>
      <c r="AL32" s="124" t="s">
        <v>14</v>
      </c>
      <c r="AM32" s="125"/>
      <c r="AN32" s="125"/>
      <c r="AO32" s="125"/>
      <c r="AP32" s="126">
        <f>COUNTIF(G32:AK32,[1]プルダウン!$D$4)+COUNTIF(G32:AK32,[1]プルダウン!$D$5)-COUNTIF(G30:AK30,[1]プルダウン!$B$4)-COUNTIF(G30:AK30,[1]プルダウン!$B$5)-COUNTIF(G30:AK30,[1]プルダウン!$B$6)-COUNTIF(G30:AK30,[1]プルダウン!$B$7)-COUNTIF(G30:AK30,[1]プルダウン!$B$8)-COUNTIF(G30:AK30,[1]プルダウン!$B$9)</f>
        <v>8</v>
      </c>
      <c r="AQ32" s="127"/>
      <c r="AR32" s="132"/>
      <c r="AS32" s="133"/>
    </row>
    <row r="33" spans="1:45" ht="14.25" customHeight="1" x14ac:dyDescent="0.15">
      <c r="A33" s="31"/>
      <c r="B33" s="38"/>
      <c r="C33" s="32"/>
      <c r="D33" s="144" t="s">
        <v>12</v>
      </c>
      <c r="E33" s="145"/>
      <c r="F33" s="145"/>
      <c r="G33" s="13">
        <v>1</v>
      </c>
      <c r="H33" s="13">
        <v>2</v>
      </c>
      <c r="I33" s="13">
        <v>3</v>
      </c>
      <c r="J33" s="13">
        <v>4</v>
      </c>
      <c r="K33" s="13">
        <v>5</v>
      </c>
      <c r="L33" s="13">
        <v>6</v>
      </c>
      <c r="M33" s="13">
        <v>7</v>
      </c>
      <c r="N33" s="13">
        <v>8</v>
      </c>
      <c r="O33" s="13">
        <v>9</v>
      </c>
      <c r="P33" s="13">
        <v>10</v>
      </c>
      <c r="Q33" s="13">
        <v>11</v>
      </c>
      <c r="R33" s="13">
        <v>12</v>
      </c>
      <c r="S33" s="13">
        <v>13</v>
      </c>
      <c r="T33" s="13">
        <v>14</v>
      </c>
      <c r="U33" s="13">
        <v>15</v>
      </c>
      <c r="V33" s="13">
        <v>16</v>
      </c>
      <c r="W33" s="13">
        <v>17</v>
      </c>
      <c r="X33" s="13">
        <v>18</v>
      </c>
      <c r="Y33" s="13">
        <v>19</v>
      </c>
      <c r="Z33" s="13">
        <v>20</v>
      </c>
      <c r="AA33" s="13">
        <v>21</v>
      </c>
      <c r="AB33" s="13">
        <v>22</v>
      </c>
      <c r="AC33" s="13">
        <v>23</v>
      </c>
      <c r="AD33" s="13">
        <v>24</v>
      </c>
      <c r="AE33" s="13">
        <v>25</v>
      </c>
      <c r="AF33" s="13">
        <v>26</v>
      </c>
      <c r="AG33" s="13">
        <v>27</v>
      </c>
      <c r="AH33" s="13">
        <v>28</v>
      </c>
      <c r="AI33" s="13" t="str">
        <f t="shared" ref="AI33" si="14">IF(DAY(EOMONTH(DATE(B35+2018,B36,1),0))&lt;29,"","29")</f>
        <v>29</v>
      </c>
      <c r="AJ33" s="13" t="str">
        <f t="shared" ref="AJ33" si="15">IF(DAY(EOMONTH(DATE(B35+2018,B36,1),0))&lt;30,"","30")</f>
        <v>30</v>
      </c>
      <c r="AK33" s="14" t="str">
        <f t="shared" ref="AK33" si="16">IF(DAY(EOMONTH(DATE(B35+2018,B36,1),0))&lt;31,"","31")</f>
        <v>31</v>
      </c>
      <c r="AL33" s="114" t="s">
        <v>13</v>
      </c>
      <c r="AM33" s="115"/>
      <c r="AN33" s="115"/>
      <c r="AO33" s="115"/>
      <c r="AP33" s="115"/>
      <c r="AQ33" s="116"/>
      <c r="AR33" s="134" t="s">
        <v>55</v>
      </c>
      <c r="AS33" s="135"/>
    </row>
    <row r="34" spans="1:45" ht="14.25" customHeight="1" x14ac:dyDescent="0.15">
      <c r="A34" s="33"/>
      <c r="B34" s="39"/>
      <c r="C34" s="34"/>
      <c r="D34" s="140" t="s">
        <v>2</v>
      </c>
      <c r="E34" s="141"/>
      <c r="F34" s="141"/>
      <c r="G34" s="15" t="str">
        <f t="shared" si="4"/>
        <v>金</v>
      </c>
      <c r="H34" s="15" t="str">
        <f t="shared" si="4"/>
        <v>土</v>
      </c>
      <c r="I34" s="15" t="str">
        <f t="shared" si="4"/>
        <v>日</v>
      </c>
      <c r="J34" s="15" t="str">
        <f t="shared" si="4"/>
        <v>月</v>
      </c>
      <c r="K34" s="15" t="str">
        <f t="shared" si="4"/>
        <v>火</v>
      </c>
      <c r="L34" s="15" t="str">
        <f t="shared" si="4"/>
        <v>水</v>
      </c>
      <c r="M34" s="15" t="str">
        <f t="shared" si="4"/>
        <v>木</v>
      </c>
      <c r="N34" s="15" t="str">
        <f t="shared" si="4"/>
        <v>金</v>
      </c>
      <c r="O34" s="15" t="str">
        <f t="shared" si="4"/>
        <v>土</v>
      </c>
      <c r="P34" s="15" t="str">
        <f t="shared" si="4"/>
        <v>日</v>
      </c>
      <c r="Q34" s="15" t="str">
        <f t="shared" si="4"/>
        <v>月</v>
      </c>
      <c r="R34" s="15" t="str">
        <f t="shared" si="4"/>
        <v>火</v>
      </c>
      <c r="S34" s="15" t="str">
        <f t="shared" si="4"/>
        <v>水</v>
      </c>
      <c r="T34" s="15" t="str">
        <f t="shared" si="4"/>
        <v>木</v>
      </c>
      <c r="U34" s="15" t="str">
        <f t="shared" si="4"/>
        <v>金</v>
      </c>
      <c r="V34" s="15" t="str">
        <f t="shared" si="4"/>
        <v>土</v>
      </c>
      <c r="W34" s="15" t="str">
        <f t="shared" si="4"/>
        <v>日</v>
      </c>
      <c r="X34" s="15" t="str">
        <f t="shared" si="4"/>
        <v>月</v>
      </c>
      <c r="Y34" s="15" t="str">
        <f t="shared" si="4"/>
        <v>火</v>
      </c>
      <c r="Z34" s="15" t="str">
        <f t="shared" si="4"/>
        <v>水</v>
      </c>
      <c r="AA34" s="15" t="str">
        <f t="shared" si="4"/>
        <v>木</v>
      </c>
      <c r="AB34" s="15" t="str">
        <f t="shared" si="4"/>
        <v>金</v>
      </c>
      <c r="AC34" s="15" t="str">
        <f t="shared" si="4"/>
        <v>土</v>
      </c>
      <c r="AD34" s="15" t="str">
        <f t="shared" si="4"/>
        <v>日</v>
      </c>
      <c r="AE34" s="15" t="str">
        <f t="shared" si="4"/>
        <v>月</v>
      </c>
      <c r="AF34" s="15" t="str">
        <f t="shared" si="4"/>
        <v>火</v>
      </c>
      <c r="AG34" s="15" t="str">
        <f t="shared" si="4"/>
        <v>水</v>
      </c>
      <c r="AH34" s="15" t="str">
        <f t="shared" si="4"/>
        <v>木</v>
      </c>
      <c r="AI34" s="15" t="str">
        <f t="shared" si="4"/>
        <v>金</v>
      </c>
      <c r="AJ34" s="15" t="str">
        <f t="shared" si="4"/>
        <v>土</v>
      </c>
      <c r="AK34" s="15" t="str">
        <f t="shared" si="4"/>
        <v>日</v>
      </c>
      <c r="AL34" s="117"/>
      <c r="AM34" s="118"/>
      <c r="AN34" s="118"/>
      <c r="AO34" s="118"/>
      <c r="AP34" s="118"/>
      <c r="AQ34" s="119"/>
      <c r="AR34" s="26"/>
      <c r="AS34" s="27">
        <f t="shared" ref="AS34" si="17">IFERROR(AP37/AP35,"")</f>
        <v>0.38461538461538464</v>
      </c>
    </row>
    <row r="35" spans="1:45" ht="14.25" customHeight="1" x14ac:dyDescent="0.15">
      <c r="A35" s="75" t="s">
        <v>49</v>
      </c>
      <c r="B35" s="52">
        <v>7</v>
      </c>
      <c r="C35" s="37" t="s">
        <v>18</v>
      </c>
      <c r="D35" s="140" t="s">
        <v>9</v>
      </c>
      <c r="E35" s="141"/>
      <c r="F35" s="141"/>
      <c r="G35" s="47" t="s">
        <v>15</v>
      </c>
      <c r="H35" s="47" t="s">
        <v>15</v>
      </c>
      <c r="I35" s="47" t="s">
        <v>15</v>
      </c>
      <c r="J35" s="47" t="s">
        <v>15</v>
      </c>
      <c r="K35" s="47" t="s">
        <v>15</v>
      </c>
      <c r="L35" s="47" t="s">
        <v>15</v>
      </c>
      <c r="M35" s="47" t="s">
        <v>15</v>
      </c>
      <c r="N35" s="47" t="s">
        <v>15</v>
      </c>
      <c r="O35" s="47" t="s">
        <v>15</v>
      </c>
      <c r="P35" s="47" t="s">
        <v>15</v>
      </c>
      <c r="Q35" s="47" t="s">
        <v>15</v>
      </c>
      <c r="R35" s="47" t="s">
        <v>19</v>
      </c>
      <c r="S35" s="47" t="s">
        <v>19</v>
      </c>
      <c r="T35" s="47" t="s">
        <v>19</v>
      </c>
      <c r="U35" s="47" t="s">
        <v>19</v>
      </c>
      <c r="V35" s="47" t="s">
        <v>19</v>
      </c>
      <c r="W35" s="47" t="s">
        <v>15</v>
      </c>
      <c r="X35" s="47" t="s">
        <v>15</v>
      </c>
      <c r="Y35" s="47" t="s">
        <v>15</v>
      </c>
      <c r="Z35" s="47" t="s">
        <v>15</v>
      </c>
      <c r="AA35" s="47" t="s">
        <v>15</v>
      </c>
      <c r="AB35" s="47" t="s">
        <v>15</v>
      </c>
      <c r="AC35" s="47" t="s">
        <v>15</v>
      </c>
      <c r="AD35" s="47" t="s">
        <v>15</v>
      </c>
      <c r="AE35" s="47" t="s">
        <v>15</v>
      </c>
      <c r="AF35" s="47" t="s">
        <v>15</v>
      </c>
      <c r="AG35" s="47" t="s">
        <v>15</v>
      </c>
      <c r="AH35" s="47" t="s">
        <v>15</v>
      </c>
      <c r="AI35" s="47" t="s">
        <v>15</v>
      </c>
      <c r="AJ35" s="47" t="s">
        <v>15</v>
      </c>
      <c r="AK35" s="47" t="s">
        <v>15</v>
      </c>
      <c r="AL35" s="120" t="s">
        <v>38</v>
      </c>
      <c r="AM35" s="121"/>
      <c r="AN35" s="121"/>
      <c r="AO35" s="121"/>
      <c r="AP35" s="122">
        <f>COUNTIF(G35:AK35,[1]プルダウン!$B$3)</f>
        <v>26</v>
      </c>
      <c r="AQ35" s="123"/>
      <c r="AR35" s="128" t="s">
        <v>66</v>
      </c>
      <c r="AS35" s="129"/>
    </row>
    <row r="36" spans="1:45" ht="14.25" customHeight="1" x14ac:dyDescent="0.15">
      <c r="A36" s="36"/>
      <c r="B36" s="53">
        <v>8</v>
      </c>
      <c r="C36" s="35" t="s">
        <v>56</v>
      </c>
      <c r="D36" s="140" t="s">
        <v>47</v>
      </c>
      <c r="E36" s="141"/>
      <c r="F36" s="141"/>
      <c r="G36" s="49" t="s">
        <v>24</v>
      </c>
      <c r="H36" s="47" t="s">
        <v>25</v>
      </c>
      <c r="I36" s="47" t="s">
        <v>25</v>
      </c>
      <c r="J36" s="49" t="s">
        <v>24</v>
      </c>
      <c r="K36" s="49" t="s">
        <v>24</v>
      </c>
      <c r="L36" s="49" t="s">
        <v>24</v>
      </c>
      <c r="M36" s="49" t="s">
        <v>24</v>
      </c>
      <c r="N36" s="49" t="s">
        <v>24</v>
      </c>
      <c r="O36" s="47" t="s">
        <v>25</v>
      </c>
      <c r="P36" s="47" t="s">
        <v>25</v>
      </c>
      <c r="Q36" s="47" t="s">
        <v>25</v>
      </c>
      <c r="R36" s="47" t="s">
        <v>25</v>
      </c>
      <c r="S36" s="47" t="s">
        <v>25</v>
      </c>
      <c r="T36" s="47" t="s">
        <v>25</v>
      </c>
      <c r="U36" s="47" t="s">
        <v>25</v>
      </c>
      <c r="V36" s="47" t="s">
        <v>25</v>
      </c>
      <c r="W36" s="47" t="s">
        <v>25</v>
      </c>
      <c r="X36" s="49" t="s">
        <v>24</v>
      </c>
      <c r="Y36" s="49" t="s">
        <v>24</v>
      </c>
      <c r="Z36" s="49" t="s">
        <v>24</v>
      </c>
      <c r="AA36" s="49" t="s">
        <v>24</v>
      </c>
      <c r="AB36" s="49" t="s">
        <v>24</v>
      </c>
      <c r="AC36" s="47" t="s">
        <v>25</v>
      </c>
      <c r="AD36" s="47" t="s">
        <v>25</v>
      </c>
      <c r="AE36" s="49" t="s">
        <v>24</v>
      </c>
      <c r="AF36" s="49" t="s">
        <v>24</v>
      </c>
      <c r="AG36" s="49" t="s">
        <v>24</v>
      </c>
      <c r="AH36" s="49" t="s">
        <v>24</v>
      </c>
      <c r="AI36" s="49" t="s">
        <v>24</v>
      </c>
      <c r="AJ36" s="47" t="s">
        <v>25</v>
      </c>
      <c r="AK36" s="47" t="s">
        <v>25</v>
      </c>
      <c r="AL36" s="11"/>
      <c r="AM36" s="4"/>
      <c r="AN36" s="4"/>
      <c r="AO36" s="4"/>
      <c r="AP36" s="9"/>
      <c r="AQ36" s="10"/>
      <c r="AR36" s="130" t="s">
        <v>67</v>
      </c>
      <c r="AS36" s="131"/>
    </row>
    <row r="37" spans="1:45" ht="14.25" customHeight="1" thickBot="1" x14ac:dyDescent="0.2">
      <c r="A37" s="29"/>
      <c r="B37" s="40"/>
      <c r="C37" s="30"/>
      <c r="D37" s="142" t="s">
        <v>48</v>
      </c>
      <c r="E37" s="143"/>
      <c r="F37" s="143"/>
      <c r="G37" s="49" t="s">
        <v>24</v>
      </c>
      <c r="H37" s="47" t="s">
        <v>25</v>
      </c>
      <c r="I37" s="47" t="s">
        <v>25</v>
      </c>
      <c r="J37" s="49" t="s">
        <v>24</v>
      </c>
      <c r="K37" s="49" t="s">
        <v>24</v>
      </c>
      <c r="L37" s="49" t="s">
        <v>24</v>
      </c>
      <c r="M37" s="49" t="s">
        <v>24</v>
      </c>
      <c r="N37" s="49" t="s">
        <v>24</v>
      </c>
      <c r="O37" s="47" t="s">
        <v>25</v>
      </c>
      <c r="P37" s="47" t="s">
        <v>25</v>
      </c>
      <c r="Q37" s="47" t="s">
        <v>25</v>
      </c>
      <c r="R37" s="47" t="s">
        <v>25</v>
      </c>
      <c r="S37" s="47" t="s">
        <v>25</v>
      </c>
      <c r="T37" s="47" t="s">
        <v>25</v>
      </c>
      <c r="U37" s="47" t="s">
        <v>25</v>
      </c>
      <c r="V37" s="47" t="s">
        <v>25</v>
      </c>
      <c r="W37" s="47" t="s">
        <v>25</v>
      </c>
      <c r="X37" s="49" t="s">
        <v>24</v>
      </c>
      <c r="Y37" s="49" t="s">
        <v>24</v>
      </c>
      <c r="Z37" s="49" t="s">
        <v>24</v>
      </c>
      <c r="AA37" s="49" t="s">
        <v>24</v>
      </c>
      <c r="AB37" s="49" t="s">
        <v>24</v>
      </c>
      <c r="AC37" s="49" t="s">
        <v>25</v>
      </c>
      <c r="AD37" s="47" t="s">
        <v>25</v>
      </c>
      <c r="AE37" s="49" t="s">
        <v>24</v>
      </c>
      <c r="AF37" s="49" t="s">
        <v>24</v>
      </c>
      <c r="AG37" s="49" t="s">
        <v>24</v>
      </c>
      <c r="AH37" s="49" t="s">
        <v>24</v>
      </c>
      <c r="AI37" s="49" t="s">
        <v>24</v>
      </c>
      <c r="AJ37" s="49" t="s">
        <v>25</v>
      </c>
      <c r="AK37" s="51" t="s">
        <v>25</v>
      </c>
      <c r="AL37" s="124" t="s">
        <v>14</v>
      </c>
      <c r="AM37" s="125"/>
      <c r="AN37" s="125"/>
      <c r="AO37" s="125"/>
      <c r="AP37" s="126">
        <f>COUNTIF(G37:AK37,[1]プルダウン!$D$4)+COUNTIF(G37:AK37,[1]プルダウン!$D$5)-COUNTIF(G35:AK35,[1]プルダウン!$B$4)-COUNTIF(G35:AK35,[1]プルダウン!$B$5)-COUNTIF(G35:AK35,[1]プルダウン!$B$6)-COUNTIF(G35:AK35,[1]プルダウン!$B$7)-COUNTIF(G35:AK35,[1]プルダウン!$B$8)-COUNTIF(G35:AK35,[1]プルダウン!$B$9)</f>
        <v>10</v>
      </c>
      <c r="AQ37" s="127"/>
      <c r="AR37" s="132"/>
      <c r="AS37" s="133"/>
    </row>
    <row r="38" spans="1:45" ht="14.25" customHeight="1" x14ac:dyDescent="0.15">
      <c r="A38" s="31"/>
      <c r="B38" s="38"/>
      <c r="C38" s="32"/>
      <c r="D38" s="144" t="s">
        <v>12</v>
      </c>
      <c r="E38" s="145"/>
      <c r="F38" s="145"/>
      <c r="G38" s="13">
        <v>1</v>
      </c>
      <c r="H38" s="13">
        <v>2</v>
      </c>
      <c r="I38" s="13">
        <v>3</v>
      </c>
      <c r="J38" s="13">
        <v>4</v>
      </c>
      <c r="K38" s="13">
        <v>5</v>
      </c>
      <c r="L38" s="13">
        <v>6</v>
      </c>
      <c r="M38" s="13">
        <v>7</v>
      </c>
      <c r="N38" s="13">
        <v>8</v>
      </c>
      <c r="O38" s="13">
        <v>9</v>
      </c>
      <c r="P38" s="13">
        <v>10</v>
      </c>
      <c r="Q38" s="13">
        <v>11</v>
      </c>
      <c r="R38" s="13">
        <v>12</v>
      </c>
      <c r="S38" s="13">
        <v>13</v>
      </c>
      <c r="T38" s="13">
        <v>14</v>
      </c>
      <c r="U38" s="13">
        <v>15</v>
      </c>
      <c r="V38" s="13">
        <v>16</v>
      </c>
      <c r="W38" s="13">
        <v>17</v>
      </c>
      <c r="X38" s="13">
        <v>18</v>
      </c>
      <c r="Y38" s="13">
        <v>19</v>
      </c>
      <c r="Z38" s="13">
        <v>20</v>
      </c>
      <c r="AA38" s="13">
        <v>21</v>
      </c>
      <c r="AB38" s="13">
        <v>22</v>
      </c>
      <c r="AC38" s="13">
        <v>23</v>
      </c>
      <c r="AD38" s="13">
        <v>24</v>
      </c>
      <c r="AE38" s="13">
        <v>25</v>
      </c>
      <c r="AF38" s="13">
        <v>26</v>
      </c>
      <c r="AG38" s="13">
        <v>27</v>
      </c>
      <c r="AH38" s="13">
        <v>28</v>
      </c>
      <c r="AI38" s="13" t="str">
        <f t="shared" ref="AI38" si="18">IF(DAY(EOMONTH(DATE(B40+2018,B41,1),0))&lt;29,"","29")</f>
        <v>29</v>
      </c>
      <c r="AJ38" s="13" t="str">
        <f t="shared" ref="AJ38" si="19">IF(DAY(EOMONTH(DATE(B40+2018,B41,1),0))&lt;30,"","30")</f>
        <v>30</v>
      </c>
      <c r="AK38" s="14" t="str">
        <f t="shared" ref="AK38" si="20">IF(DAY(EOMONTH(DATE(B40+2018,B41,1),0))&lt;31,"","31")</f>
        <v/>
      </c>
      <c r="AL38" s="114" t="s">
        <v>13</v>
      </c>
      <c r="AM38" s="115"/>
      <c r="AN38" s="115"/>
      <c r="AO38" s="115"/>
      <c r="AP38" s="115"/>
      <c r="AQ38" s="116"/>
      <c r="AR38" s="134" t="s">
        <v>55</v>
      </c>
      <c r="AS38" s="135"/>
    </row>
    <row r="39" spans="1:45" ht="14.25" customHeight="1" x14ac:dyDescent="0.15">
      <c r="A39" s="33"/>
      <c r="B39" s="39"/>
      <c r="C39" s="34"/>
      <c r="D39" s="140" t="s">
        <v>2</v>
      </c>
      <c r="E39" s="141"/>
      <c r="F39" s="141"/>
      <c r="G39" s="15" t="str">
        <f t="shared" ref="G39:AK54" si="21">IF(G38="","",TEXT(DATE($B40+2018,$B41,G38),"aaa"))</f>
        <v>月</v>
      </c>
      <c r="H39" s="15" t="str">
        <f t="shared" si="21"/>
        <v>火</v>
      </c>
      <c r="I39" s="15" t="str">
        <f t="shared" si="21"/>
        <v>水</v>
      </c>
      <c r="J39" s="15" t="str">
        <f t="shared" si="21"/>
        <v>木</v>
      </c>
      <c r="K39" s="15" t="str">
        <f t="shared" si="21"/>
        <v>金</v>
      </c>
      <c r="L39" s="15" t="str">
        <f t="shared" si="21"/>
        <v>土</v>
      </c>
      <c r="M39" s="15" t="str">
        <f t="shared" si="21"/>
        <v>日</v>
      </c>
      <c r="N39" s="15" t="str">
        <f t="shared" si="21"/>
        <v>月</v>
      </c>
      <c r="O39" s="15" t="str">
        <f t="shared" si="21"/>
        <v>火</v>
      </c>
      <c r="P39" s="15" t="str">
        <f t="shared" si="21"/>
        <v>水</v>
      </c>
      <c r="Q39" s="15" t="str">
        <f t="shared" si="21"/>
        <v>木</v>
      </c>
      <c r="R39" s="15" t="str">
        <f t="shared" si="21"/>
        <v>金</v>
      </c>
      <c r="S39" s="15" t="str">
        <f t="shared" si="21"/>
        <v>土</v>
      </c>
      <c r="T39" s="15" t="str">
        <f t="shared" si="21"/>
        <v>日</v>
      </c>
      <c r="U39" s="15" t="str">
        <f t="shared" si="21"/>
        <v>月</v>
      </c>
      <c r="V39" s="15" t="str">
        <f t="shared" si="21"/>
        <v>火</v>
      </c>
      <c r="W39" s="15" t="str">
        <f t="shared" si="21"/>
        <v>水</v>
      </c>
      <c r="X39" s="15" t="str">
        <f t="shared" si="21"/>
        <v>木</v>
      </c>
      <c r="Y39" s="15" t="str">
        <f t="shared" si="21"/>
        <v>金</v>
      </c>
      <c r="Z39" s="15" t="str">
        <f t="shared" si="21"/>
        <v>土</v>
      </c>
      <c r="AA39" s="15" t="str">
        <f t="shared" si="21"/>
        <v>日</v>
      </c>
      <c r="AB39" s="15" t="str">
        <f t="shared" si="21"/>
        <v>月</v>
      </c>
      <c r="AC39" s="15" t="str">
        <f t="shared" si="21"/>
        <v>火</v>
      </c>
      <c r="AD39" s="15" t="str">
        <f t="shared" si="21"/>
        <v>水</v>
      </c>
      <c r="AE39" s="15" t="str">
        <f t="shared" si="21"/>
        <v>木</v>
      </c>
      <c r="AF39" s="15" t="str">
        <f t="shared" si="21"/>
        <v>金</v>
      </c>
      <c r="AG39" s="15" t="str">
        <f t="shared" si="21"/>
        <v>土</v>
      </c>
      <c r="AH39" s="15" t="str">
        <f t="shared" si="21"/>
        <v>日</v>
      </c>
      <c r="AI39" s="15" t="str">
        <f t="shared" si="21"/>
        <v>月</v>
      </c>
      <c r="AJ39" s="15" t="str">
        <f t="shared" si="21"/>
        <v>火</v>
      </c>
      <c r="AK39" s="15" t="str">
        <f t="shared" si="21"/>
        <v/>
      </c>
      <c r="AL39" s="117"/>
      <c r="AM39" s="118"/>
      <c r="AN39" s="118"/>
      <c r="AO39" s="118"/>
      <c r="AP39" s="118"/>
      <c r="AQ39" s="119"/>
      <c r="AR39" s="26"/>
      <c r="AS39" s="27">
        <f t="shared" ref="AS39" si="22">IFERROR(AP42/AP40,"")</f>
        <v>0.16666666666666666</v>
      </c>
    </row>
    <row r="40" spans="1:45" ht="14.25" customHeight="1" x14ac:dyDescent="0.15">
      <c r="A40" s="75" t="s">
        <v>49</v>
      </c>
      <c r="B40" s="52">
        <v>7</v>
      </c>
      <c r="C40" s="37" t="s">
        <v>18</v>
      </c>
      <c r="D40" s="140" t="s">
        <v>9</v>
      </c>
      <c r="E40" s="141"/>
      <c r="F40" s="141"/>
      <c r="G40" s="47" t="s">
        <v>16</v>
      </c>
      <c r="H40" s="47" t="s">
        <v>16</v>
      </c>
      <c r="I40" s="47" t="s">
        <v>16</v>
      </c>
      <c r="J40" s="47" t="s">
        <v>16</v>
      </c>
      <c r="K40" s="47" t="s">
        <v>16</v>
      </c>
      <c r="L40" s="47" t="s">
        <v>16</v>
      </c>
      <c r="M40" s="47" t="s">
        <v>16</v>
      </c>
      <c r="N40" s="47" t="s">
        <v>16</v>
      </c>
      <c r="O40" s="47" t="s">
        <v>16</v>
      </c>
      <c r="P40" s="47" t="s">
        <v>16</v>
      </c>
      <c r="Q40" s="47" t="s">
        <v>16</v>
      </c>
      <c r="R40" s="47" t="s">
        <v>16</v>
      </c>
      <c r="S40" s="47" t="s">
        <v>16</v>
      </c>
      <c r="T40" s="47" t="s">
        <v>16</v>
      </c>
      <c r="U40" s="47" t="s">
        <v>16</v>
      </c>
      <c r="V40" s="47" t="s">
        <v>16</v>
      </c>
      <c r="W40" s="47" t="s">
        <v>16</v>
      </c>
      <c r="X40" s="47" t="s">
        <v>16</v>
      </c>
      <c r="Y40" s="47" t="s">
        <v>16</v>
      </c>
      <c r="Z40" s="47" t="s">
        <v>16</v>
      </c>
      <c r="AA40" s="47" t="s">
        <v>16</v>
      </c>
      <c r="AB40" s="47" t="s">
        <v>16</v>
      </c>
      <c r="AC40" s="47" t="s">
        <v>16</v>
      </c>
      <c r="AD40" s="47" t="s">
        <v>16</v>
      </c>
      <c r="AE40" s="47" t="s">
        <v>15</v>
      </c>
      <c r="AF40" s="47" t="s">
        <v>15</v>
      </c>
      <c r="AG40" s="47" t="s">
        <v>15</v>
      </c>
      <c r="AH40" s="47" t="s">
        <v>15</v>
      </c>
      <c r="AI40" s="47" t="s">
        <v>15</v>
      </c>
      <c r="AJ40" s="47" t="s">
        <v>15</v>
      </c>
      <c r="AK40" s="48"/>
      <c r="AL40" s="120" t="s">
        <v>38</v>
      </c>
      <c r="AM40" s="121"/>
      <c r="AN40" s="121"/>
      <c r="AO40" s="121"/>
      <c r="AP40" s="122">
        <f>COUNTIF(G40:AK40,[1]プルダウン!$B$3)</f>
        <v>6</v>
      </c>
      <c r="AQ40" s="123"/>
      <c r="AR40" s="128" t="s">
        <v>69</v>
      </c>
      <c r="AS40" s="129"/>
    </row>
    <row r="41" spans="1:45" ht="14.25" customHeight="1" x14ac:dyDescent="0.15">
      <c r="A41" s="36"/>
      <c r="B41" s="53">
        <v>9</v>
      </c>
      <c r="C41" s="35" t="s">
        <v>56</v>
      </c>
      <c r="D41" s="140" t="s">
        <v>47</v>
      </c>
      <c r="E41" s="141"/>
      <c r="F41" s="141"/>
      <c r="G41" s="47" t="s">
        <v>24</v>
      </c>
      <c r="H41" s="49" t="s">
        <v>24</v>
      </c>
      <c r="I41" s="49" t="s">
        <v>24</v>
      </c>
      <c r="J41" s="49" t="s">
        <v>24</v>
      </c>
      <c r="K41" s="49" t="s">
        <v>24</v>
      </c>
      <c r="L41" s="47" t="s">
        <v>25</v>
      </c>
      <c r="M41" s="47" t="s">
        <v>25</v>
      </c>
      <c r="N41" s="49" t="s">
        <v>24</v>
      </c>
      <c r="O41" s="49" t="s">
        <v>24</v>
      </c>
      <c r="P41" s="49" t="s">
        <v>24</v>
      </c>
      <c r="Q41" s="49" t="s">
        <v>24</v>
      </c>
      <c r="R41" s="49" t="s">
        <v>24</v>
      </c>
      <c r="S41" s="47" t="s">
        <v>25</v>
      </c>
      <c r="T41" s="47" t="s">
        <v>25</v>
      </c>
      <c r="U41" s="49" t="s">
        <v>24</v>
      </c>
      <c r="V41" s="49" t="s">
        <v>24</v>
      </c>
      <c r="W41" s="49" t="s">
        <v>24</v>
      </c>
      <c r="X41" s="49" t="s">
        <v>24</v>
      </c>
      <c r="Y41" s="49" t="s">
        <v>24</v>
      </c>
      <c r="Z41" s="47" t="s">
        <v>25</v>
      </c>
      <c r="AA41" s="47" t="s">
        <v>25</v>
      </c>
      <c r="AB41" s="49" t="s">
        <v>24</v>
      </c>
      <c r="AC41" s="49" t="s">
        <v>24</v>
      </c>
      <c r="AD41" s="49" t="s">
        <v>24</v>
      </c>
      <c r="AE41" s="49" t="s">
        <v>24</v>
      </c>
      <c r="AF41" s="49" t="s">
        <v>24</v>
      </c>
      <c r="AG41" s="47" t="s">
        <v>25</v>
      </c>
      <c r="AH41" s="47" t="s">
        <v>25</v>
      </c>
      <c r="AI41" s="47" t="s">
        <v>24</v>
      </c>
      <c r="AJ41" s="49" t="s">
        <v>24</v>
      </c>
      <c r="AK41" s="48"/>
      <c r="AL41" s="11"/>
      <c r="AM41" s="4"/>
      <c r="AN41" s="4"/>
      <c r="AO41" s="4"/>
      <c r="AP41" s="9"/>
      <c r="AQ41" s="10"/>
      <c r="AR41" s="130"/>
      <c r="AS41" s="131"/>
    </row>
    <row r="42" spans="1:45" ht="14.25" customHeight="1" thickBot="1" x14ac:dyDescent="0.2">
      <c r="A42" s="29"/>
      <c r="B42" s="40"/>
      <c r="C42" s="30"/>
      <c r="D42" s="142" t="s">
        <v>48</v>
      </c>
      <c r="E42" s="143"/>
      <c r="F42" s="143"/>
      <c r="G42" s="47" t="s">
        <v>25</v>
      </c>
      <c r="H42" s="47" t="s">
        <v>25</v>
      </c>
      <c r="I42" s="47" t="s">
        <v>25</v>
      </c>
      <c r="J42" s="47" t="s">
        <v>25</v>
      </c>
      <c r="K42" s="47" t="s">
        <v>25</v>
      </c>
      <c r="L42" s="47" t="s">
        <v>25</v>
      </c>
      <c r="M42" s="47" t="s">
        <v>25</v>
      </c>
      <c r="N42" s="47" t="s">
        <v>25</v>
      </c>
      <c r="O42" s="47" t="s">
        <v>25</v>
      </c>
      <c r="P42" s="47" t="s">
        <v>25</v>
      </c>
      <c r="Q42" s="47" t="s">
        <v>25</v>
      </c>
      <c r="R42" s="47" t="s">
        <v>25</v>
      </c>
      <c r="S42" s="47" t="s">
        <v>25</v>
      </c>
      <c r="T42" s="47" t="s">
        <v>25</v>
      </c>
      <c r="U42" s="47" t="s">
        <v>25</v>
      </c>
      <c r="V42" s="47" t="s">
        <v>25</v>
      </c>
      <c r="W42" s="47" t="s">
        <v>25</v>
      </c>
      <c r="X42" s="47" t="s">
        <v>25</v>
      </c>
      <c r="Y42" s="47" t="s">
        <v>25</v>
      </c>
      <c r="Z42" s="47" t="s">
        <v>25</v>
      </c>
      <c r="AA42" s="47" t="s">
        <v>25</v>
      </c>
      <c r="AB42" s="47" t="s">
        <v>25</v>
      </c>
      <c r="AC42" s="47" t="s">
        <v>25</v>
      </c>
      <c r="AD42" s="47" t="s">
        <v>25</v>
      </c>
      <c r="AE42" s="49" t="s">
        <v>24</v>
      </c>
      <c r="AF42" s="49" t="s">
        <v>24</v>
      </c>
      <c r="AG42" s="49" t="s">
        <v>25</v>
      </c>
      <c r="AH42" s="49" t="s">
        <v>24</v>
      </c>
      <c r="AI42" s="47" t="s">
        <v>24</v>
      </c>
      <c r="AJ42" s="49" t="s">
        <v>24</v>
      </c>
      <c r="AK42" s="51"/>
      <c r="AL42" s="124" t="s">
        <v>14</v>
      </c>
      <c r="AM42" s="125"/>
      <c r="AN42" s="125"/>
      <c r="AO42" s="125"/>
      <c r="AP42" s="126">
        <f>COUNTIF(G42:AK42,[1]プルダウン!$D$4)+COUNTIF(G42:AK42,[1]プルダウン!$D$5)-COUNTIF(G40:AK40,[1]プルダウン!$B$4)-COUNTIF(G40:AK40,[1]プルダウン!$B$5)-COUNTIF(G40:AK40,[1]プルダウン!$B$6)-COUNTIF(G40:AK40,[1]プルダウン!$B$7)-COUNTIF(G40:AK40,[1]プルダウン!$B$8)-COUNTIF(G40:AK40,[1]プルダウン!$B$9)</f>
        <v>1</v>
      </c>
      <c r="AQ42" s="127"/>
      <c r="AR42" s="132"/>
      <c r="AS42" s="133"/>
    </row>
    <row r="43" spans="1:45" ht="14.25" customHeight="1" x14ac:dyDescent="0.15">
      <c r="A43" s="31"/>
      <c r="B43" s="38"/>
      <c r="C43" s="32"/>
      <c r="D43" s="144" t="s">
        <v>12</v>
      </c>
      <c r="E43" s="145"/>
      <c r="F43" s="145"/>
      <c r="G43" s="13">
        <v>1</v>
      </c>
      <c r="H43" s="13">
        <v>2</v>
      </c>
      <c r="I43" s="13">
        <v>3</v>
      </c>
      <c r="J43" s="13">
        <v>4</v>
      </c>
      <c r="K43" s="13">
        <v>5</v>
      </c>
      <c r="L43" s="13">
        <v>6</v>
      </c>
      <c r="M43" s="13">
        <v>7</v>
      </c>
      <c r="N43" s="13">
        <v>8</v>
      </c>
      <c r="O43" s="13">
        <v>9</v>
      </c>
      <c r="P43" s="13">
        <v>10</v>
      </c>
      <c r="Q43" s="13">
        <v>11</v>
      </c>
      <c r="R43" s="13">
        <v>12</v>
      </c>
      <c r="S43" s="13">
        <v>13</v>
      </c>
      <c r="T43" s="13">
        <v>14</v>
      </c>
      <c r="U43" s="13">
        <v>15</v>
      </c>
      <c r="V43" s="13">
        <v>16</v>
      </c>
      <c r="W43" s="13">
        <v>17</v>
      </c>
      <c r="X43" s="13">
        <v>18</v>
      </c>
      <c r="Y43" s="13">
        <v>19</v>
      </c>
      <c r="Z43" s="13">
        <v>20</v>
      </c>
      <c r="AA43" s="13">
        <v>21</v>
      </c>
      <c r="AB43" s="13">
        <v>22</v>
      </c>
      <c r="AC43" s="13">
        <v>23</v>
      </c>
      <c r="AD43" s="13">
        <v>24</v>
      </c>
      <c r="AE43" s="13">
        <v>25</v>
      </c>
      <c r="AF43" s="13">
        <v>26</v>
      </c>
      <c r="AG43" s="13">
        <v>27</v>
      </c>
      <c r="AH43" s="13">
        <v>28</v>
      </c>
      <c r="AI43" s="13" t="str">
        <f t="shared" ref="AI43" si="23">IF(DAY(EOMONTH(DATE(B45+2018,B46,1),0))&lt;29,"","29")</f>
        <v>29</v>
      </c>
      <c r="AJ43" s="13" t="str">
        <f t="shared" ref="AJ43" si="24">IF(DAY(EOMONTH(DATE(B45+2018,B46,1),0))&lt;30,"","30")</f>
        <v>30</v>
      </c>
      <c r="AK43" s="14" t="str">
        <f t="shared" ref="AK43" si="25">IF(DAY(EOMONTH(DATE(B45+2018,B46,1),0))&lt;31,"","31")</f>
        <v>31</v>
      </c>
      <c r="AL43" s="114" t="s">
        <v>13</v>
      </c>
      <c r="AM43" s="115"/>
      <c r="AN43" s="115"/>
      <c r="AO43" s="115"/>
      <c r="AP43" s="115"/>
      <c r="AQ43" s="116"/>
      <c r="AR43" s="134" t="s">
        <v>55</v>
      </c>
      <c r="AS43" s="135"/>
    </row>
    <row r="44" spans="1:45" ht="14.25" customHeight="1" x14ac:dyDescent="0.15">
      <c r="A44" s="33"/>
      <c r="B44" s="39"/>
      <c r="C44" s="34"/>
      <c r="D44" s="140" t="s">
        <v>2</v>
      </c>
      <c r="E44" s="141"/>
      <c r="F44" s="141"/>
      <c r="G44" s="15" t="str">
        <f t="shared" si="21"/>
        <v>水</v>
      </c>
      <c r="H44" s="15" t="str">
        <f t="shared" si="21"/>
        <v>木</v>
      </c>
      <c r="I44" s="15" t="str">
        <f t="shared" si="21"/>
        <v>金</v>
      </c>
      <c r="J44" s="15" t="str">
        <f t="shared" si="21"/>
        <v>土</v>
      </c>
      <c r="K44" s="15" t="str">
        <f t="shared" si="21"/>
        <v>日</v>
      </c>
      <c r="L44" s="15" t="str">
        <f t="shared" si="21"/>
        <v>月</v>
      </c>
      <c r="M44" s="15" t="str">
        <f t="shared" si="21"/>
        <v>火</v>
      </c>
      <c r="N44" s="15" t="str">
        <f t="shared" si="21"/>
        <v>水</v>
      </c>
      <c r="O44" s="15" t="str">
        <f t="shared" si="21"/>
        <v>木</v>
      </c>
      <c r="P44" s="15" t="str">
        <f t="shared" si="21"/>
        <v>金</v>
      </c>
      <c r="Q44" s="15" t="str">
        <f t="shared" si="21"/>
        <v>土</v>
      </c>
      <c r="R44" s="15" t="str">
        <f t="shared" si="21"/>
        <v>日</v>
      </c>
      <c r="S44" s="15" t="str">
        <f t="shared" si="21"/>
        <v>月</v>
      </c>
      <c r="T44" s="15" t="str">
        <f t="shared" si="21"/>
        <v>火</v>
      </c>
      <c r="U44" s="15" t="str">
        <f t="shared" si="21"/>
        <v>水</v>
      </c>
      <c r="V44" s="15" t="str">
        <f t="shared" si="21"/>
        <v>木</v>
      </c>
      <c r="W44" s="15" t="str">
        <f t="shared" si="21"/>
        <v>金</v>
      </c>
      <c r="X44" s="15" t="str">
        <f t="shared" si="21"/>
        <v>土</v>
      </c>
      <c r="Y44" s="15" t="str">
        <f t="shared" si="21"/>
        <v>日</v>
      </c>
      <c r="Z44" s="15" t="str">
        <f t="shared" si="21"/>
        <v>月</v>
      </c>
      <c r="AA44" s="15" t="str">
        <f t="shared" si="21"/>
        <v>火</v>
      </c>
      <c r="AB44" s="15" t="str">
        <f t="shared" si="21"/>
        <v>水</v>
      </c>
      <c r="AC44" s="15" t="str">
        <f t="shared" si="21"/>
        <v>木</v>
      </c>
      <c r="AD44" s="15" t="str">
        <f t="shared" si="21"/>
        <v>金</v>
      </c>
      <c r="AE44" s="15" t="str">
        <f t="shared" si="21"/>
        <v>土</v>
      </c>
      <c r="AF44" s="15" t="str">
        <f t="shared" si="21"/>
        <v>日</v>
      </c>
      <c r="AG44" s="15" t="str">
        <f t="shared" si="21"/>
        <v>月</v>
      </c>
      <c r="AH44" s="15" t="str">
        <f t="shared" si="21"/>
        <v>火</v>
      </c>
      <c r="AI44" s="15" t="str">
        <f t="shared" si="21"/>
        <v>水</v>
      </c>
      <c r="AJ44" s="15" t="str">
        <f t="shared" si="21"/>
        <v>木</v>
      </c>
      <c r="AK44" s="15" t="str">
        <f t="shared" si="21"/>
        <v>金</v>
      </c>
      <c r="AL44" s="117"/>
      <c r="AM44" s="118"/>
      <c r="AN44" s="118"/>
      <c r="AO44" s="118"/>
      <c r="AP44" s="118"/>
      <c r="AQ44" s="119"/>
      <c r="AR44" s="26"/>
      <c r="AS44" s="27">
        <f t="shared" ref="AS44" si="26">IFERROR(AP47/AP45,"")</f>
        <v>0.25</v>
      </c>
    </row>
    <row r="45" spans="1:45" ht="14.25" customHeight="1" x14ac:dyDescent="0.15">
      <c r="A45" s="75" t="s">
        <v>49</v>
      </c>
      <c r="B45" s="52">
        <v>7</v>
      </c>
      <c r="C45" s="37" t="s">
        <v>18</v>
      </c>
      <c r="D45" s="140" t="s">
        <v>9</v>
      </c>
      <c r="E45" s="141"/>
      <c r="F45" s="141"/>
      <c r="G45" s="47" t="s">
        <v>15</v>
      </c>
      <c r="H45" s="47" t="s">
        <v>15</v>
      </c>
      <c r="I45" s="47" t="s">
        <v>15</v>
      </c>
      <c r="J45" s="47" t="s">
        <v>15</v>
      </c>
      <c r="K45" s="47" t="s">
        <v>15</v>
      </c>
      <c r="L45" s="47" t="s">
        <v>15</v>
      </c>
      <c r="M45" s="47" t="s">
        <v>15</v>
      </c>
      <c r="N45" s="47" t="s">
        <v>15</v>
      </c>
      <c r="O45" s="47" t="s">
        <v>15</v>
      </c>
      <c r="P45" s="47" t="s">
        <v>15</v>
      </c>
      <c r="Q45" s="47" t="s">
        <v>15</v>
      </c>
      <c r="R45" s="47" t="s">
        <v>15</v>
      </c>
      <c r="S45" s="47" t="s">
        <v>15</v>
      </c>
      <c r="T45" s="47" t="s">
        <v>15</v>
      </c>
      <c r="U45" s="47" t="s">
        <v>15</v>
      </c>
      <c r="V45" s="47" t="s">
        <v>15</v>
      </c>
      <c r="W45" s="47" t="s">
        <v>15</v>
      </c>
      <c r="X45" s="47" t="s">
        <v>15</v>
      </c>
      <c r="Y45" s="47" t="s">
        <v>15</v>
      </c>
      <c r="Z45" s="47" t="s">
        <v>15</v>
      </c>
      <c r="AA45" s="47" t="s">
        <v>15</v>
      </c>
      <c r="AB45" s="47" t="s">
        <v>15</v>
      </c>
      <c r="AC45" s="47" t="s">
        <v>15</v>
      </c>
      <c r="AD45" s="47" t="s">
        <v>15</v>
      </c>
      <c r="AE45" s="47"/>
      <c r="AF45" s="47"/>
      <c r="AG45" s="47"/>
      <c r="AH45" s="47"/>
      <c r="AI45" s="47"/>
      <c r="AJ45" s="47"/>
      <c r="AK45" s="48"/>
      <c r="AL45" s="120" t="s">
        <v>38</v>
      </c>
      <c r="AM45" s="121"/>
      <c r="AN45" s="121"/>
      <c r="AO45" s="121"/>
      <c r="AP45" s="122">
        <f>COUNTIF(G45:AK45,[1]プルダウン!$B$3)</f>
        <v>24</v>
      </c>
      <c r="AQ45" s="123"/>
      <c r="AR45" s="128" t="s">
        <v>66</v>
      </c>
      <c r="AS45" s="129"/>
    </row>
    <row r="46" spans="1:45" ht="14.25" customHeight="1" x14ac:dyDescent="0.15">
      <c r="A46" s="36"/>
      <c r="B46" s="53">
        <v>10</v>
      </c>
      <c r="C46" s="35" t="s">
        <v>56</v>
      </c>
      <c r="D46" s="140" t="s">
        <v>47</v>
      </c>
      <c r="E46" s="141"/>
      <c r="F46" s="141"/>
      <c r="G46" s="47" t="s">
        <v>24</v>
      </c>
      <c r="H46" s="47" t="s">
        <v>24</v>
      </c>
      <c r="I46" s="47" t="s">
        <v>24</v>
      </c>
      <c r="J46" s="47" t="s">
        <v>25</v>
      </c>
      <c r="K46" s="47" t="s">
        <v>25</v>
      </c>
      <c r="L46" s="47" t="s">
        <v>24</v>
      </c>
      <c r="M46" s="47" t="s">
        <v>24</v>
      </c>
      <c r="N46" s="47" t="s">
        <v>24</v>
      </c>
      <c r="O46" s="47" t="s">
        <v>24</v>
      </c>
      <c r="P46" s="47" t="s">
        <v>24</v>
      </c>
      <c r="Q46" s="47" t="s">
        <v>25</v>
      </c>
      <c r="R46" s="47" t="s">
        <v>25</v>
      </c>
      <c r="S46" s="47" t="s">
        <v>24</v>
      </c>
      <c r="T46" s="47" t="s">
        <v>24</v>
      </c>
      <c r="U46" s="47" t="s">
        <v>24</v>
      </c>
      <c r="V46" s="47" t="s">
        <v>24</v>
      </c>
      <c r="W46" s="47" t="s">
        <v>24</v>
      </c>
      <c r="X46" s="47" t="s">
        <v>25</v>
      </c>
      <c r="Y46" s="47" t="s">
        <v>25</v>
      </c>
      <c r="Z46" s="47" t="s">
        <v>24</v>
      </c>
      <c r="AA46" s="47" t="s">
        <v>24</v>
      </c>
      <c r="AB46" s="47" t="s">
        <v>24</v>
      </c>
      <c r="AC46" s="47" t="s">
        <v>24</v>
      </c>
      <c r="AD46" s="47" t="s">
        <v>24</v>
      </c>
      <c r="AE46" s="49"/>
      <c r="AF46" s="49"/>
      <c r="AG46" s="49"/>
      <c r="AH46" s="49"/>
      <c r="AI46" s="47"/>
      <c r="AJ46" s="47"/>
      <c r="AK46" s="48"/>
      <c r="AL46" s="11"/>
      <c r="AM46" s="4"/>
      <c r="AN46" s="4"/>
      <c r="AO46" s="4"/>
      <c r="AP46" s="9"/>
      <c r="AQ46" s="10"/>
      <c r="AR46" s="130" t="s">
        <v>70</v>
      </c>
      <c r="AS46" s="131"/>
    </row>
    <row r="47" spans="1:45" ht="14.25" customHeight="1" thickBot="1" x14ac:dyDescent="0.2">
      <c r="A47" s="29"/>
      <c r="B47" s="40"/>
      <c r="C47" s="30"/>
      <c r="D47" s="142" t="s">
        <v>48</v>
      </c>
      <c r="E47" s="143"/>
      <c r="F47" s="143"/>
      <c r="G47" s="47" t="s">
        <v>24</v>
      </c>
      <c r="H47" s="47" t="s">
        <v>24</v>
      </c>
      <c r="I47" s="47" t="s">
        <v>24</v>
      </c>
      <c r="J47" s="47" t="s">
        <v>25</v>
      </c>
      <c r="K47" s="47" t="s">
        <v>25</v>
      </c>
      <c r="L47" s="47" t="s">
        <v>24</v>
      </c>
      <c r="M47" s="47" t="s">
        <v>24</v>
      </c>
      <c r="N47" s="47" t="s">
        <v>24</v>
      </c>
      <c r="O47" s="47" t="s">
        <v>24</v>
      </c>
      <c r="P47" s="47" t="s">
        <v>24</v>
      </c>
      <c r="Q47" s="47" t="s">
        <v>25</v>
      </c>
      <c r="R47" s="47" t="s">
        <v>25</v>
      </c>
      <c r="S47" s="47" t="s">
        <v>24</v>
      </c>
      <c r="T47" s="47" t="s">
        <v>24</v>
      </c>
      <c r="U47" s="47" t="s">
        <v>24</v>
      </c>
      <c r="V47" s="47" t="s">
        <v>24</v>
      </c>
      <c r="W47" s="47" t="s">
        <v>24</v>
      </c>
      <c r="X47" s="47" t="s">
        <v>25</v>
      </c>
      <c r="Y47" s="47" t="s">
        <v>25</v>
      </c>
      <c r="Z47" s="47" t="s">
        <v>24</v>
      </c>
      <c r="AA47" s="47" t="s">
        <v>24</v>
      </c>
      <c r="AB47" s="47" t="s">
        <v>24</v>
      </c>
      <c r="AC47" s="47" t="s">
        <v>24</v>
      </c>
      <c r="AD47" s="47" t="s">
        <v>24</v>
      </c>
      <c r="AE47" s="49"/>
      <c r="AF47" s="49"/>
      <c r="AG47" s="49"/>
      <c r="AH47" s="49"/>
      <c r="AI47" s="50"/>
      <c r="AJ47" s="50"/>
      <c r="AK47" s="51"/>
      <c r="AL47" s="124" t="s">
        <v>14</v>
      </c>
      <c r="AM47" s="125"/>
      <c r="AN47" s="125"/>
      <c r="AO47" s="125"/>
      <c r="AP47" s="126">
        <f>COUNTIF(G47:AK47,[1]プルダウン!$D$4)+COUNTIF(G47:AK47,[1]プルダウン!$D$5)-COUNTIF(G45:AK45,[1]プルダウン!$B$4)-COUNTIF(G45:AK45,[1]プルダウン!$B$5)-COUNTIF(G45:AK45,[1]プルダウン!$B$6)-COUNTIF(G45:AK45,[1]プルダウン!$B$7)-COUNTIF(G45:AK45,[1]プルダウン!$B$8)-COUNTIF(G45:AK45,[1]プルダウン!$B$9)</f>
        <v>6</v>
      </c>
      <c r="AQ47" s="127"/>
      <c r="AR47" s="132"/>
      <c r="AS47" s="133"/>
    </row>
    <row r="48" spans="1:45" ht="14.25" customHeight="1" x14ac:dyDescent="0.15">
      <c r="A48" s="31"/>
      <c r="B48" s="38"/>
      <c r="C48" s="32"/>
      <c r="D48" s="144" t="s">
        <v>12</v>
      </c>
      <c r="E48" s="145"/>
      <c r="F48" s="145"/>
      <c r="G48" s="13">
        <v>1</v>
      </c>
      <c r="H48" s="13">
        <v>2</v>
      </c>
      <c r="I48" s="13">
        <v>3</v>
      </c>
      <c r="J48" s="13">
        <v>4</v>
      </c>
      <c r="K48" s="13">
        <v>5</v>
      </c>
      <c r="L48" s="13">
        <v>6</v>
      </c>
      <c r="M48" s="13">
        <v>7</v>
      </c>
      <c r="N48" s="13">
        <v>8</v>
      </c>
      <c r="O48" s="13">
        <v>9</v>
      </c>
      <c r="P48" s="13">
        <v>10</v>
      </c>
      <c r="Q48" s="13">
        <v>11</v>
      </c>
      <c r="R48" s="13">
        <v>12</v>
      </c>
      <c r="S48" s="13">
        <v>13</v>
      </c>
      <c r="T48" s="13">
        <v>14</v>
      </c>
      <c r="U48" s="13">
        <v>15</v>
      </c>
      <c r="V48" s="13">
        <v>16</v>
      </c>
      <c r="W48" s="13">
        <v>17</v>
      </c>
      <c r="X48" s="13">
        <v>18</v>
      </c>
      <c r="Y48" s="13">
        <v>19</v>
      </c>
      <c r="Z48" s="13">
        <v>20</v>
      </c>
      <c r="AA48" s="13">
        <v>21</v>
      </c>
      <c r="AB48" s="13">
        <v>22</v>
      </c>
      <c r="AC48" s="13">
        <v>23</v>
      </c>
      <c r="AD48" s="13">
        <v>24</v>
      </c>
      <c r="AE48" s="13">
        <v>25</v>
      </c>
      <c r="AF48" s="13">
        <v>26</v>
      </c>
      <c r="AG48" s="13">
        <v>27</v>
      </c>
      <c r="AH48" s="13">
        <v>28</v>
      </c>
      <c r="AI48" s="13" t="str">
        <f t="shared" ref="AI48" si="27">IF(DAY(EOMONTH(DATE(B50+2018,B51,1),0))&lt;29,"","29")</f>
        <v>29</v>
      </c>
      <c r="AJ48" s="13" t="str">
        <f t="shared" ref="AJ48" si="28">IF(DAY(EOMONTH(DATE(B50+2018,B51,1),0))&lt;30,"","30")</f>
        <v>30</v>
      </c>
      <c r="AK48" s="14" t="str">
        <f t="shared" ref="AK48" si="29">IF(DAY(EOMONTH(DATE(B50+2018,B51,1),0))&lt;31,"","31")</f>
        <v>31</v>
      </c>
      <c r="AL48" s="114" t="s">
        <v>13</v>
      </c>
      <c r="AM48" s="115"/>
      <c r="AN48" s="115"/>
      <c r="AO48" s="115"/>
      <c r="AP48" s="115"/>
      <c r="AQ48" s="116"/>
      <c r="AR48" s="134" t="s">
        <v>55</v>
      </c>
      <c r="AS48" s="135"/>
    </row>
    <row r="49" spans="1:45" ht="14.25" customHeight="1" x14ac:dyDescent="0.15">
      <c r="A49" s="33"/>
      <c r="B49" s="39"/>
      <c r="C49" s="34"/>
      <c r="D49" s="140" t="s">
        <v>2</v>
      </c>
      <c r="E49" s="141"/>
      <c r="F49" s="141"/>
      <c r="G49" s="15" t="str">
        <f t="shared" si="21"/>
        <v>金</v>
      </c>
      <c r="H49" s="15" t="str">
        <f t="shared" si="21"/>
        <v>土</v>
      </c>
      <c r="I49" s="15" t="str">
        <f t="shared" si="21"/>
        <v>日</v>
      </c>
      <c r="J49" s="15" t="str">
        <f t="shared" si="21"/>
        <v>月</v>
      </c>
      <c r="K49" s="15" t="str">
        <f t="shared" si="21"/>
        <v>火</v>
      </c>
      <c r="L49" s="15" t="str">
        <f t="shared" si="21"/>
        <v>水</v>
      </c>
      <c r="M49" s="15" t="str">
        <f t="shared" si="21"/>
        <v>木</v>
      </c>
      <c r="N49" s="15" t="str">
        <f t="shared" si="21"/>
        <v>金</v>
      </c>
      <c r="O49" s="15" t="str">
        <f t="shared" si="21"/>
        <v>土</v>
      </c>
      <c r="P49" s="15" t="str">
        <f t="shared" si="21"/>
        <v>日</v>
      </c>
      <c r="Q49" s="15" t="str">
        <f t="shared" si="21"/>
        <v>月</v>
      </c>
      <c r="R49" s="15" t="str">
        <f t="shared" si="21"/>
        <v>火</v>
      </c>
      <c r="S49" s="15" t="str">
        <f t="shared" si="21"/>
        <v>水</v>
      </c>
      <c r="T49" s="15" t="str">
        <f t="shared" si="21"/>
        <v>木</v>
      </c>
      <c r="U49" s="15" t="str">
        <f t="shared" si="21"/>
        <v>金</v>
      </c>
      <c r="V49" s="15" t="str">
        <f t="shared" si="21"/>
        <v>土</v>
      </c>
      <c r="W49" s="15" t="str">
        <f t="shared" si="21"/>
        <v>日</v>
      </c>
      <c r="X49" s="15" t="str">
        <f t="shared" si="21"/>
        <v>月</v>
      </c>
      <c r="Y49" s="15" t="str">
        <f t="shared" si="21"/>
        <v>火</v>
      </c>
      <c r="Z49" s="15" t="str">
        <f t="shared" si="21"/>
        <v>水</v>
      </c>
      <c r="AA49" s="15" t="str">
        <f t="shared" si="21"/>
        <v>木</v>
      </c>
      <c r="AB49" s="15" t="str">
        <f t="shared" si="21"/>
        <v>金</v>
      </c>
      <c r="AC49" s="15" t="str">
        <f t="shared" si="21"/>
        <v>土</v>
      </c>
      <c r="AD49" s="15" t="str">
        <f t="shared" si="21"/>
        <v>日</v>
      </c>
      <c r="AE49" s="15" t="str">
        <f t="shared" si="21"/>
        <v>月</v>
      </c>
      <c r="AF49" s="15" t="str">
        <f t="shared" si="21"/>
        <v>火</v>
      </c>
      <c r="AG49" s="15" t="str">
        <f t="shared" si="21"/>
        <v>水</v>
      </c>
      <c r="AH49" s="15" t="str">
        <f t="shared" si="21"/>
        <v>木</v>
      </c>
      <c r="AI49" s="15" t="str">
        <f t="shared" si="21"/>
        <v>金</v>
      </c>
      <c r="AJ49" s="15" t="str">
        <f t="shared" si="21"/>
        <v>土</v>
      </c>
      <c r="AK49" s="15" t="str">
        <f t="shared" si="21"/>
        <v>日</v>
      </c>
      <c r="AL49" s="117"/>
      <c r="AM49" s="118"/>
      <c r="AN49" s="118"/>
      <c r="AO49" s="118"/>
      <c r="AP49" s="118"/>
      <c r="AQ49" s="119"/>
      <c r="AR49" s="26"/>
      <c r="AS49" s="27" t="str">
        <f t="shared" ref="AS49" si="30">IFERROR(AP52/AP50,"")</f>
        <v/>
      </c>
    </row>
    <row r="50" spans="1:45" ht="14.25" customHeight="1" x14ac:dyDescent="0.15">
      <c r="A50" s="75"/>
      <c r="B50" s="52"/>
      <c r="C50" s="37" t="s">
        <v>18</v>
      </c>
      <c r="D50" s="140" t="s">
        <v>9</v>
      </c>
      <c r="E50" s="141"/>
      <c r="F50" s="141"/>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8"/>
      <c r="AL50" s="120" t="s">
        <v>38</v>
      </c>
      <c r="AM50" s="121"/>
      <c r="AN50" s="121"/>
      <c r="AO50" s="121"/>
      <c r="AP50" s="122">
        <f>COUNTIF(G50:AK50,[1]プルダウン!$B$3)</f>
        <v>0</v>
      </c>
      <c r="AQ50" s="123"/>
      <c r="AR50" s="128"/>
      <c r="AS50" s="129"/>
    </row>
    <row r="51" spans="1:45" ht="14.25" customHeight="1" x14ac:dyDescent="0.15">
      <c r="A51" s="36"/>
      <c r="B51" s="53"/>
      <c r="C51" s="35" t="s">
        <v>56</v>
      </c>
      <c r="D51" s="140" t="s">
        <v>47</v>
      </c>
      <c r="E51" s="141"/>
      <c r="F51" s="141"/>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7"/>
      <c r="AJ51" s="47"/>
      <c r="AK51" s="48"/>
      <c r="AL51" s="11"/>
      <c r="AM51" s="4"/>
      <c r="AN51" s="4"/>
      <c r="AO51" s="4"/>
      <c r="AP51" s="9"/>
      <c r="AQ51" s="10"/>
      <c r="AR51" s="130"/>
      <c r="AS51" s="131"/>
    </row>
    <row r="52" spans="1:45" ht="14.25" customHeight="1" thickBot="1" x14ac:dyDescent="0.2">
      <c r="A52" s="29"/>
      <c r="B52" s="40"/>
      <c r="C52" s="30"/>
      <c r="D52" s="142" t="s">
        <v>48</v>
      </c>
      <c r="E52" s="143"/>
      <c r="F52" s="143"/>
      <c r="G52" s="49"/>
      <c r="H52" s="47"/>
      <c r="I52" s="47"/>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50"/>
      <c r="AJ52" s="50"/>
      <c r="AK52" s="51"/>
      <c r="AL52" s="124" t="s">
        <v>14</v>
      </c>
      <c r="AM52" s="125"/>
      <c r="AN52" s="125"/>
      <c r="AO52" s="125"/>
      <c r="AP52" s="126">
        <f>COUNTIF(G52:AK52,[1]プルダウン!$D$4)+COUNTIF(G52:AK52,[1]プルダウン!$D$5)-COUNTIF(G50:AK50,[1]プルダウン!$B$4)-COUNTIF(G50:AK50,[1]プルダウン!$B$5)-COUNTIF(G50:AK50,[1]プルダウン!$B$6)-COUNTIF(G50:AK50,[1]プルダウン!$B$7)-COUNTIF(G50:AK50,[1]プルダウン!$B$8)-COUNTIF(G50:AK50,[1]プルダウン!$B$9)</f>
        <v>0</v>
      </c>
      <c r="AQ52" s="127"/>
      <c r="AR52" s="132"/>
      <c r="AS52" s="133"/>
    </row>
    <row r="53" spans="1:45" ht="14.25" customHeight="1" x14ac:dyDescent="0.15">
      <c r="A53" s="31"/>
      <c r="B53" s="38"/>
      <c r="C53" s="32"/>
      <c r="D53" s="144" t="s">
        <v>12</v>
      </c>
      <c r="E53" s="145"/>
      <c r="F53" s="145"/>
      <c r="G53" s="13">
        <v>1</v>
      </c>
      <c r="H53" s="13">
        <v>2</v>
      </c>
      <c r="I53" s="13">
        <v>3</v>
      </c>
      <c r="J53" s="13">
        <v>4</v>
      </c>
      <c r="K53" s="13">
        <v>5</v>
      </c>
      <c r="L53" s="13">
        <v>6</v>
      </c>
      <c r="M53" s="13">
        <v>7</v>
      </c>
      <c r="N53" s="13">
        <v>8</v>
      </c>
      <c r="O53" s="13">
        <v>9</v>
      </c>
      <c r="P53" s="13">
        <v>10</v>
      </c>
      <c r="Q53" s="13">
        <v>11</v>
      </c>
      <c r="R53" s="13">
        <v>12</v>
      </c>
      <c r="S53" s="13">
        <v>13</v>
      </c>
      <c r="T53" s="13">
        <v>14</v>
      </c>
      <c r="U53" s="13">
        <v>15</v>
      </c>
      <c r="V53" s="13">
        <v>16</v>
      </c>
      <c r="W53" s="13">
        <v>17</v>
      </c>
      <c r="X53" s="13">
        <v>18</v>
      </c>
      <c r="Y53" s="13">
        <v>19</v>
      </c>
      <c r="Z53" s="13">
        <v>20</v>
      </c>
      <c r="AA53" s="13">
        <v>21</v>
      </c>
      <c r="AB53" s="13">
        <v>22</v>
      </c>
      <c r="AC53" s="13">
        <v>23</v>
      </c>
      <c r="AD53" s="13">
        <v>24</v>
      </c>
      <c r="AE53" s="13">
        <v>25</v>
      </c>
      <c r="AF53" s="13">
        <v>26</v>
      </c>
      <c r="AG53" s="13">
        <v>27</v>
      </c>
      <c r="AH53" s="13">
        <v>28</v>
      </c>
      <c r="AI53" s="13" t="str">
        <f t="shared" ref="AI53" si="31">IF(DAY(EOMONTH(DATE(B55+2018,B56,1),0))&lt;29,"","29")</f>
        <v>29</v>
      </c>
      <c r="AJ53" s="13" t="str">
        <f t="shared" ref="AJ53" si="32">IF(DAY(EOMONTH(DATE(B55+2018,B56,1),0))&lt;30,"","30")</f>
        <v>30</v>
      </c>
      <c r="AK53" s="14" t="str">
        <f t="shared" ref="AK53" si="33">IF(DAY(EOMONTH(DATE(B55+2018,B56,1),0))&lt;31,"","31")</f>
        <v>31</v>
      </c>
      <c r="AL53" s="114" t="s">
        <v>13</v>
      </c>
      <c r="AM53" s="115"/>
      <c r="AN53" s="115"/>
      <c r="AO53" s="115"/>
      <c r="AP53" s="115"/>
      <c r="AQ53" s="116"/>
      <c r="AR53" s="134" t="s">
        <v>55</v>
      </c>
      <c r="AS53" s="135"/>
    </row>
    <row r="54" spans="1:45" ht="14.25" customHeight="1" x14ac:dyDescent="0.15">
      <c r="A54" s="33"/>
      <c r="B54" s="39"/>
      <c r="C54" s="34"/>
      <c r="D54" s="140" t="s">
        <v>2</v>
      </c>
      <c r="E54" s="141"/>
      <c r="F54" s="141"/>
      <c r="G54" s="15" t="str">
        <f t="shared" si="21"/>
        <v>金</v>
      </c>
      <c r="H54" s="15" t="str">
        <f t="shared" si="21"/>
        <v>土</v>
      </c>
      <c r="I54" s="15" t="str">
        <f t="shared" si="21"/>
        <v>日</v>
      </c>
      <c r="J54" s="15" t="str">
        <f t="shared" si="21"/>
        <v>月</v>
      </c>
      <c r="K54" s="15" t="str">
        <f t="shared" si="21"/>
        <v>火</v>
      </c>
      <c r="L54" s="15" t="str">
        <f t="shared" si="21"/>
        <v>水</v>
      </c>
      <c r="M54" s="15" t="str">
        <f t="shared" si="21"/>
        <v>木</v>
      </c>
      <c r="N54" s="15" t="str">
        <f t="shared" si="21"/>
        <v>金</v>
      </c>
      <c r="O54" s="15" t="str">
        <f t="shared" si="21"/>
        <v>土</v>
      </c>
      <c r="P54" s="15" t="str">
        <f t="shared" si="21"/>
        <v>日</v>
      </c>
      <c r="Q54" s="15" t="str">
        <f t="shared" si="21"/>
        <v>月</v>
      </c>
      <c r="R54" s="15" t="str">
        <f t="shared" si="21"/>
        <v>火</v>
      </c>
      <c r="S54" s="15" t="str">
        <f t="shared" si="21"/>
        <v>水</v>
      </c>
      <c r="T54" s="15" t="str">
        <f t="shared" si="21"/>
        <v>木</v>
      </c>
      <c r="U54" s="15" t="str">
        <f t="shared" si="21"/>
        <v>金</v>
      </c>
      <c r="V54" s="15" t="str">
        <f t="shared" si="21"/>
        <v>土</v>
      </c>
      <c r="W54" s="15" t="str">
        <f t="shared" si="21"/>
        <v>日</v>
      </c>
      <c r="X54" s="15" t="str">
        <f t="shared" si="21"/>
        <v>月</v>
      </c>
      <c r="Y54" s="15" t="str">
        <f t="shared" si="21"/>
        <v>火</v>
      </c>
      <c r="Z54" s="15" t="str">
        <f t="shared" si="21"/>
        <v>水</v>
      </c>
      <c r="AA54" s="15" t="str">
        <f t="shared" si="21"/>
        <v>木</v>
      </c>
      <c r="AB54" s="15" t="str">
        <f t="shared" si="21"/>
        <v>金</v>
      </c>
      <c r="AC54" s="15" t="str">
        <f t="shared" si="21"/>
        <v>土</v>
      </c>
      <c r="AD54" s="15" t="str">
        <f t="shared" si="21"/>
        <v>日</v>
      </c>
      <c r="AE54" s="15" t="str">
        <f t="shared" si="21"/>
        <v>月</v>
      </c>
      <c r="AF54" s="15" t="str">
        <f t="shared" si="21"/>
        <v>火</v>
      </c>
      <c r="AG54" s="15" t="str">
        <f t="shared" si="21"/>
        <v>水</v>
      </c>
      <c r="AH54" s="15" t="str">
        <f t="shared" si="21"/>
        <v>木</v>
      </c>
      <c r="AI54" s="15" t="str">
        <f t="shared" si="21"/>
        <v>金</v>
      </c>
      <c r="AJ54" s="15" t="str">
        <f t="shared" si="21"/>
        <v>土</v>
      </c>
      <c r="AK54" s="15" t="str">
        <f t="shared" si="21"/>
        <v>日</v>
      </c>
      <c r="AL54" s="117"/>
      <c r="AM54" s="118"/>
      <c r="AN54" s="118"/>
      <c r="AO54" s="118"/>
      <c r="AP54" s="118"/>
      <c r="AQ54" s="119"/>
      <c r="AR54" s="26"/>
      <c r="AS54" s="27" t="str">
        <f t="shared" ref="AS54" si="34">IFERROR(AP57/AP55,"")</f>
        <v/>
      </c>
    </row>
    <row r="55" spans="1:45" ht="14.25" customHeight="1" x14ac:dyDescent="0.15">
      <c r="A55" s="75"/>
      <c r="B55" s="52"/>
      <c r="C55" s="37" t="s">
        <v>18</v>
      </c>
      <c r="D55" s="140" t="s">
        <v>9</v>
      </c>
      <c r="E55" s="141"/>
      <c r="F55" s="141"/>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8"/>
      <c r="AL55" s="120" t="s">
        <v>38</v>
      </c>
      <c r="AM55" s="121"/>
      <c r="AN55" s="121"/>
      <c r="AO55" s="121"/>
      <c r="AP55" s="122">
        <f>COUNTIF(G55:AK55,[1]プルダウン!$B$3)</f>
        <v>0</v>
      </c>
      <c r="AQ55" s="123"/>
      <c r="AR55" s="128"/>
      <c r="AS55" s="129"/>
    </row>
    <row r="56" spans="1:45" ht="14.25" customHeight="1" x14ac:dyDescent="0.15">
      <c r="A56" s="36"/>
      <c r="B56" s="53"/>
      <c r="C56" s="35" t="s">
        <v>56</v>
      </c>
      <c r="D56" s="140" t="s">
        <v>47</v>
      </c>
      <c r="E56" s="141"/>
      <c r="F56" s="141"/>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7"/>
      <c r="AJ56" s="47"/>
      <c r="AK56" s="48"/>
      <c r="AL56" s="11"/>
      <c r="AM56" s="4"/>
      <c r="AN56" s="4"/>
      <c r="AO56" s="4"/>
      <c r="AP56" s="9"/>
      <c r="AQ56" s="10"/>
      <c r="AR56" s="130"/>
      <c r="AS56" s="131"/>
    </row>
    <row r="57" spans="1:45" ht="14.25" customHeight="1" thickBot="1" x14ac:dyDescent="0.2">
      <c r="A57" s="29"/>
      <c r="B57" s="40"/>
      <c r="C57" s="30"/>
      <c r="D57" s="142" t="s">
        <v>48</v>
      </c>
      <c r="E57" s="143"/>
      <c r="F57" s="143"/>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50"/>
      <c r="AJ57" s="50"/>
      <c r="AK57" s="51"/>
      <c r="AL57" s="124" t="s">
        <v>14</v>
      </c>
      <c r="AM57" s="125"/>
      <c r="AN57" s="125"/>
      <c r="AO57" s="125"/>
      <c r="AP57" s="126">
        <f>COUNTIF(G57:AK57,[1]プルダウン!$D$4)+COUNTIF(G57:AK57,[1]プルダウン!$D$5)-COUNTIF(G55:AK55,[1]プルダウン!$B$4)-COUNTIF(G55:AK55,[1]プルダウン!$B$5)-COUNTIF(G55:AK55,[1]プルダウン!$B$6)-COUNTIF(G55:AK55,[1]プルダウン!$B$7)-COUNTIF(G55:AK55,[1]プルダウン!$B$8)-COUNTIF(G55:AK55,[1]プルダウン!$B$9)</f>
        <v>0</v>
      </c>
      <c r="AQ57" s="127"/>
      <c r="AR57" s="132"/>
      <c r="AS57" s="133"/>
    </row>
    <row r="58" spans="1:45" ht="14.25" customHeight="1" x14ac:dyDescent="0.15">
      <c r="A58" s="31"/>
      <c r="B58" s="38"/>
      <c r="C58" s="32"/>
      <c r="D58" s="144" t="s">
        <v>12</v>
      </c>
      <c r="E58" s="145"/>
      <c r="F58" s="145"/>
      <c r="G58" s="13">
        <v>1</v>
      </c>
      <c r="H58" s="13">
        <v>2</v>
      </c>
      <c r="I58" s="13">
        <v>3</v>
      </c>
      <c r="J58" s="13">
        <v>4</v>
      </c>
      <c r="K58" s="13">
        <v>5</v>
      </c>
      <c r="L58" s="13">
        <v>6</v>
      </c>
      <c r="M58" s="13">
        <v>7</v>
      </c>
      <c r="N58" s="13">
        <v>8</v>
      </c>
      <c r="O58" s="13">
        <v>9</v>
      </c>
      <c r="P58" s="13">
        <v>10</v>
      </c>
      <c r="Q58" s="13">
        <v>11</v>
      </c>
      <c r="R58" s="13">
        <v>12</v>
      </c>
      <c r="S58" s="13">
        <v>13</v>
      </c>
      <c r="T58" s="13">
        <v>14</v>
      </c>
      <c r="U58" s="13">
        <v>15</v>
      </c>
      <c r="V58" s="13">
        <v>16</v>
      </c>
      <c r="W58" s="13">
        <v>17</v>
      </c>
      <c r="X58" s="13">
        <v>18</v>
      </c>
      <c r="Y58" s="13">
        <v>19</v>
      </c>
      <c r="Z58" s="13">
        <v>20</v>
      </c>
      <c r="AA58" s="13">
        <v>21</v>
      </c>
      <c r="AB58" s="13">
        <v>22</v>
      </c>
      <c r="AC58" s="13">
        <v>23</v>
      </c>
      <c r="AD58" s="13">
        <v>24</v>
      </c>
      <c r="AE58" s="13">
        <v>25</v>
      </c>
      <c r="AF58" s="13">
        <v>26</v>
      </c>
      <c r="AG58" s="13">
        <v>27</v>
      </c>
      <c r="AH58" s="13">
        <v>28</v>
      </c>
      <c r="AI58" s="13" t="str">
        <f t="shared" ref="AI58" si="35">IF(DAY(EOMONTH(DATE(B60+2018,B61,1),0))&lt;29,"","29")</f>
        <v>29</v>
      </c>
      <c r="AJ58" s="13" t="str">
        <f t="shared" ref="AJ58" si="36">IF(DAY(EOMONTH(DATE(B60+2018,B61,1),0))&lt;30,"","30")</f>
        <v>30</v>
      </c>
      <c r="AK58" s="14" t="str">
        <f t="shared" ref="AK58" si="37">IF(DAY(EOMONTH(DATE(B60+2018,B61,1),0))&lt;31,"","31")</f>
        <v>31</v>
      </c>
      <c r="AL58" s="114" t="s">
        <v>13</v>
      </c>
      <c r="AM58" s="115"/>
      <c r="AN58" s="115"/>
      <c r="AO58" s="115"/>
      <c r="AP58" s="115"/>
      <c r="AQ58" s="116"/>
      <c r="AR58" s="134" t="s">
        <v>55</v>
      </c>
      <c r="AS58" s="135"/>
    </row>
    <row r="59" spans="1:45" ht="14.25" customHeight="1" x14ac:dyDescent="0.15">
      <c r="A59" s="33"/>
      <c r="B59" s="39"/>
      <c r="C59" s="34"/>
      <c r="D59" s="140" t="s">
        <v>2</v>
      </c>
      <c r="E59" s="141"/>
      <c r="F59" s="141"/>
      <c r="G59" s="15" t="str">
        <f t="shared" ref="G59:AK74" si="38">IF(G58="","",TEXT(DATE($B60+2018,$B61,G58),"aaa"))</f>
        <v>金</v>
      </c>
      <c r="H59" s="15" t="str">
        <f t="shared" si="38"/>
        <v>土</v>
      </c>
      <c r="I59" s="15" t="str">
        <f t="shared" si="38"/>
        <v>日</v>
      </c>
      <c r="J59" s="15" t="str">
        <f t="shared" si="38"/>
        <v>月</v>
      </c>
      <c r="K59" s="15" t="str">
        <f t="shared" si="38"/>
        <v>火</v>
      </c>
      <c r="L59" s="15" t="str">
        <f t="shared" si="38"/>
        <v>水</v>
      </c>
      <c r="M59" s="15" t="str">
        <f t="shared" si="38"/>
        <v>木</v>
      </c>
      <c r="N59" s="15" t="str">
        <f t="shared" si="38"/>
        <v>金</v>
      </c>
      <c r="O59" s="15" t="str">
        <f t="shared" si="38"/>
        <v>土</v>
      </c>
      <c r="P59" s="15" t="str">
        <f t="shared" si="38"/>
        <v>日</v>
      </c>
      <c r="Q59" s="15" t="str">
        <f t="shared" si="38"/>
        <v>月</v>
      </c>
      <c r="R59" s="15" t="str">
        <f t="shared" si="38"/>
        <v>火</v>
      </c>
      <c r="S59" s="15" t="str">
        <f t="shared" si="38"/>
        <v>水</v>
      </c>
      <c r="T59" s="15" t="str">
        <f t="shared" si="38"/>
        <v>木</v>
      </c>
      <c r="U59" s="15" t="str">
        <f t="shared" si="38"/>
        <v>金</v>
      </c>
      <c r="V59" s="15" t="str">
        <f t="shared" si="38"/>
        <v>土</v>
      </c>
      <c r="W59" s="15" t="str">
        <f t="shared" si="38"/>
        <v>日</v>
      </c>
      <c r="X59" s="15" t="str">
        <f t="shared" si="38"/>
        <v>月</v>
      </c>
      <c r="Y59" s="15" t="str">
        <f t="shared" si="38"/>
        <v>火</v>
      </c>
      <c r="Z59" s="15" t="str">
        <f t="shared" si="38"/>
        <v>水</v>
      </c>
      <c r="AA59" s="15" t="str">
        <f t="shared" si="38"/>
        <v>木</v>
      </c>
      <c r="AB59" s="15" t="str">
        <f t="shared" si="38"/>
        <v>金</v>
      </c>
      <c r="AC59" s="15" t="str">
        <f t="shared" si="38"/>
        <v>土</v>
      </c>
      <c r="AD59" s="15" t="str">
        <f t="shared" si="38"/>
        <v>日</v>
      </c>
      <c r="AE59" s="15" t="str">
        <f t="shared" si="38"/>
        <v>月</v>
      </c>
      <c r="AF59" s="15" t="str">
        <f t="shared" si="38"/>
        <v>火</v>
      </c>
      <c r="AG59" s="15" t="str">
        <f t="shared" si="38"/>
        <v>水</v>
      </c>
      <c r="AH59" s="15" t="str">
        <f t="shared" si="38"/>
        <v>木</v>
      </c>
      <c r="AI59" s="15" t="str">
        <f t="shared" si="38"/>
        <v>金</v>
      </c>
      <c r="AJ59" s="15" t="str">
        <f t="shared" si="38"/>
        <v>土</v>
      </c>
      <c r="AK59" s="15" t="str">
        <f t="shared" si="38"/>
        <v>日</v>
      </c>
      <c r="AL59" s="117"/>
      <c r="AM59" s="118"/>
      <c r="AN59" s="118"/>
      <c r="AO59" s="118"/>
      <c r="AP59" s="118"/>
      <c r="AQ59" s="119"/>
      <c r="AR59" s="26"/>
      <c r="AS59" s="27" t="str">
        <f t="shared" ref="AS59" si="39">IFERROR(AP62/AP60,"")</f>
        <v/>
      </c>
    </row>
    <row r="60" spans="1:45" ht="14.25" customHeight="1" x14ac:dyDescent="0.15">
      <c r="A60" s="75"/>
      <c r="B60" s="52"/>
      <c r="C60" s="37" t="s">
        <v>18</v>
      </c>
      <c r="D60" s="140" t="s">
        <v>9</v>
      </c>
      <c r="E60" s="141"/>
      <c r="F60" s="141"/>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8"/>
      <c r="AL60" s="120" t="s">
        <v>38</v>
      </c>
      <c r="AM60" s="121"/>
      <c r="AN60" s="121"/>
      <c r="AO60" s="121"/>
      <c r="AP60" s="122">
        <f>COUNTIF(G60:AK60,[1]プルダウン!$B$3)</f>
        <v>0</v>
      </c>
      <c r="AQ60" s="123"/>
      <c r="AR60" s="128"/>
      <c r="AS60" s="129"/>
    </row>
    <row r="61" spans="1:45" ht="14.25" customHeight="1" x14ac:dyDescent="0.15">
      <c r="A61" s="36"/>
      <c r="B61" s="53"/>
      <c r="C61" s="35" t="s">
        <v>56</v>
      </c>
      <c r="D61" s="140" t="s">
        <v>47</v>
      </c>
      <c r="E61" s="141"/>
      <c r="F61" s="141"/>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7"/>
      <c r="AJ61" s="47"/>
      <c r="AK61" s="48"/>
      <c r="AL61" s="11"/>
      <c r="AM61" s="4"/>
      <c r="AN61" s="4"/>
      <c r="AO61" s="4"/>
      <c r="AP61" s="9"/>
      <c r="AQ61" s="10"/>
      <c r="AR61" s="130"/>
      <c r="AS61" s="131"/>
    </row>
    <row r="62" spans="1:45" ht="14.25" customHeight="1" thickBot="1" x14ac:dyDescent="0.2">
      <c r="A62" s="29"/>
      <c r="B62" s="40"/>
      <c r="C62" s="30"/>
      <c r="D62" s="142" t="s">
        <v>48</v>
      </c>
      <c r="E62" s="143"/>
      <c r="F62" s="143"/>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50"/>
      <c r="AJ62" s="50"/>
      <c r="AK62" s="51"/>
      <c r="AL62" s="124" t="s">
        <v>14</v>
      </c>
      <c r="AM62" s="125"/>
      <c r="AN62" s="125"/>
      <c r="AO62" s="125"/>
      <c r="AP62" s="126">
        <f>COUNTIF(G62:AK62,[1]プルダウン!$D$4)+COUNTIF(G62:AK62,[1]プルダウン!$D$5)-COUNTIF(G60:AK60,[1]プルダウン!$B$4)-COUNTIF(G60:AK60,[1]プルダウン!$B$5)-COUNTIF(G60:AK60,[1]プルダウン!$B$6)-COUNTIF(G60:AK60,[1]プルダウン!$B$7)-COUNTIF(G60:AK60,[1]プルダウン!$B$8)-COUNTIF(G60:AK60,[1]プルダウン!$B$9)</f>
        <v>0</v>
      </c>
      <c r="AQ62" s="127"/>
      <c r="AR62" s="132"/>
      <c r="AS62" s="133"/>
    </row>
    <row r="63" spans="1:45" ht="14.25" customHeight="1" x14ac:dyDescent="0.15">
      <c r="A63" s="31"/>
      <c r="B63" s="38"/>
      <c r="C63" s="32"/>
      <c r="D63" s="144" t="s">
        <v>12</v>
      </c>
      <c r="E63" s="145"/>
      <c r="F63" s="145"/>
      <c r="G63" s="13">
        <v>1</v>
      </c>
      <c r="H63" s="13">
        <v>2</v>
      </c>
      <c r="I63" s="13">
        <v>3</v>
      </c>
      <c r="J63" s="13">
        <v>4</v>
      </c>
      <c r="K63" s="13">
        <v>5</v>
      </c>
      <c r="L63" s="13">
        <v>6</v>
      </c>
      <c r="M63" s="13">
        <v>7</v>
      </c>
      <c r="N63" s="13">
        <v>8</v>
      </c>
      <c r="O63" s="13">
        <v>9</v>
      </c>
      <c r="P63" s="13">
        <v>10</v>
      </c>
      <c r="Q63" s="13">
        <v>11</v>
      </c>
      <c r="R63" s="13">
        <v>12</v>
      </c>
      <c r="S63" s="13">
        <v>13</v>
      </c>
      <c r="T63" s="13">
        <v>14</v>
      </c>
      <c r="U63" s="13">
        <v>15</v>
      </c>
      <c r="V63" s="13">
        <v>16</v>
      </c>
      <c r="W63" s="13">
        <v>17</v>
      </c>
      <c r="X63" s="13">
        <v>18</v>
      </c>
      <c r="Y63" s="13">
        <v>19</v>
      </c>
      <c r="Z63" s="13">
        <v>20</v>
      </c>
      <c r="AA63" s="13">
        <v>21</v>
      </c>
      <c r="AB63" s="13">
        <v>22</v>
      </c>
      <c r="AC63" s="13">
        <v>23</v>
      </c>
      <c r="AD63" s="13">
        <v>24</v>
      </c>
      <c r="AE63" s="13">
        <v>25</v>
      </c>
      <c r="AF63" s="13">
        <v>26</v>
      </c>
      <c r="AG63" s="13">
        <v>27</v>
      </c>
      <c r="AH63" s="13">
        <v>28</v>
      </c>
      <c r="AI63" s="13" t="str">
        <f t="shared" ref="AI63" si="40">IF(DAY(EOMONTH(DATE(B65+2018,B66,1),0))&lt;29,"","29")</f>
        <v>29</v>
      </c>
      <c r="AJ63" s="13" t="str">
        <f t="shared" ref="AJ63" si="41">IF(DAY(EOMONTH(DATE(B65+2018,B66,1),0))&lt;30,"","30")</f>
        <v>30</v>
      </c>
      <c r="AK63" s="14" t="str">
        <f t="shared" ref="AK63" si="42">IF(DAY(EOMONTH(DATE(B65+2018,B66,1),0))&lt;31,"","31")</f>
        <v>31</v>
      </c>
      <c r="AL63" s="114" t="s">
        <v>13</v>
      </c>
      <c r="AM63" s="115"/>
      <c r="AN63" s="115"/>
      <c r="AO63" s="115"/>
      <c r="AP63" s="115"/>
      <c r="AQ63" s="116"/>
      <c r="AR63" s="134" t="s">
        <v>55</v>
      </c>
      <c r="AS63" s="135"/>
    </row>
    <row r="64" spans="1:45" ht="14.25" customHeight="1" x14ac:dyDescent="0.15">
      <c r="A64" s="33"/>
      <c r="B64" s="39"/>
      <c r="C64" s="34"/>
      <c r="D64" s="140" t="s">
        <v>2</v>
      </c>
      <c r="E64" s="141"/>
      <c r="F64" s="141"/>
      <c r="G64" s="15" t="str">
        <f t="shared" si="38"/>
        <v>金</v>
      </c>
      <c r="H64" s="15" t="str">
        <f t="shared" si="38"/>
        <v>土</v>
      </c>
      <c r="I64" s="15" t="str">
        <f t="shared" si="38"/>
        <v>日</v>
      </c>
      <c r="J64" s="15" t="str">
        <f t="shared" si="38"/>
        <v>月</v>
      </c>
      <c r="K64" s="15" t="str">
        <f t="shared" si="38"/>
        <v>火</v>
      </c>
      <c r="L64" s="15" t="str">
        <f t="shared" si="38"/>
        <v>水</v>
      </c>
      <c r="M64" s="15" t="str">
        <f t="shared" si="38"/>
        <v>木</v>
      </c>
      <c r="N64" s="15" t="str">
        <f t="shared" si="38"/>
        <v>金</v>
      </c>
      <c r="O64" s="15" t="str">
        <f t="shared" si="38"/>
        <v>土</v>
      </c>
      <c r="P64" s="15" t="str">
        <f t="shared" si="38"/>
        <v>日</v>
      </c>
      <c r="Q64" s="15" t="str">
        <f t="shared" si="38"/>
        <v>月</v>
      </c>
      <c r="R64" s="15" t="str">
        <f t="shared" si="38"/>
        <v>火</v>
      </c>
      <c r="S64" s="15" t="str">
        <f t="shared" si="38"/>
        <v>水</v>
      </c>
      <c r="T64" s="15" t="str">
        <f t="shared" si="38"/>
        <v>木</v>
      </c>
      <c r="U64" s="15" t="str">
        <f t="shared" si="38"/>
        <v>金</v>
      </c>
      <c r="V64" s="15" t="str">
        <f t="shared" si="38"/>
        <v>土</v>
      </c>
      <c r="W64" s="15" t="str">
        <f t="shared" si="38"/>
        <v>日</v>
      </c>
      <c r="X64" s="15" t="str">
        <f t="shared" si="38"/>
        <v>月</v>
      </c>
      <c r="Y64" s="15" t="str">
        <f t="shared" si="38"/>
        <v>火</v>
      </c>
      <c r="Z64" s="15" t="str">
        <f t="shared" si="38"/>
        <v>水</v>
      </c>
      <c r="AA64" s="15" t="str">
        <f t="shared" si="38"/>
        <v>木</v>
      </c>
      <c r="AB64" s="15" t="str">
        <f t="shared" si="38"/>
        <v>金</v>
      </c>
      <c r="AC64" s="15" t="str">
        <f t="shared" si="38"/>
        <v>土</v>
      </c>
      <c r="AD64" s="15" t="str">
        <f t="shared" si="38"/>
        <v>日</v>
      </c>
      <c r="AE64" s="15" t="str">
        <f t="shared" si="38"/>
        <v>月</v>
      </c>
      <c r="AF64" s="15" t="str">
        <f t="shared" si="38"/>
        <v>火</v>
      </c>
      <c r="AG64" s="15" t="str">
        <f t="shared" si="38"/>
        <v>水</v>
      </c>
      <c r="AH64" s="15" t="str">
        <f t="shared" si="38"/>
        <v>木</v>
      </c>
      <c r="AI64" s="15" t="str">
        <f t="shared" si="38"/>
        <v>金</v>
      </c>
      <c r="AJ64" s="15" t="str">
        <f t="shared" si="38"/>
        <v>土</v>
      </c>
      <c r="AK64" s="15" t="str">
        <f t="shared" si="38"/>
        <v>日</v>
      </c>
      <c r="AL64" s="117"/>
      <c r="AM64" s="118"/>
      <c r="AN64" s="118"/>
      <c r="AO64" s="118"/>
      <c r="AP64" s="118"/>
      <c r="AQ64" s="119"/>
      <c r="AR64" s="26"/>
      <c r="AS64" s="27" t="str">
        <f t="shared" ref="AS64" si="43">IFERROR(AP67/AP65,"")</f>
        <v/>
      </c>
    </row>
    <row r="65" spans="1:45" ht="14.25" customHeight="1" x14ac:dyDescent="0.15">
      <c r="A65" s="75"/>
      <c r="B65" s="52"/>
      <c r="C65" s="37" t="s">
        <v>18</v>
      </c>
      <c r="D65" s="140" t="s">
        <v>9</v>
      </c>
      <c r="E65" s="141"/>
      <c r="F65" s="141"/>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8"/>
      <c r="AL65" s="120" t="s">
        <v>38</v>
      </c>
      <c r="AM65" s="121"/>
      <c r="AN65" s="121"/>
      <c r="AO65" s="121"/>
      <c r="AP65" s="122">
        <f>COUNTIF(G65:AK65,[1]プルダウン!$B$3)</f>
        <v>0</v>
      </c>
      <c r="AQ65" s="123"/>
      <c r="AR65" s="128"/>
      <c r="AS65" s="129"/>
    </row>
    <row r="66" spans="1:45" ht="14.25" customHeight="1" x14ac:dyDescent="0.15">
      <c r="A66" s="36"/>
      <c r="B66" s="53"/>
      <c r="C66" s="35" t="s">
        <v>56</v>
      </c>
      <c r="D66" s="140" t="s">
        <v>47</v>
      </c>
      <c r="E66" s="141"/>
      <c r="F66" s="141"/>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7"/>
      <c r="AJ66" s="47"/>
      <c r="AK66" s="48"/>
      <c r="AL66" s="11"/>
      <c r="AM66" s="4"/>
      <c r="AN66" s="4"/>
      <c r="AO66" s="4"/>
      <c r="AP66" s="9"/>
      <c r="AQ66" s="10"/>
      <c r="AR66" s="130"/>
      <c r="AS66" s="131"/>
    </row>
    <row r="67" spans="1:45" ht="14.25" customHeight="1" thickBot="1" x14ac:dyDescent="0.2">
      <c r="A67" s="29"/>
      <c r="B67" s="40"/>
      <c r="C67" s="30"/>
      <c r="D67" s="142" t="s">
        <v>48</v>
      </c>
      <c r="E67" s="143"/>
      <c r="F67" s="143"/>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50"/>
      <c r="AJ67" s="50"/>
      <c r="AK67" s="51"/>
      <c r="AL67" s="124" t="s">
        <v>14</v>
      </c>
      <c r="AM67" s="125"/>
      <c r="AN67" s="125"/>
      <c r="AO67" s="125"/>
      <c r="AP67" s="126">
        <f>COUNTIF(G67:AK67,[1]プルダウン!$D$4)+COUNTIF(G67:AK67,[1]プルダウン!$D$5)-COUNTIF(G65:AK65,[1]プルダウン!$B$4)-COUNTIF(G65:AK65,[1]プルダウン!$B$5)-COUNTIF(G65:AK65,[1]プルダウン!$B$6)-COUNTIF(G65:AK65,[1]プルダウン!$B$7)-COUNTIF(G65:AK65,[1]プルダウン!$B$8)-COUNTIF(G65:AK65,[1]プルダウン!$B$9)</f>
        <v>0</v>
      </c>
      <c r="AQ67" s="127"/>
      <c r="AR67" s="132"/>
      <c r="AS67" s="133"/>
    </row>
    <row r="68" spans="1:45" ht="14.25" customHeight="1" x14ac:dyDescent="0.15">
      <c r="A68" s="31"/>
      <c r="B68" s="38"/>
      <c r="C68" s="32"/>
      <c r="D68" s="144" t="s">
        <v>12</v>
      </c>
      <c r="E68" s="145"/>
      <c r="F68" s="145"/>
      <c r="G68" s="13">
        <v>1</v>
      </c>
      <c r="H68" s="13">
        <v>2</v>
      </c>
      <c r="I68" s="13">
        <v>3</v>
      </c>
      <c r="J68" s="13">
        <v>4</v>
      </c>
      <c r="K68" s="13">
        <v>5</v>
      </c>
      <c r="L68" s="13">
        <v>6</v>
      </c>
      <c r="M68" s="13">
        <v>7</v>
      </c>
      <c r="N68" s="13">
        <v>8</v>
      </c>
      <c r="O68" s="13">
        <v>9</v>
      </c>
      <c r="P68" s="13">
        <v>10</v>
      </c>
      <c r="Q68" s="13">
        <v>11</v>
      </c>
      <c r="R68" s="13">
        <v>12</v>
      </c>
      <c r="S68" s="13">
        <v>13</v>
      </c>
      <c r="T68" s="13">
        <v>14</v>
      </c>
      <c r="U68" s="13">
        <v>15</v>
      </c>
      <c r="V68" s="13">
        <v>16</v>
      </c>
      <c r="W68" s="13">
        <v>17</v>
      </c>
      <c r="X68" s="13">
        <v>18</v>
      </c>
      <c r="Y68" s="13">
        <v>19</v>
      </c>
      <c r="Z68" s="13">
        <v>20</v>
      </c>
      <c r="AA68" s="13">
        <v>21</v>
      </c>
      <c r="AB68" s="13">
        <v>22</v>
      </c>
      <c r="AC68" s="13">
        <v>23</v>
      </c>
      <c r="AD68" s="13">
        <v>24</v>
      </c>
      <c r="AE68" s="13">
        <v>25</v>
      </c>
      <c r="AF68" s="13">
        <v>26</v>
      </c>
      <c r="AG68" s="13">
        <v>27</v>
      </c>
      <c r="AH68" s="13">
        <v>28</v>
      </c>
      <c r="AI68" s="13" t="str">
        <f t="shared" ref="AI68" si="44">IF(DAY(EOMONTH(DATE(B70+2018,B71,1),0))&lt;29,"","29")</f>
        <v>29</v>
      </c>
      <c r="AJ68" s="13" t="str">
        <f t="shared" ref="AJ68" si="45">IF(DAY(EOMONTH(DATE(B70+2018,B71,1),0))&lt;30,"","30")</f>
        <v>30</v>
      </c>
      <c r="AK68" s="14" t="str">
        <f t="shared" ref="AK68" si="46">IF(DAY(EOMONTH(DATE(B70+2018,B71,1),0))&lt;31,"","31")</f>
        <v>31</v>
      </c>
      <c r="AL68" s="114" t="s">
        <v>13</v>
      </c>
      <c r="AM68" s="115"/>
      <c r="AN68" s="115"/>
      <c r="AO68" s="115"/>
      <c r="AP68" s="115"/>
      <c r="AQ68" s="116"/>
      <c r="AR68" s="134" t="s">
        <v>55</v>
      </c>
      <c r="AS68" s="135"/>
    </row>
    <row r="69" spans="1:45" ht="14.25" customHeight="1" x14ac:dyDescent="0.15">
      <c r="A69" s="33"/>
      <c r="B69" s="39"/>
      <c r="C69" s="34"/>
      <c r="D69" s="140" t="s">
        <v>2</v>
      </c>
      <c r="E69" s="141"/>
      <c r="F69" s="141"/>
      <c r="G69" s="15" t="str">
        <f t="shared" si="38"/>
        <v>金</v>
      </c>
      <c r="H69" s="15" t="str">
        <f t="shared" si="38"/>
        <v>土</v>
      </c>
      <c r="I69" s="15" t="str">
        <f t="shared" si="38"/>
        <v>日</v>
      </c>
      <c r="J69" s="15" t="str">
        <f t="shared" si="38"/>
        <v>月</v>
      </c>
      <c r="K69" s="15" t="str">
        <f t="shared" si="38"/>
        <v>火</v>
      </c>
      <c r="L69" s="15" t="str">
        <f t="shared" si="38"/>
        <v>水</v>
      </c>
      <c r="M69" s="15" t="str">
        <f t="shared" si="38"/>
        <v>木</v>
      </c>
      <c r="N69" s="15" t="str">
        <f t="shared" si="38"/>
        <v>金</v>
      </c>
      <c r="O69" s="15" t="str">
        <f t="shared" si="38"/>
        <v>土</v>
      </c>
      <c r="P69" s="15" t="str">
        <f t="shared" si="38"/>
        <v>日</v>
      </c>
      <c r="Q69" s="15" t="str">
        <f t="shared" si="38"/>
        <v>月</v>
      </c>
      <c r="R69" s="15" t="str">
        <f t="shared" si="38"/>
        <v>火</v>
      </c>
      <c r="S69" s="15" t="str">
        <f t="shared" si="38"/>
        <v>水</v>
      </c>
      <c r="T69" s="15" t="str">
        <f t="shared" si="38"/>
        <v>木</v>
      </c>
      <c r="U69" s="15" t="str">
        <f t="shared" si="38"/>
        <v>金</v>
      </c>
      <c r="V69" s="15" t="str">
        <f t="shared" si="38"/>
        <v>土</v>
      </c>
      <c r="W69" s="15" t="str">
        <f t="shared" si="38"/>
        <v>日</v>
      </c>
      <c r="X69" s="15" t="str">
        <f t="shared" si="38"/>
        <v>月</v>
      </c>
      <c r="Y69" s="15" t="str">
        <f t="shared" si="38"/>
        <v>火</v>
      </c>
      <c r="Z69" s="15" t="str">
        <f t="shared" si="38"/>
        <v>水</v>
      </c>
      <c r="AA69" s="15" t="str">
        <f t="shared" si="38"/>
        <v>木</v>
      </c>
      <c r="AB69" s="15" t="str">
        <f t="shared" si="38"/>
        <v>金</v>
      </c>
      <c r="AC69" s="15" t="str">
        <f t="shared" si="38"/>
        <v>土</v>
      </c>
      <c r="AD69" s="15" t="str">
        <f t="shared" si="38"/>
        <v>日</v>
      </c>
      <c r="AE69" s="15" t="str">
        <f t="shared" si="38"/>
        <v>月</v>
      </c>
      <c r="AF69" s="15" t="str">
        <f t="shared" si="38"/>
        <v>火</v>
      </c>
      <c r="AG69" s="15" t="str">
        <f t="shared" si="38"/>
        <v>水</v>
      </c>
      <c r="AH69" s="15" t="str">
        <f t="shared" si="38"/>
        <v>木</v>
      </c>
      <c r="AI69" s="15" t="str">
        <f t="shared" si="38"/>
        <v>金</v>
      </c>
      <c r="AJ69" s="15" t="str">
        <f t="shared" si="38"/>
        <v>土</v>
      </c>
      <c r="AK69" s="15" t="str">
        <f t="shared" si="38"/>
        <v>日</v>
      </c>
      <c r="AL69" s="117"/>
      <c r="AM69" s="118"/>
      <c r="AN69" s="118"/>
      <c r="AO69" s="118"/>
      <c r="AP69" s="118"/>
      <c r="AQ69" s="119"/>
      <c r="AR69" s="26"/>
      <c r="AS69" s="27" t="str">
        <f t="shared" ref="AS69" si="47">IFERROR(AP72/AP70,"")</f>
        <v/>
      </c>
    </row>
    <row r="70" spans="1:45" ht="14.25" customHeight="1" x14ac:dyDescent="0.15">
      <c r="A70" s="75"/>
      <c r="B70" s="52"/>
      <c r="C70" s="37" t="s">
        <v>18</v>
      </c>
      <c r="D70" s="140" t="s">
        <v>9</v>
      </c>
      <c r="E70" s="141"/>
      <c r="F70" s="141"/>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8"/>
      <c r="AL70" s="120" t="s">
        <v>38</v>
      </c>
      <c r="AM70" s="121"/>
      <c r="AN70" s="121"/>
      <c r="AO70" s="121"/>
      <c r="AP70" s="122">
        <f>COUNTIF(G70:AK70,[1]プルダウン!$B$3)</f>
        <v>0</v>
      </c>
      <c r="AQ70" s="123"/>
      <c r="AR70" s="128"/>
      <c r="AS70" s="129"/>
    </row>
    <row r="71" spans="1:45" ht="14.25" customHeight="1" x14ac:dyDescent="0.15">
      <c r="A71" s="36"/>
      <c r="B71" s="53"/>
      <c r="C71" s="35" t="s">
        <v>56</v>
      </c>
      <c r="D71" s="140" t="s">
        <v>47</v>
      </c>
      <c r="E71" s="141"/>
      <c r="F71" s="141"/>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7"/>
      <c r="AJ71" s="47"/>
      <c r="AK71" s="48"/>
      <c r="AL71" s="11"/>
      <c r="AM71" s="4"/>
      <c r="AN71" s="4"/>
      <c r="AO71" s="4"/>
      <c r="AP71" s="9"/>
      <c r="AQ71" s="10"/>
      <c r="AR71" s="130"/>
      <c r="AS71" s="131"/>
    </row>
    <row r="72" spans="1:45" ht="14.25" customHeight="1" thickBot="1" x14ac:dyDescent="0.2">
      <c r="A72" s="29"/>
      <c r="B72" s="40"/>
      <c r="C72" s="30"/>
      <c r="D72" s="142" t="s">
        <v>48</v>
      </c>
      <c r="E72" s="143"/>
      <c r="F72" s="143"/>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50"/>
      <c r="AJ72" s="50"/>
      <c r="AK72" s="51"/>
      <c r="AL72" s="124" t="s">
        <v>14</v>
      </c>
      <c r="AM72" s="125"/>
      <c r="AN72" s="125"/>
      <c r="AO72" s="125"/>
      <c r="AP72" s="126">
        <f>COUNTIF(G72:AK72,[1]プルダウン!$D$4)+COUNTIF(G72:AK72,[1]プルダウン!$D$5)-COUNTIF(G70:AK70,[1]プルダウン!$B$4)-COUNTIF(G70:AK70,[1]プルダウン!$B$5)-COUNTIF(G70:AK70,[1]プルダウン!$B$6)-COUNTIF(G70:AK70,[1]プルダウン!$B$7)-COUNTIF(G70:AK70,[1]プルダウン!$B$8)-COUNTIF(G70:AK70,[1]プルダウン!$B$9)</f>
        <v>0</v>
      </c>
      <c r="AQ72" s="127"/>
      <c r="AR72" s="132"/>
      <c r="AS72" s="133"/>
    </row>
    <row r="73" spans="1:45" ht="14.25" customHeight="1" x14ac:dyDescent="0.15">
      <c r="A73" s="31"/>
      <c r="B73" s="38"/>
      <c r="C73" s="32"/>
      <c r="D73" s="144" t="s">
        <v>12</v>
      </c>
      <c r="E73" s="145"/>
      <c r="F73" s="145"/>
      <c r="G73" s="13">
        <v>1</v>
      </c>
      <c r="H73" s="13">
        <v>2</v>
      </c>
      <c r="I73" s="13">
        <v>3</v>
      </c>
      <c r="J73" s="13">
        <v>4</v>
      </c>
      <c r="K73" s="13">
        <v>5</v>
      </c>
      <c r="L73" s="13">
        <v>6</v>
      </c>
      <c r="M73" s="13">
        <v>7</v>
      </c>
      <c r="N73" s="13">
        <v>8</v>
      </c>
      <c r="O73" s="13">
        <v>9</v>
      </c>
      <c r="P73" s="13">
        <v>10</v>
      </c>
      <c r="Q73" s="13">
        <v>11</v>
      </c>
      <c r="R73" s="13">
        <v>12</v>
      </c>
      <c r="S73" s="13">
        <v>13</v>
      </c>
      <c r="T73" s="13">
        <v>14</v>
      </c>
      <c r="U73" s="13">
        <v>15</v>
      </c>
      <c r="V73" s="13">
        <v>16</v>
      </c>
      <c r="W73" s="13">
        <v>17</v>
      </c>
      <c r="X73" s="13">
        <v>18</v>
      </c>
      <c r="Y73" s="13">
        <v>19</v>
      </c>
      <c r="Z73" s="13">
        <v>20</v>
      </c>
      <c r="AA73" s="13">
        <v>21</v>
      </c>
      <c r="AB73" s="13">
        <v>22</v>
      </c>
      <c r="AC73" s="13">
        <v>23</v>
      </c>
      <c r="AD73" s="13">
        <v>24</v>
      </c>
      <c r="AE73" s="13">
        <v>25</v>
      </c>
      <c r="AF73" s="13">
        <v>26</v>
      </c>
      <c r="AG73" s="13">
        <v>27</v>
      </c>
      <c r="AH73" s="13">
        <v>28</v>
      </c>
      <c r="AI73" s="13" t="str">
        <f t="shared" ref="AI73" si="48">IF(DAY(EOMONTH(DATE(B75+2018,B76,1),0))&lt;29,"","29")</f>
        <v>29</v>
      </c>
      <c r="AJ73" s="13" t="str">
        <f t="shared" ref="AJ73" si="49">IF(DAY(EOMONTH(DATE(B75+2018,B76,1),0))&lt;30,"","30")</f>
        <v>30</v>
      </c>
      <c r="AK73" s="14" t="str">
        <f t="shared" ref="AK73" si="50">IF(DAY(EOMONTH(DATE(B75+2018,B76,1),0))&lt;31,"","31")</f>
        <v>31</v>
      </c>
      <c r="AL73" s="114" t="s">
        <v>13</v>
      </c>
      <c r="AM73" s="115"/>
      <c r="AN73" s="115"/>
      <c r="AO73" s="115"/>
      <c r="AP73" s="115"/>
      <c r="AQ73" s="116"/>
      <c r="AR73" s="134" t="s">
        <v>55</v>
      </c>
      <c r="AS73" s="135"/>
    </row>
    <row r="74" spans="1:45" ht="14.25" customHeight="1" x14ac:dyDescent="0.15">
      <c r="A74" s="33"/>
      <c r="B74" s="39"/>
      <c r="C74" s="34"/>
      <c r="D74" s="140" t="s">
        <v>2</v>
      </c>
      <c r="E74" s="141"/>
      <c r="F74" s="141"/>
      <c r="G74" s="15" t="str">
        <f t="shared" si="38"/>
        <v>金</v>
      </c>
      <c r="H74" s="15" t="str">
        <f t="shared" si="38"/>
        <v>土</v>
      </c>
      <c r="I74" s="15" t="str">
        <f t="shared" si="38"/>
        <v>日</v>
      </c>
      <c r="J74" s="15" t="str">
        <f t="shared" si="38"/>
        <v>月</v>
      </c>
      <c r="K74" s="15" t="str">
        <f t="shared" si="38"/>
        <v>火</v>
      </c>
      <c r="L74" s="15" t="str">
        <f t="shared" si="38"/>
        <v>水</v>
      </c>
      <c r="M74" s="15" t="str">
        <f t="shared" si="38"/>
        <v>木</v>
      </c>
      <c r="N74" s="15" t="str">
        <f t="shared" si="38"/>
        <v>金</v>
      </c>
      <c r="O74" s="15" t="str">
        <f t="shared" si="38"/>
        <v>土</v>
      </c>
      <c r="P74" s="15" t="str">
        <f t="shared" si="38"/>
        <v>日</v>
      </c>
      <c r="Q74" s="15" t="str">
        <f t="shared" si="38"/>
        <v>月</v>
      </c>
      <c r="R74" s="15" t="str">
        <f t="shared" si="38"/>
        <v>火</v>
      </c>
      <c r="S74" s="15" t="str">
        <f t="shared" si="38"/>
        <v>水</v>
      </c>
      <c r="T74" s="15" t="str">
        <f t="shared" si="38"/>
        <v>木</v>
      </c>
      <c r="U74" s="15" t="str">
        <f t="shared" si="38"/>
        <v>金</v>
      </c>
      <c r="V74" s="15" t="str">
        <f t="shared" si="38"/>
        <v>土</v>
      </c>
      <c r="W74" s="15" t="str">
        <f t="shared" si="38"/>
        <v>日</v>
      </c>
      <c r="X74" s="15" t="str">
        <f t="shared" si="38"/>
        <v>月</v>
      </c>
      <c r="Y74" s="15" t="str">
        <f t="shared" si="38"/>
        <v>火</v>
      </c>
      <c r="Z74" s="15" t="str">
        <f t="shared" si="38"/>
        <v>水</v>
      </c>
      <c r="AA74" s="15" t="str">
        <f t="shared" si="38"/>
        <v>木</v>
      </c>
      <c r="AB74" s="15" t="str">
        <f t="shared" si="38"/>
        <v>金</v>
      </c>
      <c r="AC74" s="15" t="str">
        <f t="shared" si="38"/>
        <v>土</v>
      </c>
      <c r="AD74" s="15" t="str">
        <f t="shared" si="38"/>
        <v>日</v>
      </c>
      <c r="AE74" s="15" t="str">
        <f t="shared" si="38"/>
        <v>月</v>
      </c>
      <c r="AF74" s="15" t="str">
        <f t="shared" si="38"/>
        <v>火</v>
      </c>
      <c r="AG74" s="15" t="str">
        <f t="shared" si="38"/>
        <v>水</v>
      </c>
      <c r="AH74" s="15" t="str">
        <f t="shared" si="38"/>
        <v>木</v>
      </c>
      <c r="AI74" s="15" t="str">
        <f t="shared" si="38"/>
        <v>金</v>
      </c>
      <c r="AJ74" s="15" t="str">
        <f t="shared" si="38"/>
        <v>土</v>
      </c>
      <c r="AK74" s="15" t="str">
        <f t="shared" si="38"/>
        <v>日</v>
      </c>
      <c r="AL74" s="117"/>
      <c r="AM74" s="118"/>
      <c r="AN74" s="118"/>
      <c r="AO74" s="118"/>
      <c r="AP74" s="118"/>
      <c r="AQ74" s="119"/>
      <c r="AR74" s="26"/>
      <c r="AS74" s="27" t="str">
        <f t="shared" ref="AS74" si="51">IFERROR(AP77/AP75,"")</f>
        <v/>
      </c>
    </row>
    <row r="75" spans="1:45" ht="14.25" customHeight="1" x14ac:dyDescent="0.15">
      <c r="A75" s="75"/>
      <c r="B75" s="52"/>
      <c r="C75" s="37" t="s">
        <v>18</v>
      </c>
      <c r="D75" s="140" t="s">
        <v>9</v>
      </c>
      <c r="E75" s="141"/>
      <c r="F75" s="141"/>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8"/>
      <c r="AL75" s="120" t="s">
        <v>38</v>
      </c>
      <c r="AM75" s="121"/>
      <c r="AN75" s="121"/>
      <c r="AO75" s="121"/>
      <c r="AP75" s="122">
        <f>COUNTIF(G75:AK75,[1]プルダウン!$B$3)</f>
        <v>0</v>
      </c>
      <c r="AQ75" s="123"/>
      <c r="AR75" s="128"/>
      <c r="AS75" s="129"/>
    </row>
    <row r="76" spans="1:45" ht="14.25" customHeight="1" x14ac:dyDescent="0.15">
      <c r="A76" s="36"/>
      <c r="B76" s="53"/>
      <c r="C76" s="35" t="s">
        <v>56</v>
      </c>
      <c r="D76" s="140" t="s">
        <v>47</v>
      </c>
      <c r="E76" s="141"/>
      <c r="F76" s="141"/>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7"/>
      <c r="AJ76" s="47"/>
      <c r="AK76" s="48"/>
      <c r="AL76" s="11"/>
      <c r="AM76" s="4"/>
      <c r="AN76" s="4"/>
      <c r="AO76" s="4"/>
      <c r="AP76" s="9"/>
      <c r="AQ76" s="10"/>
      <c r="AR76" s="130"/>
      <c r="AS76" s="131"/>
    </row>
    <row r="77" spans="1:45" ht="14.25" customHeight="1" thickBot="1" x14ac:dyDescent="0.2">
      <c r="A77" s="29"/>
      <c r="B77" s="40"/>
      <c r="C77" s="30"/>
      <c r="D77" s="142" t="s">
        <v>48</v>
      </c>
      <c r="E77" s="143"/>
      <c r="F77" s="143"/>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50"/>
      <c r="AJ77" s="50"/>
      <c r="AK77" s="51"/>
      <c r="AL77" s="124" t="s">
        <v>14</v>
      </c>
      <c r="AM77" s="125"/>
      <c r="AN77" s="125"/>
      <c r="AO77" s="125"/>
      <c r="AP77" s="126">
        <f>COUNTIF(G77:AK77,[1]プルダウン!$D$4)+COUNTIF(G77:AK77,[1]プルダウン!$D$5)-COUNTIF(G75:AK75,[1]プルダウン!$B$4)-COUNTIF(G75:AK75,[1]プルダウン!$B$5)-COUNTIF(G75:AK75,[1]プルダウン!$B$6)-COUNTIF(G75:AK75,[1]プルダウン!$B$7)-COUNTIF(G75:AK75,[1]プルダウン!$B$8)-COUNTIF(G75:AK75,[1]プルダウン!$B$9)</f>
        <v>0</v>
      </c>
      <c r="AQ77" s="127"/>
      <c r="AR77" s="132"/>
      <c r="AS77" s="133"/>
    </row>
    <row r="78" spans="1:45" ht="14.25" customHeight="1" x14ac:dyDescent="0.15">
      <c r="A78" s="31"/>
      <c r="B78" s="38"/>
      <c r="C78" s="32"/>
      <c r="D78" s="144" t="s">
        <v>12</v>
      </c>
      <c r="E78" s="145"/>
      <c r="F78" s="145"/>
      <c r="G78" s="13">
        <v>1</v>
      </c>
      <c r="H78" s="13">
        <v>2</v>
      </c>
      <c r="I78" s="13">
        <v>3</v>
      </c>
      <c r="J78" s="13">
        <v>4</v>
      </c>
      <c r="K78" s="13">
        <v>5</v>
      </c>
      <c r="L78" s="13">
        <v>6</v>
      </c>
      <c r="M78" s="13">
        <v>7</v>
      </c>
      <c r="N78" s="13">
        <v>8</v>
      </c>
      <c r="O78" s="13">
        <v>9</v>
      </c>
      <c r="P78" s="13">
        <v>10</v>
      </c>
      <c r="Q78" s="13">
        <v>11</v>
      </c>
      <c r="R78" s="13">
        <v>12</v>
      </c>
      <c r="S78" s="13">
        <v>13</v>
      </c>
      <c r="T78" s="13">
        <v>14</v>
      </c>
      <c r="U78" s="13">
        <v>15</v>
      </c>
      <c r="V78" s="13">
        <v>16</v>
      </c>
      <c r="W78" s="13">
        <v>17</v>
      </c>
      <c r="X78" s="13">
        <v>18</v>
      </c>
      <c r="Y78" s="13">
        <v>19</v>
      </c>
      <c r="Z78" s="13">
        <v>20</v>
      </c>
      <c r="AA78" s="13">
        <v>21</v>
      </c>
      <c r="AB78" s="13">
        <v>22</v>
      </c>
      <c r="AC78" s="13">
        <v>23</v>
      </c>
      <c r="AD78" s="13">
        <v>24</v>
      </c>
      <c r="AE78" s="13">
        <v>25</v>
      </c>
      <c r="AF78" s="13">
        <v>26</v>
      </c>
      <c r="AG78" s="13">
        <v>27</v>
      </c>
      <c r="AH78" s="13">
        <v>28</v>
      </c>
      <c r="AI78" s="13" t="str">
        <f t="shared" ref="AI78" si="52">IF(DAY(EOMONTH(DATE(B80+2018,B81,1),0))&lt;29,"","29")</f>
        <v>29</v>
      </c>
      <c r="AJ78" s="13" t="str">
        <f t="shared" ref="AJ78" si="53">IF(DAY(EOMONTH(DATE(B80+2018,B81,1),0))&lt;30,"","30")</f>
        <v>30</v>
      </c>
      <c r="AK78" s="14" t="str">
        <f t="shared" ref="AK78" si="54">IF(DAY(EOMONTH(DATE(B80+2018,B81,1),0))&lt;31,"","31")</f>
        <v>31</v>
      </c>
      <c r="AL78" s="114" t="s">
        <v>13</v>
      </c>
      <c r="AM78" s="115"/>
      <c r="AN78" s="115"/>
      <c r="AO78" s="115"/>
      <c r="AP78" s="115"/>
      <c r="AQ78" s="116"/>
      <c r="AR78" s="134" t="s">
        <v>55</v>
      </c>
      <c r="AS78" s="135"/>
    </row>
    <row r="79" spans="1:45" ht="14.25" customHeight="1" x14ac:dyDescent="0.15">
      <c r="A79" s="33"/>
      <c r="B79" s="39"/>
      <c r="C79" s="34"/>
      <c r="D79" s="140" t="s">
        <v>2</v>
      </c>
      <c r="E79" s="141"/>
      <c r="F79" s="141"/>
      <c r="G79" s="15" t="str">
        <f t="shared" ref="G79:AK79" si="55">IF(G78="","",TEXT(DATE($B80+2018,$B81,G78),"aaa"))</f>
        <v>金</v>
      </c>
      <c r="H79" s="15" t="str">
        <f t="shared" si="55"/>
        <v>土</v>
      </c>
      <c r="I79" s="15" t="str">
        <f t="shared" si="55"/>
        <v>日</v>
      </c>
      <c r="J79" s="15" t="str">
        <f t="shared" si="55"/>
        <v>月</v>
      </c>
      <c r="K79" s="15" t="str">
        <f t="shared" si="55"/>
        <v>火</v>
      </c>
      <c r="L79" s="15" t="str">
        <f t="shared" si="55"/>
        <v>水</v>
      </c>
      <c r="M79" s="15" t="str">
        <f t="shared" si="55"/>
        <v>木</v>
      </c>
      <c r="N79" s="15" t="str">
        <f t="shared" si="55"/>
        <v>金</v>
      </c>
      <c r="O79" s="15" t="str">
        <f t="shared" si="55"/>
        <v>土</v>
      </c>
      <c r="P79" s="15" t="str">
        <f t="shared" si="55"/>
        <v>日</v>
      </c>
      <c r="Q79" s="15" t="str">
        <f t="shared" si="55"/>
        <v>月</v>
      </c>
      <c r="R79" s="15" t="str">
        <f t="shared" si="55"/>
        <v>火</v>
      </c>
      <c r="S79" s="15" t="str">
        <f t="shared" si="55"/>
        <v>水</v>
      </c>
      <c r="T79" s="15" t="str">
        <f t="shared" si="55"/>
        <v>木</v>
      </c>
      <c r="U79" s="15" t="str">
        <f t="shared" si="55"/>
        <v>金</v>
      </c>
      <c r="V79" s="15" t="str">
        <f t="shared" si="55"/>
        <v>土</v>
      </c>
      <c r="W79" s="15" t="str">
        <f t="shared" si="55"/>
        <v>日</v>
      </c>
      <c r="X79" s="15" t="str">
        <f t="shared" si="55"/>
        <v>月</v>
      </c>
      <c r="Y79" s="15" t="str">
        <f t="shared" si="55"/>
        <v>火</v>
      </c>
      <c r="Z79" s="15" t="str">
        <f t="shared" si="55"/>
        <v>水</v>
      </c>
      <c r="AA79" s="15" t="str">
        <f t="shared" si="55"/>
        <v>木</v>
      </c>
      <c r="AB79" s="15" t="str">
        <f t="shared" si="55"/>
        <v>金</v>
      </c>
      <c r="AC79" s="15" t="str">
        <f t="shared" si="55"/>
        <v>土</v>
      </c>
      <c r="AD79" s="15" t="str">
        <f t="shared" si="55"/>
        <v>日</v>
      </c>
      <c r="AE79" s="15" t="str">
        <f t="shared" si="55"/>
        <v>月</v>
      </c>
      <c r="AF79" s="15" t="str">
        <f t="shared" si="55"/>
        <v>火</v>
      </c>
      <c r="AG79" s="15" t="str">
        <f t="shared" si="55"/>
        <v>水</v>
      </c>
      <c r="AH79" s="15" t="str">
        <f t="shared" si="55"/>
        <v>木</v>
      </c>
      <c r="AI79" s="15" t="str">
        <f t="shared" si="55"/>
        <v>金</v>
      </c>
      <c r="AJ79" s="15" t="str">
        <f t="shared" si="55"/>
        <v>土</v>
      </c>
      <c r="AK79" s="15" t="str">
        <f t="shared" si="55"/>
        <v>日</v>
      </c>
      <c r="AL79" s="117"/>
      <c r="AM79" s="118"/>
      <c r="AN79" s="118"/>
      <c r="AO79" s="118"/>
      <c r="AP79" s="118"/>
      <c r="AQ79" s="119"/>
      <c r="AR79" s="26"/>
      <c r="AS79" s="27" t="str">
        <f t="shared" ref="AS79" si="56">IFERROR(AP82/AP80,"")</f>
        <v/>
      </c>
    </row>
    <row r="80" spans="1:45" ht="14.25" customHeight="1" x14ac:dyDescent="0.15">
      <c r="A80" s="75"/>
      <c r="B80" s="52"/>
      <c r="C80" s="37" t="s">
        <v>18</v>
      </c>
      <c r="D80" s="140" t="s">
        <v>9</v>
      </c>
      <c r="E80" s="141"/>
      <c r="F80" s="141"/>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8"/>
      <c r="AL80" s="120" t="s">
        <v>38</v>
      </c>
      <c r="AM80" s="121"/>
      <c r="AN80" s="121"/>
      <c r="AO80" s="121"/>
      <c r="AP80" s="122">
        <f>COUNTIF(G80:AK80,[1]プルダウン!$B$3)</f>
        <v>0</v>
      </c>
      <c r="AQ80" s="123"/>
      <c r="AR80" s="128"/>
      <c r="AS80" s="129"/>
    </row>
    <row r="81" spans="1:45" ht="14.25" customHeight="1" x14ac:dyDescent="0.15">
      <c r="A81" s="36"/>
      <c r="B81" s="53"/>
      <c r="C81" s="35" t="s">
        <v>56</v>
      </c>
      <c r="D81" s="140" t="s">
        <v>47</v>
      </c>
      <c r="E81" s="141"/>
      <c r="F81" s="141"/>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7"/>
      <c r="AJ81" s="47"/>
      <c r="AK81" s="48"/>
      <c r="AL81" s="11"/>
      <c r="AM81" s="4"/>
      <c r="AN81" s="4"/>
      <c r="AO81" s="4"/>
      <c r="AP81" s="9"/>
      <c r="AQ81" s="10"/>
      <c r="AR81" s="130"/>
      <c r="AS81" s="131"/>
    </row>
    <row r="82" spans="1:45" ht="14.25" customHeight="1" thickBot="1" x14ac:dyDescent="0.2">
      <c r="A82" s="29"/>
      <c r="B82" s="40"/>
      <c r="C82" s="30"/>
      <c r="D82" s="142" t="s">
        <v>48</v>
      </c>
      <c r="E82" s="143"/>
      <c r="F82" s="143"/>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1"/>
      <c r="AL82" s="124" t="s">
        <v>14</v>
      </c>
      <c r="AM82" s="125"/>
      <c r="AN82" s="125"/>
      <c r="AO82" s="125"/>
      <c r="AP82" s="126">
        <f>COUNTIF(G82:AK82,[1]プルダウン!$D$4)+COUNTIF(G82:AK82,[1]プルダウン!$D$5)-COUNTIF(G80:AK80,[1]プルダウン!$B$4)-COUNTIF(G80:AK80,[1]プルダウン!$B$5)-COUNTIF(G80:AK80,[1]プルダウン!$B$6)-COUNTIF(G80:AK80,[1]プルダウン!$B$7)-COUNTIF(G80:AK80,[1]プルダウン!$B$8)-COUNTIF(G80:AK80,[1]プルダウン!$B$9)</f>
        <v>0</v>
      </c>
      <c r="AQ82" s="127"/>
      <c r="AR82" s="132"/>
      <c r="AS82" s="133"/>
    </row>
  </sheetData>
  <sheetProtection selectLockedCells="1"/>
  <mergeCells count="190">
    <mergeCell ref="K10:L10"/>
    <mergeCell ref="A11:B11"/>
    <mergeCell ref="D13:F13"/>
    <mergeCell ref="AL13:AQ14"/>
    <mergeCell ref="AR13:AS13"/>
    <mergeCell ref="D14:F14"/>
    <mergeCell ref="O2:AR2"/>
    <mergeCell ref="N3:AG3"/>
    <mergeCell ref="Q4:U4"/>
    <mergeCell ref="Z4:AD4"/>
    <mergeCell ref="K8:L8"/>
    <mergeCell ref="K9:L9"/>
    <mergeCell ref="D18:F18"/>
    <mergeCell ref="AL18:AQ19"/>
    <mergeCell ref="AR18:AS18"/>
    <mergeCell ref="D19:F19"/>
    <mergeCell ref="D20:F20"/>
    <mergeCell ref="AL20:AO20"/>
    <mergeCell ref="AP20:AQ20"/>
    <mergeCell ref="AR20:AS20"/>
    <mergeCell ref="D15:F15"/>
    <mergeCell ref="AL15:AO15"/>
    <mergeCell ref="AP15:AQ15"/>
    <mergeCell ref="AR15:AS15"/>
    <mergeCell ref="D16:F16"/>
    <mergeCell ref="AR16:AS17"/>
    <mergeCell ref="D17:F17"/>
    <mergeCell ref="AL17:AO17"/>
    <mergeCell ref="AP17:AQ17"/>
    <mergeCell ref="D21:F21"/>
    <mergeCell ref="AR21:AS22"/>
    <mergeCell ref="D22:F22"/>
    <mergeCell ref="AL22:AO22"/>
    <mergeCell ref="AP22:AQ22"/>
    <mergeCell ref="D23:F23"/>
    <mergeCell ref="AL23:AQ24"/>
    <mergeCell ref="AR23:AS23"/>
    <mergeCell ref="D24:F24"/>
    <mergeCell ref="D28:F28"/>
    <mergeCell ref="AL28:AQ29"/>
    <mergeCell ref="AR28:AS28"/>
    <mergeCell ref="D29:F29"/>
    <mergeCell ref="D30:F30"/>
    <mergeCell ref="AL30:AO30"/>
    <mergeCell ref="AP30:AQ30"/>
    <mergeCell ref="AR30:AS30"/>
    <mergeCell ref="D25:F25"/>
    <mergeCell ref="AL25:AO25"/>
    <mergeCell ref="AP25:AQ25"/>
    <mergeCell ref="AR25:AS25"/>
    <mergeCell ref="D26:F26"/>
    <mergeCell ref="AR26:AS27"/>
    <mergeCell ref="D27:F27"/>
    <mergeCell ref="AL27:AO27"/>
    <mergeCell ref="AP27:AQ27"/>
    <mergeCell ref="D31:F31"/>
    <mergeCell ref="AR31:AS32"/>
    <mergeCell ref="D32:F32"/>
    <mergeCell ref="AL32:AO32"/>
    <mergeCell ref="AP32:AQ32"/>
    <mergeCell ref="D33:F33"/>
    <mergeCell ref="AL33:AQ34"/>
    <mergeCell ref="AR33:AS33"/>
    <mergeCell ref="D34:F34"/>
    <mergeCell ref="D38:F38"/>
    <mergeCell ref="AL38:AQ39"/>
    <mergeCell ref="AR38:AS38"/>
    <mergeCell ref="D39:F39"/>
    <mergeCell ref="D40:F40"/>
    <mergeCell ref="AL40:AO40"/>
    <mergeCell ref="AP40:AQ40"/>
    <mergeCell ref="AR40:AS40"/>
    <mergeCell ref="D35:F35"/>
    <mergeCell ref="AL35:AO35"/>
    <mergeCell ref="AP35:AQ35"/>
    <mergeCell ref="AR35:AS35"/>
    <mergeCell ref="D36:F36"/>
    <mergeCell ref="AR36:AS37"/>
    <mergeCell ref="D37:F37"/>
    <mergeCell ref="AL37:AO37"/>
    <mergeCell ref="AP37:AQ37"/>
    <mergeCell ref="D41:F41"/>
    <mergeCell ref="AR41:AS42"/>
    <mergeCell ref="D42:F42"/>
    <mergeCell ref="AL42:AO42"/>
    <mergeCell ref="AP42:AQ42"/>
    <mergeCell ref="D43:F43"/>
    <mergeCell ref="AL43:AQ44"/>
    <mergeCell ref="AR43:AS43"/>
    <mergeCell ref="D44:F44"/>
    <mergeCell ref="D48:F48"/>
    <mergeCell ref="AL48:AQ49"/>
    <mergeCell ref="AR48:AS48"/>
    <mergeCell ref="D49:F49"/>
    <mergeCell ref="D50:F50"/>
    <mergeCell ref="AL50:AO50"/>
    <mergeCell ref="AP50:AQ50"/>
    <mergeCell ref="AR50:AS50"/>
    <mergeCell ref="D45:F45"/>
    <mergeCell ref="AL45:AO45"/>
    <mergeCell ref="AP45:AQ45"/>
    <mergeCell ref="AR45:AS45"/>
    <mergeCell ref="D46:F46"/>
    <mergeCell ref="AR46:AS47"/>
    <mergeCell ref="D47:F47"/>
    <mergeCell ref="AL47:AO47"/>
    <mergeCell ref="AP47:AQ47"/>
    <mergeCell ref="D51:F51"/>
    <mergeCell ref="AR51:AS52"/>
    <mergeCell ref="D52:F52"/>
    <mergeCell ref="AL52:AO52"/>
    <mergeCell ref="AP52:AQ52"/>
    <mergeCell ref="D53:F53"/>
    <mergeCell ref="AL53:AQ54"/>
    <mergeCell ref="AR53:AS53"/>
    <mergeCell ref="D54:F54"/>
    <mergeCell ref="D58:F58"/>
    <mergeCell ref="AL58:AQ59"/>
    <mergeCell ref="AR58:AS58"/>
    <mergeCell ref="D59:F59"/>
    <mergeCell ref="D60:F60"/>
    <mergeCell ref="AL60:AO60"/>
    <mergeCell ref="AP60:AQ60"/>
    <mergeCell ref="AR60:AS60"/>
    <mergeCell ref="D55:F55"/>
    <mergeCell ref="AL55:AO55"/>
    <mergeCell ref="AP55:AQ55"/>
    <mergeCell ref="AR55:AS55"/>
    <mergeCell ref="D56:F56"/>
    <mergeCell ref="AR56:AS57"/>
    <mergeCell ref="D57:F57"/>
    <mergeCell ref="AL57:AO57"/>
    <mergeCell ref="AP57:AQ57"/>
    <mergeCell ref="D61:F61"/>
    <mergeCell ref="AR61:AS62"/>
    <mergeCell ref="D62:F62"/>
    <mergeCell ref="AL62:AO62"/>
    <mergeCell ref="AP62:AQ62"/>
    <mergeCell ref="D63:F63"/>
    <mergeCell ref="AL63:AQ64"/>
    <mergeCell ref="AR63:AS63"/>
    <mergeCell ref="D64:F64"/>
    <mergeCell ref="D68:F68"/>
    <mergeCell ref="AL68:AQ69"/>
    <mergeCell ref="AR68:AS68"/>
    <mergeCell ref="D69:F69"/>
    <mergeCell ref="D70:F70"/>
    <mergeCell ref="AL70:AO70"/>
    <mergeCell ref="AP70:AQ70"/>
    <mergeCell ref="AR70:AS70"/>
    <mergeCell ref="D65:F65"/>
    <mergeCell ref="AL65:AO65"/>
    <mergeCell ref="AP65:AQ65"/>
    <mergeCell ref="AR65:AS65"/>
    <mergeCell ref="D66:F66"/>
    <mergeCell ref="AR66:AS67"/>
    <mergeCell ref="D67:F67"/>
    <mergeCell ref="AL67:AO67"/>
    <mergeCell ref="AP67:AQ67"/>
    <mergeCell ref="D71:F71"/>
    <mergeCell ref="AR71:AS72"/>
    <mergeCell ref="D72:F72"/>
    <mergeCell ref="AL72:AO72"/>
    <mergeCell ref="AP72:AQ72"/>
    <mergeCell ref="D73:F73"/>
    <mergeCell ref="AL73:AQ74"/>
    <mergeCell ref="AR73:AS73"/>
    <mergeCell ref="D74:F74"/>
    <mergeCell ref="D75:F75"/>
    <mergeCell ref="AL75:AO75"/>
    <mergeCell ref="AP75:AQ75"/>
    <mergeCell ref="AR75:AS75"/>
    <mergeCell ref="D76:F76"/>
    <mergeCell ref="AR76:AS77"/>
    <mergeCell ref="D77:F77"/>
    <mergeCell ref="AL77:AO77"/>
    <mergeCell ref="AP77:AQ77"/>
    <mergeCell ref="D81:F81"/>
    <mergeCell ref="AR81:AS82"/>
    <mergeCell ref="D82:F82"/>
    <mergeCell ref="AL82:AO82"/>
    <mergeCell ref="AP82:AQ82"/>
    <mergeCell ref="D78:F78"/>
    <mergeCell ref="AL78:AQ79"/>
    <mergeCell ref="AR78:AS78"/>
    <mergeCell ref="D79:F79"/>
    <mergeCell ref="D80:F80"/>
    <mergeCell ref="AL80:AO80"/>
    <mergeCell ref="AP80:AQ80"/>
    <mergeCell ref="AR80:AS80"/>
  </mergeCells>
  <phoneticPr fontId="2"/>
  <conditionalFormatting sqref="G13:AK13">
    <cfRule type="expression" dxfId="9" priority="9">
      <formula>G14="日"</formula>
    </cfRule>
    <cfRule type="expression" dxfId="8" priority="10">
      <formula>G14="土"</formula>
    </cfRule>
  </conditionalFormatting>
  <conditionalFormatting sqref="G14:AK14">
    <cfRule type="expression" dxfId="7" priority="6">
      <formula>G14="日"</formula>
    </cfRule>
    <cfRule type="expression" dxfId="6" priority="7">
      <formula>G14="土"</formula>
    </cfRule>
  </conditionalFormatting>
  <conditionalFormatting sqref="G18:AK18 G23:AK23 G28:AK28 G33:AK33 G38:AK38 G43:AK43 G48:AK48 G53:AK53 G58:AK58 G63:AK63 G68:AK68 G73:AK73 G78:AK78">
    <cfRule type="expression" dxfId="5" priority="3">
      <formula>G19="日"</formula>
    </cfRule>
    <cfRule type="expression" dxfId="4" priority="4">
      <formula>G19="土"</formula>
    </cfRule>
  </conditionalFormatting>
  <conditionalFormatting sqref="G19:AK19 G24:AK24 G29:AK29 G34:AK34 G39:AK39 G44:AK44 G49:AK49 G54:AK54 G59:AK59 G64:AK64 G69:AK69 G74:AK74 G79:AK79">
    <cfRule type="expression" dxfId="3" priority="1">
      <formula>G19="日"</formula>
    </cfRule>
    <cfRule type="expression" dxfId="2" priority="2">
      <formula>G19="土"</formula>
    </cfRule>
  </conditionalFormatting>
  <conditionalFormatting sqref="K2">
    <cfRule type="expression" dxfId="1" priority="8">
      <formula>K2=""</formula>
    </cfRule>
  </conditionalFormatting>
  <conditionalFormatting sqref="O2:AR2">
    <cfRule type="expression" dxfId="0" priority="5">
      <formula>$O$2=""</formula>
    </cfRule>
  </conditionalFormatting>
  <dataValidations count="2">
    <dataValidation type="list" allowBlank="1" showInputMessage="1" showErrorMessage="1" sqref="AR15:AS15 AR20:AS20 AR25:AS25 AR30:AS30 AR35:AS35 AR40:AS40 AR45:AS45 AR50:AS50 AR55:AS55 AR60:AS60 AR65:AS65 AR70:AS70 AR75:AS75 AR80:AS80" xr:uid="{8711CD20-1C16-4D45-A170-28D7AA3A38B6}">
      <formula1>"〇,×"</formula1>
    </dataValidation>
    <dataValidation type="list" allowBlank="1" showInputMessage="1" showErrorMessage="1" sqref="AR16:AS17 AR21:AS22 AR26:AS27 AR31:AS32 AR36:AS37 AR41:AS42 AR46:AS47 AR51:AS52 AR56:AS57 AR61:AS62 AR66:AS67 AR71:AS72 AR76:AS77 AR81:AS82" xr:uid="{672C3483-8ED4-450A-BB11-08453881484C}">
      <formula1>"①現場閉所率28.5%以上,②現場閉所率28.5%未満だが、暦上の土日全て閉所,③対象外期間を除いた暦上の土日以上に現場閉所"</formula1>
    </dataValidation>
  </dataValidations>
  <pageMargins left="0.25" right="0.25" top="0.75" bottom="0.75" header="0.3" footer="0.3"/>
  <pageSetup paperSize="9" scale="61"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1C2AB-7738-46FD-A748-114F8ECD83C0}">
  <sheetPr>
    <tabColor rgb="FF00B0F0"/>
    <pageSetUpPr fitToPage="1"/>
  </sheetPr>
  <dimension ref="A1:G48"/>
  <sheetViews>
    <sheetView zoomScaleNormal="100" workbookViewId="0">
      <selection activeCell="G35" sqref="G35"/>
    </sheetView>
  </sheetViews>
  <sheetFormatPr defaultRowHeight="13.5" x14ac:dyDescent="0.15"/>
  <cols>
    <col min="1" max="1" width="11.5" style="88" customWidth="1"/>
    <col min="2" max="2" width="21.25" style="88" customWidth="1"/>
    <col min="3" max="3" width="17.75" style="88" customWidth="1"/>
    <col min="4" max="5" width="13.25" style="88" customWidth="1"/>
    <col min="6" max="7" width="17.75" style="88" customWidth="1"/>
    <col min="8" max="16384" width="9" style="88"/>
  </cols>
  <sheetData>
    <row r="1" spans="1:7" ht="18.75" x14ac:dyDescent="0.2">
      <c r="A1" s="86" t="s">
        <v>71</v>
      </c>
      <c r="B1" s="86"/>
      <c r="C1" s="86"/>
      <c r="D1" s="86"/>
      <c r="E1" s="86"/>
      <c r="F1" s="86"/>
      <c r="G1" s="87"/>
    </row>
    <row r="2" spans="1:7" ht="17.25" x14ac:dyDescent="0.2">
      <c r="A2" s="89" t="s">
        <v>72</v>
      </c>
      <c r="B2" s="86"/>
      <c r="C2" s="86"/>
      <c r="D2" s="86"/>
      <c r="E2" s="86"/>
      <c r="F2" s="90"/>
      <c r="G2" s="86"/>
    </row>
    <row r="3" spans="1:7" x14ac:dyDescent="0.15">
      <c r="A3" s="86"/>
      <c r="B3" s="86"/>
      <c r="C3" s="86"/>
      <c r="D3" s="86"/>
      <c r="E3" s="86"/>
      <c r="F3" s="86"/>
      <c r="G3" s="86"/>
    </row>
    <row r="4" spans="1:7" x14ac:dyDescent="0.15">
      <c r="A4" s="86"/>
      <c r="B4" s="86"/>
      <c r="C4" s="86"/>
      <c r="D4" s="86"/>
      <c r="E4" s="86"/>
      <c r="F4" s="86"/>
      <c r="G4" s="86"/>
    </row>
    <row r="5" spans="1:7" ht="14.25" x14ac:dyDescent="0.15">
      <c r="A5" s="91" t="s">
        <v>73</v>
      </c>
      <c r="B5" s="92"/>
      <c r="C5" s="92"/>
      <c r="D5" s="92"/>
      <c r="E5" s="86"/>
      <c r="F5" s="86"/>
      <c r="G5" s="86"/>
    </row>
    <row r="6" spans="1:7" ht="14.25" x14ac:dyDescent="0.15">
      <c r="A6" s="93" t="s">
        <v>57</v>
      </c>
      <c r="B6" s="150"/>
      <c r="C6" s="150"/>
      <c r="D6" s="94"/>
      <c r="E6" s="86"/>
      <c r="F6" s="86"/>
      <c r="G6" s="86"/>
    </row>
    <row r="7" spans="1:7" ht="14.25" x14ac:dyDescent="0.15">
      <c r="A7" s="92"/>
      <c r="B7" s="92"/>
      <c r="C7" s="92"/>
      <c r="D7" s="92"/>
      <c r="E7" s="86"/>
      <c r="F7" s="86"/>
      <c r="G7" s="86"/>
    </row>
    <row r="8" spans="1:7" ht="14.25" x14ac:dyDescent="0.15">
      <c r="A8" s="91" t="s">
        <v>74</v>
      </c>
      <c r="B8" s="92"/>
      <c r="C8" s="92"/>
      <c r="D8" s="92"/>
      <c r="E8" s="86"/>
      <c r="F8" s="86"/>
      <c r="G8" s="86"/>
    </row>
    <row r="9" spans="1:7" ht="14.25" x14ac:dyDescent="0.15">
      <c r="A9" s="93" t="s">
        <v>57</v>
      </c>
      <c r="B9" s="150"/>
      <c r="C9" s="150"/>
      <c r="D9" s="94"/>
      <c r="E9" s="86"/>
      <c r="F9" s="86"/>
      <c r="G9" s="86"/>
    </row>
    <row r="10" spans="1:7" ht="14.25" x14ac:dyDescent="0.15">
      <c r="A10" s="95"/>
      <c r="B10" s="95"/>
      <c r="C10" s="95"/>
      <c r="D10" s="92"/>
      <c r="E10" s="86"/>
      <c r="F10" s="86"/>
      <c r="G10" s="86"/>
    </row>
    <row r="11" spans="1:7" x14ac:dyDescent="0.15">
      <c r="A11" s="86" t="s">
        <v>75</v>
      </c>
      <c r="B11" s="86"/>
      <c r="C11" s="86"/>
      <c r="D11" s="86"/>
      <c r="E11" s="86"/>
      <c r="F11" s="86"/>
      <c r="G11" s="86"/>
    </row>
    <row r="12" spans="1:7" x14ac:dyDescent="0.15">
      <c r="A12" s="149" t="s">
        <v>76</v>
      </c>
      <c r="B12" s="149"/>
      <c r="C12" s="96" t="s">
        <v>77</v>
      </c>
      <c r="D12" s="96" t="s">
        <v>78</v>
      </c>
      <c r="E12" s="96" t="s">
        <v>79</v>
      </c>
      <c r="F12" s="96" t="s">
        <v>80</v>
      </c>
      <c r="G12" s="97" t="s">
        <v>81</v>
      </c>
    </row>
    <row r="13" spans="1:7" x14ac:dyDescent="0.15">
      <c r="A13" s="148"/>
      <c r="B13" s="148"/>
      <c r="C13" s="98"/>
      <c r="D13" s="98"/>
      <c r="E13" s="98"/>
      <c r="F13" s="99" t="str">
        <f t="shared" ref="F13" si="0">IFERROR(+ROUND(E13/D13,3),"")</f>
        <v/>
      </c>
      <c r="G13" s="100"/>
    </row>
    <row r="14" spans="1:7" x14ac:dyDescent="0.15">
      <c r="A14" s="148"/>
      <c r="B14" s="148"/>
      <c r="C14" s="98"/>
      <c r="D14" s="98"/>
      <c r="E14" s="98"/>
      <c r="F14" s="99" t="str">
        <f>IFERROR(+ROUND(E14/D14,3),"")</f>
        <v/>
      </c>
      <c r="G14" s="100"/>
    </row>
    <row r="15" spans="1:7" x14ac:dyDescent="0.15">
      <c r="A15" s="148"/>
      <c r="B15" s="148"/>
      <c r="C15" s="98"/>
      <c r="D15" s="98"/>
      <c r="E15" s="98"/>
      <c r="F15" s="99" t="str">
        <f t="shared" ref="F15:F20" si="1">IFERROR(+ROUND(E15/D15,3),"")</f>
        <v/>
      </c>
      <c r="G15" s="100"/>
    </row>
    <row r="16" spans="1:7" x14ac:dyDescent="0.15">
      <c r="A16" s="148"/>
      <c r="B16" s="148"/>
      <c r="C16" s="98"/>
      <c r="D16" s="98"/>
      <c r="E16" s="98"/>
      <c r="F16" s="99" t="str">
        <f t="shared" si="1"/>
        <v/>
      </c>
      <c r="G16" s="100"/>
    </row>
    <row r="17" spans="1:7" x14ac:dyDescent="0.15">
      <c r="A17" s="148"/>
      <c r="B17" s="148"/>
      <c r="C17" s="98"/>
      <c r="D17" s="98"/>
      <c r="E17" s="98"/>
      <c r="F17" s="99" t="str">
        <f t="shared" si="1"/>
        <v/>
      </c>
      <c r="G17" s="100"/>
    </row>
    <row r="18" spans="1:7" x14ac:dyDescent="0.15">
      <c r="A18" s="148"/>
      <c r="B18" s="148"/>
      <c r="C18" s="98"/>
      <c r="D18" s="98"/>
      <c r="E18" s="98"/>
      <c r="F18" s="99" t="str">
        <f t="shared" si="1"/>
        <v/>
      </c>
      <c r="G18" s="100"/>
    </row>
    <row r="19" spans="1:7" x14ac:dyDescent="0.15">
      <c r="A19" s="148"/>
      <c r="B19" s="148"/>
      <c r="C19" s="98"/>
      <c r="D19" s="98"/>
      <c r="E19" s="98"/>
      <c r="F19" s="99" t="str">
        <f t="shared" si="1"/>
        <v/>
      </c>
      <c r="G19" s="100"/>
    </row>
    <row r="20" spans="1:7" x14ac:dyDescent="0.15">
      <c r="A20" s="148"/>
      <c r="B20" s="148"/>
      <c r="C20" s="98"/>
      <c r="D20" s="98"/>
      <c r="E20" s="98"/>
      <c r="F20" s="99" t="str">
        <f t="shared" si="1"/>
        <v/>
      </c>
      <c r="G20" s="100"/>
    </row>
    <row r="21" spans="1:7" ht="14.25" x14ac:dyDescent="0.15">
      <c r="A21" s="95"/>
      <c r="B21" s="95"/>
      <c r="C21" s="95"/>
      <c r="D21" s="92"/>
      <c r="E21" s="86"/>
      <c r="F21" s="86"/>
      <c r="G21" s="86"/>
    </row>
    <row r="22" spans="1:7" x14ac:dyDescent="0.15">
      <c r="A22" s="86" t="s">
        <v>82</v>
      </c>
      <c r="B22" s="86"/>
      <c r="C22" s="86"/>
      <c r="D22" s="86"/>
      <c r="E22" s="86"/>
      <c r="F22" s="86"/>
      <c r="G22" s="86"/>
    </row>
    <row r="23" spans="1:7" x14ac:dyDescent="0.15">
      <c r="A23" s="149" t="s">
        <v>76</v>
      </c>
      <c r="B23" s="149"/>
      <c r="C23" s="96" t="s">
        <v>77</v>
      </c>
      <c r="D23" s="96" t="s">
        <v>78</v>
      </c>
      <c r="E23" s="96" t="s">
        <v>79</v>
      </c>
      <c r="F23" s="96" t="s">
        <v>80</v>
      </c>
      <c r="G23" s="97" t="s">
        <v>83</v>
      </c>
    </row>
    <row r="24" spans="1:7" x14ac:dyDescent="0.15">
      <c r="A24" s="148"/>
      <c r="B24" s="148"/>
      <c r="C24" s="98"/>
      <c r="D24" s="98"/>
      <c r="E24" s="98"/>
      <c r="F24" s="99" t="str">
        <f t="shared" ref="F24:F31" si="2">IFERROR(+ROUND(E24/D24,3),"")</f>
        <v/>
      </c>
      <c r="G24" s="100"/>
    </row>
    <row r="25" spans="1:7" x14ac:dyDescent="0.15">
      <c r="A25" s="148"/>
      <c r="B25" s="148"/>
      <c r="C25" s="98"/>
      <c r="D25" s="98"/>
      <c r="E25" s="98"/>
      <c r="F25" s="99" t="str">
        <f t="shared" si="2"/>
        <v/>
      </c>
      <c r="G25" s="100"/>
    </row>
    <row r="26" spans="1:7" x14ac:dyDescent="0.15">
      <c r="A26" s="148"/>
      <c r="B26" s="148"/>
      <c r="C26" s="98"/>
      <c r="D26" s="98"/>
      <c r="E26" s="98"/>
      <c r="F26" s="99" t="str">
        <f t="shared" si="2"/>
        <v/>
      </c>
      <c r="G26" s="100"/>
    </row>
    <row r="27" spans="1:7" x14ac:dyDescent="0.15">
      <c r="A27" s="148"/>
      <c r="B27" s="148"/>
      <c r="C27" s="98"/>
      <c r="D27" s="98"/>
      <c r="E27" s="98"/>
      <c r="F27" s="99" t="str">
        <f t="shared" si="2"/>
        <v/>
      </c>
      <c r="G27" s="100"/>
    </row>
    <row r="28" spans="1:7" x14ac:dyDescent="0.15">
      <c r="A28" s="148"/>
      <c r="B28" s="148"/>
      <c r="C28" s="98"/>
      <c r="D28" s="98"/>
      <c r="E28" s="98"/>
      <c r="F28" s="99" t="str">
        <f t="shared" si="2"/>
        <v/>
      </c>
      <c r="G28" s="100"/>
    </row>
    <row r="29" spans="1:7" x14ac:dyDescent="0.15">
      <c r="A29" s="148"/>
      <c r="B29" s="148"/>
      <c r="C29" s="98"/>
      <c r="D29" s="98"/>
      <c r="E29" s="98"/>
      <c r="F29" s="99" t="str">
        <f t="shared" si="2"/>
        <v/>
      </c>
      <c r="G29" s="100"/>
    </row>
    <row r="30" spans="1:7" x14ac:dyDescent="0.15">
      <c r="A30" s="148"/>
      <c r="B30" s="148"/>
      <c r="C30" s="98"/>
      <c r="D30" s="98"/>
      <c r="E30" s="98"/>
      <c r="F30" s="99" t="str">
        <f t="shared" si="2"/>
        <v/>
      </c>
      <c r="G30" s="100"/>
    </row>
    <row r="31" spans="1:7" x14ac:dyDescent="0.15">
      <c r="A31" s="148"/>
      <c r="B31" s="148"/>
      <c r="C31" s="98"/>
      <c r="D31" s="98"/>
      <c r="E31" s="98"/>
      <c r="F31" s="99" t="str">
        <f t="shared" si="2"/>
        <v/>
      </c>
      <c r="G31" s="100"/>
    </row>
    <row r="32" spans="1:7" ht="14.25" x14ac:dyDescent="0.15">
      <c r="A32" s="95"/>
      <c r="B32" s="95"/>
      <c r="C32" s="95"/>
      <c r="D32" s="92"/>
      <c r="E32" s="86"/>
      <c r="F32" s="86"/>
      <c r="G32" s="86"/>
    </row>
    <row r="33" spans="1:7" x14ac:dyDescent="0.15">
      <c r="A33" s="86" t="s">
        <v>82</v>
      </c>
      <c r="B33" s="86"/>
      <c r="C33" s="86"/>
      <c r="D33" s="86"/>
      <c r="E33" s="86"/>
      <c r="F33" s="86"/>
      <c r="G33" s="86"/>
    </row>
    <row r="34" spans="1:7" x14ac:dyDescent="0.15">
      <c r="A34" s="149" t="s">
        <v>76</v>
      </c>
      <c r="B34" s="149"/>
      <c r="C34" s="96" t="s">
        <v>77</v>
      </c>
      <c r="D34" s="96" t="s">
        <v>78</v>
      </c>
      <c r="E34" s="96" t="s">
        <v>79</v>
      </c>
      <c r="F34" s="96" t="s">
        <v>80</v>
      </c>
      <c r="G34" s="97" t="s">
        <v>83</v>
      </c>
    </row>
    <row r="35" spans="1:7" x14ac:dyDescent="0.15">
      <c r="A35" s="148"/>
      <c r="B35" s="148"/>
      <c r="C35" s="98"/>
      <c r="D35" s="98"/>
      <c r="E35" s="98"/>
      <c r="F35" s="99" t="str">
        <f t="shared" ref="F35:F42" si="3">IFERROR(+ROUND(E35/D35,3),"")</f>
        <v/>
      </c>
      <c r="G35" s="100"/>
    </row>
    <row r="36" spans="1:7" x14ac:dyDescent="0.15">
      <c r="A36" s="148"/>
      <c r="B36" s="148"/>
      <c r="C36" s="98"/>
      <c r="D36" s="98"/>
      <c r="E36" s="98"/>
      <c r="F36" s="99" t="str">
        <f t="shared" si="3"/>
        <v/>
      </c>
      <c r="G36" s="100"/>
    </row>
    <row r="37" spans="1:7" x14ac:dyDescent="0.15">
      <c r="A37" s="148"/>
      <c r="B37" s="148"/>
      <c r="C37" s="98"/>
      <c r="D37" s="98"/>
      <c r="E37" s="98"/>
      <c r="F37" s="99" t="str">
        <f t="shared" si="3"/>
        <v/>
      </c>
      <c r="G37" s="100"/>
    </row>
    <row r="38" spans="1:7" x14ac:dyDescent="0.15">
      <c r="A38" s="148"/>
      <c r="B38" s="148"/>
      <c r="C38" s="98"/>
      <c r="D38" s="98"/>
      <c r="E38" s="98"/>
      <c r="F38" s="99" t="str">
        <f t="shared" si="3"/>
        <v/>
      </c>
      <c r="G38" s="100"/>
    </row>
    <row r="39" spans="1:7" x14ac:dyDescent="0.15">
      <c r="A39" s="148"/>
      <c r="B39" s="148"/>
      <c r="C39" s="98"/>
      <c r="D39" s="98"/>
      <c r="E39" s="98"/>
      <c r="F39" s="99" t="str">
        <f t="shared" si="3"/>
        <v/>
      </c>
      <c r="G39" s="100"/>
    </row>
    <row r="40" spans="1:7" x14ac:dyDescent="0.15">
      <c r="A40" s="148"/>
      <c r="B40" s="148"/>
      <c r="C40" s="98"/>
      <c r="D40" s="98"/>
      <c r="E40" s="98"/>
      <c r="F40" s="99" t="str">
        <f t="shared" si="3"/>
        <v/>
      </c>
      <c r="G40" s="100"/>
    </row>
    <row r="41" spans="1:7" x14ac:dyDescent="0.15">
      <c r="A41" s="148"/>
      <c r="B41" s="148"/>
      <c r="C41" s="98"/>
      <c r="D41" s="98"/>
      <c r="E41" s="98"/>
      <c r="F41" s="99" t="str">
        <f t="shared" si="3"/>
        <v/>
      </c>
      <c r="G41" s="100"/>
    </row>
    <row r="42" spans="1:7" x14ac:dyDescent="0.15">
      <c r="A42" s="148"/>
      <c r="B42" s="148"/>
      <c r="C42" s="98"/>
      <c r="D42" s="98"/>
      <c r="E42" s="98"/>
      <c r="F42" s="99" t="str">
        <f t="shared" si="3"/>
        <v/>
      </c>
      <c r="G42" s="100"/>
    </row>
    <row r="43" spans="1:7" x14ac:dyDescent="0.15">
      <c r="A43" s="86"/>
      <c r="B43" s="86"/>
      <c r="C43" s="86"/>
      <c r="D43" s="86"/>
      <c r="E43" s="86"/>
      <c r="F43" s="86"/>
      <c r="G43" s="86"/>
    </row>
    <row r="44" spans="1:7" x14ac:dyDescent="0.15">
      <c r="A44" s="86" t="s">
        <v>84</v>
      </c>
      <c r="B44" s="86"/>
      <c r="C44" s="86"/>
      <c r="D44" s="86"/>
      <c r="E44" s="86"/>
      <c r="F44" s="86"/>
      <c r="G44" s="86"/>
    </row>
    <row r="45" spans="1:7" x14ac:dyDescent="0.15">
      <c r="A45" s="86" t="s">
        <v>85</v>
      </c>
      <c r="B45" s="86"/>
      <c r="C45" s="86"/>
      <c r="D45" s="86"/>
      <c r="E45" s="86"/>
      <c r="F45" s="86"/>
      <c r="G45" s="86"/>
    </row>
    <row r="46" spans="1:7" x14ac:dyDescent="0.15">
      <c r="A46" s="86" t="s">
        <v>86</v>
      </c>
      <c r="B46" s="86"/>
      <c r="C46" s="86"/>
      <c r="D46" s="86"/>
      <c r="E46" s="86"/>
      <c r="F46" s="86"/>
      <c r="G46" s="86"/>
    </row>
    <row r="47" spans="1:7" x14ac:dyDescent="0.15">
      <c r="A47" s="86" t="s">
        <v>87</v>
      </c>
      <c r="B47" s="86"/>
      <c r="C47" s="86"/>
      <c r="D47" s="86"/>
      <c r="E47" s="86"/>
      <c r="F47" s="86"/>
      <c r="G47" s="86"/>
    </row>
    <row r="48" spans="1:7" x14ac:dyDescent="0.15">
      <c r="A48" s="86" t="s">
        <v>88</v>
      </c>
      <c r="B48" s="86"/>
      <c r="C48" s="86"/>
      <c r="D48" s="86"/>
      <c r="E48" s="86"/>
      <c r="F48" s="86"/>
      <c r="G48" s="86"/>
    </row>
  </sheetData>
  <mergeCells count="29">
    <mergeCell ref="A23:B23"/>
    <mergeCell ref="B6:C6"/>
    <mergeCell ref="B9:C9"/>
    <mergeCell ref="A12:B12"/>
    <mergeCell ref="A13:B13"/>
    <mergeCell ref="A14:B14"/>
    <mergeCell ref="A15:B15"/>
    <mergeCell ref="A16:B16"/>
    <mergeCell ref="A17:B17"/>
    <mergeCell ref="A18:B18"/>
    <mergeCell ref="A19:B19"/>
    <mergeCell ref="A20:B20"/>
    <mergeCell ref="A37:B37"/>
    <mergeCell ref="A24:B24"/>
    <mergeCell ref="A25:B25"/>
    <mergeCell ref="A26:B26"/>
    <mergeCell ref="A27:B27"/>
    <mergeCell ref="A28:B28"/>
    <mergeCell ref="A29:B29"/>
    <mergeCell ref="A30:B30"/>
    <mergeCell ref="A31:B31"/>
    <mergeCell ref="A34:B34"/>
    <mergeCell ref="A35:B35"/>
    <mergeCell ref="A36:B36"/>
    <mergeCell ref="A38:B38"/>
    <mergeCell ref="A39:B39"/>
    <mergeCell ref="A40:B40"/>
    <mergeCell ref="A41:B41"/>
    <mergeCell ref="A42:B42"/>
  </mergeCells>
  <phoneticPr fontId="2"/>
  <dataValidations count="3">
    <dataValidation type="list" allowBlank="1" showInputMessage="1" showErrorMessage="1" sqref="B9:C9" xr:uid="{1224BCE7-58A8-42FE-8FBC-5DE6F8C2D987}">
      <formula1>"通期単位の週休２日達成,通期単位における週休２日達成していない"</formula1>
    </dataValidation>
    <dataValidation type="list" allowBlank="1" showInputMessage="1" showErrorMessage="1" sqref="B6:C6 B32:C32 B21:C21 B10:C10" xr:uid="{11852EBE-9F34-4046-987C-0AEC6EC8F4A3}">
      <formula1>"月単位の週休２日達成,月単位における週休２日達成していない"</formula1>
    </dataValidation>
    <dataValidation type="list" allowBlank="1" showInputMessage="1" showErrorMessage="1" sqref="G13:G20 G24:G31 G35:G42" xr:uid="{AA93ACFB-FC17-4DA6-84F0-D361AC6CEA31}">
      <formula1>"〇,×"</formula1>
    </dataValidation>
  </dataValidations>
  <pageMargins left="0.70866141732283472" right="0.70866141732283472" top="0.74803149606299213" bottom="0.74803149606299213" header="0.31496062992125984" footer="0.31496062992125984"/>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2A5B5-C6F3-416B-9AB4-56CD3545FBAF}">
  <sheetPr>
    <tabColor rgb="FF00B0F0"/>
    <pageSetUpPr fitToPage="1"/>
  </sheetPr>
  <dimension ref="A1:G48"/>
  <sheetViews>
    <sheetView zoomScaleNormal="100" workbookViewId="0">
      <selection activeCell="B11" sqref="B11"/>
    </sheetView>
  </sheetViews>
  <sheetFormatPr defaultRowHeight="13.5" x14ac:dyDescent="0.15"/>
  <cols>
    <col min="1" max="1" width="11.5" style="88" customWidth="1"/>
    <col min="2" max="2" width="21.25" style="88" customWidth="1"/>
    <col min="3" max="3" width="17.75" style="88" customWidth="1"/>
    <col min="4" max="5" width="13.25" style="88" customWidth="1"/>
    <col min="6" max="7" width="17.75" style="88" customWidth="1"/>
    <col min="8" max="16384" width="9" style="88"/>
  </cols>
  <sheetData>
    <row r="1" spans="1:7" ht="18.75" x14ac:dyDescent="0.2">
      <c r="A1" s="86" t="s">
        <v>71</v>
      </c>
      <c r="B1" s="86"/>
      <c r="C1" s="86"/>
      <c r="D1" s="86"/>
      <c r="E1" s="86"/>
      <c r="F1" s="86"/>
      <c r="G1" s="87"/>
    </row>
    <row r="2" spans="1:7" ht="17.25" x14ac:dyDescent="0.2">
      <c r="A2" s="89" t="s">
        <v>72</v>
      </c>
      <c r="B2" s="86"/>
      <c r="C2" s="86" t="s">
        <v>89</v>
      </c>
      <c r="D2" s="86"/>
      <c r="E2" s="86"/>
      <c r="F2" s="90"/>
      <c r="G2" s="86"/>
    </row>
    <row r="3" spans="1:7" x14ac:dyDescent="0.15">
      <c r="A3" s="86"/>
      <c r="B3" s="86"/>
      <c r="C3" s="86" t="s">
        <v>90</v>
      </c>
      <c r="D3" s="86"/>
      <c r="E3" s="86"/>
      <c r="F3" s="86"/>
      <c r="G3" s="86"/>
    </row>
    <row r="4" spans="1:7" x14ac:dyDescent="0.15">
      <c r="A4" s="86"/>
      <c r="B4" s="86"/>
      <c r="C4" s="86"/>
      <c r="D4" s="86"/>
      <c r="E4" s="86"/>
      <c r="F4" s="86"/>
      <c r="G4" s="86"/>
    </row>
    <row r="5" spans="1:7" ht="14.25" x14ac:dyDescent="0.15">
      <c r="A5" s="91" t="s">
        <v>73</v>
      </c>
      <c r="B5" s="92"/>
      <c r="C5" s="92"/>
      <c r="D5" s="92"/>
      <c r="E5" s="86"/>
      <c r="F5" s="86"/>
      <c r="G5" s="86"/>
    </row>
    <row r="6" spans="1:7" ht="14.25" x14ac:dyDescent="0.15">
      <c r="A6" s="93" t="s">
        <v>57</v>
      </c>
      <c r="B6" s="150" t="s">
        <v>91</v>
      </c>
      <c r="C6" s="150"/>
      <c r="D6" s="94"/>
      <c r="E6" s="86"/>
      <c r="F6" s="86"/>
      <c r="G6" s="86"/>
    </row>
    <row r="7" spans="1:7" ht="14.25" x14ac:dyDescent="0.15">
      <c r="A7" s="92"/>
      <c r="B7" s="92"/>
      <c r="C7" s="92"/>
      <c r="D7" s="92"/>
      <c r="E7" s="86"/>
      <c r="F7" s="86"/>
      <c r="G7" s="86"/>
    </row>
    <row r="8" spans="1:7" ht="14.25" x14ac:dyDescent="0.15">
      <c r="A8" s="91" t="s">
        <v>74</v>
      </c>
      <c r="B8" s="92"/>
      <c r="C8" s="92"/>
      <c r="D8" s="92"/>
      <c r="E8" s="86"/>
      <c r="F8" s="86"/>
      <c r="G8" s="86"/>
    </row>
    <row r="9" spans="1:7" ht="14.25" x14ac:dyDescent="0.15">
      <c r="A9" s="93" t="s">
        <v>57</v>
      </c>
      <c r="B9" s="150" t="s">
        <v>92</v>
      </c>
      <c r="C9" s="150"/>
      <c r="D9" s="94"/>
      <c r="E9" s="86"/>
      <c r="F9" s="86"/>
      <c r="G9" s="86"/>
    </row>
    <row r="10" spans="1:7" ht="14.25" x14ac:dyDescent="0.15">
      <c r="A10" s="95"/>
      <c r="B10" s="95"/>
      <c r="C10" s="95"/>
      <c r="D10" s="92"/>
      <c r="E10" s="86"/>
      <c r="F10" s="86"/>
      <c r="G10" s="86"/>
    </row>
    <row r="11" spans="1:7" x14ac:dyDescent="0.15">
      <c r="A11" s="86" t="s">
        <v>75</v>
      </c>
      <c r="B11" s="86"/>
      <c r="C11" s="86"/>
      <c r="D11" s="86"/>
      <c r="E11" s="86"/>
      <c r="F11" s="86"/>
      <c r="G11" s="86"/>
    </row>
    <row r="12" spans="1:7" x14ac:dyDescent="0.15">
      <c r="A12" s="151" t="s">
        <v>76</v>
      </c>
      <c r="B12" s="151"/>
      <c r="C12" s="101" t="s">
        <v>77</v>
      </c>
      <c r="D12" s="101" t="s">
        <v>78</v>
      </c>
      <c r="E12" s="101" t="s">
        <v>79</v>
      </c>
      <c r="F12" s="101" t="s">
        <v>80</v>
      </c>
      <c r="G12" s="102" t="s">
        <v>81</v>
      </c>
    </row>
    <row r="13" spans="1:7" x14ac:dyDescent="0.15">
      <c r="A13" s="148" t="s">
        <v>93</v>
      </c>
      <c r="B13" s="148"/>
      <c r="C13" s="98" t="s">
        <v>94</v>
      </c>
      <c r="D13" s="98">
        <v>61</v>
      </c>
      <c r="E13" s="98">
        <v>19</v>
      </c>
      <c r="F13" s="99">
        <f t="shared" ref="F13" si="0">IFERROR(+ROUND(E13/D13,3),"")</f>
        <v>0.311</v>
      </c>
      <c r="G13" s="100" t="s">
        <v>66</v>
      </c>
    </row>
    <row r="14" spans="1:7" x14ac:dyDescent="0.15">
      <c r="A14" s="148"/>
      <c r="B14" s="148"/>
      <c r="C14" s="98" t="s">
        <v>95</v>
      </c>
      <c r="D14" s="98">
        <v>61</v>
      </c>
      <c r="E14" s="98">
        <v>19</v>
      </c>
      <c r="F14" s="99">
        <f>IFERROR(+ROUND(E14/D14,3),"")</f>
        <v>0.311</v>
      </c>
      <c r="G14" s="100" t="s">
        <v>66</v>
      </c>
    </row>
    <row r="15" spans="1:7" x14ac:dyDescent="0.15">
      <c r="A15" s="148"/>
      <c r="B15" s="148"/>
      <c r="C15" s="98" t="s">
        <v>96</v>
      </c>
      <c r="D15" s="98">
        <v>61</v>
      </c>
      <c r="E15" s="98">
        <v>19</v>
      </c>
      <c r="F15" s="99">
        <f t="shared" ref="F15:F20" si="1">IFERROR(+ROUND(E15/D15,3),"")</f>
        <v>0.311</v>
      </c>
      <c r="G15" s="100" t="s">
        <v>66</v>
      </c>
    </row>
    <row r="16" spans="1:7" x14ac:dyDescent="0.15">
      <c r="A16" s="148" t="s">
        <v>97</v>
      </c>
      <c r="B16" s="148"/>
      <c r="C16" s="98" t="s">
        <v>98</v>
      </c>
      <c r="D16" s="98">
        <v>56</v>
      </c>
      <c r="E16" s="98">
        <v>17</v>
      </c>
      <c r="F16" s="99">
        <f t="shared" si="1"/>
        <v>0.30399999999999999</v>
      </c>
      <c r="G16" s="100" t="s">
        <v>66</v>
      </c>
    </row>
    <row r="17" spans="1:7" x14ac:dyDescent="0.15">
      <c r="A17" s="148"/>
      <c r="B17" s="148"/>
      <c r="C17" s="98" t="s">
        <v>99</v>
      </c>
      <c r="D17" s="98">
        <v>56</v>
      </c>
      <c r="E17" s="98">
        <v>17</v>
      </c>
      <c r="F17" s="99">
        <f t="shared" si="1"/>
        <v>0.30399999999999999</v>
      </c>
      <c r="G17" s="100" t="s">
        <v>66</v>
      </c>
    </row>
    <row r="18" spans="1:7" x14ac:dyDescent="0.15">
      <c r="A18" s="148"/>
      <c r="B18" s="148"/>
      <c r="C18" s="98" t="s">
        <v>100</v>
      </c>
      <c r="D18" s="98">
        <v>56</v>
      </c>
      <c r="E18" s="98">
        <v>17</v>
      </c>
      <c r="F18" s="99">
        <f t="shared" si="1"/>
        <v>0.30399999999999999</v>
      </c>
      <c r="G18" s="100" t="s">
        <v>66</v>
      </c>
    </row>
    <row r="19" spans="1:7" x14ac:dyDescent="0.15">
      <c r="A19" s="148" t="s">
        <v>101</v>
      </c>
      <c r="B19" s="148"/>
      <c r="C19" s="98" t="s">
        <v>102</v>
      </c>
      <c r="D19" s="98">
        <v>20</v>
      </c>
      <c r="E19" s="98">
        <v>6</v>
      </c>
      <c r="F19" s="99">
        <f t="shared" si="1"/>
        <v>0.3</v>
      </c>
      <c r="G19" s="100" t="s">
        <v>66</v>
      </c>
    </row>
    <row r="20" spans="1:7" x14ac:dyDescent="0.15">
      <c r="A20" s="148" t="s">
        <v>103</v>
      </c>
      <c r="B20" s="148"/>
      <c r="C20" s="98" t="s">
        <v>104</v>
      </c>
      <c r="D20" s="98">
        <v>40</v>
      </c>
      <c r="E20" s="98">
        <v>12</v>
      </c>
      <c r="F20" s="99">
        <f t="shared" si="1"/>
        <v>0.3</v>
      </c>
      <c r="G20" s="100" t="s">
        <v>66</v>
      </c>
    </row>
    <row r="21" spans="1:7" ht="14.25" x14ac:dyDescent="0.15">
      <c r="A21" s="95"/>
      <c r="B21" s="95"/>
      <c r="C21" s="95"/>
      <c r="D21" s="92"/>
      <c r="E21" s="86"/>
      <c r="F21" s="86"/>
      <c r="G21" s="86"/>
    </row>
    <row r="22" spans="1:7" x14ac:dyDescent="0.15">
      <c r="A22" s="86" t="s">
        <v>105</v>
      </c>
      <c r="B22" s="86"/>
      <c r="C22" s="86"/>
      <c r="D22" s="86"/>
      <c r="E22" s="86"/>
      <c r="F22" s="86"/>
      <c r="G22" s="86"/>
    </row>
    <row r="23" spans="1:7" x14ac:dyDescent="0.15">
      <c r="A23" s="151" t="s">
        <v>76</v>
      </c>
      <c r="B23" s="151"/>
      <c r="C23" s="101" t="s">
        <v>77</v>
      </c>
      <c r="D23" s="101" t="s">
        <v>78</v>
      </c>
      <c r="E23" s="101" t="s">
        <v>79</v>
      </c>
      <c r="F23" s="101" t="s">
        <v>80</v>
      </c>
      <c r="G23" s="102" t="s">
        <v>83</v>
      </c>
    </row>
    <row r="24" spans="1:7" x14ac:dyDescent="0.15">
      <c r="A24" s="148" t="s">
        <v>93</v>
      </c>
      <c r="B24" s="148"/>
      <c r="C24" s="98" t="s">
        <v>94</v>
      </c>
      <c r="D24" s="98">
        <v>30</v>
      </c>
      <c r="E24" s="98">
        <v>9</v>
      </c>
      <c r="F24" s="99">
        <f t="shared" ref="F24:F31" si="2">IFERROR(+ROUND(E24/D24,3),"")</f>
        <v>0.3</v>
      </c>
      <c r="G24" s="100" t="s">
        <v>66</v>
      </c>
    </row>
    <row r="25" spans="1:7" x14ac:dyDescent="0.15">
      <c r="A25" s="148"/>
      <c r="B25" s="148"/>
      <c r="C25" s="98" t="s">
        <v>95</v>
      </c>
      <c r="D25" s="98">
        <v>30</v>
      </c>
      <c r="E25" s="98">
        <v>9</v>
      </c>
      <c r="F25" s="99">
        <f t="shared" si="2"/>
        <v>0.3</v>
      </c>
      <c r="G25" s="100" t="s">
        <v>66</v>
      </c>
    </row>
    <row r="26" spans="1:7" x14ac:dyDescent="0.15">
      <c r="A26" s="148"/>
      <c r="B26" s="148"/>
      <c r="C26" s="98" t="s">
        <v>96</v>
      </c>
      <c r="D26" s="98">
        <v>30</v>
      </c>
      <c r="E26" s="98">
        <v>9</v>
      </c>
      <c r="F26" s="99">
        <f t="shared" si="2"/>
        <v>0.3</v>
      </c>
      <c r="G26" s="100" t="s">
        <v>66</v>
      </c>
    </row>
    <row r="27" spans="1:7" x14ac:dyDescent="0.15">
      <c r="A27" s="148" t="s">
        <v>97</v>
      </c>
      <c r="B27" s="148"/>
      <c r="C27" s="98" t="s">
        <v>98</v>
      </c>
      <c r="D27" s="98">
        <v>25</v>
      </c>
      <c r="E27" s="98">
        <v>8</v>
      </c>
      <c r="F27" s="99">
        <f t="shared" si="2"/>
        <v>0.32</v>
      </c>
      <c r="G27" s="100" t="s">
        <v>66</v>
      </c>
    </row>
    <row r="28" spans="1:7" x14ac:dyDescent="0.15">
      <c r="A28" s="148"/>
      <c r="B28" s="148"/>
      <c r="C28" s="98" t="s">
        <v>99</v>
      </c>
      <c r="D28" s="98">
        <v>25</v>
      </c>
      <c r="E28" s="98">
        <v>8</v>
      </c>
      <c r="F28" s="99">
        <f t="shared" si="2"/>
        <v>0.32</v>
      </c>
      <c r="G28" s="100" t="s">
        <v>66</v>
      </c>
    </row>
    <row r="29" spans="1:7" x14ac:dyDescent="0.15">
      <c r="A29" s="148"/>
      <c r="B29" s="148"/>
      <c r="C29" s="98" t="s">
        <v>100</v>
      </c>
      <c r="D29" s="98">
        <v>25</v>
      </c>
      <c r="E29" s="98">
        <v>8</v>
      </c>
      <c r="F29" s="99">
        <f t="shared" si="2"/>
        <v>0.32</v>
      </c>
      <c r="G29" s="100" t="s">
        <v>66</v>
      </c>
    </row>
    <row r="30" spans="1:7" x14ac:dyDescent="0.15">
      <c r="A30" s="148" t="s">
        <v>101</v>
      </c>
      <c r="B30" s="148"/>
      <c r="C30" s="98" t="s">
        <v>102</v>
      </c>
      <c r="D30" s="98">
        <v>20</v>
      </c>
      <c r="E30" s="98">
        <v>6</v>
      </c>
      <c r="F30" s="99">
        <f t="shared" si="2"/>
        <v>0.3</v>
      </c>
      <c r="G30" s="100" t="s">
        <v>66</v>
      </c>
    </row>
    <row r="31" spans="1:7" x14ac:dyDescent="0.15">
      <c r="A31" s="148" t="s">
        <v>103</v>
      </c>
      <c r="B31" s="148"/>
      <c r="C31" s="98" t="s">
        <v>104</v>
      </c>
      <c r="D31" s="98">
        <v>20</v>
      </c>
      <c r="E31" s="98">
        <v>6</v>
      </c>
      <c r="F31" s="99">
        <f t="shared" si="2"/>
        <v>0.3</v>
      </c>
      <c r="G31" s="100" t="s">
        <v>66</v>
      </c>
    </row>
    <row r="32" spans="1:7" ht="14.25" x14ac:dyDescent="0.15">
      <c r="A32" s="95"/>
      <c r="B32" s="95"/>
      <c r="C32" s="95"/>
      <c r="D32" s="92"/>
      <c r="E32" s="86"/>
      <c r="F32" s="86"/>
      <c r="G32" s="86"/>
    </row>
    <row r="33" spans="1:7" x14ac:dyDescent="0.15">
      <c r="A33" s="86" t="s">
        <v>106</v>
      </c>
      <c r="B33" s="86"/>
      <c r="C33" s="86"/>
      <c r="D33" s="86"/>
      <c r="E33" s="86"/>
      <c r="F33" s="86"/>
      <c r="G33" s="86"/>
    </row>
    <row r="34" spans="1:7" x14ac:dyDescent="0.15">
      <c r="A34" s="151" t="s">
        <v>76</v>
      </c>
      <c r="B34" s="151"/>
      <c r="C34" s="101" t="s">
        <v>77</v>
      </c>
      <c r="D34" s="101" t="s">
        <v>78</v>
      </c>
      <c r="E34" s="101" t="s">
        <v>79</v>
      </c>
      <c r="F34" s="101" t="s">
        <v>80</v>
      </c>
      <c r="G34" s="102" t="s">
        <v>83</v>
      </c>
    </row>
    <row r="35" spans="1:7" x14ac:dyDescent="0.15">
      <c r="A35" s="148" t="s">
        <v>93</v>
      </c>
      <c r="B35" s="148"/>
      <c r="C35" s="98" t="s">
        <v>94</v>
      </c>
      <c r="D35" s="98">
        <v>31</v>
      </c>
      <c r="E35" s="98">
        <v>10</v>
      </c>
      <c r="F35" s="99">
        <f t="shared" ref="F35:F42" si="3">IFERROR(+ROUND(E35/D35,3),"")</f>
        <v>0.32300000000000001</v>
      </c>
      <c r="G35" s="100" t="s">
        <v>66</v>
      </c>
    </row>
    <row r="36" spans="1:7" x14ac:dyDescent="0.15">
      <c r="A36" s="148"/>
      <c r="B36" s="148"/>
      <c r="C36" s="98" t="s">
        <v>95</v>
      </c>
      <c r="D36" s="98">
        <v>31</v>
      </c>
      <c r="E36" s="98">
        <v>10</v>
      </c>
      <c r="F36" s="99">
        <f t="shared" si="3"/>
        <v>0.32300000000000001</v>
      </c>
      <c r="G36" s="100" t="s">
        <v>66</v>
      </c>
    </row>
    <row r="37" spans="1:7" x14ac:dyDescent="0.15">
      <c r="A37" s="148"/>
      <c r="B37" s="148"/>
      <c r="C37" s="98" t="s">
        <v>96</v>
      </c>
      <c r="D37" s="98">
        <v>31</v>
      </c>
      <c r="E37" s="98">
        <v>10</v>
      </c>
      <c r="F37" s="99">
        <f t="shared" si="3"/>
        <v>0.32300000000000001</v>
      </c>
      <c r="G37" s="100" t="s">
        <v>66</v>
      </c>
    </row>
    <row r="38" spans="1:7" x14ac:dyDescent="0.15">
      <c r="A38" s="148" t="s">
        <v>97</v>
      </c>
      <c r="B38" s="148"/>
      <c r="C38" s="98" t="s">
        <v>98</v>
      </c>
      <c r="D38" s="98">
        <v>31</v>
      </c>
      <c r="E38" s="98">
        <v>9</v>
      </c>
      <c r="F38" s="99">
        <f t="shared" si="3"/>
        <v>0.28999999999999998</v>
      </c>
      <c r="G38" s="100" t="s">
        <v>66</v>
      </c>
    </row>
    <row r="39" spans="1:7" x14ac:dyDescent="0.15">
      <c r="A39" s="148"/>
      <c r="B39" s="148"/>
      <c r="C39" s="98" t="s">
        <v>99</v>
      </c>
      <c r="D39" s="98">
        <v>31</v>
      </c>
      <c r="E39" s="98">
        <v>9</v>
      </c>
      <c r="F39" s="99">
        <f t="shared" si="3"/>
        <v>0.28999999999999998</v>
      </c>
      <c r="G39" s="100" t="s">
        <v>66</v>
      </c>
    </row>
    <row r="40" spans="1:7" x14ac:dyDescent="0.15">
      <c r="A40" s="148"/>
      <c r="B40" s="148"/>
      <c r="C40" s="98" t="s">
        <v>100</v>
      </c>
      <c r="D40" s="98">
        <v>31</v>
      </c>
      <c r="E40" s="98">
        <v>9</v>
      </c>
      <c r="F40" s="99">
        <f t="shared" si="3"/>
        <v>0.28999999999999998</v>
      </c>
      <c r="G40" s="100" t="s">
        <v>66</v>
      </c>
    </row>
    <row r="41" spans="1:7" x14ac:dyDescent="0.15">
      <c r="A41" s="148" t="s">
        <v>101</v>
      </c>
      <c r="B41" s="148"/>
      <c r="C41" s="98" t="s">
        <v>102</v>
      </c>
      <c r="D41" s="98">
        <v>0</v>
      </c>
      <c r="E41" s="98">
        <v>0</v>
      </c>
      <c r="F41" s="99" t="str">
        <f t="shared" si="3"/>
        <v/>
      </c>
      <c r="G41" s="100" t="s">
        <v>66</v>
      </c>
    </row>
    <row r="42" spans="1:7" x14ac:dyDescent="0.15">
      <c r="A42" s="148" t="s">
        <v>103</v>
      </c>
      <c r="B42" s="148"/>
      <c r="C42" s="98" t="s">
        <v>104</v>
      </c>
      <c r="D42" s="98">
        <v>20</v>
      </c>
      <c r="E42" s="98">
        <v>6</v>
      </c>
      <c r="F42" s="99">
        <f t="shared" si="3"/>
        <v>0.3</v>
      </c>
      <c r="G42" s="100" t="s">
        <v>66</v>
      </c>
    </row>
    <row r="43" spans="1:7" x14ac:dyDescent="0.15">
      <c r="A43" s="86"/>
      <c r="B43" s="86"/>
      <c r="C43" s="86"/>
      <c r="D43" s="86"/>
      <c r="E43" s="86"/>
      <c r="F43" s="86"/>
      <c r="G43" s="86"/>
    </row>
    <row r="44" spans="1:7" x14ac:dyDescent="0.15">
      <c r="A44" s="86" t="s">
        <v>84</v>
      </c>
      <c r="B44" s="86"/>
      <c r="C44" s="86"/>
      <c r="D44" s="86"/>
      <c r="E44" s="86"/>
      <c r="F44" s="86"/>
      <c r="G44" s="86"/>
    </row>
    <row r="45" spans="1:7" x14ac:dyDescent="0.15">
      <c r="A45" s="86" t="s">
        <v>85</v>
      </c>
      <c r="B45" s="86"/>
      <c r="C45" s="86"/>
      <c r="D45" s="86"/>
      <c r="E45" s="86"/>
      <c r="F45" s="86"/>
      <c r="G45" s="86"/>
    </row>
    <row r="46" spans="1:7" x14ac:dyDescent="0.15">
      <c r="A46" s="86" t="s">
        <v>86</v>
      </c>
      <c r="B46" s="86"/>
      <c r="C46" s="86"/>
      <c r="D46" s="86"/>
      <c r="E46" s="86"/>
      <c r="F46" s="86"/>
      <c r="G46" s="86"/>
    </row>
    <row r="47" spans="1:7" x14ac:dyDescent="0.15">
      <c r="A47" s="86" t="s">
        <v>87</v>
      </c>
      <c r="B47" s="86"/>
      <c r="C47" s="86"/>
      <c r="D47" s="86"/>
      <c r="E47" s="86"/>
      <c r="F47" s="86"/>
      <c r="G47" s="86"/>
    </row>
    <row r="48" spans="1:7" x14ac:dyDescent="0.15">
      <c r="A48" s="86" t="s">
        <v>107</v>
      </c>
      <c r="B48" s="86"/>
      <c r="C48" s="86"/>
      <c r="D48" s="86"/>
      <c r="E48" s="86"/>
      <c r="F48" s="86"/>
      <c r="G48" s="86"/>
    </row>
  </sheetData>
  <mergeCells count="29">
    <mergeCell ref="A23:B23"/>
    <mergeCell ref="B6:C6"/>
    <mergeCell ref="B9:C9"/>
    <mergeCell ref="A12:B12"/>
    <mergeCell ref="A13:B13"/>
    <mergeCell ref="A14:B14"/>
    <mergeCell ref="A15:B15"/>
    <mergeCell ref="A16:B16"/>
    <mergeCell ref="A17:B17"/>
    <mergeCell ref="A18:B18"/>
    <mergeCell ref="A19:B19"/>
    <mergeCell ref="A20:B20"/>
    <mergeCell ref="A37:B37"/>
    <mergeCell ref="A24:B24"/>
    <mergeCell ref="A25:B25"/>
    <mergeCell ref="A26:B26"/>
    <mergeCell ref="A27:B27"/>
    <mergeCell ref="A28:B28"/>
    <mergeCell ref="A29:B29"/>
    <mergeCell ref="A30:B30"/>
    <mergeCell ref="A31:B31"/>
    <mergeCell ref="A34:B34"/>
    <mergeCell ref="A35:B35"/>
    <mergeCell ref="A36:B36"/>
    <mergeCell ref="A38:B38"/>
    <mergeCell ref="A39:B39"/>
    <mergeCell ref="A40:B40"/>
    <mergeCell ref="A41:B41"/>
    <mergeCell ref="A42:B42"/>
  </mergeCells>
  <phoneticPr fontId="2"/>
  <dataValidations count="3">
    <dataValidation type="list" allowBlank="1" showInputMessage="1" showErrorMessage="1" sqref="B9:C9" xr:uid="{BAE81F8E-4199-44D1-B5F6-47EAA825592E}">
      <formula1>"通期単位の週休２日達成,通期単位における週休２日達成していない"</formula1>
    </dataValidation>
    <dataValidation type="list" allowBlank="1" showInputMessage="1" showErrorMessage="1" sqref="G24:G31 G13:G20 G35:G42" xr:uid="{82D4588B-2F43-4DAB-9A53-5E650B2AB9F7}">
      <formula1>"〇,×"</formula1>
    </dataValidation>
    <dataValidation type="list" allowBlank="1" showInputMessage="1" showErrorMessage="1" sqref="B6:C6 B32:C32 B21:C21 B10:C10" xr:uid="{6F2128D1-8B4A-4CCF-819F-89C82B9634DF}">
      <formula1>"月単位の週休２日達成,月単位における週休２日達成していない"</formula1>
    </dataValidation>
  </dataValidations>
  <pageMargins left="0.70866141732283472" right="0.70866141732283472" top="0.74803149606299213" bottom="0.74803149606299213" header="0.31496062992125984" footer="0.31496062992125984"/>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2:H82"/>
  <sheetViews>
    <sheetView showGridLines="0" workbookViewId="0">
      <selection activeCell="M26" sqref="L26:M27"/>
    </sheetView>
  </sheetViews>
  <sheetFormatPr defaultRowHeight="13.5" x14ac:dyDescent="0.15"/>
  <cols>
    <col min="1" max="1" width="12.125" customWidth="1"/>
    <col min="2" max="2" width="3.375" bestFit="1" customWidth="1"/>
    <col min="3" max="3" width="31.625" customWidth="1"/>
    <col min="4" max="4" width="3.375" bestFit="1" customWidth="1"/>
    <col min="5" max="5" width="26" bestFit="1" customWidth="1"/>
    <col min="6" max="6" width="6.125" style="55" customWidth="1"/>
    <col min="7" max="7" width="6.125" customWidth="1"/>
    <col min="8" max="8" width="7.625" customWidth="1"/>
  </cols>
  <sheetData>
    <row r="2" spans="1:8" x14ac:dyDescent="0.15">
      <c r="A2" s="3" t="s">
        <v>3</v>
      </c>
      <c r="B2" s="152" t="s">
        <v>10</v>
      </c>
      <c r="C2" s="153"/>
      <c r="D2" s="152" t="s">
        <v>11</v>
      </c>
      <c r="E2" s="153"/>
      <c r="F2" s="56" t="s">
        <v>18</v>
      </c>
      <c r="G2" s="56" t="s">
        <v>56</v>
      </c>
      <c r="H2" s="66" t="s">
        <v>59</v>
      </c>
    </row>
    <row r="3" spans="1:8" x14ac:dyDescent="0.15">
      <c r="A3" s="5" t="s">
        <v>0</v>
      </c>
      <c r="B3" s="6" t="s">
        <v>15</v>
      </c>
      <c r="C3" s="7" t="s">
        <v>20</v>
      </c>
      <c r="D3" s="6" t="s">
        <v>24</v>
      </c>
      <c r="E3" t="s">
        <v>27</v>
      </c>
      <c r="F3" s="64" t="s">
        <v>58</v>
      </c>
      <c r="G3" s="61">
        <v>1</v>
      </c>
      <c r="H3" s="57" t="s">
        <v>49</v>
      </c>
    </row>
    <row r="4" spans="1:8" x14ac:dyDescent="0.15">
      <c r="A4" s="5" t="s">
        <v>1</v>
      </c>
      <c r="B4" s="6" t="s">
        <v>16</v>
      </c>
      <c r="C4" s="7" t="s">
        <v>61</v>
      </c>
      <c r="D4" s="6" t="s">
        <v>25</v>
      </c>
      <c r="E4" t="s">
        <v>28</v>
      </c>
      <c r="F4" s="58">
        <v>2</v>
      </c>
      <c r="G4" s="62">
        <v>2</v>
      </c>
      <c r="H4" s="67" t="s">
        <v>60</v>
      </c>
    </row>
    <row r="5" spans="1:8" x14ac:dyDescent="0.15">
      <c r="A5" s="5" t="s">
        <v>4</v>
      </c>
      <c r="B5" s="6" t="s">
        <v>17</v>
      </c>
      <c r="C5" s="7" t="s">
        <v>21</v>
      </c>
      <c r="D5" s="6" t="s">
        <v>26</v>
      </c>
      <c r="E5" t="s">
        <v>29</v>
      </c>
      <c r="F5" s="58">
        <v>3</v>
      </c>
      <c r="G5" s="62">
        <v>3</v>
      </c>
      <c r="H5" s="67"/>
    </row>
    <row r="6" spans="1:8" x14ac:dyDescent="0.15">
      <c r="A6" s="5" t="s">
        <v>5</v>
      </c>
      <c r="B6" s="6" t="s">
        <v>18</v>
      </c>
      <c r="C6" s="7" t="s">
        <v>22</v>
      </c>
      <c r="D6" s="6"/>
      <c r="F6" s="58">
        <v>4</v>
      </c>
      <c r="G6" s="62">
        <v>4</v>
      </c>
      <c r="H6" s="67"/>
    </row>
    <row r="7" spans="1:8" x14ac:dyDescent="0.15">
      <c r="A7" s="5" t="s">
        <v>6</v>
      </c>
      <c r="B7" s="6" t="s">
        <v>19</v>
      </c>
      <c r="C7" s="7" t="s">
        <v>23</v>
      </c>
      <c r="D7" s="6"/>
      <c r="F7" s="58">
        <v>5</v>
      </c>
      <c r="G7" s="62">
        <v>5</v>
      </c>
      <c r="H7" s="67"/>
    </row>
    <row r="8" spans="1:8" x14ac:dyDescent="0.15">
      <c r="A8" s="5" t="s">
        <v>7</v>
      </c>
      <c r="B8" s="6" t="s">
        <v>36</v>
      </c>
      <c r="C8" s="7" t="s">
        <v>37</v>
      </c>
      <c r="D8" s="6"/>
      <c r="F8" s="58">
        <v>6</v>
      </c>
      <c r="G8" s="62">
        <v>6</v>
      </c>
      <c r="H8" s="67"/>
    </row>
    <row r="9" spans="1:8" x14ac:dyDescent="0.15">
      <c r="A9" s="2" t="s">
        <v>8</v>
      </c>
      <c r="B9" s="6"/>
      <c r="C9" s="7"/>
      <c r="D9" s="8"/>
      <c r="E9" s="60"/>
      <c r="F9" s="58">
        <v>7</v>
      </c>
      <c r="G9" s="62">
        <v>7</v>
      </c>
      <c r="H9" s="68"/>
    </row>
    <row r="10" spans="1:8" x14ac:dyDescent="0.15">
      <c r="B10" s="12"/>
      <c r="C10" s="12"/>
      <c r="F10" s="58">
        <v>8</v>
      </c>
      <c r="G10" s="62">
        <v>8</v>
      </c>
    </row>
    <row r="11" spans="1:8" x14ac:dyDescent="0.15">
      <c r="F11" s="58">
        <v>9</v>
      </c>
      <c r="G11" s="62">
        <v>9</v>
      </c>
    </row>
    <row r="12" spans="1:8" x14ac:dyDescent="0.15">
      <c r="F12" s="58">
        <v>10</v>
      </c>
      <c r="G12" s="62">
        <v>10</v>
      </c>
    </row>
    <row r="13" spans="1:8" x14ac:dyDescent="0.15">
      <c r="F13" s="58">
        <v>11</v>
      </c>
      <c r="G13" s="62">
        <v>11</v>
      </c>
    </row>
    <row r="14" spans="1:8" x14ac:dyDescent="0.15">
      <c r="F14" s="58">
        <v>12</v>
      </c>
      <c r="G14" s="63">
        <v>12</v>
      </c>
    </row>
    <row r="15" spans="1:8" x14ac:dyDescent="0.15">
      <c r="F15" s="58">
        <v>13</v>
      </c>
    </row>
    <row r="16" spans="1:8" x14ac:dyDescent="0.15">
      <c r="F16" s="58">
        <v>14</v>
      </c>
    </row>
    <row r="17" spans="6:6" x14ac:dyDescent="0.15">
      <c r="F17" s="58">
        <v>15</v>
      </c>
    </row>
    <row r="18" spans="6:6" x14ac:dyDescent="0.15">
      <c r="F18" s="58">
        <v>16</v>
      </c>
    </row>
    <row r="19" spans="6:6" x14ac:dyDescent="0.15">
      <c r="F19" s="58">
        <v>17</v>
      </c>
    </row>
    <row r="20" spans="6:6" x14ac:dyDescent="0.15">
      <c r="F20" s="58">
        <v>18</v>
      </c>
    </row>
    <row r="21" spans="6:6" x14ac:dyDescent="0.15">
      <c r="F21" s="58">
        <v>19</v>
      </c>
    </row>
    <row r="22" spans="6:6" x14ac:dyDescent="0.15">
      <c r="F22" s="58">
        <v>20</v>
      </c>
    </row>
    <row r="23" spans="6:6" x14ac:dyDescent="0.15">
      <c r="F23" s="58">
        <v>21</v>
      </c>
    </row>
    <row r="24" spans="6:6" x14ac:dyDescent="0.15">
      <c r="F24" s="58">
        <v>22</v>
      </c>
    </row>
    <row r="25" spans="6:6" x14ac:dyDescent="0.15">
      <c r="F25" s="58">
        <v>23</v>
      </c>
    </row>
    <row r="26" spans="6:6" x14ac:dyDescent="0.15">
      <c r="F26" s="58">
        <v>24</v>
      </c>
    </row>
    <row r="27" spans="6:6" x14ac:dyDescent="0.15">
      <c r="F27" s="58">
        <v>25</v>
      </c>
    </row>
    <row r="28" spans="6:6" x14ac:dyDescent="0.15">
      <c r="F28" s="58">
        <v>26</v>
      </c>
    </row>
    <row r="29" spans="6:6" x14ac:dyDescent="0.15">
      <c r="F29" s="58">
        <v>27</v>
      </c>
    </row>
    <row r="30" spans="6:6" x14ac:dyDescent="0.15">
      <c r="F30" s="58">
        <v>28</v>
      </c>
    </row>
    <row r="31" spans="6:6" x14ac:dyDescent="0.15">
      <c r="F31" s="58">
        <v>29</v>
      </c>
    </row>
    <row r="32" spans="6:6" x14ac:dyDescent="0.15">
      <c r="F32" s="58">
        <v>30</v>
      </c>
    </row>
    <row r="33" spans="6:6" x14ac:dyDescent="0.15">
      <c r="F33" s="58">
        <v>31</v>
      </c>
    </row>
    <row r="34" spans="6:6" x14ac:dyDescent="0.15">
      <c r="F34" s="58">
        <v>32</v>
      </c>
    </row>
    <row r="35" spans="6:6" x14ac:dyDescent="0.15">
      <c r="F35" s="58">
        <v>33</v>
      </c>
    </row>
    <row r="36" spans="6:6" x14ac:dyDescent="0.15">
      <c r="F36" s="58">
        <v>34</v>
      </c>
    </row>
    <row r="37" spans="6:6" x14ac:dyDescent="0.15">
      <c r="F37" s="58">
        <v>35</v>
      </c>
    </row>
    <row r="38" spans="6:6" x14ac:dyDescent="0.15">
      <c r="F38" s="58">
        <v>36</v>
      </c>
    </row>
    <row r="39" spans="6:6" x14ac:dyDescent="0.15">
      <c r="F39" s="58">
        <v>37</v>
      </c>
    </row>
    <row r="40" spans="6:6" x14ac:dyDescent="0.15">
      <c r="F40" s="58">
        <v>38</v>
      </c>
    </row>
    <row r="41" spans="6:6" x14ac:dyDescent="0.15">
      <c r="F41" s="58">
        <v>39</v>
      </c>
    </row>
    <row r="42" spans="6:6" x14ac:dyDescent="0.15">
      <c r="F42" s="58">
        <v>40</v>
      </c>
    </row>
    <row r="43" spans="6:6" x14ac:dyDescent="0.15">
      <c r="F43" s="58">
        <v>41</v>
      </c>
    </row>
    <row r="44" spans="6:6" x14ac:dyDescent="0.15">
      <c r="F44" s="58">
        <v>42</v>
      </c>
    </row>
    <row r="45" spans="6:6" x14ac:dyDescent="0.15">
      <c r="F45" s="58">
        <v>43</v>
      </c>
    </row>
    <row r="46" spans="6:6" x14ac:dyDescent="0.15">
      <c r="F46" s="58">
        <v>44</v>
      </c>
    </row>
    <row r="47" spans="6:6" x14ac:dyDescent="0.15">
      <c r="F47" s="58">
        <v>45</v>
      </c>
    </row>
    <row r="48" spans="6:6" x14ac:dyDescent="0.15">
      <c r="F48" s="58">
        <v>46</v>
      </c>
    </row>
    <row r="49" spans="6:6" x14ac:dyDescent="0.15">
      <c r="F49" s="58">
        <v>47</v>
      </c>
    </row>
    <row r="50" spans="6:6" x14ac:dyDescent="0.15">
      <c r="F50" s="58">
        <v>48</v>
      </c>
    </row>
    <row r="51" spans="6:6" x14ac:dyDescent="0.15">
      <c r="F51" s="58">
        <v>49</v>
      </c>
    </row>
    <row r="52" spans="6:6" x14ac:dyDescent="0.15">
      <c r="F52" s="58">
        <v>50</v>
      </c>
    </row>
    <row r="53" spans="6:6" x14ac:dyDescent="0.15">
      <c r="F53" s="58">
        <v>51</v>
      </c>
    </row>
    <row r="54" spans="6:6" x14ac:dyDescent="0.15">
      <c r="F54" s="58">
        <v>52</v>
      </c>
    </row>
    <row r="55" spans="6:6" x14ac:dyDescent="0.15">
      <c r="F55" s="58">
        <v>53</v>
      </c>
    </row>
    <row r="56" spans="6:6" x14ac:dyDescent="0.15">
      <c r="F56" s="58">
        <v>54</v>
      </c>
    </row>
    <row r="57" spans="6:6" x14ac:dyDescent="0.15">
      <c r="F57" s="58">
        <v>55</v>
      </c>
    </row>
    <row r="58" spans="6:6" x14ac:dyDescent="0.15">
      <c r="F58" s="58">
        <v>56</v>
      </c>
    </row>
    <row r="59" spans="6:6" x14ac:dyDescent="0.15">
      <c r="F59" s="58">
        <v>57</v>
      </c>
    </row>
    <row r="60" spans="6:6" x14ac:dyDescent="0.15">
      <c r="F60" s="58">
        <v>58</v>
      </c>
    </row>
    <row r="61" spans="6:6" x14ac:dyDescent="0.15">
      <c r="F61" s="58">
        <v>59</v>
      </c>
    </row>
    <row r="62" spans="6:6" x14ac:dyDescent="0.15">
      <c r="F62" s="58">
        <v>60</v>
      </c>
    </row>
    <row r="63" spans="6:6" x14ac:dyDescent="0.15">
      <c r="F63" s="58">
        <v>61</v>
      </c>
    </row>
    <row r="64" spans="6:6" x14ac:dyDescent="0.15">
      <c r="F64" s="58">
        <v>62</v>
      </c>
    </row>
    <row r="65" spans="6:6" x14ac:dyDescent="0.15">
      <c r="F65" s="58">
        <v>63</v>
      </c>
    </row>
    <row r="66" spans="6:6" x14ac:dyDescent="0.15">
      <c r="F66" s="58">
        <v>64</v>
      </c>
    </row>
    <row r="67" spans="6:6" x14ac:dyDescent="0.15">
      <c r="F67" s="58">
        <v>65</v>
      </c>
    </row>
    <row r="68" spans="6:6" x14ac:dyDescent="0.15">
      <c r="F68" s="58">
        <v>66</v>
      </c>
    </row>
    <row r="69" spans="6:6" x14ac:dyDescent="0.15">
      <c r="F69" s="58">
        <v>67</v>
      </c>
    </row>
    <row r="70" spans="6:6" x14ac:dyDescent="0.15">
      <c r="F70" s="58">
        <v>68</v>
      </c>
    </row>
    <row r="71" spans="6:6" x14ac:dyDescent="0.15">
      <c r="F71" s="58">
        <v>69</v>
      </c>
    </row>
    <row r="72" spans="6:6" x14ac:dyDescent="0.15">
      <c r="F72" s="58">
        <v>70</v>
      </c>
    </row>
    <row r="73" spans="6:6" x14ac:dyDescent="0.15">
      <c r="F73" s="58">
        <v>71</v>
      </c>
    </row>
    <row r="74" spans="6:6" x14ac:dyDescent="0.15">
      <c r="F74" s="58">
        <v>72</v>
      </c>
    </row>
    <row r="75" spans="6:6" x14ac:dyDescent="0.15">
      <c r="F75" s="58">
        <v>73</v>
      </c>
    </row>
    <row r="76" spans="6:6" x14ac:dyDescent="0.15">
      <c r="F76" s="58">
        <v>74</v>
      </c>
    </row>
    <row r="77" spans="6:6" x14ac:dyDescent="0.15">
      <c r="F77" s="58">
        <v>75</v>
      </c>
    </row>
    <row r="78" spans="6:6" x14ac:dyDescent="0.15">
      <c r="F78" s="58">
        <v>76</v>
      </c>
    </row>
    <row r="79" spans="6:6" x14ac:dyDescent="0.15">
      <c r="F79" s="58">
        <v>77</v>
      </c>
    </row>
    <row r="80" spans="6:6" x14ac:dyDescent="0.15">
      <c r="F80" s="58">
        <v>78</v>
      </c>
    </row>
    <row r="81" spans="6:6" x14ac:dyDescent="0.15">
      <c r="F81" s="58">
        <v>79</v>
      </c>
    </row>
    <row r="82" spans="6:6" x14ac:dyDescent="0.15">
      <c r="F82" s="59">
        <v>80</v>
      </c>
    </row>
  </sheetData>
  <mergeCells count="2">
    <mergeCell ref="B2:C2"/>
    <mergeCell ref="D2:E2"/>
  </mergeCells>
  <phoneticPr fontId="2"/>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【様式】現場閉所報告書</vt:lpstr>
      <vt:lpstr>【記載例】現場閉所報告書</vt:lpstr>
      <vt:lpstr>【様式】休日確保状況報告書</vt:lpstr>
      <vt:lpstr>【記載例】休日確保状況報告書</vt:lpstr>
      <vt:lpstr>プルダウン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降籏　啓介</cp:lastModifiedBy>
  <cp:lastPrinted>2026-10-26T06:41:07Z</cp:lastPrinted>
  <dcterms:modified xsi:type="dcterms:W3CDTF">2026-10-26T06:43:16Z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2024-12-11T03:05:40Z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97ffc38f-31d5-4aa5-8a46-b758eab2e8d9</vt:lpwstr>
  </property>
  <property fmtid="{D5CDD505-2E9C-101B-9397-08002B2CF9AE}" pid="8" name="MSIP_Label_defa4170-0d19-0005-0004-bc88714345d2_ContentBits">
    <vt:lpwstr>0</vt:lpwstr>
  </property>
</Properties>
</file>