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子育て支援課\07　放課後対策第一係\70_事務\70_キッズメール\★R8導入計画　新・キッズ安心メール関係\★事業者選定(プロポ)\10 仕様・募集要項・提出書類・評価基準検討\"/>
    </mc:Choice>
  </mc:AlternateContent>
  <xr:revisionPtr revIDLastSave="0" documentId="13_ncr:1_{7065A20B-A278-4AE0-AEE4-17326E2A3E9E}" xr6:coauthVersionLast="47" xr6:coauthVersionMax="47" xr10:uidLastSave="{00000000-0000-0000-0000-000000000000}"/>
  <bookViews>
    <workbookView xWindow="-110" yWindow="-110" windowWidth="19420" windowHeight="10300" tabRatio="731" xr2:uid="{00000000-000D-0000-FFFF-FFFF00000000}"/>
  </bookViews>
  <sheets>
    <sheet name="【様式エ】見積書" sheetId="47" r:id="rId1"/>
    <sheet name="【様式エ】記入例" sheetId="49" r:id="rId2"/>
  </sheets>
  <definedNames>
    <definedName name="_xlnm.Print_Area" localSheetId="1">【様式エ】記入例!$A$1:$R$46</definedName>
    <definedName name="_xlnm.Print_Area" localSheetId="0">【様式エ】見積書!$A$1:$S$48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47" l="1"/>
  <c r="G9" i="49"/>
  <c r="K9" i="49" s="1"/>
  <c r="Q9" i="49" s="1"/>
  <c r="G10" i="49"/>
  <c r="K10" i="49" s="1"/>
  <c r="G34" i="49"/>
  <c r="L34" i="49" s="1"/>
  <c r="M34" i="49" s="1"/>
  <c r="N34" i="49" s="1"/>
  <c r="O34" i="49" s="1"/>
  <c r="P34" i="49" s="1"/>
  <c r="G27" i="49" l="1"/>
  <c r="G8" i="49"/>
  <c r="G7" i="49"/>
  <c r="G6" i="49"/>
  <c r="L40" i="49" l="1"/>
  <c r="M40" i="49" s="1"/>
  <c r="N40" i="49" s="1"/>
  <c r="O40" i="49" s="1"/>
  <c r="P40" i="49" s="1"/>
  <c r="M42" i="47"/>
  <c r="N42" i="47" s="1"/>
  <c r="O42" i="47" s="1"/>
  <c r="P42" i="47" s="1"/>
  <c r="Q42" i="47" s="1"/>
  <c r="L23" i="49"/>
  <c r="M23" i="49" s="1"/>
  <c r="N23" i="49" s="1"/>
  <c r="O23" i="49" s="1"/>
  <c r="P23" i="49" s="1"/>
  <c r="M23" i="47"/>
  <c r="N23" i="47" s="1"/>
  <c r="O23" i="47" s="1"/>
  <c r="P23" i="47" s="1"/>
  <c r="Q23" i="47" s="1"/>
  <c r="L5" i="49"/>
  <c r="M5" i="49" s="1"/>
  <c r="N5" i="49" s="1"/>
  <c r="O5" i="49" s="1"/>
  <c r="P5" i="49" s="1"/>
  <c r="M5" i="47"/>
  <c r="N5" i="47" s="1"/>
  <c r="O5" i="47" s="1"/>
  <c r="P5" i="47" s="1"/>
  <c r="Q5" i="47" s="1"/>
  <c r="L33" i="49"/>
  <c r="M33" i="47"/>
  <c r="Q18" i="47"/>
  <c r="P18" i="47"/>
  <c r="O18" i="47"/>
  <c r="P18" i="49"/>
  <c r="O18" i="49"/>
  <c r="N18" i="49"/>
  <c r="G31" i="49"/>
  <c r="P31" i="49"/>
  <c r="P43" i="49" s="1"/>
  <c r="O31" i="49"/>
  <c r="O43" i="49" s="1"/>
  <c r="N31" i="49"/>
  <c r="N43" i="49" s="1"/>
  <c r="M31" i="49"/>
  <c r="M43" i="49" s="1"/>
  <c r="L31" i="49"/>
  <c r="Q30" i="49"/>
  <c r="Q29" i="49"/>
  <c r="Q28" i="49"/>
  <c r="Q27" i="49"/>
  <c r="Q26" i="49"/>
  <c r="Q25" i="49"/>
  <c r="Q24" i="49"/>
  <c r="P21" i="49"/>
  <c r="O21" i="49"/>
  <c r="N21" i="49"/>
  <c r="M21" i="49"/>
  <c r="L21" i="49"/>
  <c r="K21" i="49"/>
  <c r="Q20" i="49"/>
  <c r="G20" i="49"/>
  <c r="Q19" i="49"/>
  <c r="G19" i="49"/>
  <c r="K18" i="49"/>
  <c r="P17" i="49"/>
  <c r="O17" i="49"/>
  <c r="N17" i="49"/>
  <c r="M17" i="49"/>
  <c r="L17" i="49"/>
  <c r="K17" i="49"/>
  <c r="Q16" i="49"/>
  <c r="J16" i="49"/>
  <c r="G16" i="49"/>
  <c r="Q15" i="49"/>
  <c r="J15" i="49"/>
  <c r="G15" i="49"/>
  <c r="K14" i="49"/>
  <c r="P38" i="49"/>
  <c r="P42" i="49" s="1"/>
  <c r="O38" i="49"/>
  <c r="O42" i="49" s="1"/>
  <c r="N38" i="49"/>
  <c r="N42" i="49" s="1"/>
  <c r="M38" i="49"/>
  <c r="M42" i="49" s="1"/>
  <c r="L38" i="49"/>
  <c r="L42" i="49" s="1"/>
  <c r="Q34" i="49"/>
  <c r="Q11" i="49"/>
  <c r="Q10" i="49"/>
  <c r="Q8" i="49"/>
  <c r="Q6" i="49"/>
  <c r="G17" i="49" l="1"/>
  <c r="G21" i="49"/>
  <c r="Q17" i="49"/>
  <c r="Q7" i="49"/>
  <c r="K12" i="49"/>
  <c r="G12" i="49"/>
  <c r="O44" i="49"/>
  <c r="O45" i="49" s="1"/>
  <c r="M44" i="49"/>
  <c r="M45" i="49" s="1"/>
  <c r="P44" i="49"/>
  <c r="P45" i="49" s="1"/>
  <c r="Q21" i="49"/>
  <c r="G38" i="49"/>
  <c r="N44" i="49"/>
  <c r="N45" i="49" s="1"/>
  <c r="Q31" i="49"/>
  <c r="Q43" i="49" s="1"/>
  <c r="Q38" i="49"/>
  <c r="Q42" i="49" s="1"/>
  <c r="L43" i="49"/>
  <c r="M33" i="49"/>
  <c r="N33" i="49" s="1"/>
  <c r="L14" i="49"/>
  <c r="L18" i="49"/>
  <c r="Q12" i="49" l="1"/>
  <c r="K41" i="49" s="1"/>
  <c r="M18" i="49"/>
  <c r="M14" i="49"/>
  <c r="N14" i="49" s="1"/>
  <c r="O14" i="49" s="1"/>
  <c r="P14" i="49" s="1"/>
  <c r="O33" i="49"/>
  <c r="P33" i="49" s="1"/>
  <c r="L44" i="49"/>
  <c r="L45" i="49" s="1"/>
  <c r="R7" i="47"/>
  <c r="R30" i="47"/>
  <c r="R29" i="47"/>
  <c r="Q21" i="47"/>
  <c r="P21" i="47"/>
  <c r="O21" i="47"/>
  <c r="N21" i="47"/>
  <c r="M21" i="47"/>
  <c r="L21" i="47"/>
  <c r="R20" i="47"/>
  <c r="G20" i="47"/>
  <c r="R19" i="47"/>
  <c r="G19" i="47"/>
  <c r="G21" i="47" s="1"/>
  <c r="L18" i="47"/>
  <c r="Q17" i="47"/>
  <c r="P17" i="47"/>
  <c r="O17" i="47"/>
  <c r="N17" i="47"/>
  <c r="M17" i="47"/>
  <c r="L17" i="47"/>
  <c r="R16" i="47"/>
  <c r="J16" i="47"/>
  <c r="G16" i="47"/>
  <c r="R15" i="47"/>
  <c r="J15" i="47"/>
  <c r="G15" i="47"/>
  <c r="L14" i="47"/>
  <c r="R39" i="47"/>
  <c r="R38" i="47"/>
  <c r="R37" i="47"/>
  <c r="R36" i="47"/>
  <c r="R35" i="47"/>
  <c r="Q40" i="47"/>
  <c r="Q44" i="47" s="1"/>
  <c r="P40" i="47"/>
  <c r="P44" i="47" s="1"/>
  <c r="O40" i="47"/>
  <c r="O44" i="47" s="1"/>
  <c r="N40" i="47"/>
  <c r="N44" i="47" s="1"/>
  <c r="M40" i="47"/>
  <c r="M44" i="47" s="1"/>
  <c r="R10" i="47"/>
  <c r="R9" i="47"/>
  <c r="R8" i="47"/>
  <c r="K44" i="49" l="1"/>
  <c r="K45" i="49" s="1"/>
  <c r="Q45" i="49" s="1"/>
  <c r="Q41" i="49"/>
  <c r="Q44" i="49" s="1"/>
  <c r="L11" i="47"/>
  <c r="R11" i="47" s="1"/>
  <c r="R6" i="47"/>
  <c r="G11" i="47"/>
  <c r="G31" i="47"/>
  <c r="P31" i="47"/>
  <c r="P45" i="47" s="1"/>
  <c r="P46" i="47" s="1"/>
  <c r="P47" i="47" s="1"/>
  <c r="R28" i="47"/>
  <c r="R34" i="47"/>
  <c r="G17" i="47"/>
  <c r="R26" i="47"/>
  <c r="R21" i="47"/>
  <c r="N31" i="47"/>
  <c r="N45" i="47" s="1"/>
  <c r="N46" i="47" s="1"/>
  <c r="N47" i="47" s="1"/>
  <c r="G40" i="47"/>
  <c r="R27" i="47"/>
  <c r="Q31" i="47"/>
  <c r="Q45" i="47" s="1"/>
  <c r="Q46" i="47" s="1"/>
  <c r="Q47" i="47" s="1"/>
  <c r="R40" i="47"/>
  <c r="R44" i="47" s="1"/>
  <c r="N33" i="47"/>
  <c r="O33" i="47" s="1"/>
  <c r="M14" i="47"/>
  <c r="R17" i="47"/>
  <c r="M18" i="47"/>
  <c r="R43" i="47" l="1"/>
  <c r="O31" i="47"/>
  <c r="O45" i="47" s="1"/>
  <c r="O46" i="47" s="1"/>
  <c r="O47" i="47" s="1"/>
  <c r="R25" i="47"/>
  <c r="P33" i="47"/>
  <c r="Q33" i="47" s="1"/>
  <c r="N18" i="47"/>
  <c r="N14" i="47"/>
  <c r="O14" i="47" s="1"/>
  <c r="P14" i="47" s="1"/>
  <c r="Q14" i="47" s="1"/>
  <c r="M31" i="47"/>
  <c r="M45" i="47" s="1"/>
  <c r="M46" i="47" s="1"/>
  <c r="M47" i="47" s="1"/>
  <c r="R24" i="47"/>
  <c r="L46" i="47" l="1"/>
  <c r="L47" i="47" s="1"/>
  <c r="R47" i="47"/>
  <c r="R31" i="47"/>
  <c r="R45" i="47" s="1"/>
  <c r="R46" i="47" s="1"/>
</calcChain>
</file>

<file path=xl/sharedStrings.xml><?xml version="1.0" encoding="utf-8"?>
<sst xmlns="http://schemas.openxmlformats.org/spreadsheetml/2006/main" count="169" uniqueCount="60">
  <si>
    <t>項目</t>
    <rPh sb="0" eb="2">
      <t>コウモク</t>
    </rPh>
    <phoneticPr fontId="2"/>
  </si>
  <si>
    <t>単位</t>
    <rPh sb="0" eb="2">
      <t>タンイ</t>
    </rPh>
    <phoneticPr fontId="2"/>
  </si>
  <si>
    <t>運用終了日
（予定）</t>
    <rPh sb="0" eb="2">
      <t>ウンヨウ</t>
    </rPh>
    <rPh sb="2" eb="5">
      <t>シュウリョウビ</t>
    </rPh>
    <rPh sb="7" eb="9">
      <t>ヨテイ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</si>
  <si>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</si>
  <si>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</si>
  <si>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リース
開始日</t>
    <rPh sb="4" eb="6">
      <t>カイシ</t>
    </rPh>
    <rPh sb="6" eb="7">
      <t>ヒ</t>
    </rPh>
    <phoneticPr fontId="2"/>
  </si>
  <si>
    <t>リース
終了日</t>
    <rPh sb="4" eb="7">
      <t>シュウリョウビ</t>
    </rPh>
    <phoneticPr fontId="2"/>
  </si>
  <si>
    <t>リース
期間（月）</t>
    <rPh sb="4" eb="6">
      <t>キカン</t>
    </rPh>
    <rPh sb="7" eb="8">
      <t>ツキ</t>
    </rPh>
    <phoneticPr fontId="2"/>
  </si>
  <si>
    <t>構築（リース）</t>
    <rPh sb="0" eb="2">
      <t>コウチク</t>
    </rPh>
    <phoneticPr fontId="2"/>
  </si>
  <si>
    <t>構築（一括）</t>
    <rPh sb="0" eb="2">
      <t>コウチク</t>
    </rPh>
    <rPh sb="3" eb="5">
      <t>イッカツ</t>
    </rPh>
    <phoneticPr fontId="2"/>
  </si>
  <si>
    <t>運用開始日</t>
    <rPh sb="0" eb="2">
      <t>ウンヨウ</t>
    </rPh>
    <rPh sb="2" eb="4">
      <t>カイシ</t>
    </rPh>
    <rPh sb="4" eb="5">
      <t>ヒ</t>
    </rPh>
    <phoneticPr fontId="2"/>
  </si>
  <si>
    <t>運用期間（月）</t>
    <rPh sb="0" eb="2">
      <t>ウンヨウ</t>
    </rPh>
    <rPh sb="2" eb="4">
      <t>キカン</t>
    </rPh>
    <rPh sb="5" eb="6">
      <t>ツキ</t>
    </rPh>
    <phoneticPr fontId="2"/>
  </si>
  <si>
    <t>数量</t>
    <rPh sb="0" eb="2">
      <t>スウリョウ</t>
    </rPh>
    <phoneticPr fontId="2"/>
  </si>
  <si>
    <t>提供買取
単価</t>
    <rPh sb="0" eb="2">
      <t>テイキョウ</t>
    </rPh>
    <rPh sb="2" eb="4">
      <t>カイトリ</t>
    </rPh>
    <rPh sb="5" eb="7">
      <t>タンカ</t>
    </rPh>
    <phoneticPr fontId="2"/>
  </si>
  <si>
    <t>提供買取
価格合計</t>
    <rPh sb="0" eb="2">
      <t>テイキョウ</t>
    </rPh>
    <rPh sb="2" eb="4">
      <t>カイトリ</t>
    </rPh>
    <rPh sb="5" eb="7">
      <t>カカク</t>
    </rPh>
    <rPh sb="7" eb="9">
      <t>ゴウケイ</t>
    </rPh>
    <phoneticPr fontId="2"/>
  </si>
  <si>
    <t>提供単価</t>
    <rPh sb="0" eb="2">
      <t>テイキョウ</t>
    </rPh>
    <rPh sb="2" eb="4">
      <t>タンカ</t>
    </rPh>
    <phoneticPr fontId="2"/>
  </si>
  <si>
    <t>提供価格
合計</t>
    <rPh sb="0" eb="2">
      <t>テイキョウ</t>
    </rPh>
    <rPh sb="2" eb="4">
      <t>カカク</t>
    </rPh>
    <rPh sb="5" eb="7">
      <t>ゴウケイ</t>
    </rPh>
    <phoneticPr fontId="2"/>
  </si>
  <si>
    <t>リース料率</t>
    <rPh sb="3" eb="4">
      <t>リョウ</t>
    </rPh>
    <rPh sb="4" eb="5">
      <t>リツ</t>
    </rPh>
    <phoneticPr fontId="2"/>
  </si>
  <si>
    <t>備考</t>
    <phoneticPr fontId="2"/>
  </si>
  <si>
    <t>システム構築</t>
    <phoneticPr fontId="2"/>
  </si>
  <si>
    <t>合計</t>
    <rPh sb="0" eb="1">
      <t>ゴウケイ</t>
    </rPh>
    <phoneticPr fontId="2"/>
  </si>
  <si>
    <t>準備委託経費</t>
    <rPh sb="0" eb="2">
      <t>ジュンビ</t>
    </rPh>
    <rPh sb="2" eb="4">
      <t>イタク</t>
    </rPh>
    <rPh sb="4" eb="6">
      <t>ケイヒ</t>
    </rPh>
    <phoneticPr fontId="2"/>
  </si>
  <si>
    <t>機器リース経費</t>
    <rPh sb="0" eb="2">
      <t>キキ</t>
    </rPh>
    <rPh sb="5" eb="7">
      <t>ケイヒ</t>
    </rPh>
    <phoneticPr fontId="2"/>
  </si>
  <si>
    <t>合計（準備委託経費）</t>
    <rPh sb="0" eb="2">
      <t>ゴウケイ</t>
    </rPh>
    <rPh sb="3" eb="5">
      <t>ジュンビ</t>
    </rPh>
    <rPh sb="5" eb="7">
      <t>イタク</t>
    </rPh>
    <rPh sb="7" eb="9">
      <t>ケイヒ</t>
    </rPh>
    <phoneticPr fontId="2"/>
  </si>
  <si>
    <t>合計（機器リース経費）</t>
    <rPh sb="0" eb="2">
      <t>ゴウケイ</t>
    </rPh>
    <rPh sb="3" eb="5">
      <t>キキ</t>
    </rPh>
    <rPh sb="8" eb="10">
      <t>ケイヒ</t>
    </rPh>
    <phoneticPr fontId="2"/>
  </si>
  <si>
    <t>合計（運営業務委託経費）</t>
    <rPh sb="0" eb="2">
      <t>ゴウケイ</t>
    </rPh>
    <rPh sb="3" eb="5">
      <t>ウンエイ</t>
    </rPh>
    <rPh sb="5" eb="7">
      <t>ギョウム</t>
    </rPh>
    <rPh sb="7" eb="9">
      <t>イタク</t>
    </rPh>
    <rPh sb="9" eb="11">
      <t>ケイヒ</t>
    </rPh>
    <phoneticPr fontId="2"/>
  </si>
  <si>
    <t>総合計（消費税含まず）</t>
    <rPh sb="0" eb="1">
      <t>ソウ</t>
    </rPh>
    <rPh sb="1" eb="3">
      <t>ゴウケイ</t>
    </rPh>
    <rPh sb="4" eb="7">
      <t>ショウヒゼイ</t>
    </rPh>
    <rPh sb="7" eb="8">
      <t>フク</t>
    </rPh>
    <phoneticPr fontId="2"/>
  </si>
  <si>
    <t>総合計（消費税含む）</t>
    <rPh sb="0" eb="1">
      <t>ソウ</t>
    </rPh>
    <rPh sb="1" eb="3">
      <t>ゴウケイ</t>
    </rPh>
    <rPh sb="4" eb="7">
      <t>ショウヒゼイ</t>
    </rPh>
    <rPh sb="7" eb="8">
      <t>フク</t>
    </rPh>
    <phoneticPr fontId="2"/>
  </si>
  <si>
    <t>事業者名</t>
    <rPh sb="0" eb="3">
      <t>ジギョウシャ</t>
    </rPh>
    <rPh sb="3" eb="4">
      <t>メイ</t>
    </rPh>
    <phoneticPr fontId="2"/>
  </si>
  <si>
    <t>提供
費用合計</t>
    <rPh sb="0" eb="2">
      <t>テイキョウ</t>
    </rPh>
    <rPh sb="3" eb="5">
      <t>ヒヨウ</t>
    </rPh>
    <rPh sb="5" eb="7">
      <t>ゴウケイ</t>
    </rPh>
    <phoneticPr fontId="2"/>
  </si>
  <si>
    <t>日</t>
    <rPh sb="0" eb="1">
      <t>ニチ</t>
    </rPh>
    <phoneticPr fontId="2"/>
  </si>
  <si>
    <t>回線使用料</t>
    <rPh sb="0" eb="2">
      <t>カイセン</t>
    </rPh>
    <rPh sb="2" eb="5">
      <t>シヨウリョウ</t>
    </rPh>
    <phoneticPr fontId="2"/>
  </si>
  <si>
    <t>（参考）
■読取端末
■その他の機器</t>
    <rPh sb="1" eb="3">
      <t>サンコウ</t>
    </rPh>
    <rPh sb="6" eb="8">
      <t>ヨミトリ</t>
    </rPh>
    <rPh sb="8" eb="10">
      <t>タンマツ</t>
    </rPh>
    <rPh sb="14" eb="15">
      <t>ホカ</t>
    </rPh>
    <rPh sb="16" eb="18">
      <t>キキ</t>
    </rPh>
    <phoneticPr fontId="2"/>
  </si>
  <si>
    <t>○○○○株式会社</t>
    <rPh sb="4" eb="6">
      <t>カブシキ</t>
    </rPh>
    <rPh sb="6" eb="8">
      <t>カイシャ</t>
    </rPh>
    <phoneticPr fontId="2"/>
  </si>
  <si>
    <t>運用</t>
    <rPh sb="0" eb="2">
      <t>ウンヨウ</t>
    </rPh>
    <phoneticPr fontId="2"/>
  </si>
  <si>
    <t>年</t>
    <rPh sb="0" eb="1">
      <t>ネン</t>
    </rPh>
    <phoneticPr fontId="2"/>
  </si>
  <si>
    <t>コールセンター</t>
    <phoneticPr fontId="2"/>
  </si>
  <si>
    <t>ICカード</t>
    <phoneticPr fontId="2"/>
  </si>
  <si>
    <t>システム保守</t>
    <rPh sb="4" eb="6">
      <t>ホシュ</t>
    </rPh>
    <phoneticPr fontId="2"/>
  </si>
  <si>
    <t>回線</t>
    <rPh sb="0" eb="2">
      <t>カイセン</t>
    </rPh>
    <phoneticPr fontId="2"/>
  </si>
  <si>
    <t>個</t>
    <rPh sb="0" eb="1">
      <t>コ</t>
    </rPh>
    <phoneticPr fontId="2"/>
  </si>
  <si>
    <t>その他（○○○○）</t>
    <rPh sb="2" eb="3">
      <t>タ</t>
    </rPh>
    <phoneticPr fontId="2"/>
  </si>
  <si>
    <t>※項目は例示です。</t>
    <rPh sb="1" eb="3">
      <t>コウモク</t>
    </rPh>
    <rPh sb="4" eb="6">
      <t>レイジ</t>
    </rPh>
    <phoneticPr fontId="2"/>
  </si>
  <si>
    <t>※適宜、「行」を追加・削除して作成してください。</t>
    <rPh sb="1" eb="3">
      <t>テキギ</t>
    </rPh>
    <rPh sb="5" eb="6">
      <t>ギョウ</t>
    </rPh>
    <rPh sb="8" eb="10">
      <t>ツイカ</t>
    </rPh>
    <rPh sb="11" eb="13">
      <t>サクジョ</t>
    </rPh>
    <rPh sb="15" eb="17">
      <t>サクセイ</t>
    </rPh>
    <phoneticPr fontId="2"/>
  </si>
  <si>
    <t>※既に入力されている計算式については、再度ご確認ください。</t>
    <rPh sb="1" eb="2">
      <t>スデ</t>
    </rPh>
    <rPh sb="3" eb="5">
      <t>ニュウリョク</t>
    </rPh>
    <rPh sb="10" eb="12">
      <t>ケイサン</t>
    </rPh>
    <rPh sb="12" eb="13">
      <t>シキ</t>
    </rPh>
    <rPh sb="19" eb="21">
      <t>サイド</t>
    </rPh>
    <rPh sb="22" eb="24">
      <t>カクニン</t>
    </rPh>
    <phoneticPr fontId="2"/>
  </si>
  <si>
    <t>設計</t>
    <rPh sb="0" eb="2">
      <t>セッケイ</t>
    </rPh>
    <phoneticPr fontId="2"/>
  </si>
  <si>
    <t>サーバー構築</t>
    <rPh sb="4" eb="6">
      <t>コウチク</t>
    </rPh>
    <phoneticPr fontId="2"/>
  </si>
  <si>
    <t>その他</t>
    <rPh sb="2" eb="3">
      <t>タ</t>
    </rPh>
    <phoneticPr fontId="2"/>
  </si>
  <si>
    <t>式</t>
    <rPh sb="0" eb="1">
      <t>シキ</t>
    </rPh>
    <phoneticPr fontId="2"/>
  </si>
  <si>
    <t>保護者向けサイト構築</t>
    <rPh sb="0" eb="4">
      <t>ホゴシャム</t>
    </rPh>
    <rPh sb="8" eb="10">
      <t>コウチク</t>
    </rPh>
    <phoneticPr fontId="2"/>
  </si>
  <si>
    <t>運営保守委託経費</t>
    <rPh sb="0" eb="2">
      <t>ウンエイ</t>
    </rPh>
    <rPh sb="2" eb="4">
      <t>ホシュ</t>
    </rPh>
    <rPh sb="4" eb="6">
      <t>イタク</t>
    </rPh>
    <rPh sb="6" eb="8">
      <t>ケイヒ</t>
    </rPh>
    <phoneticPr fontId="2"/>
  </si>
  <si>
    <t>ねりまキッズ安心メール・新システムの構築および運営保守委託に係るプロポーザル見積書　【様式エ】</t>
    <rPh sb="6" eb="8">
      <t>アンシン</t>
    </rPh>
    <rPh sb="12" eb="13">
      <t>シン</t>
    </rPh>
    <rPh sb="18" eb="20">
      <t>コウチク</t>
    </rPh>
    <rPh sb="23" eb="25">
      <t>ウンエイ</t>
    </rPh>
    <rPh sb="25" eb="27">
      <t>ホシュ</t>
    </rPh>
    <rPh sb="27" eb="29">
      <t>イタク</t>
    </rPh>
    <rPh sb="30" eb="31">
      <t>カカ</t>
    </rPh>
    <rPh sb="38" eb="41">
      <t>ミツモリショ</t>
    </rPh>
    <rPh sb="43" eb="45">
      <t>ヨウシキ</t>
    </rPh>
    <phoneticPr fontId="2"/>
  </si>
  <si>
    <t>読取端末</t>
    <rPh sb="0" eb="4">
      <t>ヨミトリタンマツ</t>
    </rPh>
    <phoneticPr fontId="2"/>
  </si>
  <si>
    <t>リース料率は1.9％</t>
    <rPh sb="3" eb="5">
      <t>リョウリツ</t>
    </rPh>
    <phoneticPr fontId="2"/>
  </si>
  <si>
    <t>媒体</t>
    <rPh sb="0" eb="2">
      <t>バイタイ</t>
    </rPh>
    <phoneticPr fontId="2"/>
  </si>
  <si>
    <t>枚</t>
    <rPh sb="0" eb="1">
      <t>マイ</t>
    </rPh>
    <phoneticPr fontId="2"/>
  </si>
  <si>
    <t>（参考）
■開発経費
■運用業務
■コールセンター運用経費
■その他　等</t>
    <rPh sb="1" eb="3">
      <t>サンコウ</t>
    </rPh>
    <rPh sb="6" eb="8">
      <t>カイハツ</t>
    </rPh>
    <rPh sb="8" eb="10">
      <t>ケイヒ</t>
    </rPh>
    <rPh sb="12" eb="14">
      <t>ウンヨウ</t>
    </rPh>
    <rPh sb="14" eb="16">
      <t>ギョウム</t>
    </rPh>
    <rPh sb="25" eb="27">
      <t>ウンヨウ</t>
    </rPh>
    <rPh sb="27" eb="29">
      <t>ケイヒ</t>
    </rPh>
    <rPh sb="33" eb="34">
      <t>タ</t>
    </rPh>
    <rPh sb="35" eb="36">
      <t>ナド</t>
    </rPh>
    <phoneticPr fontId="2"/>
  </si>
  <si>
    <t>（参考）
■開発経費
■運用業務
■コールセンター運用経費
■その他　等</t>
    <rPh sb="1" eb="3">
      <t>サンコウ</t>
    </rPh>
    <rPh sb="6" eb="8">
      <t>カイハツ</t>
    </rPh>
    <rPh sb="8" eb="10">
      <t>ケイヒ</t>
    </rPh>
    <rPh sb="12" eb="14">
      <t>ウンヨウ</t>
    </rPh>
    <rPh sb="14" eb="16">
      <t>ギョウム</t>
    </rPh>
    <rPh sb="25" eb="29">
      <t>ウンヨウケイヒ</t>
    </rPh>
    <rPh sb="33" eb="34">
      <t>タ</t>
    </rPh>
    <rPh sb="35" eb="36">
      <t>ナド</t>
    </rPh>
    <phoneticPr fontId="2"/>
  </si>
  <si>
    <t>（参考）
■コールセンター等運用業務
■マニュアル等の作成
■システム保守
■回線使用料
■ICカード・ケース
その他　等</t>
    <rPh sb="1" eb="3">
      <t>サンコウ</t>
    </rPh>
    <rPh sb="13" eb="14">
      <t>トウ</t>
    </rPh>
    <rPh sb="25" eb="26">
      <t>ナド</t>
    </rPh>
    <rPh sb="27" eb="29">
      <t>サクセイ</t>
    </rPh>
    <rPh sb="39" eb="41">
      <t>カイセン</t>
    </rPh>
    <rPh sb="41" eb="44">
      <t>シヨウリョウ</t>
    </rPh>
    <rPh sb="58" eb="59">
      <t>タ</t>
    </rPh>
    <rPh sb="60" eb="61">
      <t>ナド</t>
    </rPh>
    <phoneticPr fontId="2"/>
  </si>
  <si>
    <t>（参考）
■コールセンター等運用業務
■マニュアル等の作成
■システム保守
■回線使用料
■ICカード
その他　等</t>
    <rPh sb="1" eb="3">
      <t>サンコウ</t>
    </rPh>
    <rPh sb="25" eb="26">
      <t>ナド</t>
    </rPh>
    <rPh sb="27" eb="29">
      <t>サクセイ</t>
    </rPh>
    <rPh sb="39" eb="41">
      <t>カイセン</t>
    </rPh>
    <rPh sb="41" eb="44">
      <t>シヨウリョウ</t>
    </rPh>
    <rPh sb="54" eb="55">
      <t>タ</t>
    </rPh>
    <rPh sb="56" eb="57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</si>
</sst>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6" formatCode="&quot;¥&quot;#,##0;[Red]&quot;¥&quot;\-#,##0"/>
    <numFmt numFmtId="176" formatCode="0.0%"/>
    <numFmt numFmtId="177" formatCode="&quot;平&quot;&quot;成&quot;#&quot;年&quot;&quot;度&quot;"/>
    <numFmt numFmtId="178" formatCode="#,##0.0_ "/>
    <numFmt numFmtId="179" formatCode="[$-411]ge\.m\.d;@"/>
    <numFmt numFmtId="180" formatCode="#,##0_);[Red]\(#,##0\)"/>
    <numFmt numFmtId="181" formatCode="&quot;令&quot;&quot;和&quot;#&quot;年&quot;&quot;度&quot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23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3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/>
    </xf>
    <xf numFmtId="58" fontId="20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20" fillId="27" borderId="13" xfId="0" applyFont="1" applyFill="1" applyBorder="1" applyAlignment="1">
      <alignment horizontal="center" vertical="center" wrapText="1"/>
    </xf>
    <xf numFmtId="0" fontId="20" fillId="27" borderId="14" xfId="0" applyFont="1" applyFill="1" applyBorder="1" applyAlignment="1">
      <alignment horizontal="center" vertical="center" wrapText="1"/>
    </xf>
    <xf numFmtId="0" fontId="20" fillId="29" borderId="16" xfId="0" applyFont="1" applyFill="1" applyBorder="1" applyAlignment="1">
      <alignment horizontal="center" vertical="center"/>
    </xf>
    <xf numFmtId="6" fontId="21" fillId="30" borderId="17" xfId="40" applyFont="1" applyFill="1" applyBorder="1" applyAlignment="1">
      <alignment vertical="center"/>
    </xf>
    <xf numFmtId="6" fontId="21" fillId="30" borderId="18" xfId="40" applyFont="1" applyFill="1" applyBorder="1" applyAlignment="1">
      <alignment vertical="center"/>
    </xf>
    <xf numFmtId="0" fontId="20" fillId="0" borderId="19" xfId="0" applyFont="1" applyBorder="1"/>
    <xf numFmtId="0" fontId="20" fillId="26" borderId="20" xfId="0" applyFont="1" applyFill="1" applyBorder="1" applyAlignment="1">
      <alignment horizontal="center" vertical="center"/>
    </xf>
    <xf numFmtId="0" fontId="20" fillId="27" borderId="21" xfId="0" applyFont="1" applyFill="1" applyBorder="1" applyAlignment="1">
      <alignment horizontal="center" vertical="center" wrapText="1"/>
    </xf>
    <xf numFmtId="0" fontId="20" fillId="27" borderId="20" xfId="0" applyFont="1" applyFill="1" applyBorder="1" applyAlignment="1">
      <alignment horizontal="center" vertical="center" wrapText="1"/>
    </xf>
    <xf numFmtId="0" fontId="20" fillId="27" borderId="22" xfId="0" applyFont="1" applyFill="1" applyBorder="1" applyAlignment="1">
      <alignment horizontal="center" vertical="center" wrapText="1"/>
    </xf>
    <xf numFmtId="177" fontId="20" fillId="28" borderId="21" xfId="0" applyNumberFormat="1" applyFont="1" applyFill="1" applyBorder="1" applyAlignment="1">
      <alignment horizontal="center" vertical="center"/>
    </xf>
    <xf numFmtId="0" fontId="20" fillId="26" borderId="24" xfId="0" quotePrefix="1" applyFont="1" applyFill="1" applyBorder="1" applyAlignment="1">
      <alignment horizontal="center" vertical="center" wrapText="1"/>
    </xf>
    <xf numFmtId="0" fontId="20" fillId="29" borderId="24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 wrapText="1"/>
    </xf>
    <xf numFmtId="0" fontId="20" fillId="27" borderId="18" xfId="0" applyFont="1" applyFill="1" applyBorder="1" applyAlignment="1">
      <alignment horizontal="center" vertical="center" wrapText="1"/>
    </xf>
    <xf numFmtId="177" fontId="20" fillId="28" borderId="17" xfId="0" applyNumberFormat="1" applyFont="1" applyFill="1" applyBorder="1" applyAlignment="1">
      <alignment horizontal="center" vertical="center"/>
    </xf>
    <xf numFmtId="0" fontId="20" fillId="26" borderId="27" xfId="0" quotePrefix="1" applyFont="1" applyFill="1" applyBorder="1" applyAlignment="1">
      <alignment horizontal="center" vertical="center" wrapText="1"/>
    </xf>
    <xf numFmtId="6" fontId="21" fillId="30" borderId="29" xfId="4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26" borderId="25" xfId="0" applyFont="1" applyFill="1" applyBorder="1" applyAlignment="1">
      <alignment horizontal="center" vertical="center"/>
    </xf>
    <xf numFmtId="0" fontId="20" fillId="26" borderId="36" xfId="0" applyFont="1" applyFill="1" applyBorder="1" applyAlignment="1">
      <alignment horizontal="center" vertical="center"/>
    </xf>
    <xf numFmtId="0" fontId="20" fillId="31" borderId="37" xfId="0" applyFont="1" applyFill="1" applyBorder="1" applyAlignment="1">
      <alignment vertical="center"/>
    </xf>
    <xf numFmtId="0" fontId="20" fillId="31" borderId="38" xfId="0" applyFont="1" applyFill="1" applyBorder="1" applyAlignment="1">
      <alignment vertical="center"/>
    </xf>
    <xf numFmtId="0" fontId="21" fillId="31" borderId="39" xfId="0" applyFont="1" applyFill="1" applyBorder="1" applyAlignment="1">
      <alignment vertical="center" wrapText="1"/>
    </xf>
    <xf numFmtId="0" fontId="21" fillId="31" borderId="40" xfId="0" applyFont="1" applyFill="1" applyBorder="1" applyAlignment="1">
      <alignment vertical="center"/>
    </xf>
    <xf numFmtId="178" fontId="20" fillId="0" borderId="0" xfId="0" applyNumberFormat="1" applyFont="1"/>
    <xf numFmtId="178" fontId="20" fillId="0" borderId="0" xfId="0" applyNumberFormat="1" applyFont="1" applyAlignment="1">
      <alignment vertical="center"/>
    </xf>
    <xf numFmtId="38" fontId="20" fillId="31" borderId="11" xfId="40" applyNumberFormat="1" applyFont="1" applyFill="1" applyBorder="1" applyAlignment="1">
      <alignment vertical="center"/>
    </xf>
    <xf numFmtId="38" fontId="20" fillId="31" borderId="18" xfId="40" applyNumberFormat="1" applyFont="1" applyFill="1" applyBorder="1" applyAlignment="1">
      <alignment vertical="center"/>
    </xf>
    <xf numFmtId="6" fontId="21" fillId="30" borderId="25" xfId="40" applyFont="1" applyFill="1" applyBorder="1" applyAlignment="1">
      <alignment vertical="center"/>
    </xf>
    <xf numFmtId="178" fontId="21" fillId="31" borderId="40" xfId="0" applyNumberFormat="1" applyFont="1" applyFill="1" applyBorder="1" applyAlignment="1">
      <alignment vertical="center"/>
    </xf>
    <xf numFmtId="6" fontId="21" fillId="31" borderId="43" xfId="40" applyFont="1" applyFill="1" applyBorder="1" applyAlignment="1">
      <alignment vertical="center"/>
    </xf>
    <xf numFmtId="6" fontId="21" fillId="31" borderId="29" xfId="40" applyFont="1" applyFill="1" applyBorder="1" applyAlignment="1">
      <alignment vertical="center"/>
    </xf>
    <xf numFmtId="6" fontId="21" fillId="31" borderId="28" xfId="40" applyFont="1" applyFill="1" applyBorder="1" applyAlignment="1">
      <alignment vertical="center"/>
    </xf>
    <xf numFmtId="6" fontId="21" fillId="31" borderId="44" xfId="40" applyFont="1" applyFill="1" applyBorder="1" applyAlignment="1">
      <alignment vertical="center"/>
    </xf>
    <xf numFmtId="6" fontId="21" fillId="31" borderId="39" xfId="40" applyFont="1" applyFill="1" applyBorder="1" applyAlignment="1">
      <alignment vertical="center"/>
    </xf>
    <xf numFmtId="6" fontId="21" fillId="31" borderId="41" xfId="40" applyFont="1" applyFill="1" applyBorder="1" applyAlignment="1">
      <alignment vertical="center"/>
    </xf>
    <xf numFmtId="178" fontId="20" fillId="26" borderId="20" xfId="0" applyNumberFormat="1" applyFont="1" applyFill="1" applyBorder="1" applyAlignment="1">
      <alignment horizontal="center" vertical="center"/>
    </xf>
    <xf numFmtId="179" fontId="20" fillId="31" borderId="25" xfId="40" applyNumberFormat="1" applyFont="1" applyFill="1" applyBorder="1" applyAlignment="1">
      <alignment vertical="center"/>
    </xf>
    <xf numFmtId="6" fontId="21" fillId="30" borderId="12" xfId="40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0" fillId="32" borderId="45" xfId="0" applyFont="1" applyFill="1" applyBorder="1" applyAlignment="1">
      <alignment vertical="center"/>
    </xf>
    <xf numFmtId="0" fontId="20" fillId="32" borderId="46" xfId="0" applyFont="1" applyFill="1" applyBorder="1" applyAlignment="1">
      <alignment vertical="center"/>
    </xf>
    <xf numFmtId="0" fontId="20" fillId="32" borderId="49" xfId="0" applyFont="1" applyFill="1" applyBorder="1" applyAlignment="1">
      <alignment vertical="center"/>
    </xf>
    <xf numFmtId="6" fontId="21" fillId="30" borderId="36" xfId="40" applyFont="1" applyFill="1" applyBorder="1" applyAlignment="1">
      <alignment vertical="center"/>
    </xf>
    <xf numFmtId="0" fontId="20" fillId="29" borderId="36" xfId="0" applyFont="1" applyFill="1" applyBorder="1" applyAlignment="1">
      <alignment horizontal="center" vertical="center" wrapText="1"/>
    </xf>
    <xf numFmtId="38" fontId="20" fillId="31" borderId="36" xfId="40" applyNumberFormat="1" applyFont="1" applyFill="1" applyBorder="1" applyAlignment="1">
      <alignment vertical="center"/>
    </xf>
    <xf numFmtId="6" fontId="21" fillId="30" borderId="39" xfId="40" applyFont="1" applyFill="1" applyBorder="1" applyAlignment="1">
      <alignment vertical="center"/>
    </xf>
    <xf numFmtId="0" fontId="20" fillId="27" borderId="34" xfId="0" applyFont="1" applyFill="1" applyBorder="1" applyAlignment="1">
      <alignment horizontal="center" vertical="center" wrapText="1"/>
    </xf>
    <xf numFmtId="0" fontId="20" fillId="27" borderId="36" xfId="0" applyFont="1" applyFill="1" applyBorder="1" applyAlignment="1">
      <alignment horizontal="center" vertical="center" wrapText="1"/>
    </xf>
    <xf numFmtId="0" fontId="20" fillId="27" borderId="52" xfId="0" applyFont="1" applyFill="1" applyBorder="1" applyAlignment="1">
      <alignment horizontal="center" vertical="center" wrapText="1"/>
    </xf>
    <xf numFmtId="0" fontId="20" fillId="0" borderId="52" xfId="40" applyNumberFormat="1" applyFont="1" applyBorder="1" applyAlignment="1">
      <alignment vertical="center"/>
    </xf>
    <xf numFmtId="0" fontId="20" fillId="0" borderId="20" xfId="0" applyFont="1" applyBorder="1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vertical="center" wrapText="1"/>
      <protection locked="0"/>
    </xf>
    <xf numFmtId="178" fontId="20" fillId="0" borderId="17" xfId="0" applyNumberFormat="1" applyFont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21" fillId="30" borderId="36" xfId="0" applyFont="1" applyFill="1" applyBorder="1" applyAlignment="1" applyProtection="1">
      <alignment vertical="center" wrapText="1"/>
      <protection locked="0"/>
    </xf>
    <xf numFmtId="0" fontId="21" fillId="30" borderId="54" xfId="0" applyFont="1" applyFill="1" applyBorder="1" applyAlignment="1" applyProtection="1">
      <alignment vertical="center"/>
      <protection locked="0"/>
    </xf>
    <xf numFmtId="178" fontId="20" fillId="0" borderId="25" xfId="0" applyNumberFormat="1" applyFont="1" applyBorder="1" applyAlignment="1" applyProtection="1">
      <alignment vertical="center"/>
      <protection locked="0"/>
    </xf>
    <xf numFmtId="0" fontId="20" fillId="0" borderId="36" xfId="0" applyFont="1" applyBorder="1" applyAlignment="1" applyProtection="1">
      <alignment vertical="center"/>
      <protection locked="0"/>
    </xf>
    <xf numFmtId="178" fontId="21" fillId="30" borderId="54" xfId="0" applyNumberFormat="1" applyFont="1" applyFill="1" applyBorder="1" applyAlignment="1" applyProtection="1">
      <alignment vertical="center"/>
      <protection locked="0"/>
    </xf>
    <xf numFmtId="0" fontId="21" fillId="30" borderId="39" xfId="0" applyFont="1" applyFill="1" applyBorder="1" applyAlignment="1" applyProtection="1">
      <alignment vertical="center" wrapText="1"/>
      <protection locked="0"/>
    </xf>
    <xf numFmtId="178" fontId="21" fillId="30" borderId="40" xfId="0" applyNumberFormat="1" applyFont="1" applyFill="1" applyBorder="1" applyAlignment="1" applyProtection="1">
      <alignment vertical="center"/>
      <protection locked="0"/>
    </xf>
    <xf numFmtId="0" fontId="21" fillId="30" borderId="40" xfId="0" applyFont="1" applyFill="1" applyBorder="1" applyAlignment="1" applyProtection="1">
      <alignment vertical="center"/>
      <protection locked="0"/>
    </xf>
    <xf numFmtId="179" fontId="20" fillId="0" borderId="25" xfId="40" applyNumberFormat="1" applyFont="1" applyBorder="1" applyAlignment="1" applyProtection="1">
      <alignment vertical="center"/>
      <protection locked="0"/>
    </xf>
    <xf numFmtId="179" fontId="20" fillId="0" borderId="11" xfId="40" applyNumberFormat="1" applyFont="1" applyBorder="1" applyAlignment="1" applyProtection="1">
      <alignment vertical="center"/>
      <protection locked="0"/>
    </xf>
    <xf numFmtId="10" fontId="20" fillId="0" borderId="18" xfId="40" applyNumberFormat="1" applyFont="1" applyBorder="1" applyAlignment="1" applyProtection="1">
      <alignment vertical="center"/>
      <protection locked="0"/>
    </xf>
    <xf numFmtId="6" fontId="21" fillId="30" borderId="17" xfId="40" applyFont="1" applyFill="1" applyBorder="1" applyAlignment="1" applyProtection="1">
      <alignment vertical="center"/>
      <protection locked="0"/>
    </xf>
    <xf numFmtId="6" fontId="21" fillId="30" borderId="25" xfId="40" applyFont="1" applyFill="1" applyBorder="1" applyAlignment="1" applyProtection="1">
      <alignment vertical="center"/>
      <protection locked="0"/>
    </xf>
    <xf numFmtId="6" fontId="21" fillId="30" borderId="18" xfId="40" applyFont="1" applyFill="1" applyBorder="1" applyAlignment="1" applyProtection="1">
      <alignment vertical="center"/>
      <protection locked="0"/>
    </xf>
    <xf numFmtId="179" fontId="20" fillId="0" borderId="20" xfId="40" applyNumberFormat="1" applyFont="1" applyBorder="1" applyAlignment="1" applyProtection="1">
      <alignment vertical="center"/>
      <protection locked="0"/>
    </xf>
    <xf numFmtId="10" fontId="20" fillId="0" borderId="22" xfId="40" applyNumberFormat="1" applyFont="1" applyBorder="1" applyAlignment="1" applyProtection="1">
      <alignment vertical="center"/>
      <protection locked="0"/>
    </xf>
    <xf numFmtId="179" fontId="20" fillId="0" borderId="21" xfId="40" applyNumberFormat="1" applyFont="1" applyBorder="1" applyAlignment="1" applyProtection="1">
      <alignment vertical="center"/>
      <protection locked="0"/>
    </xf>
    <xf numFmtId="6" fontId="21" fillId="30" borderId="44" xfId="40" applyFont="1" applyFill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vertical="center"/>
      <protection locked="0"/>
    </xf>
    <xf numFmtId="0" fontId="21" fillId="30" borderId="27" xfId="0" applyFont="1" applyFill="1" applyBorder="1" applyAlignment="1" applyProtection="1">
      <alignment vertical="center"/>
      <protection locked="0"/>
    </xf>
    <xf numFmtId="0" fontId="21" fillId="31" borderId="41" xfId="0" applyFont="1" applyFill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vertical="center"/>
      <protection locked="0"/>
    </xf>
    <xf numFmtId="0" fontId="21" fillId="30" borderId="41" xfId="0" applyFont="1" applyFill="1" applyBorder="1" applyAlignment="1" applyProtection="1">
      <alignment vertical="center"/>
      <protection locked="0"/>
    </xf>
    <xf numFmtId="5" fontId="20" fillId="0" borderId="22" xfId="40" applyNumberFormat="1" applyFont="1" applyBorder="1" applyAlignment="1" applyProtection="1">
      <alignment vertical="center"/>
      <protection locked="0"/>
    </xf>
    <xf numFmtId="5" fontId="20" fillId="0" borderId="52" xfId="40" applyNumberFormat="1" applyFont="1" applyFill="1" applyBorder="1" applyAlignment="1">
      <alignment vertical="center"/>
    </xf>
    <xf numFmtId="5" fontId="21" fillId="30" borderId="36" xfId="40" applyNumberFormat="1" applyFont="1" applyFill="1" applyBorder="1" applyAlignment="1">
      <alignment vertical="center"/>
    </xf>
    <xf numFmtId="5" fontId="20" fillId="0" borderId="36" xfId="40" applyNumberFormat="1" applyFont="1" applyFill="1" applyBorder="1" applyAlignment="1">
      <alignment vertical="center"/>
    </xf>
    <xf numFmtId="5" fontId="21" fillId="30" borderId="26" xfId="40" applyNumberFormat="1" applyFont="1" applyFill="1" applyBorder="1" applyAlignment="1" applyProtection="1">
      <alignment vertical="center"/>
      <protection locked="0"/>
    </xf>
    <xf numFmtId="5" fontId="20" fillId="0" borderId="52" xfId="40" applyNumberFormat="1" applyFont="1" applyBorder="1" applyAlignment="1">
      <alignment vertical="center"/>
    </xf>
    <xf numFmtId="5" fontId="20" fillId="0" borderId="36" xfId="40" applyNumberFormat="1" applyFont="1" applyBorder="1" applyAlignment="1">
      <alignment vertical="center"/>
    </xf>
    <xf numFmtId="5" fontId="20" fillId="0" borderId="22" xfId="40" applyNumberFormat="1" applyFont="1" applyFill="1" applyBorder="1" applyAlignment="1" applyProtection="1">
      <alignment vertical="center"/>
      <protection locked="0"/>
    </xf>
    <xf numFmtId="5" fontId="21" fillId="30" borderId="39" xfId="40" applyNumberFormat="1" applyFont="1" applyFill="1" applyBorder="1" applyAlignment="1">
      <alignment vertical="center"/>
    </xf>
    <xf numFmtId="5" fontId="21" fillId="30" borderId="17" xfId="40" applyNumberFormat="1" applyFont="1" applyFill="1" applyBorder="1" applyAlignment="1">
      <alignment vertical="center"/>
    </xf>
    <xf numFmtId="5" fontId="20" fillId="0" borderId="21" xfId="40" applyNumberFormat="1" applyFont="1" applyBorder="1" applyAlignment="1" applyProtection="1">
      <alignment vertical="center"/>
      <protection locked="0"/>
    </xf>
    <xf numFmtId="5" fontId="20" fillId="0" borderId="20" xfId="40" applyNumberFormat="1" applyFont="1" applyBorder="1" applyAlignment="1" applyProtection="1">
      <alignment vertical="center"/>
      <protection locked="0"/>
    </xf>
    <xf numFmtId="5" fontId="20" fillId="0" borderId="24" xfId="40" applyNumberFormat="1" applyFont="1" applyBorder="1" applyAlignment="1">
      <alignment vertical="center"/>
    </xf>
    <xf numFmtId="5" fontId="21" fillId="30" borderId="25" xfId="40" applyNumberFormat="1" applyFont="1" applyFill="1" applyBorder="1" applyAlignment="1">
      <alignment vertical="center"/>
    </xf>
    <xf numFmtId="5" fontId="20" fillId="0" borderId="17" xfId="40" applyNumberFormat="1" applyFont="1" applyBorder="1" applyAlignment="1" applyProtection="1">
      <alignment vertical="center"/>
      <protection locked="0"/>
    </xf>
    <xf numFmtId="5" fontId="20" fillId="0" borderId="27" xfId="40" applyNumberFormat="1" applyFont="1" applyBorder="1" applyAlignment="1">
      <alignment vertical="center"/>
    </xf>
    <xf numFmtId="5" fontId="21" fillId="30" borderId="28" xfId="40" applyNumberFormat="1" applyFont="1" applyFill="1" applyBorder="1" applyAlignment="1">
      <alignment vertical="center"/>
    </xf>
    <xf numFmtId="5" fontId="21" fillId="30" borderId="44" xfId="40" applyNumberFormat="1" applyFont="1" applyFill="1" applyBorder="1" applyAlignment="1">
      <alignment vertical="center"/>
    </xf>
    <xf numFmtId="5" fontId="21" fillId="0" borderId="16" xfId="0" applyNumberFormat="1" applyFont="1" applyBorder="1" applyAlignment="1" applyProtection="1">
      <alignment vertical="center"/>
      <protection locked="0"/>
    </xf>
    <xf numFmtId="5" fontId="21" fillId="33" borderId="27" xfId="40" applyNumberFormat="1" applyFont="1" applyFill="1" applyBorder="1" applyAlignment="1">
      <alignment vertical="center"/>
    </xf>
    <xf numFmtId="177" fontId="20" fillId="28" borderId="46" xfId="0" applyNumberFormat="1" applyFont="1" applyFill="1" applyBorder="1" applyAlignment="1">
      <alignment horizontal="center" vertical="center" wrapText="1"/>
    </xf>
    <xf numFmtId="177" fontId="20" fillId="28" borderId="25" xfId="0" applyNumberFormat="1" applyFont="1" applyFill="1" applyBorder="1" applyAlignment="1">
      <alignment horizontal="center" vertical="center" wrapText="1"/>
    </xf>
    <xf numFmtId="177" fontId="20" fillId="28" borderId="20" xfId="0" applyNumberFormat="1" applyFont="1" applyFill="1" applyBorder="1" applyAlignment="1">
      <alignment horizontal="center" vertical="center" wrapText="1"/>
    </xf>
    <xf numFmtId="0" fontId="20" fillId="32" borderId="47" xfId="0" applyFont="1" applyFill="1" applyBorder="1" applyAlignment="1" applyProtection="1">
      <alignment vertical="center"/>
      <protection locked="0"/>
    </xf>
    <xf numFmtId="0" fontId="20" fillId="32" borderId="20" xfId="0" applyFont="1" applyFill="1" applyBorder="1" applyAlignment="1" applyProtection="1">
      <alignment vertical="center"/>
      <protection locked="0"/>
    </xf>
    <xf numFmtId="0" fontId="20" fillId="32" borderId="48" xfId="0" applyFont="1" applyFill="1" applyBorder="1" applyAlignment="1" applyProtection="1">
      <alignment vertical="center"/>
      <protection locked="0"/>
    </xf>
    <xf numFmtId="6" fontId="21" fillId="30" borderId="29" xfId="40" applyFont="1" applyFill="1" applyBorder="1" applyAlignment="1" applyProtection="1">
      <alignment vertical="center"/>
      <protection locked="0"/>
    </xf>
    <xf numFmtId="0" fontId="20" fillId="25" borderId="45" xfId="0" applyFont="1" applyFill="1" applyBorder="1" applyAlignment="1">
      <alignment horizontal="center" vertical="center" wrapText="1"/>
    </xf>
    <xf numFmtId="0" fontId="20" fillId="26" borderId="5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 wrapText="1"/>
    </xf>
    <xf numFmtId="0" fontId="20" fillId="29" borderId="52" xfId="0" applyFont="1" applyFill="1" applyBorder="1" applyAlignment="1">
      <alignment horizontal="center" vertical="center" wrapText="1"/>
    </xf>
    <xf numFmtId="178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6" fontId="21" fillId="0" borderId="0" xfId="40" applyFont="1" applyFill="1" applyBorder="1" applyAlignment="1">
      <alignment vertical="center"/>
    </xf>
    <xf numFmtId="0" fontId="21" fillId="0" borderId="62" xfId="0" applyFont="1" applyBorder="1" applyAlignment="1" applyProtection="1">
      <alignment vertical="center"/>
      <protection locked="0"/>
    </xf>
    <xf numFmtId="5" fontId="21" fillId="0" borderId="10" xfId="0" applyNumberFormat="1" applyFont="1" applyBorder="1" applyAlignment="1" applyProtection="1">
      <alignment vertical="center"/>
      <protection locked="0"/>
    </xf>
    <xf numFmtId="0" fontId="0" fillId="36" borderId="50" xfId="0" applyFill="1" applyBorder="1" applyAlignment="1">
      <alignment vertical="center"/>
    </xf>
    <xf numFmtId="0" fontId="0" fillId="36" borderId="0" xfId="0" applyFill="1" applyAlignment="1">
      <alignment vertical="center"/>
    </xf>
    <xf numFmtId="0" fontId="0" fillId="36" borderId="62" xfId="0" applyFill="1" applyBorder="1" applyAlignment="1">
      <alignment vertical="center"/>
    </xf>
    <xf numFmtId="0" fontId="0" fillId="36" borderId="52" xfId="0" applyFill="1" applyBorder="1" applyAlignment="1">
      <alignment vertical="center"/>
    </xf>
    <xf numFmtId="0" fontId="0" fillId="36" borderId="19" xfId="0" applyFill="1" applyBorder="1" applyAlignment="1">
      <alignment vertical="center"/>
    </xf>
    <xf numFmtId="0" fontId="0" fillId="36" borderId="23" xfId="0" applyFill="1" applyBorder="1" applyAlignment="1">
      <alignment vertical="center"/>
    </xf>
    <xf numFmtId="5" fontId="20" fillId="0" borderId="36" xfId="40" applyNumberFormat="1" applyFont="1" applyFill="1" applyBorder="1" applyAlignment="1" applyProtection="1">
      <alignment vertical="center"/>
      <protection locked="0"/>
    </xf>
    <xf numFmtId="5" fontId="21" fillId="30" borderId="40" xfId="40" applyNumberFormat="1" applyFont="1" applyFill="1" applyBorder="1" applyAlignment="1" applyProtection="1">
      <alignment vertical="center"/>
      <protection locked="0"/>
    </xf>
    <xf numFmtId="0" fontId="20" fillId="37" borderId="22" xfId="40" applyNumberFormat="1" applyFont="1" applyFill="1" applyBorder="1" applyAlignment="1">
      <alignment vertical="center"/>
    </xf>
    <xf numFmtId="5" fontId="21" fillId="30" borderId="33" xfId="40" applyNumberFormat="1" applyFont="1" applyFill="1" applyBorder="1" applyAlignment="1">
      <alignment vertical="center"/>
    </xf>
    <xf numFmtId="5" fontId="21" fillId="30" borderId="29" xfId="40" applyNumberFormat="1" applyFont="1" applyFill="1" applyBorder="1" applyAlignment="1">
      <alignment vertical="center"/>
    </xf>
    <xf numFmtId="5" fontId="21" fillId="0" borderId="21" xfId="0" applyNumberFormat="1" applyFont="1" applyBorder="1" applyAlignment="1" applyProtection="1">
      <alignment vertical="center"/>
      <protection locked="0"/>
    </xf>
    <xf numFmtId="5" fontId="21" fillId="0" borderId="20" xfId="0" applyNumberFormat="1" applyFont="1" applyBorder="1" applyAlignment="1" applyProtection="1">
      <alignment vertical="center"/>
      <protection locked="0"/>
    </xf>
    <xf numFmtId="5" fontId="21" fillId="0" borderId="22" xfId="0" applyNumberFormat="1" applyFont="1" applyBorder="1" applyAlignment="1" applyProtection="1">
      <alignment vertical="center"/>
      <protection locked="0"/>
    </xf>
    <xf numFmtId="5" fontId="21" fillId="0" borderId="24" xfId="0" applyNumberFormat="1" applyFont="1" applyBorder="1" applyAlignment="1" applyProtection="1">
      <alignment vertical="center"/>
      <protection locked="0"/>
    </xf>
    <xf numFmtId="180" fontId="20" fillId="0" borderId="31" xfId="0" applyNumberFormat="1" applyFont="1" applyBorder="1"/>
    <xf numFmtId="176" fontId="21" fillId="0" borderId="35" xfId="0" applyNumberFormat="1" applyFont="1" applyBorder="1"/>
    <xf numFmtId="0" fontId="20" fillId="0" borderId="42" xfId="0" applyFont="1" applyBorder="1"/>
    <xf numFmtId="180" fontId="20" fillId="0" borderId="32" xfId="0" applyNumberFormat="1" applyFont="1" applyBorder="1"/>
    <xf numFmtId="176" fontId="21" fillId="0" borderId="54" xfId="0" applyNumberFormat="1" applyFont="1" applyBorder="1"/>
    <xf numFmtId="0" fontId="20" fillId="0" borderId="26" xfId="0" applyFont="1" applyBorder="1"/>
    <xf numFmtId="180" fontId="20" fillId="0" borderId="56" xfId="0" applyNumberFormat="1" applyFont="1" applyBorder="1"/>
    <xf numFmtId="176" fontId="21" fillId="0" borderId="53" xfId="0" applyNumberFormat="1" applyFont="1" applyBorder="1"/>
    <xf numFmtId="0" fontId="20" fillId="0" borderId="57" xfId="0" applyFont="1" applyBorder="1"/>
    <xf numFmtId="5" fontId="21" fillId="0" borderId="58" xfId="0" applyNumberFormat="1" applyFont="1" applyBorder="1" applyAlignment="1" applyProtection="1">
      <alignment vertical="center"/>
      <protection locked="0"/>
    </xf>
    <xf numFmtId="5" fontId="21" fillId="0" borderId="47" xfId="0" applyNumberFormat="1" applyFont="1" applyBorder="1" applyAlignment="1" applyProtection="1">
      <alignment vertical="center"/>
      <protection locked="0"/>
    </xf>
    <xf numFmtId="5" fontId="21" fillId="0" borderId="51" xfId="0" applyNumberFormat="1" applyFont="1" applyBorder="1" applyAlignment="1" applyProtection="1">
      <alignment vertical="center"/>
      <protection locked="0"/>
    </xf>
    <xf numFmtId="5" fontId="21" fillId="0" borderId="63" xfId="0" applyNumberFormat="1" applyFont="1" applyBorder="1" applyAlignment="1" applyProtection="1">
      <alignment vertical="center"/>
      <protection locked="0"/>
    </xf>
    <xf numFmtId="180" fontId="20" fillId="0" borderId="66" xfId="0" applyNumberFormat="1" applyFont="1" applyBorder="1"/>
    <xf numFmtId="176" fontId="21" fillId="0" borderId="67" xfId="0" applyNumberFormat="1" applyFont="1" applyBorder="1"/>
    <xf numFmtId="0" fontId="20" fillId="0" borderId="68" xfId="0" applyFont="1" applyBorder="1"/>
    <xf numFmtId="5" fontId="21" fillId="0" borderId="69" xfId="0" applyNumberFormat="1" applyFont="1" applyBorder="1" applyAlignment="1" applyProtection="1">
      <alignment vertical="center"/>
      <protection locked="0"/>
    </xf>
    <xf numFmtId="5" fontId="21" fillId="0" borderId="70" xfId="0" applyNumberFormat="1" applyFont="1" applyBorder="1" applyAlignment="1" applyProtection="1">
      <alignment vertical="center"/>
      <protection locked="0"/>
    </xf>
    <xf numFmtId="5" fontId="21" fillId="0" borderId="71" xfId="0" applyNumberFormat="1" applyFont="1" applyBorder="1" applyAlignment="1" applyProtection="1">
      <alignment vertical="center"/>
      <protection locked="0"/>
    </xf>
    <xf numFmtId="5" fontId="21" fillId="0" borderId="72" xfId="0" applyNumberFormat="1" applyFont="1" applyBorder="1" applyAlignment="1" applyProtection="1">
      <alignment vertical="center"/>
      <protection locked="0"/>
    </xf>
    <xf numFmtId="5" fontId="21" fillId="0" borderId="73" xfId="0" applyNumberFormat="1" applyFont="1" applyBorder="1" applyAlignment="1" applyProtection="1">
      <alignment vertical="center"/>
      <protection locked="0"/>
    </xf>
    <xf numFmtId="0" fontId="20" fillId="0" borderId="74" xfId="0" applyFont="1" applyBorder="1"/>
    <xf numFmtId="0" fontId="20" fillId="0" borderId="75" xfId="0" applyFont="1" applyBorder="1"/>
    <xf numFmtId="0" fontId="20" fillId="0" borderId="76" xfId="0" applyFont="1" applyBorder="1"/>
    <xf numFmtId="5" fontId="21" fillId="35" borderId="34" xfId="0" applyNumberFormat="1" applyFont="1" applyFill="1" applyBorder="1" applyAlignment="1" applyProtection="1">
      <alignment vertical="center"/>
      <protection locked="0"/>
    </xf>
    <xf numFmtId="5" fontId="21" fillId="35" borderId="35" xfId="0" applyNumberFormat="1" applyFont="1" applyFill="1" applyBorder="1" applyAlignment="1" applyProtection="1">
      <alignment vertical="center"/>
      <protection locked="0"/>
    </xf>
    <xf numFmtId="5" fontId="21" fillId="35" borderId="42" xfId="0" applyNumberFormat="1" applyFont="1" applyFill="1" applyBorder="1" applyAlignment="1" applyProtection="1">
      <alignment vertical="center"/>
      <protection locked="0"/>
    </xf>
    <xf numFmtId="5" fontId="21" fillId="35" borderId="49" xfId="0" applyNumberFormat="1" applyFont="1" applyFill="1" applyBorder="1" applyAlignment="1" applyProtection="1">
      <alignment vertical="center"/>
      <protection locked="0"/>
    </xf>
    <xf numFmtId="5" fontId="21" fillId="35" borderId="8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58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14" fontId="0" fillId="0" borderId="0" xfId="0" applyNumberFormat="1" applyAlignment="1">
      <alignment vertical="center"/>
    </xf>
    <xf numFmtId="0" fontId="24" fillId="0" borderId="0" xfId="0" applyFont="1"/>
    <xf numFmtId="0" fontId="22" fillId="0" borderId="0" xfId="0" applyFont="1" applyAlignment="1">
      <alignment horizontal="center" vertical="center" wrapText="1"/>
    </xf>
    <xf numFmtId="5" fontId="20" fillId="0" borderId="82" xfId="40" applyNumberFormat="1" applyFont="1" applyFill="1" applyBorder="1" applyAlignment="1" applyProtection="1">
      <alignment vertical="center"/>
      <protection locked="0"/>
    </xf>
    <xf numFmtId="0" fontId="20" fillId="37" borderId="87" xfId="40" applyNumberFormat="1" applyFont="1" applyFill="1" applyBorder="1" applyAlignment="1">
      <alignment vertical="center"/>
    </xf>
    <xf numFmtId="0" fontId="20" fillId="37" borderId="51" xfId="40" applyNumberFormat="1" applyFont="1" applyFill="1" applyBorder="1" applyAlignment="1">
      <alignment vertical="center"/>
    </xf>
    <xf numFmtId="5" fontId="20" fillId="37" borderId="86" xfId="40" applyNumberFormat="1" applyFont="1" applyFill="1" applyBorder="1" applyAlignment="1" applyProtection="1">
      <alignment vertical="center"/>
      <protection locked="0"/>
    </xf>
    <xf numFmtId="5" fontId="20" fillId="37" borderId="45" xfId="40" applyNumberFormat="1" applyFont="1" applyFill="1" applyBorder="1" applyAlignment="1" applyProtection="1">
      <alignment vertical="center"/>
      <protection locked="0"/>
    </xf>
    <xf numFmtId="5" fontId="20" fillId="37" borderId="46" xfId="40" applyNumberFormat="1" applyFont="1" applyFill="1" applyBorder="1" applyAlignment="1" applyProtection="1">
      <alignment vertical="center"/>
      <protection locked="0"/>
    </xf>
    <xf numFmtId="5" fontId="20" fillId="36" borderId="88" xfId="40" applyNumberFormat="1" applyFont="1" applyFill="1" applyBorder="1" applyAlignment="1" applyProtection="1">
      <alignment vertical="center"/>
      <protection locked="0"/>
    </xf>
    <xf numFmtId="0" fontId="0" fillId="36" borderId="89" xfId="0" applyFill="1" applyBorder="1" applyAlignment="1">
      <alignment vertical="center"/>
    </xf>
    <xf numFmtId="0" fontId="0" fillId="36" borderId="90" xfId="0" applyFill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20" fillId="0" borderId="82" xfId="0" applyFont="1" applyBorder="1" applyAlignment="1" applyProtection="1">
      <alignment vertical="center"/>
      <protection locked="0"/>
    </xf>
    <xf numFmtId="0" fontId="20" fillId="34" borderId="34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/>
    </xf>
    <xf numFmtId="178" fontId="20" fillId="34" borderId="13" xfId="0" applyNumberFormat="1" applyFont="1" applyFill="1" applyBorder="1" applyAlignment="1">
      <alignment horizontal="center" vertical="center" wrapText="1"/>
    </xf>
    <xf numFmtId="0" fontId="20" fillId="34" borderId="34" xfId="0" applyFont="1" applyFill="1" applyBorder="1" applyAlignment="1">
      <alignment horizontal="center" vertical="center"/>
    </xf>
    <xf numFmtId="178" fontId="20" fillId="34" borderId="13" xfId="0" applyNumberFormat="1" applyFont="1" applyFill="1" applyBorder="1" applyAlignment="1">
      <alignment horizontal="center" vertical="center"/>
    </xf>
    <xf numFmtId="5" fontId="21" fillId="34" borderId="41" xfId="40" applyNumberFormat="1" applyFont="1" applyFill="1" applyBorder="1" applyAlignment="1">
      <alignment vertical="center"/>
    </xf>
    <xf numFmtId="0" fontId="20" fillId="34" borderId="16" xfId="0" quotePrefix="1" applyFont="1" applyFill="1" applyBorder="1" applyAlignment="1">
      <alignment horizontal="center" vertical="center" wrapText="1"/>
    </xf>
    <xf numFmtId="0" fontId="20" fillId="34" borderId="30" xfId="0" quotePrefix="1" applyFont="1" applyFill="1" applyBorder="1" applyAlignment="1">
      <alignment horizontal="center" vertical="center" wrapText="1"/>
    </xf>
    <xf numFmtId="5" fontId="21" fillId="34" borderId="77" xfId="0" applyNumberFormat="1" applyFont="1" applyFill="1" applyBorder="1" applyAlignment="1" applyProtection="1">
      <alignment vertical="center"/>
      <protection locked="0"/>
    </xf>
    <xf numFmtId="5" fontId="21" fillId="34" borderId="78" xfId="0" applyNumberFormat="1" applyFont="1" applyFill="1" applyBorder="1" applyAlignment="1" applyProtection="1">
      <alignment vertical="center"/>
      <protection locked="0"/>
    </xf>
    <xf numFmtId="5" fontId="21" fillId="34" borderId="79" xfId="0" applyNumberFormat="1" applyFont="1" applyFill="1" applyBorder="1" applyAlignment="1" applyProtection="1">
      <alignment vertical="center"/>
      <protection locked="0"/>
    </xf>
    <xf numFmtId="5" fontId="21" fillId="34" borderId="80" xfId="0" applyNumberFormat="1" applyFont="1" applyFill="1" applyBorder="1" applyAlignment="1" applyProtection="1">
      <alignment vertical="center"/>
      <protection locked="0"/>
    </xf>
    <xf numFmtId="5" fontId="21" fillId="34" borderId="65" xfId="0" applyNumberFormat="1" applyFont="1" applyFill="1" applyBorder="1" applyAlignment="1" applyProtection="1">
      <alignment vertical="center"/>
      <protection locked="0"/>
    </xf>
    <xf numFmtId="5" fontId="20" fillId="0" borderId="21" xfId="40" applyNumberFormat="1" applyFont="1" applyFill="1" applyBorder="1" applyAlignment="1" applyProtection="1">
      <alignment vertical="center"/>
      <protection locked="0"/>
    </xf>
    <xf numFmtId="5" fontId="20" fillId="0" borderId="82" xfId="40" applyNumberFormat="1" applyFont="1" applyFill="1" applyBorder="1" applyAlignment="1">
      <alignment vertical="center"/>
    </xf>
    <xf numFmtId="0" fontId="20" fillId="27" borderId="10" xfId="0" applyFont="1" applyFill="1" applyBorder="1" applyAlignment="1">
      <alignment horizontal="center" vertical="center" wrapText="1"/>
    </xf>
    <xf numFmtId="179" fontId="20" fillId="0" borderId="46" xfId="40" applyNumberFormat="1" applyFont="1" applyBorder="1" applyAlignment="1" applyProtection="1">
      <alignment vertical="center"/>
      <protection locked="0"/>
    </xf>
    <xf numFmtId="6" fontId="21" fillId="30" borderId="12" xfId="40" applyFont="1" applyFill="1" applyBorder="1" applyAlignment="1" applyProtection="1">
      <alignment vertical="center"/>
      <protection locked="0"/>
    </xf>
    <xf numFmtId="10" fontId="20" fillId="0" borderId="18" xfId="40" applyNumberFormat="1" applyFont="1" applyFill="1" applyBorder="1" applyAlignment="1" applyProtection="1">
      <alignment vertical="center"/>
      <protection locked="0"/>
    </xf>
    <xf numFmtId="179" fontId="20" fillId="0" borderId="0" xfId="40" applyNumberFormat="1" applyFont="1" applyBorder="1" applyAlignment="1" applyProtection="1">
      <alignment vertical="center"/>
      <protection locked="0"/>
    </xf>
    <xf numFmtId="178" fontId="20" fillId="0" borderId="25" xfId="0" applyNumberFormat="1" applyFont="1" applyBorder="1" applyAlignment="1" applyProtection="1">
      <alignment vertical="center" shrinkToFit="1"/>
      <protection locked="0"/>
    </xf>
    <xf numFmtId="0" fontId="26" fillId="0" borderId="0" xfId="0" applyFont="1" applyAlignment="1">
      <alignment vertical="center"/>
    </xf>
    <xf numFmtId="181" fontId="20" fillId="28" borderId="15" xfId="0" applyNumberFormat="1" applyFont="1" applyFill="1" applyBorder="1" applyAlignment="1">
      <alignment horizontal="center" vertical="center"/>
    </xf>
    <xf numFmtId="181" fontId="20" fillId="0" borderId="91" xfId="0" applyNumberFormat="1" applyFont="1" applyBorder="1" applyAlignment="1">
      <alignment horizontal="center" vertical="center"/>
    </xf>
    <xf numFmtId="0" fontId="20" fillId="0" borderId="91" xfId="0" applyFont="1" applyBorder="1" applyAlignment="1">
      <alignment vertical="center"/>
    </xf>
    <xf numFmtId="181" fontId="20" fillId="28" borderId="92" xfId="0" applyNumberFormat="1" applyFont="1" applyFill="1" applyBorder="1" applyAlignment="1">
      <alignment horizontal="center" vertical="center"/>
    </xf>
    <xf numFmtId="181" fontId="20" fillId="28" borderId="10" xfId="0" applyNumberFormat="1" applyFont="1" applyFill="1" applyBorder="1" applyAlignment="1">
      <alignment horizontal="center" vertical="center"/>
    </xf>
    <xf numFmtId="5" fontId="21" fillId="30" borderId="12" xfId="40" applyNumberFormat="1" applyFont="1" applyFill="1" applyBorder="1" applyAlignment="1">
      <alignment vertical="center"/>
    </xf>
    <xf numFmtId="5" fontId="20" fillId="0" borderId="11" xfId="40" applyNumberFormat="1" applyFont="1" applyBorder="1" applyAlignment="1" applyProtection="1">
      <alignment vertical="center"/>
      <protection locked="0"/>
    </xf>
    <xf numFmtId="0" fontId="20" fillId="32" borderId="84" xfId="0" applyFont="1" applyFill="1" applyBorder="1" applyAlignment="1">
      <alignment horizontal="left" vertical="top" wrapText="1"/>
    </xf>
    <xf numFmtId="0" fontId="0" fillId="0" borderId="85" xfId="0" applyBorder="1"/>
    <xf numFmtId="0" fontId="20" fillId="32" borderId="61" xfId="0" applyFont="1" applyFill="1" applyBorder="1" applyAlignment="1">
      <alignment horizontal="left" vertical="top" wrapText="1"/>
    </xf>
    <xf numFmtId="0" fontId="0" fillId="0" borderId="58" xfId="0" applyBorder="1"/>
    <xf numFmtId="0" fontId="20" fillId="32" borderId="64" xfId="0" applyFont="1" applyFill="1" applyBorder="1" applyAlignment="1">
      <alignment horizontal="left" vertical="top" wrapText="1"/>
    </xf>
    <xf numFmtId="0" fontId="0" fillId="0" borderId="60" xfId="0" applyBorder="1"/>
    <xf numFmtId="0" fontId="25" fillId="0" borderId="82" xfId="0" applyFont="1" applyBorder="1" applyAlignment="1" applyProtection="1">
      <alignment horizontal="left" vertical="center"/>
      <protection locked="0"/>
    </xf>
    <xf numFmtId="0" fontId="25" fillId="0" borderId="83" xfId="0" applyFont="1" applyBorder="1" applyAlignment="1" applyProtection="1">
      <alignment horizontal="left" vertical="center"/>
      <protection locked="0"/>
    </xf>
    <xf numFmtId="58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0" fillId="25" borderId="3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5" xfId="0" applyBorder="1" applyAlignment="1">
      <alignment vertical="top"/>
    </xf>
    <xf numFmtId="0" fontId="0" fillId="0" borderId="58" xfId="0" applyBorder="1" applyAlignment="1">
      <alignment vertical="top"/>
    </xf>
    <xf numFmtId="0" fontId="0" fillId="0" borderId="60" xfId="0" applyBorder="1" applyAlignment="1">
      <alignment vertical="top"/>
    </xf>
    <xf numFmtId="0" fontId="20" fillId="25" borderId="31" xfId="0" applyFont="1" applyFill="1" applyBorder="1" applyAlignment="1">
      <alignment horizontal="center" vertical="center"/>
    </xf>
    <xf numFmtId="0" fontId="20" fillId="32" borderId="56" xfId="0" applyFont="1" applyFill="1" applyBorder="1" applyAlignment="1">
      <alignment horizontal="left" vertical="top" wrapText="1"/>
    </xf>
    <xf numFmtId="0" fontId="0" fillId="0" borderId="55" xfId="0" applyBorder="1"/>
    <xf numFmtId="0" fontId="20" fillId="0" borderId="0" xfId="0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通貨 2" xfId="41" xr:uid="{00000000-0005-0000-0000-000028000000}"/>
    <cellStyle name="入力" xfId="42" builtinId="20" customBuiltin="1"/>
    <cellStyle name="標準" xfId="0" builtinId="0"/>
    <cellStyle name="標準 2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view="pageLayout" zoomScale="70" zoomScaleNormal="55" zoomScaleSheetLayoutView="55" zoomScalePageLayoutView="70" workbookViewId="0">
      <selection activeCell="D5" sqref="D5"/>
    </sheetView>
  </sheetViews>
  <sheetFormatPr defaultColWidth="9" defaultRowHeight="12" x14ac:dyDescent="0.2"/>
  <cols>
    <col min="1" max="1" width="17.453125" style="1" customWidth="1"/>
    <col min="2" max="2" width="13.453125" style="1" customWidth="1"/>
    <col min="3" max="3" width="30.453125" style="1" customWidth="1"/>
    <col min="4" max="4" width="7.453125" style="30" customWidth="1"/>
    <col min="5" max="5" width="12.453125" style="1" customWidth="1"/>
    <col min="6" max="6" width="12.7265625" style="1" customWidth="1"/>
    <col min="7" max="7" width="12.6328125" style="1" customWidth="1"/>
    <col min="8" max="11" width="10.6328125" style="1" customWidth="1"/>
    <col min="12" max="17" width="12.90625" style="1" customWidth="1"/>
    <col min="18" max="18" width="16" style="1" customWidth="1"/>
    <col min="19" max="19" width="44.26953125" style="1" customWidth="1"/>
    <col min="20" max="16384" width="9" style="1"/>
  </cols>
  <sheetData>
    <row r="1" spans="1:24" ht="33" customHeight="1" x14ac:dyDescent="0.3">
      <c r="A1" s="169" t="s">
        <v>51</v>
      </c>
      <c r="S1" s="2"/>
    </row>
    <row r="2" spans="1:24" ht="21" customHeight="1" x14ac:dyDescent="0.2">
      <c r="R2" s="2"/>
      <c r="S2" s="3"/>
    </row>
    <row r="3" spans="1:24" ht="21" customHeight="1" x14ac:dyDescent="0.2">
      <c r="A3" s="170" t="s">
        <v>28</v>
      </c>
      <c r="B3" s="217"/>
      <c r="C3" s="218"/>
      <c r="E3" s="4"/>
      <c r="F3" s="166"/>
      <c r="H3" s="4"/>
      <c r="I3" s="219"/>
      <c r="J3" s="219"/>
      <c r="K3" s="219"/>
      <c r="R3" s="2"/>
      <c r="S3" s="3"/>
    </row>
    <row r="4" spans="1:24" ht="6.75" customHeight="1" thickBot="1" x14ac:dyDescent="0.25">
      <c r="A4" s="165"/>
      <c r="B4" s="220"/>
      <c r="C4" s="220"/>
      <c r="E4" s="4"/>
      <c r="F4" s="167"/>
      <c r="H4" s="4"/>
      <c r="I4" s="168"/>
      <c r="J4" s="4"/>
      <c r="K4" s="4"/>
      <c r="R4" s="2"/>
      <c r="S4" s="3"/>
    </row>
    <row r="5" spans="1:24" ht="24" x14ac:dyDescent="0.2">
      <c r="A5" s="221" t="s">
        <v>21</v>
      </c>
      <c r="B5" s="222"/>
      <c r="C5" s="183" t="s">
        <v>0</v>
      </c>
      <c r="D5" s="184" t="s">
        <v>12</v>
      </c>
      <c r="E5" s="185" t="s">
        <v>1</v>
      </c>
      <c r="F5" s="182" t="s">
        <v>15</v>
      </c>
      <c r="G5" s="182" t="s">
        <v>29</v>
      </c>
      <c r="H5" s="197" t="s">
        <v>10</v>
      </c>
      <c r="I5" s="5" t="s">
        <v>2</v>
      </c>
      <c r="J5" s="53" t="s">
        <v>11</v>
      </c>
      <c r="K5" s="6"/>
      <c r="L5" s="204">
        <v>7</v>
      </c>
      <c r="M5" s="204">
        <f>L5+1</f>
        <v>8</v>
      </c>
      <c r="N5" s="204">
        <f>M5+1</f>
        <v>9</v>
      </c>
      <c r="O5" s="204">
        <f>N5+1</f>
        <v>10</v>
      </c>
      <c r="P5" s="204">
        <f t="shared" ref="P5" si="0">O5+1</f>
        <v>11</v>
      </c>
      <c r="Q5" s="204">
        <f t="shared" ref="Q5" si="1">P5+1</f>
        <v>12</v>
      </c>
      <c r="R5" s="188" t="s">
        <v>20</v>
      </c>
      <c r="S5" s="7" t="s">
        <v>3</v>
      </c>
    </row>
    <row r="6" spans="1:24" ht="20" customHeight="1" x14ac:dyDescent="0.2">
      <c r="A6" s="211" t="s">
        <v>56</v>
      </c>
      <c r="B6" s="223"/>
      <c r="C6" s="60"/>
      <c r="D6" s="63"/>
      <c r="E6" s="64"/>
      <c r="F6" s="127"/>
      <c r="G6" s="196"/>
      <c r="H6" s="70"/>
      <c r="I6" s="69"/>
      <c r="J6" s="56"/>
      <c r="K6" s="172"/>
      <c r="L6" s="98"/>
      <c r="M6" s="177"/>
      <c r="N6" s="178"/>
      <c r="O6" s="178"/>
      <c r="P6" s="178"/>
      <c r="Q6" s="179"/>
      <c r="R6" s="99">
        <f t="shared" ref="R6:R11" si="2">SUM(L6:Q6)</f>
        <v>0</v>
      </c>
      <c r="S6" s="79"/>
    </row>
    <row r="7" spans="1:24" ht="20" customHeight="1" x14ac:dyDescent="0.2">
      <c r="A7" s="213"/>
      <c r="B7" s="224"/>
      <c r="C7" s="60"/>
      <c r="D7" s="63"/>
      <c r="E7" s="64"/>
      <c r="F7" s="127"/>
      <c r="G7" s="196"/>
      <c r="H7" s="70"/>
      <c r="I7" s="69"/>
      <c r="J7" s="56"/>
      <c r="K7" s="173"/>
      <c r="L7" s="98"/>
      <c r="M7" s="121"/>
      <c r="N7" s="122"/>
      <c r="O7" s="122"/>
      <c r="P7" s="122"/>
      <c r="Q7" s="123"/>
      <c r="R7" s="99">
        <f t="shared" si="2"/>
        <v>0</v>
      </c>
      <c r="S7" s="79"/>
    </row>
    <row r="8" spans="1:24" ht="20" customHeight="1" x14ac:dyDescent="0.2">
      <c r="A8" s="213"/>
      <c r="B8" s="224"/>
      <c r="C8" s="60"/>
      <c r="D8" s="63"/>
      <c r="E8" s="64"/>
      <c r="F8" s="127"/>
      <c r="G8" s="196"/>
      <c r="H8" s="70"/>
      <c r="I8" s="69"/>
      <c r="J8" s="56"/>
      <c r="K8" s="173"/>
      <c r="L8" s="98"/>
      <c r="M8" s="121"/>
      <c r="N8" s="122"/>
      <c r="O8" s="122"/>
      <c r="P8" s="122"/>
      <c r="Q8" s="123"/>
      <c r="R8" s="99">
        <f t="shared" si="2"/>
        <v>0</v>
      </c>
      <c r="S8" s="79"/>
    </row>
    <row r="9" spans="1:24" ht="20" customHeight="1" x14ac:dyDescent="0.2">
      <c r="A9" s="213"/>
      <c r="B9" s="224"/>
      <c r="C9" s="60"/>
      <c r="D9" s="63"/>
      <c r="E9" s="64"/>
      <c r="F9" s="127"/>
      <c r="G9" s="196"/>
      <c r="H9" s="70"/>
      <c r="I9" s="69"/>
      <c r="J9" s="56"/>
      <c r="K9" s="173"/>
      <c r="L9" s="98"/>
      <c r="M9" s="121"/>
      <c r="N9" s="122"/>
      <c r="O9" s="122"/>
      <c r="P9" s="122"/>
      <c r="Q9" s="123"/>
      <c r="R9" s="99">
        <f t="shared" si="2"/>
        <v>0</v>
      </c>
      <c r="S9" s="79"/>
    </row>
    <row r="10" spans="1:24" ht="20" customHeight="1" x14ac:dyDescent="0.2">
      <c r="A10" s="213"/>
      <c r="B10" s="224"/>
      <c r="C10" s="60"/>
      <c r="D10" s="63"/>
      <c r="E10" s="64"/>
      <c r="F10" s="127"/>
      <c r="G10" s="196"/>
      <c r="H10" s="198"/>
      <c r="I10" s="75"/>
      <c r="J10" s="56"/>
      <c r="K10" s="129"/>
      <c r="L10" s="98"/>
      <c r="M10" s="124"/>
      <c r="N10" s="125"/>
      <c r="O10" s="125"/>
      <c r="P10" s="125"/>
      <c r="Q10" s="126"/>
      <c r="R10" s="99">
        <f t="shared" si="2"/>
        <v>0</v>
      </c>
      <c r="S10" s="79"/>
    </row>
    <row r="11" spans="1:24" s="10" customFormat="1" ht="20" customHeight="1" thickBot="1" x14ac:dyDescent="0.25">
      <c r="A11" s="215"/>
      <c r="B11" s="225"/>
      <c r="C11" s="66" t="s">
        <v>4</v>
      </c>
      <c r="D11" s="67"/>
      <c r="E11" s="68"/>
      <c r="F11" s="128"/>
      <c r="G11" s="92">
        <f>SUM(G6:G10)</f>
        <v>0</v>
      </c>
      <c r="H11" s="199"/>
      <c r="I11" s="78"/>
      <c r="J11" s="52"/>
      <c r="K11" s="22"/>
      <c r="L11" s="100">
        <f>SUM(L6:L10)</f>
        <v>0</v>
      </c>
      <c r="M11" s="100"/>
      <c r="N11" s="100"/>
      <c r="O11" s="100"/>
      <c r="P11" s="100"/>
      <c r="Q11" s="100"/>
      <c r="R11" s="187">
        <f t="shared" si="2"/>
        <v>0</v>
      </c>
      <c r="S11" s="83"/>
      <c r="T11" s="1"/>
      <c r="U11" s="1"/>
      <c r="V11" s="1"/>
      <c r="W11" s="1"/>
      <c r="X11" s="1"/>
    </row>
    <row r="12" spans="1:24" s="23" customFormat="1" ht="14" x14ac:dyDescent="0.2">
      <c r="D12" s="31"/>
      <c r="R12" s="45"/>
    </row>
    <row r="13" spans="1:24" ht="23.25" customHeight="1" thickBot="1" x14ac:dyDescent="0.25">
      <c r="A13" s="229"/>
      <c r="B13" s="23"/>
      <c r="C13" s="117"/>
      <c r="D13" s="115"/>
      <c r="E13" s="116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9"/>
    </row>
    <row r="14" spans="1:24" ht="24.5" hidden="1" thickBot="1" x14ac:dyDescent="0.25">
      <c r="A14" s="111" t="s">
        <v>19</v>
      </c>
      <c r="B14" s="11" t="s">
        <v>8</v>
      </c>
      <c r="C14" s="11" t="s">
        <v>0</v>
      </c>
      <c r="D14" s="42" t="s">
        <v>12</v>
      </c>
      <c r="E14" s="112" t="s">
        <v>1</v>
      </c>
      <c r="F14" s="113" t="s">
        <v>15</v>
      </c>
      <c r="G14" s="114" t="s">
        <v>16</v>
      </c>
      <c r="H14" s="12" t="s">
        <v>5</v>
      </c>
      <c r="I14" s="13" t="s">
        <v>6</v>
      </c>
      <c r="J14" s="55" t="s">
        <v>7</v>
      </c>
      <c r="K14" s="14" t="s">
        <v>17</v>
      </c>
      <c r="L14" s="104">
        <f>$L$33</f>
        <v>7</v>
      </c>
      <c r="M14" s="106">
        <f>$M$33</f>
        <v>8</v>
      </c>
      <c r="N14" s="15">
        <f>$N$33</f>
        <v>9</v>
      </c>
      <c r="O14" s="15">
        <f t="shared" ref="O14:Q14" si="3">N14+1</f>
        <v>10</v>
      </c>
      <c r="P14" s="15">
        <f t="shared" si="3"/>
        <v>11</v>
      </c>
      <c r="Q14" s="15">
        <f t="shared" si="3"/>
        <v>12</v>
      </c>
      <c r="R14" s="16" t="s">
        <v>20</v>
      </c>
      <c r="S14" s="17" t="s">
        <v>3</v>
      </c>
    </row>
    <row r="15" spans="1:24" ht="15" hidden="1" customHeight="1" x14ac:dyDescent="0.2">
      <c r="A15" s="48"/>
      <c r="B15" s="109"/>
      <c r="C15" s="60"/>
      <c r="D15" s="63"/>
      <c r="E15" s="64"/>
      <c r="F15" s="84"/>
      <c r="G15" s="89">
        <f>$D15*F15</f>
        <v>0</v>
      </c>
      <c r="H15" s="77"/>
      <c r="I15" s="75"/>
      <c r="J15" s="56">
        <f>DATEDIF(H15,I15+1,"M")</f>
        <v>0</v>
      </c>
      <c r="K15" s="76"/>
      <c r="L15" s="94"/>
      <c r="M15" s="94"/>
      <c r="N15" s="95"/>
      <c r="O15" s="95"/>
      <c r="P15" s="95"/>
      <c r="Q15" s="95"/>
      <c r="R15" s="99">
        <f>SUM(L15:Q15)</f>
        <v>0</v>
      </c>
      <c r="S15" s="79"/>
    </row>
    <row r="16" spans="1:24" ht="15" hidden="1" customHeight="1" x14ac:dyDescent="0.2">
      <c r="A16" s="46"/>
      <c r="B16" s="107"/>
      <c r="C16" s="60"/>
      <c r="D16" s="63"/>
      <c r="E16" s="64"/>
      <c r="F16" s="84"/>
      <c r="G16" s="90">
        <f>$D16*F16</f>
        <v>0</v>
      </c>
      <c r="H16" s="77"/>
      <c r="I16" s="75"/>
      <c r="J16" s="56">
        <f t="shared" ref="J16" si="4">DATEDIF(H16,I16+1,"M")</f>
        <v>0</v>
      </c>
      <c r="K16" s="76"/>
      <c r="L16" s="94"/>
      <c r="M16" s="94"/>
      <c r="N16" s="95"/>
      <c r="O16" s="95"/>
      <c r="P16" s="95"/>
      <c r="Q16" s="95"/>
      <c r="R16" s="99">
        <f>SUM(L16:Q16)</f>
        <v>0</v>
      </c>
      <c r="S16" s="82"/>
    </row>
    <row r="17" spans="1:24" s="10" customFormat="1" ht="15" hidden="1" customHeight="1" thickBot="1" x14ac:dyDescent="0.25">
      <c r="A17" s="46"/>
      <c r="B17" s="107"/>
      <c r="C17" s="61" t="s">
        <v>4</v>
      </c>
      <c r="D17" s="65"/>
      <c r="E17" s="62"/>
      <c r="F17" s="88"/>
      <c r="G17" s="86">
        <f>SUM(G15:G16)</f>
        <v>0</v>
      </c>
      <c r="H17" s="72"/>
      <c r="I17" s="73"/>
      <c r="J17" s="49"/>
      <c r="K17" s="74"/>
      <c r="L17" s="97">
        <f t="shared" ref="L17:Q17" si="5">SUM(L15:L16)</f>
        <v>0</v>
      </c>
      <c r="M17" s="97">
        <f t="shared" si="5"/>
        <v>0</v>
      </c>
      <c r="N17" s="97">
        <f t="shared" si="5"/>
        <v>0</v>
      </c>
      <c r="O17" s="97">
        <f t="shared" si="5"/>
        <v>0</v>
      </c>
      <c r="P17" s="97">
        <f t="shared" si="5"/>
        <v>0</v>
      </c>
      <c r="Q17" s="97">
        <f t="shared" si="5"/>
        <v>0</v>
      </c>
      <c r="R17" s="103">
        <f>SUM(L17:Q17)</f>
        <v>0</v>
      </c>
      <c r="S17" s="80"/>
      <c r="T17" s="1"/>
      <c r="U17" s="1"/>
      <c r="V17" s="1"/>
      <c r="W17" s="1"/>
      <c r="X17" s="1"/>
    </row>
    <row r="18" spans="1:24" ht="24.5" hidden="1" thickBot="1" x14ac:dyDescent="0.25">
      <c r="A18" s="46"/>
      <c r="B18" s="24" t="s">
        <v>9</v>
      </c>
      <c r="C18" s="11" t="s">
        <v>0</v>
      </c>
      <c r="D18" s="42" t="s">
        <v>12</v>
      </c>
      <c r="E18" s="25" t="s">
        <v>1</v>
      </c>
      <c r="F18" s="18" t="s">
        <v>15</v>
      </c>
      <c r="G18" s="50" t="s">
        <v>16</v>
      </c>
      <c r="H18" s="12"/>
      <c r="I18" s="13"/>
      <c r="J18" s="54"/>
      <c r="K18" s="19"/>
      <c r="L18" s="104">
        <f>$L$33</f>
        <v>7</v>
      </c>
      <c r="M18" s="105">
        <f>$M$33</f>
        <v>8</v>
      </c>
      <c r="N18" s="20">
        <f>$N$33</f>
        <v>9</v>
      </c>
      <c r="O18" s="20">
        <f>N7+1</f>
        <v>1</v>
      </c>
      <c r="P18" s="20">
        <f>O7+1</f>
        <v>1</v>
      </c>
      <c r="Q18" s="20">
        <f>P7+1</f>
        <v>1</v>
      </c>
      <c r="R18" s="21" t="s">
        <v>20</v>
      </c>
      <c r="S18" s="7" t="s">
        <v>3</v>
      </c>
    </row>
    <row r="19" spans="1:24" ht="15" hidden="1" customHeight="1" x14ac:dyDescent="0.2">
      <c r="A19" s="46"/>
      <c r="B19" s="109"/>
      <c r="C19" s="60"/>
      <c r="D19" s="63"/>
      <c r="E19" s="64"/>
      <c r="F19" s="91"/>
      <c r="G19" s="87">
        <f>$D19*F19</f>
        <v>0</v>
      </c>
      <c r="H19" s="32"/>
      <c r="I19" s="43"/>
      <c r="J19" s="51"/>
      <c r="K19" s="33"/>
      <c r="L19" s="94"/>
      <c r="M19" s="94"/>
      <c r="N19" s="95"/>
      <c r="O19" s="95"/>
      <c r="P19" s="95"/>
      <c r="Q19" s="95"/>
      <c r="R19" s="99">
        <f>SUM(L19:Q19)</f>
        <v>0</v>
      </c>
      <c r="S19" s="79"/>
    </row>
    <row r="20" spans="1:24" ht="15" hidden="1" customHeight="1" x14ac:dyDescent="0.2">
      <c r="A20" s="46"/>
      <c r="B20" s="107"/>
      <c r="C20" s="58"/>
      <c r="D20" s="63"/>
      <c r="E20" s="64"/>
      <c r="F20" s="91"/>
      <c r="G20" s="87">
        <f>$D20*F20</f>
        <v>0</v>
      </c>
      <c r="H20" s="32"/>
      <c r="I20" s="43"/>
      <c r="J20" s="51"/>
      <c r="K20" s="33"/>
      <c r="L20" s="94"/>
      <c r="M20" s="94"/>
      <c r="N20" s="95"/>
      <c r="O20" s="95"/>
      <c r="P20" s="95"/>
      <c r="Q20" s="95"/>
      <c r="R20" s="99">
        <f>SUM(L20:Q20)</f>
        <v>0</v>
      </c>
      <c r="S20" s="79"/>
    </row>
    <row r="21" spans="1:24" s="10" customFormat="1" ht="15" hidden="1" customHeight="1" x14ac:dyDescent="0.2">
      <c r="A21" s="47"/>
      <c r="B21" s="108"/>
      <c r="C21" s="61" t="s">
        <v>4</v>
      </c>
      <c r="D21" s="65"/>
      <c r="E21" s="62"/>
      <c r="F21" s="88"/>
      <c r="G21" s="86">
        <f>SUM(G19:G20)</f>
        <v>0</v>
      </c>
      <c r="H21" s="8"/>
      <c r="I21" s="34"/>
      <c r="J21" s="49"/>
      <c r="K21" s="9"/>
      <c r="L21" s="93">
        <f t="shared" ref="L21:Q21" si="6">SUM(L19:L20)</f>
        <v>0</v>
      </c>
      <c r="M21" s="93">
        <f t="shared" si="6"/>
        <v>0</v>
      </c>
      <c r="N21" s="93">
        <f t="shared" si="6"/>
        <v>0</v>
      </c>
      <c r="O21" s="93">
        <f t="shared" si="6"/>
        <v>0</v>
      </c>
      <c r="P21" s="93">
        <f t="shared" si="6"/>
        <v>0</v>
      </c>
      <c r="Q21" s="93">
        <f t="shared" si="6"/>
        <v>0</v>
      </c>
      <c r="R21" s="103">
        <f>SUM(L21:Q21)</f>
        <v>0</v>
      </c>
      <c r="S21" s="80"/>
      <c r="T21" s="1"/>
      <c r="U21" s="1"/>
      <c r="V21" s="1"/>
      <c r="W21" s="1"/>
      <c r="X21" s="1"/>
    </row>
    <row r="22" spans="1:24" ht="15" hidden="1" customHeight="1" thickBot="1" x14ac:dyDescent="0.25">
      <c r="A22" s="26"/>
      <c r="B22" s="27"/>
      <c r="C22" s="28"/>
      <c r="D22" s="35"/>
      <c r="E22" s="29"/>
      <c r="F22" s="36"/>
      <c r="G22" s="40"/>
      <c r="H22" s="38"/>
      <c r="I22" s="39"/>
      <c r="J22" s="40"/>
      <c r="K22" s="37"/>
      <c r="L22" s="38"/>
      <c r="M22" s="38"/>
      <c r="N22" s="39"/>
      <c r="O22" s="39"/>
      <c r="P22" s="39"/>
      <c r="Q22" s="39"/>
      <c r="R22" s="41"/>
      <c r="S22" s="81"/>
    </row>
    <row r="23" spans="1:24" ht="24" customHeight="1" x14ac:dyDescent="0.2">
      <c r="A23" s="221" t="s">
        <v>50</v>
      </c>
      <c r="B23" s="222"/>
      <c r="C23" s="183" t="s">
        <v>0</v>
      </c>
      <c r="D23" s="186" t="s">
        <v>12</v>
      </c>
      <c r="E23" s="185" t="s">
        <v>1</v>
      </c>
      <c r="F23" s="182" t="s">
        <v>15</v>
      </c>
      <c r="G23" s="182" t="s">
        <v>29</v>
      </c>
      <c r="H23" s="197" t="s">
        <v>10</v>
      </c>
      <c r="I23" s="5" t="s">
        <v>2</v>
      </c>
      <c r="J23" s="53" t="s">
        <v>11</v>
      </c>
      <c r="K23" s="6"/>
      <c r="L23" s="204">
        <v>7</v>
      </c>
      <c r="M23" s="204">
        <f>L23+1</f>
        <v>8</v>
      </c>
      <c r="N23" s="204">
        <f>M23+1</f>
        <v>9</v>
      </c>
      <c r="O23" s="204">
        <f>N23+1</f>
        <v>10</v>
      </c>
      <c r="P23" s="204">
        <f t="shared" ref="P23" si="7">O23+1</f>
        <v>11</v>
      </c>
      <c r="Q23" s="204">
        <f t="shared" ref="Q23" si="8">P23+1</f>
        <v>12</v>
      </c>
      <c r="R23" s="188" t="s">
        <v>20</v>
      </c>
      <c r="S23" s="7" t="s">
        <v>3</v>
      </c>
    </row>
    <row r="24" spans="1:24" ht="20" customHeight="1" x14ac:dyDescent="0.2">
      <c r="A24" s="211" t="s">
        <v>58</v>
      </c>
      <c r="B24" s="212"/>
      <c r="C24" s="60"/>
      <c r="D24" s="63"/>
      <c r="E24" s="181"/>
      <c r="F24" s="171"/>
      <c r="G24" s="196"/>
      <c r="H24" s="70"/>
      <c r="I24" s="69"/>
      <c r="J24" s="56"/>
      <c r="K24" s="172"/>
      <c r="L24" s="174"/>
      <c r="M24" s="94"/>
      <c r="N24" s="94"/>
      <c r="O24" s="94"/>
      <c r="P24" s="94"/>
      <c r="Q24" s="94"/>
      <c r="R24" s="99">
        <f t="shared" ref="R24:R31" si="9">SUM(L24:Q24)</f>
        <v>0</v>
      </c>
      <c r="S24" s="79"/>
    </row>
    <row r="25" spans="1:24" ht="20" customHeight="1" x14ac:dyDescent="0.2">
      <c r="A25" s="213"/>
      <c r="B25" s="214"/>
      <c r="C25" s="60"/>
      <c r="D25" s="63"/>
      <c r="E25" s="181"/>
      <c r="F25" s="171"/>
      <c r="G25" s="196"/>
      <c r="H25" s="70"/>
      <c r="I25" s="69"/>
      <c r="J25" s="56"/>
      <c r="K25" s="173"/>
      <c r="L25" s="175"/>
      <c r="M25" s="94"/>
      <c r="N25" s="95"/>
      <c r="O25" s="95"/>
      <c r="P25" s="95"/>
      <c r="Q25" s="95"/>
      <c r="R25" s="99">
        <f t="shared" si="9"/>
        <v>0</v>
      </c>
      <c r="S25" s="79"/>
    </row>
    <row r="26" spans="1:24" ht="20" customHeight="1" x14ac:dyDescent="0.2">
      <c r="A26" s="213"/>
      <c r="B26" s="214"/>
      <c r="C26" s="60"/>
      <c r="D26" s="63"/>
      <c r="E26" s="181"/>
      <c r="F26" s="171"/>
      <c r="G26" s="196"/>
      <c r="H26" s="70"/>
      <c r="I26" s="69"/>
      <c r="J26" s="56"/>
      <c r="K26" s="173"/>
      <c r="L26" s="175"/>
      <c r="M26" s="94"/>
      <c r="N26" s="95"/>
      <c r="O26" s="95"/>
      <c r="P26" s="95"/>
      <c r="Q26" s="95"/>
      <c r="R26" s="99">
        <f t="shared" si="9"/>
        <v>0</v>
      </c>
      <c r="S26" s="79"/>
    </row>
    <row r="27" spans="1:24" ht="20" customHeight="1" x14ac:dyDescent="0.2">
      <c r="A27" s="213"/>
      <c r="B27" s="214"/>
      <c r="C27" s="60"/>
      <c r="D27" s="63"/>
      <c r="E27" s="181"/>
      <c r="F27" s="171"/>
      <c r="G27" s="196"/>
      <c r="H27" s="70"/>
      <c r="I27" s="69"/>
      <c r="J27" s="56"/>
      <c r="K27" s="173"/>
      <c r="L27" s="175"/>
      <c r="M27" s="94"/>
      <c r="N27" s="95"/>
      <c r="O27" s="95"/>
      <c r="P27" s="95"/>
      <c r="Q27" s="95"/>
      <c r="R27" s="99">
        <f t="shared" si="9"/>
        <v>0</v>
      </c>
      <c r="S27" s="79"/>
    </row>
    <row r="28" spans="1:24" ht="20" customHeight="1" x14ac:dyDescent="0.2">
      <c r="A28" s="213"/>
      <c r="B28" s="214"/>
      <c r="C28" s="60"/>
      <c r="D28" s="63"/>
      <c r="E28" s="181"/>
      <c r="F28" s="171"/>
      <c r="G28" s="196"/>
      <c r="H28" s="70"/>
      <c r="I28" s="69"/>
      <c r="J28" s="56"/>
      <c r="K28" s="173"/>
      <c r="L28" s="175"/>
      <c r="M28" s="94"/>
      <c r="N28" s="95"/>
      <c r="O28" s="95"/>
      <c r="P28" s="95"/>
      <c r="Q28" s="95"/>
      <c r="R28" s="99">
        <f t="shared" si="9"/>
        <v>0</v>
      </c>
      <c r="S28" s="79"/>
    </row>
    <row r="29" spans="1:24" ht="20" customHeight="1" x14ac:dyDescent="0.2">
      <c r="A29" s="213"/>
      <c r="B29" s="214"/>
      <c r="C29" s="60"/>
      <c r="D29" s="63"/>
      <c r="E29" s="181"/>
      <c r="F29" s="171"/>
      <c r="G29" s="196"/>
      <c r="H29" s="198"/>
      <c r="I29" s="75"/>
      <c r="J29" s="56"/>
      <c r="K29" s="173"/>
      <c r="L29" s="175"/>
      <c r="M29" s="94"/>
      <c r="N29" s="95"/>
      <c r="O29" s="95"/>
      <c r="P29" s="95"/>
      <c r="Q29" s="95"/>
      <c r="R29" s="99">
        <f t="shared" si="9"/>
        <v>0</v>
      </c>
      <c r="S29" s="79"/>
    </row>
    <row r="30" spans="1:24" ht="20" customHeight="1" x14ac:dyDescent="0.2">
      <c r="A30" s="213"/>
      <c r="B30" s="214"/>
      <c r="C30" s="60"/>
      <c r="D30" s="63"/>
      <c r="E30" s="181"/>
      <c r="F30" s="171"/>
      <c r="G30" s="196"/>
      <c r="H30" s="198"/>
      <c r="I30" s="75"/>
      <c r="J30" s="56"/>
      <c r="K30" s="129"/>
      <c r="L30" s="176"/>
      <c r="M30" s="94"/>
      <c r="N30" s="95"/>
      <c r="O30" s="95"/>
      <c r="P30" s="95"/>
      <c r="Q30" s="95"/>
      <c r="R30" s="99">
        <f t="shared" si="9"/>
        <v>0</v>
      </c>
      <c r="S30" s="79"/>
    </row>
    <row r="31" spans="1:24" s="10" customFormat="1" ht="20" customHeight="1" thickBot="1" x14ac:dyDescent="0.25">
      <c r="A31" s="215"/>
      <c r="B31" s="216"/>
      <c r="C31" s="66" t="s">
        <v>4</v>
      </c>
      <c r="D31" s="67"/>
      <c r="E31" s="68"/>
      <c r="F31" s="128"/>
      <c r="G31" s="92">
        <f>SUM(G24:G30)</f>
        <v>0</v>
      </c>
      <c r="H31" s="199"/>
      <c r="I31" s="78"/>
      <c r="J31" s="52"/>
      <c r="K31" s="22"/>
      <c r="L31" s="44"/>
      <c r="M31" s="101">
        <f t="shared" ref="M31:Q31" si="10">SUM(M24:M30)</f>
        <v>0</v>
      </c>
      <c r="N31" s="101">
        <f t="shared" si="10"/>
        <v>0</v>
      </c>
      <c r="O31" s="101">
        <f t="shared" si="10"/>
        <v>0</v>
      </c>
      <c r="P31" s="101">
        <f t="shared" si="10"/>
        <v>0</v>
      </c>
      <c r="Q31" s="101">
        <f t="shared" si="10"/>
        <v>0</v>
      </c>
      <c r="R31" s="187">
        <f t="shared" si="9"/>
        <v>0</v>
      </c>
      <c r="S31" s="83"/>
      <c r="T31" s="1"/>
      <c r="U31" s="1"/>
      <c r="V31" s="1"/>
      <c r="W31" s="1"/>
      <c r="X31" s="1"/>
    </row>
    <row r="32" spans="1:24" s="23" customFormat="1" ht="14.5" thickBot="1" x14ac:dyDescent="0.25">
      <c r="D32" s="31"/>
      <c r="R32" s="45"/>
    </row>
    <row r="33" spans="1:19" s="23" customFormat="1" ht="24" x14ac:dyDescent="0.2">
      <c r="A33" s="226" t="s">
        <v>22</v>
      </c>
      <c r="B33" s="222"/>
      <c r="C33" s="183" t="s">
        <v>0</v>
      </c>
      <c r="D33" s="186" t="s">
        <v>12</v>
      </c>
      <c r="E33" s="185" t="s">
        <v>1</v>
      </c>
      <c r="F33" s="182" t="s">
        <v>13</v>
      </c>
      <c r="G33" s="182" t="s">
        <v>14</v>
      </c>
      <c r="H33" s="197" t="s">
        <v>5</v>
      </c>
      <c r="I33" s="5" t="s">
        <v>6</v>
      </c>
      <c r="J33" s="53" t="s">
        <v>7</v>
      </c>
      <c r="K33" s="6" t="s">
        <v>17</v>
      </c>
      <c r="L33" s="204">
        <v>7</v>
      </c>
      <c r="M33" s="204">
        <f>L33+1</f>
        <v>8</v>
      </c>
      <c r="N33" s="204">
        <f>M33+1</f>
        <v>9</v>
      </c>
      <c r="O33" s="204">
        <f>N33+1</f>
        <v>10</v>
      </c>
      <c r="P33" s="204">
        <f t="shared" ref="P33:Q33" si="11">O33+1</f>
        <v>11</v>
      </c>
      <c r="Q33" s="204">
        <f t="shared" si="11"/>
        <v>12</v>
      </c>
      <c r="R33" s="188" t="s">
        <v>20</v>
      </c>
      <c r="S33" s="7" t="s">
        <v>18</v>
      </c>
    </row>
    <row r="34" spans="1:19" ht="20" customHeight="1" x14ac:dyDescent="0.2">
      <c r="A34" s="227" t="s">
        <v>32</v>
      </c>
      <c r="B34" s="228"/>
      <c r="C34" s="58"/>
      <c r="D34" s="63"/>
      <c r="E34" s="64"/>
      <c r="F34" s="127"/>
      <c r="G34" s="85"/>
      <c r="H34" s="70"/>
      <c r="I34" s="69"/>
      <c r="J34" s="56"/>
      <c r="K34" s="200"/>
      <c r="L34" s="174"/>
      <c r="M34" s="195"/>
      <c r="N34" s="195"/>
      <c r="O34" s="195"/>
      <c r="P34" s="195"/>
      <c r="Q34" s="195"/>
      <c r="R34" s="96">
        <f t="shared" ref="R34:R40" si="12">SUM(L34:Q34)</f>
        <v>0</v>
      </c>
      <c r="S34" s="79"/>
    </row>
    <row r="35" spans="1:19" ht="20" customHeight="1" x14ac:dyDescent="0.2">
      <c r="A35" s="213"/>
      <c r="B35" s="214"/>
      <c r="C35" s="58"/>
      <c r="D35" s="63"/>
      <c r="E35" s="64"/>
      <c r="F35" s="127"/>
      <c r="G35" s="85"/>
      <c r="H35" s="70"/>
      <c r="I35" s="69"/>
      <c r="J35" s="56"/>
      <c r="K35" s="200"/>
      <c r="L35" s="175"/>
      <c r="M35" s="195"/>
      <c r="N35" s="195"/>
      <c r="O35" s="195"/>
      <c r="P35" s="195"/>
      <c r="Q35" s="195"/>
      <c r="R35" s="96">
        <f t="shared" si="12"/>
        <v>0</v>
      </c>
      <c r="S35" s="79"/>
    </row>
    <row r="36" spans="1:19" ht="20" customHeight="1" x14ac:dyDescent="0.2">
      <c r="A36" s="213"/>
      <c r="B36" s="214"/>
      <c r="C36" s="58"/>
      <c r="D36" s="63"/>
      <c r="E36" s="64"/>
      <c r="F36" s="127"/>
      <c r="G36" s="85"/>
      <c r="H36" s="70"/>
      <c r="I36" s="69"/>
      <c r="J36" s="56"/>
      <c r="K36" s="200"/>
      <c r="L36" s="175"/>
      <c r="M36" s="195"/>
      <c r="N36" s="195"/>
      <c r="O36" s="195"/>
      <c r="P36" s="195"/>
      <c r="Q36" s="195"/>
      <c r="R36" s="96">
        <f t="shared" si="12"/>
        <v>0</v>
      </c>
      <c r="S36" s="79"/>
    </row>
    <row r="37" spans="1:19" ht="20" customHeight="1" x14ac:dyDescent="0.2">
      <c r="A37" s="213"/>
      <c r="B37" s="214"/>
      <c r="C37" s="58"/>
      <c r="D37" s="63"/>
      <c r="E37" s="64"/>
      <c r="F37" s="127"/>
      <c r="G37" s="85"/>
      <c r="H37" s="70"/>
      <c r="I37" s="69"/>
      <c r="J37" s="56"/>
      <c r="K37" s="200"/>
      <c r="L37" s="175"/>
      <c r="M37" s="195"/>
      <c r="N37" s="195"/>
      <c r="O37" s="195"/>
      <c r="P37" s="195"/>
      <c r="Q37" s="195"/>
      <c r="R37" s="96">
        <f t="shared" si="12"/>
        <v>0</v>
      </c>
      <c r="S37" s="79"/>
    </row>
    <row r="38" spans="1:19" ht="20" customHeight="1" x14ac:dyDescent="0.2">
      <c r="A38" s="213"/>
      <c r="B38" s="214"/>
      <c r="C38" s="58"/>
      <c r="D38" s="63"/>
      <c r="E38" s="64"/>
      <c r="F38" s="127"/>
      <c r="G38" s="85"/>
      <c r="H38" s="70"/>
      <c r="I38" s="69"/>
      <c r="J38" s="56"/>
      <c r="K38" s="200"/>
      <c r="L38" s="175"/>
      <c r="M38" s="195"/>
      <c r="N38" s="195"/>
      <c r="O38" s="195"/>
      <c r="P38" s="195"/>
      <c r="Q38" s="195"/>
      <c r="R38" s="96">
        <f t="shared" si="12"/>
        <v>0</v>
      </c>
      <c r="S38" s="79"/>
    </row>
    <row r="39" spans="1:19" ht="20" customHeight="1" x14ac:dyDescent="0.2">
      <c r="A39" s="213"/>
      <c r="B39" s="214"/>
      <c r="C39" s="57"/>
      <c r="D39" s="59"/>
      <c r="E39" s="60"/>
      <c r="F39" s="127"/>
      <c r="G39" s="85"/>
      <c r="H39" s="70"/>
      <c r="I39" s="69"/>
      <c r="J39" s="56"/>
      <c r="K39" s="71"/>
      <c r="L39" s="176"/>
      <c r="M39" s="94"/>
      <c r="N39" s="95"/>
      <c r="O39" s="95"/>
      <c r="P39" s="95"/>
      <c r="Q39" s="95"/>
      <c r="R39" s="96">
        <f t="shared" si="12"/>
        <v>0</v>
      </c>
      <c r="S39" s="79"/>
    </row>
    <row r="40" spans="1:19" ht="20" customHeight="1" thickBot="1" x14ac:dyDescent="0.25">
      <c r="A40" s="215"/>
      <c r="B40" s="216"/>
      <c r="C40" s="66" t="s">
        <v>4</v>
      </c>
      <c r="D40" s="67"/>
      <c r="E40" s="68"/>
      <c r="F40" s="128"/>
      <c r="G40" s="92">
        <f>SUM(G34:G39)</f>
        <v>0</v>
      </c>
      <c r="H40" s="199"/>
      <c r="I40" s="78"/>
      <c r="J40" s="52"/>
      <c r="K40" s="110"/>
      <c r="L40" s="130"/>
      <c r="M40" s="101">
        <f t="shared" ref="M40:Q40" si="13">SUM(M34:M39)</f>
        <v>0</v>
      </c>
      <c r="N40" s="101">
        <f t="shared" si="13"/>
        <v>0</v>
      </c>
      <c r="O40" s="101">
        <f t="shared" si="13"/>
        <v>0</v>
      </c>
      <c r="P40" s="101">
        <f t="shared" si="13"/>
        <v>0</v>
      </c>
      <c r="Q40" s="131">
        <f t="shared" si="13"/>
        <v>0</v>
      </c>
      <c r="R40" s="187">
        <f t="shared" si="12"/>
        <v>0</v>
      </c>
      <c r="S40" s="83"/>
    </row>
    <row r="41" spans="1:19" ht="13.5" customHeight="1" thickBot="1" x14ac:dyDescent="0.25">
      <c r="A41" s="23"/>
      <c r="B41" s="23"/>
      <c r="C41" s="23"/>
      <c r="D41" s="31"/>
      <c r="E41" s="23"/>
      <c r="F41" s="23"/>
      <c r="G41" s="23"/>
      <c r="H41" s="23"/>
      <c r="I41" s="23"/>
      <c r="J41" s="23"/>
      <c r="K41" s="23"/>
      <c r="L41" s="23"/>
      <c r="M41" s="180"/>
      <c r="N41" s="23"/>
      <c r="O41" s="23"/>
      <c r="P41" s="23"/>
      <c r="Q41" s="23"/>
      <c r="R41" s="23"/>
      <c r="S41" s="23"/>
    </row>
    <row r="42" spans="1:19" ht="24.75" customHeight="1" thickBot="1" x14ac:dyDescent="0.25">
      <c r="A42" s="23"/>
      <c r="B42" s="23"/>
      <c r="C42" s="23"/>
      <c r="D42" s="31"/>
      <c r="E42" s="23"/>
      <c r="F42" s="23"/>
      <c r="G42" s="23"/>
      <c r="H42" s="23"/>
      <c r="I42" s="23"/>
      <c r="J42" s="23"/>
      <c r="K42" s="23"/>
      <c r="L42" s="207">
        <v>7</v>
      </c>
      <c r="M42" s="204">
        <f>L42+1</f>
        <v>8</v>
      </c>
      <c r="N42" s="204">
        <f>M42+1</f>
        <v>9</v>
      </c>
      <c r="O42" s="204">
        <f>N42+1</f>
        <v>10</v>
      </c>
      <c r="P42" s="204">
        <f t="shared" ref="P42" si="14">O42+1</f>
        <v>11</v>
      </c>
      <c r="Q42" s="204">
        <f t="shared" ref="Q42" si="15">P42+1</f>
        <v>12</v>
      </c>
      <c r="R42" s="189" t="s">
        <v>20</v>
      </c>
      <c r="S42" s="23"/>
    </row>
    <row r="43" spans="1:19" ht="24.75" customHeight="1" x14ac:dyDescent="0.2">
      <c r="A43" s="203" t="s">
        <v>43</v>
      </c>
      <c r="B43" s="23"/>
      <c r="C43" s="23"/>
      <c r="D43" s="31"/>
      <c r="E43" s="23"/>
      <c r="F43" s="23"/>
      <c r="I43" s="136" t="s">
        <v>23</v>
      </c>
      <c r="J43" s="137"/>
      <c r="K43" s="138"/>
      <c r="L43" s="120">
        <f>+R11</f>
        <v>0</v>
      </c>
      <c r="M43" s="160"/>
      <c r="N43" s="161"/>
      <c r="O43" s="161"/>
      <c r="P43" s="161"/>
      <c r="Q43" s="162"/>
      <c r="R43" s="102">
        <f>SUM(L43:Q43)</f>
        <v>0</v>
      </c>
    </row>
    <row r="44" spans="1:19" ht="24.75" customHeight="1" x14ac:dyDescent="0.2">
      <c r="A44" s="203" t="s">
        <v>44</v>
      </c>
      <c r="B44" s="23"/>
      <c r="C44" s="23"/>
      <c r="D44" s="31"/>
      <c r="E44" s="23"/>
      <c r="F44" s="23"/>
      <c r="I44" s="139" t="s">
        <v>24</v>
      </c>
      <c r="J44" s="140"/>
      <c r="K44" s="141"/>
      <c r="L44" s="163"/>
      <c r="M44" s="132">
        <f>+M40</f>
        <v>0</v>
      </c>
      <c r="N44" s="133">
        <f>+N40</f>
        <v>0</v>
      </c>
      <c r="O44" s="133">
        <f>+O40</f>
        <v>0</v>
      </c>
      <c r="P44" s="133">
        <f>+P40</f>
        <v>0</v>
      </c>
      <c r="Q44" s="134">
        <f>+Q40</f>
        <v>0</v>
      </c>
      <c r="R44" s="135">
        <f>+R40</f>
        <v>0</v>
      </c>
    </row>
    <row r="45" spans="1:19" ht="24.75" customHeight="1" thickBot="1" x14ac:dyDescent="0.25">
      <c r="A45" s="23"/>
      <c r="B45" s="23"/>
      <c r="C45" s="23"/>
      <c r="D45" s="31"/>
      <c r="E45" s="23"/>
      <c r="F45" s="23"/>
      <c r="I45" s="142" t="s">
        <v>25</v>
      </c>
      <c r="J45" s="143"/>
      <c r="K45" s="144"/>
      <c r="L45" s="164"/>
      <c r="M45" s="145">
        <f>+M31</f>
        <v>0</v>
      </c>
      <c r="N45" s="146">
        <f t="shared" ref="N45:Q45" si="16">+N31</f>
        <v>0</v>
      </c>
      <c r="O45" s="146">
        <f t="shared" si="16"/>
        <v>0</v>
      </c>
      <c r="P45" s="146">
        <f t="shared" si="16"/>
        <v>0</v>
      </c>
      <c r="Q45" s="147">
        <f t="shared" si="16"/>
        <v>0</v>
      </c>
      <c r="R45" s="148">
        <f>+R31</f>
        <v>0</v>
      </c>
    </row>
    <row r="46" spans="1:19" ht="24.75" customHeight="1" thickTop="1" thickBot="1" x14ac:dyDescent="0.25">
      <c r="A46" s="23"/>
      <c r="B46" s="23"/>
      <c r="C46" s="23"/>
      <c r="D46" s="31"/>
      <c r="E46" s="23"/>
      <c r="F46" s="23"/>
      <c r="I46" s="149" t="s">
        <v>26</v>
      </c>
      <c r="J46" s="150"/>
      <c r="K46" s="151"/>
      <c r="L46" s="152">
        <f>SUM(L43:L45)</f>
        <v>0</v>
      </c>
      <c r="M46" s="153">
        <f t="shared" ref="M46:Q46" si="17">SUM(M43:M45)</f>
        <v>0</v>
      </c>
      <c r="N46" s="154">
        <f t="shared" si="17"/>
        <v>0</v>
      </c>
      <c r="O46" s="154">
        <f t="shared" si="17"/>
        <v>0</v>
      </c>
      <c r="P46" s="154">
        <f t="shared" si="17"/>
        <v>0</v>
      </c>
      <c r="Q46" s="155">
        <f t="shared" si="17"/>
        <v>0</v>
      </c>
      <c r="R46" s="156">
        <f>SUM(R43:R45)</f>
        <v>0</v>
      </c>
    </row>
    <row r="47" spans="1:19" ht="24.75" customHeight="1" thickTop="1" thickBot="1" x14ac:dyDescent="0.25">
      <c r="A47" s="23"/>
      <c r="B47" s="23"/>
      <c r="C47" s="23"/>
      <c r="D47" s="31"/>
      <c r="E47" s="23"/>
      <c r="F47" s="23"/>
      <c r="I47" s="157" t="s">
        <v>27</v>
      </c>
      <c r="J47" s="158"/>
      <c r="K47" s="159"/>
      <c r="L47" s="190">
        <f>+L46*1.08</f>
        <v>0</v>
      </c>
      <c r="M47" s="191">
        <f t="shared" ref="M47:Q47" si="18">+M46*1.08</f>
        <v>0</v>
      </c>
      <c r="N47" s="192">
        <f t="shared" si="18"/>
        <v>0</v>
      </c>
      <c r="O47" s="192">
        <f t="shared" si="18"/>
        <v>0</v>
      </c>
      <c r="P47" s="192">
        <f t="shared" si="18"/>
        <v>0</v>
      </c>
      <c r="Q47" s="193">
        <f t="shared" si="18"/>
        <v>0</v>
      </c>
      <c r="R47" s="194">
        <f>SUM(L47:Q47)</f>
        <v>0</v>
      </c>
    </row>
  </sheetData>
  <sheetProtection formatCells="0" formatColumns="0" formatRows="0" insertRows="0" insertHyperlinks="0" deleteRows="0"/>
  <mergeCells count="9">
    <mergeCell ref="A24:B31"/>
    <mergeCell ref="B3:C3"/>
    <mergeCell ref="I3:K3"/>
    <mergeCell ref="B4:C4"/>
    <mergeCell ref="A5:B5"/>
    <mergeCell ref="A6:B11"/>
    <mergeCell ref="A33:B33"/>
    <mergeCell ref="A34:B40"/>
    <mergeCell ref="A23:B23"/>
  </mergeCells>
  <phoneticPr fontId="2"/>
  <pageMargins left="0.51181102362204722" right="0.55118110236220474" top="0.94488188976377963" bottom="0.6692913385826772" header="0.51181102362204722" footer="0.51181102362204722"/>
  <pageSetup paperSize="8" scale="70" orientation="landscape" horizontalDpi="300" verticalDpi="300" r:id="rId1"/>
  <headerFooter alignWithMargins="0">
    <oddHeader>&amp;R【様式エ】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view="pageBreakPreview" zoomScale="85" zoomScaleNormal="75" zoomScaleSheetLayoutView="85" workbookViewId="0"/>
  </sheetViews>
  <sheetFormatPr defaultColWidth="9" defaultRowHeight="12" x14ac:dyDescent="0.2"/>
  <cols>
    <col min="1" max="1" width="17.453125" style="1" customWidth="1"/>
    <col min="2" max="2" width="13.453125" style="1" customWidth="1"/>
    <col min="3" max="3" width="30.453125" style="1" customWidth="1"/>
    <col min="4" max="4" width="8.453125" style="30" bestFit="1" customWidth="1"/>
    <col min="5" max="5" width="12.453125" style="1" customWidth="1"/>
    <col min="6" max="6" width="12.7265625" style="1" customWidth="1"/>
    <col min="7" max="7" width="12.6328125" style="1" customWidth="1"/>
    <col min="8" max="10" width="10.6328125" style="1" customWidth="1"/>
    <col min="11" max="16" width="12.90625" style="1" customWidth="1"/>
    <col min="17" max="17" width="16" style="1" customWidth="1"/>
    <col min="18" max="18" width="44.26953125" style="1" customWidth="1"/>
    <col min="19" max="16384" width="9" style="1"/>
  </cols>
  <sheetData>
    <row r="1" spans="1:23" ht="33" customHeight="1" x14ac:dyDescent="0.3">
      <c r="A1" s="169" t="s">
        <v>51</v>
      </c>
      <c r="R1" s="2"/>
    </row>
    <row r="2" spans="1:23" ht="21" customHeight="1" x14ac:dyDescent="0.2">
      <c r="H2" s="201"/>
      <c r="Q2" s="2"/>
      <c r="R2" s="3"/>
    </row>
    <row r="3" spans="1:23" ht="21" customHeight="1" x14ac:dyDescent="0.2">
      <c r="A3" s="170" t="s">
        <v>28</v>
      </c>
      <c r="B3" s="217" t="s">
        <v>33</v>
      </c>
      <c r="C3" s="218"/>
      <c r="E3" s="4"/>
      <c r="F3" s="166"/>
      <c r="H3" s="4"/>
      <c r="I3" s="219"/>
      <c r="J3" s="219"/>
      <c r="Q3" s="2"/>
      <c r="R3" s="3"/>
    </row>
    <row r="4" spans="1:23" ht="6.75" customHeight="1" thickBot="1" x14ac:dyDescent="0.25">
      <c r="A4" s="165"/>
      <c r="B4" s="220"/>
      <c r="C4" s="220"/>
      <c r="E4" s="4"/>
      <c r="F4" s="167"/>
      <c r="H4" s="4"/>
      <c r="I4" s="168"/>
      <c r="J4" s="4"/>
      <c r="Q4" s="2"/>
      <c r="R4" s="3"/>
    </row>
    <row r="5" spans="1:23" ht="24" x14ac:dyDescent="0.2">
      <c r="A5" s="221" t="s">
        <v>21</v>
      </c>
      <c r="B5" s="222"/>
      <c r="C5" s="183" t="s">
        <v>0</v>
      </c>
      <c r="D5" s="184" t="s">
        <v>12</v>
      </c>
      <c r="E5" s="185" t="s">
        <v>1</v>
      </c>
      <c r="F5" s="182" t="s">
        <v>15</v>
      </c>
      <c r="G5" s="182" t="s">
        <v>29</v>
      </c>
      <c r="H5" s="197" t="s">
        <v>10</v>
      </c>
      <c r="I5" s="5" t="s">
        <v>2</v>
      </c>
      <c r="J5" s="53" t="s">
        <v>11</v>
      </c>
      <c r="K5" s="208">
        <v>7</v>
      </c>
      <c r="L5" s="204">
        <f>K5+1</f>
        <v>8</v>
      </c>
      <c r="M5" s="204">
        <f>L5+1</f>
        <v>9</v>
      </c>
      <c r="N5" s="204">
        <f>M5+1</f>
        <v>10</v>
      </c>
      <c r="O5" s="204">
        <f t="shared" ref="O5" si="0">N5+1</f>
        <v>11</v>
      </c>
      <c r="P5" s="204">
        <f t="shared" ref="P5" si="1">O5+1</f>
        <v>12</v>
      </c>
      <c r="Q5" s="188" t="s">
        <v>20</v>
      </c>
      <c r="R5" s="7" t="s">
        <v>3</v>
      </c>
    </row>
    <row r="6" spans="1:23" ht="18.75" customHeight="1" x14ac:dyDescent="0.2">
      <c r="A6" s="211" t="s">
        <v>57</v>
      </c>
      <c r="B6" s="223"/>
      <c r="C6" s="60" t="s">
        <v>45</v>
      </c>
      <c r="D6" s="63">
        <v>30</v>
      </c>
      <c r="E6" s="64" t="s">
        <v>30</v>
      </c>
      <c r="F6" s="127">
        <v>50000</v>
      </c>
      <c r="G6" s="196">
        <f>D6*F6</f>
        <v>1500000</v>
      </c>
      <c r="H6" s="70">
        <v>46023</v>
      </c>
      <c r="I6" s="69">
        <v>46112</v>
      </c>
      <c r="J6" s="56">
        <v>3</v>
      </c>
      <c r="K6" s="210">
        <v>1500000</v>
      </c>
      <c r="L6" s="177"/>
      <c r="M6" s="178"/>
      <c r="N6" s="178"/>
      <c r="O6" s="178"/>
      <c r="P6" s="179"/>
      <c r="Q6" s="99">
        <f t="shared" ref="Q6:Q11" si="2">SUM(K6:P6)</f>
        <v>1500000</v>
      </c>
      <c r="R6" s="79"/>
    </row>
    <row r="7" spans="1:23" ht="18.75" customHeight="1" x14ac:dyDescent="0.2">
      <c r="A7" s="213"/>
      <c r="B7" s="224"/>
      <c r="C7" s="60" t="s">
        <v>46</v>
      </c>
      <c r="D7" s="63">
        <v>10</v>
      </c>
      <c r="E7" s="64" t="s">
        <v>30</v>
      </c>
      <c r="F7" s="127">
        <v>50000</v>
      </c>
      <c r="G7" s="196">
        <f>D7*F7</f>
        <v>500000</v>
      </c>
      <c r="H7" s="70">
        <v>46023</v>
      </c>
      <c r="I7" s="69">
        <v>46112</v>
      </c>
      <c r="J7" s="56">
        <v>3</v>
      </c>
      <c r="K7" s="210">
        <v>500000</v>
      </c>
      <c r="L7" s="121"/>
      <c r="M7" s="122"/>
      <c r="N7" s="122"/>
      <c r="O7" s="122"/>
      <c r="P7" s="123"/>
      <c r="Q7" s="99">
        <f t="shared" si="2"/>
        <v>500000</v>
      </c>
      <c r="R7" s="79"/>
    </row>
    <row r="8" spans="1:23" ht="18.75" customHeight="1" x14ac:dyDescent="0.2">
      <c r="A8" s="213"/>
      <c r="B8" s="224"/>
      <c r="C8" s="60" t="s">
        <v>49</v>
      </c>
      <c r="D8" s="63">
        <v>15</v>
      </c>
      <c r="E8" s="64" t="s">
        <v>30</v>
      </c>
      <c r="F8" s="127">
        <v>50000</v>
      </c>
      <c r="G8" s="196">
        <f>D8*F8</f>
        <v>750000</v>
      </c>
      <c r="H8" s="70">
        <v>46023</v>
      </c>
      <c r="I8" s="69">
        <v>46112</v>
      </c>
      <c r="J8" s="56">
        <v>3</v>
      </c>
      <c r="K8" s="210">
        <v>750000</v>
      </c>
      <c r="L8" s="121"/>
      <c r="M8" s="122"/>
      <c r="N8" s="122"/>
      <c r="O8" s="122"/>
      <c r="P8" s="123"/>
      <c r="Q8" s="99">
        <f t="shared" si="2"/>
        <v>750000</v>
      </c>
      <c r="R8" s="79"/>
    </row>
    <row r="9" spans="1:23" ht="18.75" customHeight="1" x14ac:dyDescent="0.2">
      <c r="A9" s="213"/>
      <c r="B9" s="224"/>
      <c r="C9" s="60" t="s">
        <v>54</v>
      </c>
      <c r="D9" s="63">
        <v>24000</v>
      </c>
      <c r="E9" s="181" t="s">
        <v>55</v>
      </c>
      <c r="F9" s="171">
        <v>750</v>
      </c>
      <c r="G9" s="196">
        <f>F9*D9</f>
        <v>18000000</v>
      </c>
      <c r="H9" s="70">
        <v>46023</v>
      </c>
      <c r="I9" s="69">
        <v>46112</v>
      </c>
      <c r="J9" s="56">
        <v>3</v>
      </c>
      <c r="K9" s="210">
        <f>G9</f>
        <v>18000000</v>
      </c>
      <c r="L9" s="121"/>
      <c r="M9" s="122"/>
      <c r="N9" s="122"/>
      <c r="O9" s="122"/>
      <c r="P9" s="123"/>
      <c r="Q9" s="99">
        <f>K9</f>
        <v>18000000</v>
      </c>
      <c r="R9" s="79"/>
    </row>
    <row r="10" spans="1:23" ht="18.75" customHeight="1" x14ac:dyDescent="0.2">
      <c r="A10" s="213"/>
      <c r="B10" s="224"/>
      <c r="C10" s="60" t="s">
        <v>47</v>
      </c>
      <c r="D10" s="63">
        <v>1</v>
      </c>
      <c r="E10" s="64" t="s">
        <v>48</v>
      </c>
      <c r="F10" s="127">
        <v>2000000</v>
      </c>
      <c r="G10" s="196">
        <f>F10*D10</f>
        <v>2000000</v>
      </c>
      <c r="H10" s="70">
        <v>46023</v>
      </c>
      <c r="I10" s="69">
        <v>46112</v>
      </c>
      <c r="J10" s="56">
        <v>3</v>
      </c>
      <c r="K10" s="210">
        <f>G10</f>
        <v>2000000</v>
      </c>
      <c r="L10" s="121"/>
      <c r="M10" s="122"/>
      <c r="N10" s="122"/>
      <c r="O10" s="122"/>
      <c r="P10" s="123"/>
      <c r="Q10" s="99">
        <f t="shared" si="2"/>
        <v>2000000</v>
      </c>
      <c r="R10" s="79"/>
    </row>
    <row r="11" spans="1:23" ht="18.75" customHeight="1" x14ac:dyDescent="0.2">
      <c r="A11" s="213"/>
      <c r="B11" s="224"/>
      <c r="C11" s="60"/>
      <c r="D11" s="63"/>
      <c r="E11" s="64"/>
      <c r="F11" s="127"/>
      <c r="G11" s="196"/>
      <c r="H11" s="198"/>
      <c r="I11" s="75"/>
      <c r="J11" s="56"/>
      <c r="K11" s="210"/>
      <c r="L11" s="124"/>
      <c r="M11" s="125"/>
      <c r="N11" s="125"/>
      <c r="O11" s="125"/>
      <c r="P11" s="126"/>
      <c r="Q11" s="99">
        <f t="shared" si="2"/>
        <v>0</v>
      </c>
      <c r="R11" s="79"/>
    </row>
    <row r="12" spans="1:23" s="10" customFormat="1" ht="18.75" customHeight="1" thickBot="1" x14ac:dyDescent="0.25">
      <c r="A12" s="215"/>
      <c r="B12" s="225"/>
      <c r="C12" s="66" t="s">
        <v>4</v>
      </c>
      <c r="D12" s="67"/>
      <c r="E12" s="68"/>
      <c r="F12" s="128"/>
      <c r="G12" s="92">
        <f>SUM(G6:G11)</f>
        <v>22750000</v>
      </c>
      <c r="H12" s="199"/>
      <c r="I12" s="78"/>
      <c r="J12" s="52"/>
      <c r="K12" s="209">
        <f>SUM(K6:K11)</f>
        <v>22750000</v>
      </c>
      <c r="L12" s="100"/>
      <c r="M12" s="100"/>
      <c r="N12" s="100"/>
      <c r="O12" s="100"/>
      <c r="P12" s="100"/>
      <c r="Q12" s="187">
        <f>SUM(K12:P12)</f>
        <v>22750000</v>
      </c>
      <c r="R12" s="83"/>
      <c r="S12" s="1"/>
      <c r="T12" s="1"/>
      <c r="U12" s="1"/>
      <c r="V12" s="1"/>
      <c r="W12" s="1"/>
    </row>
    <row r="13" spans="1:23" ht="23.25" customHeight="1" thickBot="1" x14ac:dyDescent="0.25">
      <c r="A13" s="229"/>
      <c r="B13" s="23"/>
      <c r="C13" s="117"/>
      <c r="D13" s="115"/>
      <c r="E13" s="116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9"/>
    </row>
    <row r="14" spans="1:23" ht="24.5" hidden="1" thickBot="1" x14ac:dyDescent="0.25">
      <c r="A14" s="111" t="s">
        <v>19</v>
      </c>
      <c r="B14" s="11" t="s">
        <v>8</v>
      </c>
      <c r="C14" s="11" t="s">
        <v>0</v>
      </c>
      <c r="D14" s="42" t="s">
        <v>12</v>
      </c>
      <c r="E14" s="112" t="s">
        <v>1</v>
      </c>
      <c r="F14" s="113" t="s">
        <v>15</v>
      </c>
      <c r="G14" s="114" t="s">
        <v>16</v>
      </c>
      <c r="H14" s="12" t="s">
        <v>5</v>
      </c>
      <c r="I14" s="13" t="s">
        <v>6</v>
      </c>
      <c r="J14" s="55" t="s">
        <v>7</v>
      </c>
      <c r="K14" s="104">
        <f>$K$33</f>
        <v>7</v>
      </c>
      <c r="L14" s="106">
        <f>$L$33</f>
        <v>8</v>
      </c>
      <c r="M14" s="15">
        <f>$M$33</f>
        <v>9</v>
      </c>
      <c r="N14" s="15">
        <f t="shared" ref="N14:P14" si="3">M14+1</f>
        <v>10</v>
      </c>
      <c r="O14" s="15">
        <f t="shared" si="3"/>
        <v>11</v>
      </c>
      <c r="P14" s="15">
        <f t="shared" si="3"/>
        <v>12</v>
      </c>
      <c r="Q14" s="16" t="s">
        <v>20</v>
      </c>
      <c r="R14" s="17" t="s">
        <v>3</v>
      </c>
    </row>
    <row r="15" spans="1:23" ht="15" hidden="1" customHeight="1" x14ac:dyDescent="0.2">
      <c r="A15" s="48"/>
      <c r="B15" s="109"/>
      <c r="C15" s="60"/>
      <c r="D15" s="63"/>
      <c r="E15" s="64"/>
      <c r="F15" s="84"/>
      <c r="G15" s="89">
        <f>$D15*F15</f>
        <v>0</v>
      </c>
      <c r="H15" s="77"/>
      <c r="I15" s="75"/>
      <c r="J15" s="56">
        <f>DATEDIF(H15,I15+1,"M")</f>
        <v>0</v>
      </c>
      <c r="K15" s="94"/>
      <c r="L15" s="94"/>
      <c r="M15" s="95"/>
      <c r="N15" s="95"/>
      <c r="O15" s="95"/>
      <c r="P15" s="95"/>
      <c r="Q15" s="99">
        <f>SUM(K15:P15)</f>
        <v>0</v>
      </c>
      <c r="R15" s="79"/>
    </row>
    <row r="16" spans="1:23" ht="15" hidden="1" customHeight="1" x14ac:dyDescent="0.2">
      <c r="A16" s="46"/>
      <c r="B16" s="107"/>
      <c r="C16" s="60"/>
      <c r="D16" s="63"/>
      <c r="E16" s="64"/>
      <c r="F16" s="84"/>
      <c r="G16" s="90">
        <f>$D16*F16</f>
        <v>0</v>
      </c>
      <c r="H16" s="77"/>
      <c r="I16" s="75"/>
      <c r="J16" s="56">
        <f t="shared" ref="J16" si="4">DATEDIF(H16,I16+1,"M")</f>
        <v>0</v>
      </c>
      <c r="K16" s="94"/>
      <c r="L16" s="94"/>
      <c r="M16" s="95"/>
      <c r="N16" s="95"/>
      <c r="O16" s="95"/>
      <c r="P16" s="95"/>
      <c r="Q16" s="99">
        <f>SUM(K16:P16)</f>
        <v>0</v>
      </c>
      <c r="R16" s="82"/>
    </row>
    <row r="17" spans="1:23" s="10" customFormat="1" ht="15" hidden="1" customHeight="1" x14ac:dyDescent="0.2">
      <c r="A17" s="46"/>
      <c r="B17" s="107"/>
      <c r="C17" s="61" t="s">
        <v>4</v>
      </c>
      <c r="D17" s="65"/>
      <c r="E17" s="62"/>
      <c r="F17" s="88"/>
      <c r="G17" s="86">
        <f>SUM(G15:G16)</f>
        <v>0</v>
      </c>
      <c r="H17" s="72"/>
      <c r="I17" s="73"/>
      <c r="J17" s="49"/>
      <c r="K17" s="97">
        <f t="shared" ref="K17:P17" si="5">SUM(K15:K16)</f>
        <v>0</v>
      </c>
      <c r="L17" s="97">
        <f t="shared" si="5"/>
        <v>0</v>
      </c>
      <c r="M17" s="97">
        <f t="shared" si="5"/>
        <v>0</v>
      </c>
      <c r="N17" s="97">
        <f t="shared" si="5"/>
        <v>0</v>
      </c>
      <c r="O17" s="97">
        <f t="shared" si="5"/>
        <v>0</v>
      </c>
      <c r="P17" s="97">
        <f t="shared" si="5"/>
        <v>0</v>
      </c>
      <c r="Q17" s="103">
        <f>SUM(K17:P17)</f>
        <v>0</v>
      </c>
      <c r="R17" s="80"/>
      <c r="S17" s="1"/>
      <c r="T17" s="1"/>
      <c r="U17" s="1"/>
      <c r="V17" s="1"/>
      <c r="W17" s="1"/>
    </row>
    <row r="18" spans="1:23" ht="24.5" hidden="1" thickBot="1" x14ac:dyDescent="0.25">
      <c r="A18" s="46"/>
      <c r="B18" s="24" t="s">
        <v>9</v>
      </c>
      <c r="C18" s="11" t="s">
        <v>0</v>
      </c>
      <c r="D18" s="42" t="s">
        <v>12</v>
      </c>
      <c r="E18" s="25" t="s">
        <v>1</v>
      </c>
      <c r="F18" s="18" t="s">
        <v>15</v>
      </c>
      <c r="G18" s="50" t="s">
        <v>16</v>
      </c>
      <c r="H18" s="12"/>
      <c r="I18" s="13"/>
      <c r="J18" s="54"/>
      <c r="K18" s="104">
        <f>$K$33</f>
        <v>7</v>
      </c>
      <c r="L18" s="105">
        <f>$L$33</f>
        <v>8</v>
      </c>
      <c r="M18" s="20">
        <f>$M$33</f>
        <v>9</v>
      </c>
      <c r="N18" s="20">
        <f>M7+1</f>
        <v>1</v>
      </c>
      <c r="O18" s="20">
        <f>N7+1</f>
        <v>1</v>
      </c>
      <c r="P18" s="20">
        <f>O7+1</f>
        <v>1</v>
      </c>
      <c r="Q18" s="21" t="s">
        <v>20</v>
      </c>
      <c r="R18" s="7" t="s">
        <v>3</v>
      </c>
    </row>
    <row r="19" spans="1:23" ht="15" hidden="1" customHeight="1" x14ac:dyDescent="0.2">
      <c r="A19" s="46"/>
      <c r="B19" s="109"/>
      <c r="C19" s="60"/>
      <c r="D19" s="63"/>
      <c r="E19" s="64"/>
      <c r="F19" s="91"/>
      <c r="G19" s="87">
        <f>$D19*F19</f>
        <v>0</v>
      </c>
      <c r="H19" s="32"/>
      <c r="I19" s="43"/>
      <c r="J19" s="51"/>
      <c r="K19" s="94"/>
      <c r="L19" s="94"/>
      <c r="M19" s="95"/>
      <c r="N19" s="95"/>
      <c r="O19" s="95"/>
      <c r="P19" s="95"/>
      <c r="Q19" s="99">
        <f>SUM(K19:P19)</f>
        <v>0</v>
      </c>
      <c r="R19" s="79"/>
    </row>
    <row r="20" spans="1:23" ht="15" hidden="1" customHeight="1" x14ac:dyDescent="0.2">
      <c r="A20" s="46"/>
      <c r="B20" s="107"/>
      <c r="C20" s="58"/>
      <c r="D20" s="63"/>
      <c r="E20" s="64"/>
      <c r="F20" s="91"/>
      <c r="G20" s="87">
        <f>$D20*F20</f>
        <v>0</v>
      </c>
      <c r="H20" s="32"/>
      <c r="I20" s="43"/>
      <c r="J20" s="51"/>
      <c r="K20" s="94"/>
      <c r="L20" s="94"/>
      <c r="M20" s="95"/>
      <c r="N20" s="95"/>
      <c r="O20" s="95"/>
      <c r="P20" s="95"/>
      <c r="Q20" s="99">
        <f>SUM(K20:P20)</f>
        <v>0</v>
      </c>
      <c r="R20" s="79"/>
    </row>
    <row r="21" spans="1:23" s="10" customFormat="1" ht="15" hidden="1" customHeight="1" x14ac:dyDescent="0.2">
      <c r="A21" s="47"/>
      <c r="B21" s="108"/>
      <c r="C21" s="61" t="s">
        <v>4</v>
      </c>
      <c r="D21" s="65"/>
      <c r="E21" s="62"/>
      <c r="F21" s="88"/>
      <c r="G21" s="86">
        <f>SUM(G19:G20)</f>
        <v>0</v>
      </c>
      <c r="H21" s="8"/>
      <c r="I21" s="34"/>
      <c r="J21" s="49"/>
      <c r="K21" s="93">
        <f t="shared" ref="K21:P21" si="6">SUM(K19:K20)</f>
        <v>0</v>
      </c>
      <c r="L21" s="93">
        <f t="shared" si="6"/>
        <v>0</v>
      </c>
      <c r="M21" s="93">
        <f t="shared" si="6"/>
        <v>0</v>
      </c>
      <c r="N21" s="93">
        <f t="shared" si="6"/>
        <v>0</v>
      </c>
      <c r="O21" s="93">
        <f t="shared" si="6"/>
        <v>0</v>
      </c>
      <c r="P21" s="93">
        <f t="shared" si="6"/>
        <v>0</v>
      </c>
      <c r="Q21" s="103">
        <f>SUM(K21:P21)</f>
        <v>0</v>
      </c>
      <c r="R21" s="80"/>
      <c r="S21" s="1"/>
      <c r="T21" s="1"/>
      <c r="U21" s="1"/>
      <c r="V21" s="1"/>
      <c r="W21" s="1"/>
    </row>
    <row r="22" spans="1:23" ht="15" hidden="1" customHeight="1" x14ac:dyDescent="0.2">
      <c r="A22" s="26"/>
      <c r="B22" s="27"/>
      <c r="C22" s="28"/>
      <c r="D22" s="35"/>
      <c r="E22" s="29"/>
      <c r="F22" s="36"/>
      <c r="G22" s="40"/>
      <c r="H22" s="38"/>
      <c r="I22" s="39"/>
      <c r="J22" s="40"/>
      <c r="K22" s="38"/>
      <c r="L22" s="38"/>
      <c r="M22" s="39"/>
      <c r="N22" s="39"/>
      <c r="O22" s="39"/>
      <c r="P22" s="39"/>
      <c r="Q22" s="41"/>
      <c r="R22" s="81"/>
    </row>
    <row r="23" spans="1:23" ht="24" customHeight="1" x14ac:dyDescent="0.2">
      <c r="A23" s="221" t="s">
        <v>50</v>
      </c>
      <c r="B23" s="222"/>
      <c r="C23" s="183" t="s">
        <v>0</v>
      </c>
      <c r="D23" s="186" t="s">
        <v>12</v>
      </c>
      <c r="E23" s="185" t="s">
        <v>1</v>
      </c>
      <c r="F23" s="182" t="s">
        <v>15</v>
      </c>
      <c r="G23" s="182" t="s">
        <v>29</v>
      </c>
      <c r="H23" s="197" t="s">
        <v>10</v>
      </c>
      <c r="I23" s="5" t="s">
        <v>2</v>
      </c>
      <c r="J23" s="53" t="s">
        <v>11</v>
      </c>
      <c r="K23" s="208">
        <v>7</v>
      </c>
      <c r="L23" s="204">
        <f>K23+1</f>
        <v>8</v>
      </c>
      <c r="M23" s="204">
        <f>L23+1</f>
        <v>9</v>
      </c>
      <c r="N23" s="204">
        <f>M23+1</f>
        <v>10</v>
      </c>
      <c r="O23" s="204">
        <f t="shared" ref="O23" si="7">N23+1</f>
        <v>11</v>
      </c>
      <c r="P23" s="204">
        <f t="shared" ref="P23" si="8">O23+1</f>
        <v>12</v>
      </c>
      <c r="Q23" s="188" t="s">
        <v>20</v>
      </c>
      <c r="R23" s="7" t="s">
        <v>3</v>
      </c>
    </row>
    <row r="24" spans="1:23" ht="18" customHeight="1" x14ac:dyDescent="0.2">
      <c r="A24" s="211" t="s">
        <v>59</v>
      </c>
      <c r="B24" s="212"/>
      <c r="C24" s="60" t="s">
        <v>34</v>
      </c>
      <c r="D24" s="63">
        <v>5</v>
      </c>
      <c r="E24" s="181" t="s">
        <v>35</v>
      </c>
      <c r="F24" s="171">
        <v>5000000</v>
      </c>
      <c r="G24" s="196">
        <v>25000000</v>
      </c>
      <c r="H24" s="70">
        <v>46113</v>
      </c>
      <c r="I24" s="69">
        <v>47938</v>
      </c>
      <c r="J24" s="56">
        <v>60</v>
      </c>
      <c r="K24" s="174"/>
      <c r="L24" s="94">
        <v>5000000</v>
      </c>
      <c r="M24" s="94">
        <v>5000000</v>
      </c>
      <c r="N24" s="94">
        <v>5000000</v>
      </c>
      <c r="O24" s="94">
        <v>5000000</v>
      </c>
      <c r="P24" s="94">
        <v>5000000</v>
      </c>
      <c r="Q24" s="99">
        <f t="shared" ref="Q24:Q31" si="9">SUM(K24:P24)</f>
        <v>25000000</v>
      </c>
      <c r="R24" s="79"/>
    </row>
    <row r="25" spans="1:23" ht="18" customHeight="1" x14ac:dyDescent="0.2">
      <c r="A25" s="213"/>
      <c r="B25" s="214"/>
      <c r="C25" s="60" t="s">
        <v>31</v>
      </c>
      <c r="D25" s="63">
        <v>117</v>
      </c>
      <c r="E25" s="181" t="s">
        <v>39</v>
      </c>
      <c r="F25" s="171">
        <v>30000</v>
      </c>
      <c r="G25" s="196">
        <v>16470000</v>
      </c>
      <c r="H25" s="70">
        <v>46113</v>
      </c>
      <c r="I25" s="69">
        <v>47938</v>
      </c>
      <c r="J25" s="56">
        <v>60</v>
      </c>
      <c r="K25" s="175"/>
      <c r="L25" s="94">
        <v>3000000</v>
      </c>
      <c r="M25" s="95">
        <v>3150000</v>
      </c>
      <c r="N25" s="95">
        <v>3300000</v>
      </c>
      <c r="O25" s="95">
        <v>3510000</v>
      </c>
      <c r="P25" s="95">
        <v>3510000</v>
      </c>
      <c r="Q25" s="99">
        <f t="shared" si="9"/>
        <v>16470000</v>
      </c>
      <c r="R25" s="79"/>
    </row>
    <row r="26" spans="1:23" ht="18" customHeight="1" x14ac:dyDescent="0.2">
      <c r="A26" s="213"/>
      <c r="B26" s="214"/>
      <c r="C26" s="60" t="s">
        <v>36</v>
      </c>
      <c r="D26" s="63">
        <v>5</v>
      </c>
      <c r="E26" s="181" t="s">
        <v>35</v>
      </c>
      <c r="F26" s="171">
        <v>1000000</v>
      </c>
      <c r="G26" s="196">
        <v>5000000</v>
      </c>
      <c r="H26" s="70">
        <v>46113</v>
      </c>
      <c r="I26" s="69">
        <v>47938</v>
      </c>
      <c r="J26" s="56">
        <v>60</v>
      </c>
      <c r="K26" s="175"/>
      <c r="L26" s="94">
        <v>1000000</v>
      </c>
      <c r="M26" s="95">
        <v>1000000</v>
      </c>
      <c r="N26" s="95">
        <v>1000000</v>
      </c>
      <c r="O26" s="95">
        <v>1000000</v>
      </c>
      <c r="P26" s="95">
        <v>1000000</v>
      </c>
      <c r="Q26" s="99">
        <f t="shared" si="9"/>
        <v>5000000</v>
      </c>
      <c r="R26" s="79"/>
    </row>
    <row r="27" spans="1:23" ht="18" customHeight="1" x14ac:dyDescent="0.2">
      <c r="A27" s="213"/>
      <c r="B27" s="214"/>
      <c r="C27" s="60" t="s">
        <v>37</v>
      </c>
      <c r="D27" s="202">
        <v>20000</v>
      </c>
      <c r="E27" s="181" t="s">
        <v>40</v>
      </c>
      <c r="F27" s="171">
        <v>750</v>
      </c>
      <c r="G27" s="196">
        <f>F27*D27</f>
        <v>15000000</v>
      </c>
      <c r="H27" s="70">
        <v>46113</v>
      </c>
      <c r="I27" s="69">
        <v>47938</v>
      </c>
      <c r="J27" s="56">
        <v>60</v>
      </c>
      <c r="K27" s="175"/>
      <c r="L27" s="94">
        <v>3750000</v>
      </c>
      <c r="M27" s="94">
        <v>3750000</v>
      </c>
      <c r="N27" s="94">
        <v>3750000</v>
      </c>
      <c r="O27" s="94">
        <v>3750000</v>
      </c>
      <c r="P27" s="94">
        <v>0</v>
      </c>
      <c r="Q27" s="99">
        <f t="shared" si="9"/>
        <v>15000000</v>
      </c>
      <c r="R27" s="79"/>
    </row>
    <row r="28" spans="1:23" ht="18" customHeight="1" x14ac:dyDescent="0.2">
      <c r="A28" s="213"/>
      <c r="B28" s="214"/>
      <c r="C28" s="60" t="s">
        <v>38</v>
      </c>
      <c r="D28" s="63">
        <v>5</v>
      </c>
      <c r="E28" s="181" t="s">
        <v>35</v>
      </c>
      <c r="F28" s="171">
        <v>1500000</v>
      </c>
      <c r="G28" s="196">
        <v>7500000</v>
      </c>
      <c r="H28" s="70">
        <v>46113</v>
      </c>
      <c r="I28" s="69">
        <v>47938</v>
      </c>
      <c r="J28" s="56">
        <v>60</v>
      </c>
      <c r="K28" s="175"/>
      <c r="L28" s="94">
        <v>1500000</v>
      </c>
      <c r="M28" s="95">
        <v>1500000</v>
      </c>
      <c r="N28" s="95">
        <v>1500000</v>
      </c>
      <c r="O28" s="95">
        <v>1500000</v>
      </c>
      <c r="P28" s="95">
        <v>1500000</v>
      </c>
      <c r="Q28" s="99">
        <f t="shared" si="9"/>
        <v>7500000</v>
      </c>
      <c r="R28" s="79"/>
    </row>
    <row r="29" spans="1:23" ht="18" customHeight="1" x14ac:dyDescent="0.2">
      <c r="A29" s="213"/>
      <c r="B29" s="214"/>
      <c r="C29" s="60" t="s">
        <v>41</v>
      </c>
      <c r="D29" s="63"/>
      <c r="E29" s="181"/>
      <c r="F29" s="171">
        <v>300000</v>
      </c>
      <c r="G29" s="196">
        <v>1500000</v>
      </c>
      <c r="H29" s="70">
        <v>46113</v>
      </c>
      <c r="I29" s="69">
        <v>47938</v>
      </c>
      <c r="J29" s="56">
        <v>60</v>
      </c>
      <c r="K29" s="175"/>
      <c r="L29" s="94">
        <v>300000</v>
      </c>
      <c r="M29" s="94">
        <v>300000</v>
      </c>
      <c r="N29" s="94">
        <v>300000</v>
      </c>
      <c r="O29" s="94">
        <v>300000</v>
      </c>
      <c r="P29" s="94">
        <v>300000</v>
      </c>
      <c r="Q29" s="99">
        <f t="shared" si="9"/>
        <v>1500000</v>
      </c>
      <c r="R29" s="79"/>
    </row>
    <row r="30" spans="1:23" ht="18" customHeight="1" x14ac:dyDescent="0.2">
      <c r="A30" s="213"/>
      <c r="B30" s="214"/>
      <c r="C30" s="60"/>
      <c r="D30" s="63"/>
      <c r="E30" s="181"/>
      <c r="F30" s="171"/>
      <c r="G30" s="196"/>
      <c r="H30" s="198"/>
      <c r="I30" s="75"/>
      <c r="J30" s="56"/>
      <c r="K30" s="176"/>
      <c r="L30" s="94"/>
      <c r="M30" s="95"/>
      <c r="N30" s="95"/>
      <c r="O30" s="95"/>
      <c r="P30" s="95"/>
      <c r="Q30" s="99">
        <f t="shared" si="9"/>
        <v>0</v>
      </c>
      <c r="R30" s="79"/>
    </row>
    <row r="31" spans="1:23" s="10" customFormat="1" ht="18" customHeight="1" thickBot="1" x14ac:dyDescent="0.25">
      <c r="A31" s="215"/>
      <c r="B31" s="216"/>
      <c r="C31" s="66" t="s">
        <v>4</v>
      </c>
      <c r="D31" s="67"/>
      <c r="E31" s="68"/>
      <c r="F31" s="128"/>
      <c r="G31" s="92">
        <f>SUM(G24:G30)</f>
        <v>70470000</v>
      </c>
      <c r="H31" s="199"/>
      <c r="I31" s="78"/>
      <c r="J31" s="52"/>
      <c r="K31" s="44"/>
      <c r="L31" s="101">
        <f>SUM(L24:L30)</f>
        <v>14550000</v>
      </c>
      <c r="M31" s="101">
        <f>SUM(M24:M30)</f>
        <v>14700000</v>
      </c>
      <c r="N31" s="101">
        <f>SUM(N24:N30)</f>
        <v>14850000</v>
      </c>
      <c r="O31" s="101">
        <f>SUM(O24:O30)</f>
        <v>15060000</v>
      </c>
      <c r="P31" s="101">
        <f>SUM(P24:P30)</f>
        <v>11310000</v>
      </c>
      <c r="Q31" s="187">
        <f t="shared" si="9"/>
        <v>70470000</v>
      </c>
      <c r="R31" s="83"/>
      <c r="S31" s="1"/>
      <c r="T31" s="1"/>
      <c r="U31" s="1"/>
      <c r="V31" s="1"/>
      <c r="W31" s="1"/>
    </row>
    <row r="32" spans="1:23" s="23" customFormat="1" ht="14.5" thickBot="1" x14ac:dyDescent="0.25">
      <c r="D32" s="31"/>
      <c r="Q32" s="45"/>
    </row>
    <row r="33" spans="1:18" s="23" customFormat="1" ht="24" x14ac:dyDescent="0.2">
      <c r="A33" s="226" t="s">
        <v>22</v>
      </c>
      <c r="B33" s="222"/>
      <c r="C33" s="183" t="s">
        <v>0</v>
      </c>
      <c r="D33" s="186" t="s">
        <v>12</v>
      </c>
      <c r="E33" s="185" t="s">
        <v>1</v>
      </c>
      <c r="F33" s="182" t="s">
        <v>13</v>
      </c>
      <c r="G33" s="182" t="s">
        <v>14</v>
      </c>
      <c r="H33" s="197" t="s">
        <v>5</v>
      </c>
      <c r="I33" s="5" t="s">
        <v>6</v>
      </c>
      <c r="J33" s="53" t="s">
        <v>7</v>
      </c>
      <c r="K33" s="208">
        <v>7</v>
      </c>
      <c r="L33" s="204">
        <f>K33+1</f>
        <v>8</v>
      </c>
      <c r="M33" s="204">
        <f>L33+1</f>
        <v>9</v>
      </c>
      <c r="N33" s="204">
        <f>M33+1</f>
        <v>10</v>
      </c>
      <c r="O33" s="204">
        <f t="shared" ref="O33:P33" si="10">N33+1</f>
        <v>11</v>
      </c>
      <c r="P33" s="204">
        <f t="shared" si="10"/>
        <v>12</v>
      </c>
      <c r="Q33" s="188" t="s">
        <v>20</v>
      </c>
      <c r="R33" s="7" t="s">
        <v>18</v>
      </c>
    </row>
    <row r="34" spans="1:18" ht="18" customHeight="1" x14ac:dyDescent="0.2">
      <c r="A34" s="227" t="s">
        <v>32</v>
      </c>
      <c r="B34" s="228"/>
      <c r="C34" s="58" t="s">
        <v>52</v>
      </c>
      <c r="D34" s="63">
        <v>255</v>
      </c>
      <c r="E34" s="64" t="s">
        <v>48</v>
      </c>
      <c r="F34" s="127">
        <v>100000</v>
      </c>
      <c r="G34" s="85">
        <f>F34*D34</f>
        <v>25500000</v>
      </c>
      <c r="H34" s="70">
        <v>46113</v>
      </c>
      <c r="I34" s="69">
        <v>47938</v>
      </c>
      <c r="J34" s="56">
        <v>60</v>
      </c>
      <c r="K34" s="174"/>
      <c r="L34" s="195">
        <f>G34*1.9%*12</f>
        <v>5814000</v>
      </c>
      <c r="M34" s="195">
        <f>L34</f>
        <v>5814000</v>
      </c>
      <c r="N34" s="195">
        <f t="shared" ref="N34:P34" si="11">M34</f>
        <v>5814000</v>
      </c>
      <c r="O34" s="195">
        <f t="shared" si="11"/>
        <v>5814000</v>
      </c>
      <c r="P34" s="195">
        <f t="shared" si="11"/>
        <v>5814000</v>
      </c>
      <c r="Q34" s="96">
        <f t="shared" ref="Q34:Q38" si="12">SUM(K34:P34)</f>
        <v>29070000</v>
      </c>
      <c r="R34" s="79" t="s">
        <v>53</v>
      </c>
    </row>
    <row r="35" spans="1:18" ht="18" customHeight="1" x14ac:dyDescent="0.2">
      <c r="A35" s="213"/>
      <c r="B35" s="214"/>
      <c r="C35" s="58"/>
      <c r="D35" s="63"/>
      <c r="E35" s="64"/>
      <c r="F35" s="127"/>
      <c r="G35" s="85"/>
      <c r="H35" s="70"/>
      <c r="I35" s="69"/>
      <c r="J35" s="56"/>
      <c r="K35" s="175"/>
      <c r="L35" s="195"/>
      <c r="M35" s="195"/>
      <c r="N35" s="195"/>
      <c r="O35" s="195"/>
      <c r="P35" s="195"/>
      <c r="Q35" s="96"/>
      <c r="R35" s="79"/>
    </row>
    <row r="36" spans="1:18" ht="18" customHeight="1" x14ac:dyDescent="0.2">
      <c r="A36" s="213"/>
      <c r="B36" s="214"/>
      <c r="C36" s="58"/>
      <c r="D36" s="63"/>
      <c r="E36" s="64"/>
      <c r="F36" s="127"/>
      <c r="G36" s="85"/>
      <c r="H36" s="70"/>
      <c r="I36" s="69"/>
      <c r="J36" s="56"/>
      <c r="K36" s="175"/>
      <c r="L36" s="195"/>
      <c r="M36" s="195"/>
      <c r="N36" s="195"/>
      <c r="O36" s="195"/>
      <c r="P36" s="195"/>
      <c r="Q36" s="96"/>
      <c r="R36" s="79"/>
    </row>
    <row r="37" spans="1:18" ht="18" customHeight="1" x14ac:dyDescent="0.2">
      <c r="A37" s="213"/>
      <c r="B37" s="214"/>
      <c r="C37" s="57"/>
      <c r="D37" s="59"/>
      <c r="E37" s="60"/>
      <c r="F37" s="127"/>
      <c r="G37" s="85"/>
      <c r="H37" s="70"/>
      <c r="I37" s="69"/>
      <c r="J37" s="56"/>
      <c r="K37" s="176"/>
      <c r="L37" s="94"/>
      <c r="M37" s="95"/>
      <c r="N37" s="95"/>
      <c r="O37" s="95"/>
      <c r="P37" s="95"/>
      <c r="Q37" s="96"/>
      <c r="R37" s="79"/>
    </row>
    <row r="38" spans="1:18" ht="18" customHeight="1" thickBot="1" x14ac:dyDescent="0.25">
      <c r="A38" s="215"/>
      <c r="B38" s="216"/>
      <c r="C38" s="66" t="s">
        <v>4</v>
      </c>
      <c r="D38" s="67"/>
      <c r="E38" s="68"/>
      <c r="F38" s="128"/>
      <c r="G38" s="92">
        <f>SUM(G34:G37)</f>
        <v>25500000</v>
      </c>
      <c r="H38" s="199"/>
      <c r="I38" s="78"/>
      <c r="J38" s="52"/>
      <c r="K38" s="209"/>
      <c r="L38" s="101">
        <f>SUM(L34:L37)</f>
        <v>5814000</v>
      </c>
      <c r="M38" s="101">
        <f>SUM(M34:M37)</f>
        <v>5814000</v>
      </c>
      <c r="N38" s="101">
        <f>SUM(N34:N37)</f>
        <v>5814000</v>
      </c>
      <c r="O38" s="101">
        <f>SUM(O34:O37)</f>
        <v>5814000</v>
      </c>
      <c r="P38" s="131">
        <f>SUM(P34:P37)</f>
        <v>5814000</v>
      </c>
      <c r="Q38" s="187">
        <f t="shared" si="12"/>
        <v>29070000</v>
      </c>
      <c r="R38" s="83"/>
    </row>
    <row r="39" spans="1:18" ht="13.5" customHeight="1" thickBot="1" x14ac:dyDescent="0.25">
      <c r="A39" s="23"/>
      <c r="B39" s="23"/>
      <c r="C39" s="23"/>
      <c r="D39" s="31"/>
      <c r="E39" s="23"/>
      <c r="F39" s="23"/>
      <c r="G39" s="23"/>
      <c r="H39" s="23"/>
      <c r="I39" s="23"/>
      <c r="J39" s="23"/>
      <c r="K39" s="205"/>
      <c r="L39" s="205"/>
      <c r="M39" s="205"/>
      <c r="N39" s="205"/>
      <c r="O39" s="205"/>
      <c r="P39" s="205"/>
      <c r="Q39" s="206"/>
      <c r="R39" s="23"/>
    </row>
    <row r="40" spans="1:18" ht="24.75" customHeight="1" thickBot="1" x14ac:dyDescent="0.25">
      <c r="A40" s="23"/>
      <c r="B40" s="23"/>
      <c r="C40" s="23"/>
      <c r="D40" s="31"/>
      <c r="E40" s="23"/>
      <c r="F40" s="23"/>
      <c r="G40" s="23"/>
      <c r="H40" s="23"/>
      <c r="I40" s="23"/>
      <c r="J40" s="23"/>
      <c r="K40" s="207">
        <v>7</v>
      </c>
      <c r="L40" s="204">
        <f>K40+1</f>
        <v>8</v>
      </c>
      <c r="M40" s="204">
        <f>L40+1</f>
        <v>9</v>
      </c>
      <c r="N40" s="204">
        <f>M40+1</f>
        <v>10</v>
      </c>
      <c r="O40" s="204">
        <f t="shared" ref="O40" si="13">N40+1</f>
        <v>11</v>
      </c>
      <c r="P40" s="204">
        <f t="shared" ref="P40" si="14">O40+1</f>
        <v>12</v>
      </c>
      <c r="Q40" s="189" t="s">
        <v>20</v>
      </c>
      <c r="R40" s="23"/>
    </row>
    <row r="41" spans="1:18" ht="24.75" customHeight="1" x14ac:dyDescent="0.2">
      <c r="A41" s="203" t="s">
        <v>42</v>
      </c>
      <c r="B41" s="23"/>
      <c r="C41" s="23"/>
      <c r="D41" s="31"/>
      <c r="E41" s="23"/>
      <c r="F41" s="23"/>
      <c r="I41" s="136" t="s">
        <v>23</v>
      </c>
      <c r="J41" s="137"/>
      <c r="K41" s="120">
        <f>+Q12</f>
        <v>22750000</v>
      </c>
      <c r="L41" s="160"/>
      <c r="M41" s="161"/>
      <c r="N41" s="161"/>
      <c r="O41" s="161"/>
      <c r="P41" s="162"/>
      <c r="Q41" s="102">
        <f>SUM(K41:P41)</f>
        <v>22750000</v>
      </c>
    </row>
    <row r="42" spans="1:18" ht="24.75" customHeight="1" x14ac:dyDescent="0.2">
      <c r="A42" s="203" t="s">
        <v>43</v>
      </c>
      <c r="B42" s="23"/>
      <c r="C42" s="23"/>
      <c r="D42" s="31"/>
      <c r="E42" s="23"/>
      <c r="F42" s="23"/>
      <c r="I42" s="139" t="s">
        <v>24</v>
      </c>
      <c r="J42" s="140"/>
      <c r="K42" s="163"/>
      <c r="L42" s="132">
        <f>+L38</f>
        <v>5814000</v>
      </c>
      <c r="M42" s="133">
        <f>+M38</f>
        <v>5814000</v>
      </c>
      <c r="N42" s="133">
        <f>+N38</f>
        <v>5814000</v>
      </c>
      <c r="O42" s="133">
        <f>+O38</f>
        <v>5814000</v>
      </c>
      <c r="P42" s="134">
        <f>+P38</f>
        <v>5814000</v>
      </c>
      <c r="Q42" s="135">
        <f>+Q38</f>
        <v>29070000</v>
      </c>
    </row>
    <row r="43" spans="1:18" ht="24.75" customHeight="1" thickBot="1" x14ac:dyDescent="0.25">
      <c r="A43" s="23"/>
      <c r="B43" s="23"/>
      <c r="C43" s="23"/>
      <c r="D43" s="31"/>
      <c r="E43" s="23"/>
      <c r="F43" s="23"/>
      <c r="I43" s="142" t="s">
        <v>25</v>
      </c>
      <c r="J43" s="143"/>
      <c r="K43" s="164"/>
      <c r="L43" s="145">
        <f>+L31</f>
        <v>14550000</v>
      </c>
      <c r="M43" s="146">
        <f t="shared" ref="M43:P43" si="15">+M31</f>
        <v>14700000</v>
      </c>
      <c r="N43" s="146">
        <f t="shared" si="15"/>
        <v>14850000</v>
      </c>
      <c r="O43" s="146">
        <f t="shared" si="15"/>
        <v>15060000</v>
      </c>
      <c r="P43" s="147">
        <f t="shared" si="15"/>
        <v>11310000</v>
      </c>
      <c r="Q43" s="148">
        <f>+Q31</f>
        <v>70470000</v>
      </c>
    </row>
    <row r="44" spans="1:18" ht="24.75" customHeight="1" thickTop="1" thickBot="1" x14ac:dyDescent="0.25">
      <c r="A44" s="23"/>
      <c r="B44" s="23"/>
      <c r="C44" s="23"/>
      <c r="D44" s="31"/>
      <c r="E44" s="23"/>
      <c r="F44" s="23"/>
      <c r="I44" s="149" t="s">
        <v>26</v>
      </c>
      <c r="J44" s="150"/>
      <c r="K44" s="152">
        <f>SUM(K41:K43)</f>
        <v>22750000</v>
      </c>
      <c r="L44" s="153">
        <f t="shared" ref="L44:P44" si="16">SUM(L41:L43)</f>
        <v>20364000</v>
      </c>
      <c r="M44" s="154">
        <f t="shared" si="16"/>
        <v>20514000</v>
      </c>
      <c r="N44" s="154">
        <f t="shared" si="16"/>
        <v>20664000</v>
      </c>
      <c r="O44" s="154">
        <f t="shared" si="16"/>
        <v>20874000</v>
      </c>
      <c r="P44" s="155">
        <f t="shared" si="16"/>
        <v>17124000</v>
      </c>
      <c r="Q44" s="156">
        <f>SUM(Q41:Q43)</f>
        <v>122290000</v>
      </c>
    </row>
    <row r="45" spans="1:18" ht="24.75" customHeight="1" thickTop="1" thickBot="1" x14ac:dyDescent="0.25">
      <c r="A45" s="23"/>
      <c r="B45" s="23"/>
      <c r="C45" s="23"/>
      <c r="D45" s="31"/>
      <c r="E45" s="23"/>
      <c r="F45" s="23"/>
      <c r="I45" s="157" t="s">
        <v>27</v>
      </c>
      <c r="J45" s="158"/>
      <c r="K45" s="190">
        <f>+K44*1.1</f>
        <v>25025000.000000004</v>
      </c>
      <c r="L45" s="192">
        <f t="shared" ref="L45:P45" si="17">+L44*1.1</f>
        <v>22400400</v>
      </c>
      <c r="M45" s="192">
        <f t="shared" si="17"/>
        <v>22565400</v>
      </c>
      <c r="N45" s="192">
        <f t="shared" si="17"/>
        <v>22730400</v>
      </c>
      <c r="O45" s="192">
        <f t="shared" si="17"/>
        <v>22961400</v>
      </c>
      <c r="P45" s="193">
        <f t="shared" si="17"/>
        <v>18836400</v>
      </c>
      <c r="Q45" s="194">
        <f>SUM(K45:P45)</f>
        <v>134519000</v>
      </c>
    </row>
  </sheetData>
  <sheetProtection formatCells="0" formatColumns="0" formatRows="0" insertRows="0" insertHyperlinks="0" deleteRows="0"/>
  <mergeCells count="9">
    <mergeCell ref="A34:B38"/>
    <mergeCell ref="A23:B23"/>
    <mergeCell ref="A24:B31"/>
    <mergeCell ref="B3:C3"/>
    <mergeCell ref="I3:J3"/>
    <mergeCell ref="B4:C4"/>
    <mergeCell ref="A5:B5"/>
    <mergeCell ref="A6:B12"/>
    <mergeCell ref="A33:B33"/>
  </mergeCells>
  <phoneticPr fontId="2"/>
  <pageMargins left="0.51181102362204722" right="0.55118110236220474" top="0.94488188976377963" bottom="0.6692913385826772" header="0.51181102362204722" footer="0.51181102362204722"/>
  <pageSetup paperSize="8" scale="70" orientation="landscape" horizontalDpi="300" verticalDpi="300" r:id="rId1"/>
  <headerFooter alignWithMargins="0">
    <oddHeader>&amp;R【様式６】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【様式エ】見積書</vt:lpstr>
      <vt:lpstr>【様式エ】記入例</vt:lpstr>
      <vt:lpstr>【様式エ】記入例!Print_Area</vt:lpstr>
      <vt:lpstr>【様式エ】見積書!Print_Area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duosystems</dc:creator>
  <cp:lastModifiedBy>山本　修平</cp:lastModifiedBy>
  <cp:lastPrinted>2025-09-09T01:07:30Z</cp:lastPrinted>
  <dcterms:created xsi:type="dcterms:W3CDTF">2006-08-24T11:48:23Z</dcterms:created>
  <dcterms:modified xsi:type="dcterms:W3CDTF">2025-09-09T01:10:55Z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2025-08-18T05:45:46Z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320f921c-bae5-4efa-9dd0-417f895770c7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