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4AD9F8F1-10FC-4A8C-8332-911039A543A7}" xr6:coauthVersionLast="47" xr6:coauthVersionMax="47" xr10:uidLastSave="{00000000-0000-0000-0000-000000000000}"/>
  <bookViews>
    <workbookView xWindow="-120" yWindow="-16320" windowWidth="29040" windowHeight="15720" xr2:uid="{00000000-000D-0000-FFFF-FFFF00000000}"/>
  </bookViews>
  <sheets>
    <sheet name="様式７(人員配置計画書・記載例)" sheetId="4" r:id="rId1"/>
    <sheet name="様式７(人員配置計画書) " sheetId="7" r:id="rId2"/>
    <sheet name="休業日" sheetId="12" state="hidden" r:id="rId3"/>
    <sheet name="授業日" sheetId="11" state="hidden" r:id="rId4"/>
    <sheet name="様式８-1(勤務予定表・記載例)" sheetId="5" r:id="rId5"/>
    <sheet name="様式８-1(勤務予定表・授業日)" sheetId="2" r:id="rId6"/>
    <sheet name="様式８-2(勤務予定表・休業日)" sheetId="3" r:id="rId7"/>
  </sheets>
  <definedNames>
    <definedName name="_xlnm.Print_Area" localSheetId="1">'様式７(人員配置計画書) '!$A$1:$O$29</definedName>
    <definedName name="_xlnm.Print_Area" localSheetId="0">'様式７(人員配置計画書・記載例)'!$A$1:$O$29</definedName>
    <definedName name="_xlnm.Print_Area" localSheetId="4">'様式８-1(勤務予定表・記載例)'!$A$1:$X$61</definedName>
    <definedName name="_xlnm.Print_Area" localSheetId="5">'様式８-1(勤務予定表・授業日)'!$A$2:$V$61</definedName>
    <definedName name="_xlnm.Print_Area" localSheetId="6">'様式８-2(勤務予定表・休業日)'!$A$2:$V$61</definedName>
    <definedName name="_xlnm.Print_Titles" localSheetId="4">'様式８-1(勤務予定表・記載例)'!$2:$2</definedName>
    <definedName name="_xlnm.Print_Titles" localSheetId="5">'様式８-1(勤務予定表・授業日)'!$2:$2</definedName>
    <definedName name="_xlnm.Print_Titles" localSheetId="6">'様式８-2(勤務予定表・休業日)'!$2:$2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4" i="5" l="1"/>
  <c r="AH15" i="5"/>
  <c r="AH15" i="2"/>
  <c r="AH16" i="2"/>
  <c r="AH17" i="2"/>
  <c r="AH18" i="2"/>
  <c r="AH19" i="2"/>
  <c r="AH20" i="2"/>
  <c r="AH21" i="2"/>
  <c r="AH22" i="2"/>
  <c r="AH23" i="2"/>
  <c r="AH24" i="2"/>
  <c r="AH25" i="2"/>
  <c r="BD25" i="2" l="1"/>
  <c r="BC25" i="2"/>
  <c r="BB25" i="2"/>
  <c r="AZ25" i="2"/>
  <c r="AY25" i="2"/>
  <c r="AX25" i="2"/>
  <c r="AV25" i="2"/>
  <c r="AU25" i="2"/>
  <c r="AT25" i="2"/>
  <c r="AR25" i="2"/>
  <c r="AQ25" i="2"/>
  <c r="AP25" i="2"/>
  <c r="AN25" i="2"/>
  <c r="AM25" i="2"/>
  <c r="AL25" i="2"/>
  <c r="AJ25" i="2"/>
  <c r="AI25" i="2"/>
  <c r="BD24" i="2"/>
  <c r="BC24" i="2"/>
  <c r="BB24" i="2"/>
  <c r="AZ24" i="2"/>
  <c r="AY24" i="2"/>
  <c r="AX24" i="2"/>
  <c r="AV24" i="2"/>
  <c r="AU24" i="2"/>
  <c r="AT24" i="2"/>
  <c r="AR24" i="2"/>
  <c r="AQ24" i="2"/>
  <c r="AP24" i="2"/>
  <c r="AN24" i="2"/>
  <c r="AM24" i="2"/>
  <c r="AL24" i="2"/>
  <c r="AJ24" i="2"/>
  <c r="AI24" i="2"/>
  <c r="BD23" i="2"/>
  <c r="BC23" i="2"/>
  <c r="BB23" i="2"/>
  <c r="AZ23" i="2"/>
  <c r="AY23" i="2"/>
  <c r="AX23" i="2"/>
  <c r="AV23" i="2"/>
  <c r="AU23" i="2"/>
  <c r="AT23" i="2"/>
  <c r="AR23" i="2"/>
  <c r="AQ23" i="2"/>
  <c r="AP23" i="2"/>
  <c r="AN23" i="2"/>
  <c r="AM23" i="2"/>
  <c r="AL23" i="2"/>
  <c r="AJ23" i="2"/>
  <c r="AI23" i="2"/>
  <c r="AK23" i="2" s="1"/>
  <c r="BD22" i="2"/>
  <c r="BC22" i="2"/>
  <c r="BB22" i="2"/>
  <c r="AZ22" i="2"/>
  <c r="AY22" i="2"/>
  <c r="AX22" i="2"/>
  <c r="AV22" i="2"/>
  <c r="AU22" i="2"/>
  <c r="AT22" i="2"/>
  <c r="AR22" i="2"/>
  <c r="AQ22" i="2"/>
  <c r="AP22" i="2"/>
  <c r="AN22" i="2"/>
  <c r="AM22" i="2"/>
  <c r="AL22" i="2"/>
  <c r="AJ22" i="2"/>
  <c r="AI22" i="2"/>
  <c r="BD21" i="2"/>
  <c r="BC21" i="2"/>
  <c r="BB21" i="2"/>
  <c r="AZ21" i="2"/>
  <c r="AY21" i="2"/>
  <c r="AX21" i="2"/>
  <c r="AV21" i="2"/>
  <c r="AU21" i="2"/>
  <c r="AT21" i="2"/>
  <c r="AR21" i="2"/>
  <c r="AQ21" i="2"/>
  <c r="AP21" i="2"/>
  <c r="AN21" i="2"/>
  <c r="AM21" i="2"/>
  <c r="AL21" i="2"/>
  <c r="AJ21" i="2"/>
  <c r="AI21" i="2"/>
  <c r="AK21" i="2" s="1"/>
  <c r="BD20" i="2"/>
  <c r="BC20" i="2"/>
  <c r="BB20" i="2"/>
  <c r="AZ20" i="2"/>
  <c r="AY20" i="2"/>
  <c r="AX20" i="2"/>
  <c r="AV20" i="2"/>
  <c r="AU20" i="2"/>
  <c r="AT20" i="2"/>
  <c r="AR20" i="2"/>
  <c r="AQ20" i="2"/>
  <c r="AP20" i="2"/>
  <c r="AN20" i="2"/>
  <c r="AM20" i="2"/>
  <c r="AL20" i="2"/>
  <c r="AJ20" i="2"/>
  <c r="AI20" i="2"/>
  <c r="BD19" i="2"/>
  <c r="BC19" i="2"/>
  <c r="BB19" i="2"/>
  <c r="BE19" i="2" s="1"/>
  <c r="AZ19" i="2"/>
  <c r="AY19" i="2"/>
  <c r="AX19" i="2"/>
  <c r="AV19" i="2"/>
  <c r="AU19" i="2"/>
  <c r="AT19" i="2"/>
  <c r="AR19" i="2"/>
  <c r="AQ19" i="2"/>
  <c r="AP19" i="2"/>
  <c r="AN19" i="2"/>
  <c r="AM19" i="2"/>
  <c r="AL19" i="2"/>
  <c r="AO19" i="2" s="1"/>
  <c r="AJ19" i="2"/>
  <c r="AI19" i="2"/>
  <c r="AK19" i="2" s="1"/>
  <c r="BD18" i="2"/>
  <c r="BC18" i="2"/>
  <c r="BB18" i="2"/>
  <c r="AZ18" i="2"/>
  <c r="AY18" i="2"/>
  <c r="AX18" i="2"/>
  <c r="AV18" i="2"/>
  <c r="AU18" i="2"/>
  <c r="AT18" i="2"/>
  <c r="AW18" i="2" s="1"/>
  <c r="AR18" i="2"/>
  <c r="AQ18" i="2"/>
  <c r="AP18" i="2"/>
  <c r="AN18" i="2"/>
  <c r="AM18" i="2"/>
  <c r="AL18" i="2"/>
  <c r="AJ18" i="2"/>
  <c r="AI18" i="2"/>
  <c r="BD17" i="2"/>
  <c r="BC17" i="2"/>
  <c r="BB17" i="2"/>
  <c r="BE17" i="2" s="1"/>
  <c r="AZ17" i="2"/>
  <c r="AY17" i="2"/>
  <c r="AX17" i="2"/>
  <c r="AV17" i="2"/>
  <c r="AU17" i="2"/>
  <c r="AT17" i="2"/>
  <c r="AR17" i="2"/>
  <c r="AQ17" i="2"/>
  <c r="AP17" i="2"/>
  <c r="AN17" i="2"/>
  <c r="AM17" i="2"/>
  <c r="AL17" i="2"/>
  <c r="AO17" i="2" s="1"/>
  <c r="AJ17" i="2"/>
  <c r="AI17" i="2"/>
  <c r="BD16" i="2"/>
  <c r="BC16" i="2"/>
  <c r="BB16" i="2"/>
  <c r="AZ16" i="2"/>
  <c r="AY16" i="2"/>
  <c r="AX16" i="2"/>
  <c r="AV16" i="2"/>
  <c r="AU16" i="2"/>
  <c r="AT16" i="2"/>
  <c r="AW16" i="2" s="1"/>
  <c r="AR16" i="2"/>
  <c r="AQ16" i="2"/>
  <c r="AP16" i="2"/>
  <c r="AN16" i="2"/>
  <c r="AM16" i="2"/>
  <c r="AL16" i="2"/>
  <c r="AJ16" i="2"/>
  <c r="AI16" i="2"/>
  <c r="BD15" i="2"/>
  <c r="BC15" i="2"/>
  <c r="BB15" i="2"/>
  <c r="AZ15" i="2"/>
  <c r="AY15" i="2"/>
  <c r="AX15" i="2"/>
  <c r="AV15" i="2"/>
  <c r="AU15" i="2"/>
  <c r="AT15" i="2"/>
  <c r="AR15" i="2"/>
  <c r="AQ15" i="2"/>
  <c r="AP15" i="2"/>
  <c r="AN15" i="2"/>
  <c r="AM15" i="2"/>
  <c r="AL15" i="2"/>
  <c r="AJ15" i="2"/>
  <c r="AI15" i="2"/>
  <c r="AK15" i="2" s="1"/>
  <c r="BD14" i="2"/>
  <c r="BC14" i="2"/>
  <c r="BB14" i="2"/>
  <c r="AZ14" i="2"/>
  <c r="AY14" i="2"/>
  <c r="AX14" i="2"/>
  <c r="AV14" i="2"/>
  <c r="AU14" i="2"/>
  <c r="AT14" i="2"/>
  <c r="AR14" i="2"/>
  <c r="AQ14" i="2"/>
  <c r="AP14" i="2"/>
  <c r="AN14" i="2"/>
  <c r="AM14" i="2"/>
  <c r="AL14" i="2"/>
  <c r="AJ14" i="2"/>
  <c r="AI14" i="2"/>
  <c r="AH14" i="2"/>
  <c r="BD13" i="2"/>
  <c r="BC13" i="2"/>
  <c r="BB13" i="2"/>
  <c r="AZ13" i="2"/>
  <c r="AY13" i="2"/>
  <c r="AX13" i="2"/>
  <c r="AV13" i="2"/>
  <c r="AU13" i="2"/>
  <c r="AT13" i="2"/>
  <c r="AR13" i="2"/>
  <c r="AQ13" i="2"/>
  <c r="AP13" i="2"/>
  <c r="AN13" i="2"/>
  <c r="AM13" i="2"/>
  <c r="AL13" i="2"/>
  <c r="AJ13" i="2"/>
  <c r="AI13" i="2"/>
  <c r="AH13" i="2"/>
  <c r="AI25" i="3"/>
  <c r="AK25" i="2" l="1"/>
  <c r="AK17" i="2"/>
  <c r="AS20" i="2"/>
  <c r="BA21" i="2"/>
  <c r="AS24" i="2"/>
  <c r="BA25" i="2"/>
  <c r="AS22" i="2"/>
  <c r="BA23" i="2"/>
  <c r="AS18" i="2"/>
  <c r="BA19" i="2"/>
  <c r="AW24" i="2"/>
  <c r="AO25" i="2"/>
  <c r="BE25" i="2"/>
  <c r="BA17" i="2"/>
  <c r="AW22" i="2"/>
  <c r="AO23" i="2"/>
  <c r="BE23" i="2"/>
  <c r="AS16" i="2"/>
  <c r="AK13" i="2"/>
  <c r="BA13" i="2"/>
  <c r="AS14" i="2"/>
  <c r="BA15" i="2"/>
  <c r="AW20" i="2"/>
  <c r="AO21" i="2"/>
  <c r="BE21" i="2"/>
  <c r="BE13" i="2"/>
  <c r="AW14" i="2"/>
  <c r="AO15" i="2"/>
  <c r="BE15" i="2"/>
  <c r="AO13" i="2"/>
  <c r="AS13" i="2"/>
  <c r="AK14" i="2"/>
  <c r="BA14" i="2"/>
  <c r="AS15" i="2"/>
  <c r="AK16" i="2"/>
  <c r="BA16" i="2"/>
  <c r="AS17" i="2"/>
  <c r="AK18" i="2"/>
  <c r="BA18" i="2"/>
  <c r="AS19" i="2"/>
  <c r="AK20" i="2"/>
  <c r="BA20" i="2"/>
  <c r="AS21" i="2"/>
  <c r="AK22" i="2"/>
  <c r="BA22" i="2"/>
  <c r="AS23" i="2"/>
  <c r="AK24" i="2"/>
  <c r="BA24" i="2"/>
  <c r="AS25" i="2"/>
  <c r="AW13" i="2"/>
  <c r="AO14" i="2"/>
  <c r="BE14" i="2"/>
  <c r="AW15" i="2"/>
  <c r="AO16" i="2"/>
  <c r="BE16" i="2"/>
  <c r="AW17" i="2"/>
  <c r="AO18" i="2"/>
  <c r="BE18" i="2"/>
  <c r="AW19" i="2"/>
  <c r="AO20" i="2"/>
  <c r="BE20" i="2"/>
  <c r="AW21" i="2"/>
  <c r="AO22" i="2"/>
  <c r="BE22" i="2"/>
  <c r="AW23" i="2"/>
  <c r="AO24" i="2"/>
  <c r="BE24" i="2"/>
  <c r="AW25" i="2"/>
  <c r="AI46" i="2"/>
  <c r="AJ14" i="3"/>
  <c r="AN42" i="5"/>
  <c r="AI19" i="3"/>
  <c r="AI20" i="3"/>
  <c r="AI21" i="3"/>
  <c r="AI22" i="3"/>
  <c r="AI23" i="3"/>
  <c r="AI24" i="3"/>
  <c r="AI15" i="3"/>
  <c r="AI16" i="3"/>
  <c r="AH13" i="5" l="1"/>
  <c r="AL14" i="5"/>
  <c r="BC44" i="3" l="1"/>
  <c r="BD44" i="3"/>
  <c r="BC38" i="3"/>
  <c r="BD38" i="3"/>
  <c r="BC39" i="3"/>
  <c r="BD39" i="3"/>
  <c r="BC40" i="3"/>
  <c r="BD40" i="3"/>
  <c r="BC41" i="3"/>
  <c r="BD41" i="3"/>
  <c r="BC42" i="3"/>
  <c r="BD42" i="3"/>
  <c r="BC43" i="3"/>
  <c r="BD43" i="3"/>
  <c r="BC37" i="3"/>
  <c r="BD37" i="3"/>
  <c r="AJ38" i="3"/>
  <c r="AZ45" i="3"/>
  <c r="AY45" i="3"/>
  <c r="AX45" i="3"/>
  <c r="AZ44" i="3"/>
  <c r="AY44" i="3"/>
  <c r="AX44" i="3"/>
  <c r="AZ43" i="3"/>
  <c r="AY43" i="3"/>
  <c r="AX43" i="3"/>
  <c r="AZ42" i="3"/>
  <c r="AY42" i="3"/>
  <c r="AX42" i="3"/>
  <c r="AZ41" i="3"/>
  <c r="AY41" i="3"/>
  <c r="AX41" i="3"/>
  <c r="AZ40" i="3"/>
  <c r="AY40" i="3"/>
  <c r="AX40" i="3"/>
  <c r="AZ39" i="3"/>
  <c r="AY39" i="3"/>
  <c r="AX39" i="3"/>
  <c r="AZ38" i="3"/>
  <c r="AY38" i="3"/>
  <c r="AX38" i="3"/>
  <c r="AZ37" i="3"/>
  <c r="AY37" i="3"/>
  <c r="AX37" i="3"/>
  <c r="BA37" i="3" s="1"/>
  <c r="AV45" i="3"/>
  <c r="AU45" i="3"/>
  <c r="AT45" i="3"/>
  <c r="AV44" i="3"/>
  <c r="AU44" i="3"/>
  <c r="AT44" i="3"/>
  <c r="AV43" i="3"/>
  <c r="AU43" i="3"/>
  <c r="AT43" i="3"/>
  <c r="AV42" i="3"/>
  <c r="AU42" i="3"/>
  <c r="AT42" i="3"/>
  <c r="AV41" i="3"/>
  <c r="AU41" i="3"/>
  <c r="AT41" i="3"/>
  <c r="AV40" i="3"/>
  <c r="AU40" i="3"/>
  <c r="AT40" i="3"/>
  <c r="AV39" i="3"/>
  <c r="AU39" i="3"/>
  <c r="AT39" i="3"/>
  <c r="AV38" i="3"/>
  <c r="AU38" i="3"/>
  <c r="AT38" i="3"/>
  <c r="AV37" i="3"/>
  <c r="AU37" i="3"/>
  <c r="AT37" i="3"/>
  <c r="AR45" i="3"/>
  <c r="AQ45" i="3"/>
  <c r="AP45" i="3"/>
  <c r="AR44" i="3"/>
  <c r="AQ44" i="3"/>
  <c r="AP44" i="3"/>
  <c r="AR43" i="3"/>
  <c r="AQ43" i="3"/>
  <c r="AP43" i="3"/>
  <c r="AR42" i="3"/>
  <c r="AQ42" i="3"/>
  <c r="AP42" i="3"/>
  <c r="AR41" i="3"/>
  <c r="AQ41" i="3"/>
  <c r="AP41" i="3"/>
  <c r="AR40" i="3"/>
  <c r="AQ40" i="3"/>
  <c r="AP40" i="3"/>
  <c r="AR39" i="3"/>
  <c r="AQ39" i="3"/>
  <c r="AP39" i="3"/>
  <c r="AR38" i="3"/>
  <c r="AQ38" i="3"/>
  <c r="AP38" i="3"/>
  <c r="AR37" i="3"/>
  <c r="AQ37" i="3"/>
  <c r="AP37" i="3"/>
  <c r="AN45" i="3"/>
  <c r="AM45" i="3"/>
  <c r="AL45" i="3"/>
  <c r="AN44" i="3"/>
  <c r="AM44" i="3"/>
  <c r="AL44" i="3"/>
  <c r="AN43" i="3"/>
  <c r="AM43" i="3"/>
  <c r="AL43" i="3"/>
  <c r="AN42" i="3"/>
  <c r="AM42" i="3"/>
  <c r="AL42" i="3"/>
  <c r="AN41" i="3"/>
  <c r="AM41" i="3"/>
  <c r="AL41" i="3"/>
  <c r="AN40" i="3"/>
  <c r="AM40" i="3"/>
  <c r="AL40" i="3"/>
  <c r="AN39" i="3"/>
  <c r="AM39" i="3"/>
  <c r="AL39" i="3"/>
  <c r="AN38" i="3"/>
  <c r="AM38" i="3"/>
  <c r="AL38" i="3"/>
  <c r="AN37" i="3"/>
  <c r="AM37" i="3"/>
  <c r="AL37" i="3"/>
  <c r="AH38" i="3"/>
  <c r="AI38" i="3"/>
  <c r="AH39" i="3"/>
  <c r="AI39" i="3"/>
  <c r="AJ39" i="3"/>
  <c r="AH40" i="3"/>
  <c r="AI40" i="3"/>
  <c r="AJ40" i="3"/>
  <c r="AH41" i="3"/>
  <c r="AI41" i="3"/>
  <c r="AJ41" i="3"/>
  <c r="AH42" i="3"/>
  <c r="AI42" i="3"/>
  <c r="AJ42" i="3"/>
  <c r="AH43" i="3"/>
  <c r="AI43" i="3"/>
  <c r="AJ43" i="3"/>
  <c r="AH44" i="3"/>
  <c r="AI44" i="3"/>
  <c r="AJ44" i="3"/>
  <c r="AH45" i="3"/>
  <c r="AI45" i="3"/>
  <c r="AJ45" i="3"/>
  <c r="AJ37" i="3"/>
  <c r="AI37" i="3"/>
  <c r="AJ41" i="2"/>
  <c r="AH37" i="3"/>
  <c r="AH36" i="3"/>
  <c r="BC46" i="3"/>
  <c r="BB46" i="3"/>
  <c r="AY46" i="3"/>
  <c r="AX46" i="3"/>
  <c r="AU46" i="3"/>
  <c r="AT46" i="3"/>
  <c r="AQ46" i="3"/>
  <c r="AP46" i="3"/>
  <c r="AM46" i="3"/>
  <c r="AL46" i="3"/>
  <c r="AI46" i="3"/>
  <c r="AH46" i="3"/>
  <c r="BC45" i="3"/>
  <c r="BB45" i="3"/>
  <c r="BC36" i="3"/>
  <c r="BB36" i="3"/>
  <c r="AY36" i="3"/>
  <c r="AX36" i="3"/>
  <c r="AU36" i="3"/>
  <c r="AT36" i="3"/>
  <c r="AQ36" i="3"/>
  <c r="AP36" i="3"/>
  <c r="AM36" i="3"/>
  <c r="AL36" i="3"/>
  <c r="AI36" i="3"/>
  <c r="BE47" i="3"/>
  <c r="BA47" i="3"/>
  <c r="AW47" i="3"/>
  <c r="AS47" i="3"/>
  <c r="AO47" i="3"/>
  <c r="AK47" i="3"/>
  <c r="BE35" i="3"/>
  <c r="BA35" i="3"/>
  <c r="AW35" i="3"/>
  <c r="AS35" i="3"/>
  <c r="AO35" i="3"/>
  <c r="AK35" i="3"/>
  <c r="BE47" i="2"/>
  <c r="BA47" i="2"/>
  <c r="AW47" i="2"/>
  <c r="AS47" i="2"/>
  <c r="AO47" i="2"/>
  <c r="AK47" i="2"/>
  <c r="BC46" i="2"/>
  <c r="BB46" i="2"/>
  <c r="BE46" i="2" s="1"/>
  <c r="AY46" i="2"/>
  <c r="AX46" i="2"/>
  <c r="BA46" i="2" s="1"/>
  <c r="AU46" i="2"/>
  <c r="AT46" i="2"/>
  <c r="AQ46" i="2"/>
  <c r="AP46" i="2"/>
  <c r="AM46" i="2"/>
  <c r="AL46" i="2"/>
  <c r="AH46" i="2"/>
  <c r="BC45" i="2"/>
  <c r="BB45" i="2"/>
  <c r="AZ45" i="2"/>
  <c r="AY45" i="2"/>
  <c r="AX45" i="2"/>
  <c r="AV45" i="2"/>
  <c r="AU45" i="2"/>
  <c r="AT45" i="2"/>
  <c r="AR45" i="2"/>
  <c r="AQ45" i="2"/>
  <c r="AP45" i="2"/>
  <c r="AN45" i="2"/>
  <c r="AM45" i="2"/>
  <c r="AL45" i="2"/>
  <c r="AJ45" i="2"/>
  <c r="AI45" i="2"/>
  <c r="AH45" i="2"/>
  <c r="BD44" i="2"/>
  <c r="BC44" i="2"/>
  <c r="BE44" i="2" s="1"/>
  <c r="AZ44" i="2"/>
  <c r="AY44" i="2"/>
  <c r="AX44" i="2"/>
  <c r="AV44" i="2"/>
  <c r="AU44" i="2"/>
  <c r="AT44" i="2"/>
  <c r="AR44" i="2"/>
  <c r="AQ44" i="2"/>
  <c r="AP44" i="2"/>
  <c r="AN44" i="2"/>
  <c r="AM44" i="2"/>
  <c r="AL44" i="2"/>
  <c r="AO44" i="2" s="1"/>
  <c r="AJ44" i="2"/>
  <c r="AI44" i="2"/>
  <c r="AH44" i="2"/>
  <c r="BD43" i="2"/>
  <c r="BC43" i="2"/>
  <c r="AZ43" i="2"/>
  <c r="AY43" i="2"/>
  <c r="AX43" i="2"/>
  <c r="AV43" i="2"/>
  <c r="AU43" i="2"/>
  <c r="AT43" i="2"/>
  <c r="AW43" i="2" s="1"/>
  <c r="AR43" i="2"/>
  <c r="AQ43" i="2"/>
  <c r="AP43" i="2"/>
  <c r="AS43" i="2" s="1"/>
  <c r="AN43" i="2"/>
  <c r="AM43" i="2"/>
  <c r="AL43" i="2"/>
  <c r="AJ43" i="2"/>
  <c r="AI43" i="2"/>
  <c r="AH43" i="2"/>
  <c r="BD42" i="2"/>
  <c r="BC42" i="2"/>
  <c r="BE42" i="2" s="1"/>
  <c r="AZ42" i="2"/>
  <c r="AY42" i="2"/>
  <c r="AX42" i="2"/>
  <c r="BA42" i="2" s="1"/>
  <c r="AV42" i="2"/>
  <c r="AU42" i="2"/>
  <c r="AT42" i="2"/>
  <c r="AR42" i="2"/>
  <c r="AQ42" i="2"/>
  <c r="AP42" i="2"/>
  <c r="AN42" i="2"/>
  <c r="AM42" i="2"/>
  <c r="AL42" i="2"/>
  <c r="AJ42" i="2"/>
  <c r="AI42" i="2"/>
  <c r="AH42" i="2"/>
  <c r="AK42" i="2" s="1"/>
  <c r="BD41" i="2"/>
  <c r="BC41" i="2"/>
  <c r="AZ41" i="2"/>
  <c r="AY41" i="2"/>
  <c r="AX41" i="2"/>
  <c r="AV41" i="2"/>
  <c r="AU41" i="2"/>
  <c r="AT41" i="2"/>
  <c r="AR41" i="2"/>
  <c r="AQ41" i="2"/>
  <c r="AP41" i="2"/>
  <c r="AN41" i="2"/>
  <c r="AM41" i="2"/>
  <c r="AL41" i="2"/>
  <c r="AI41" i="2"/>
  <c r="AH41" i="2"/>
  <c r="BE40" i="2"/>
  <c r="BA40" i="2"/>
  <c r="AW40" i="2"/>
  <c r="AS40" i="2"/>
  <c r="AO40" i="2"/>
  <c r="AK40" i="2"/>
  <c r="BE39" i="2"/>
  <c r="BA39" i="2"/>
  <c r="AW39" i="2"/>
  <c r="AS39" i="2"/>
  <c r="AO39" i="2"/>
  <c r="AK39" i="2"/>
  <c r="BE38" i="2"/>
  <c r="BA38" i="2"/>
  <c r="AW38" i="2"/>
  <c r="AS38" i="2"/>
  <c r="AO38" i="2"/>
  <c r="AK38" i="2"/>
  <c r="BE37" i="2"/>
  <c r="BA37" i="2"/>
  <c r="AW37" i="2"/>
  <c r="AS37" i="2"/>
  <c r="AO37" i="2"/>
  <c r="AK37" i="2"/>
  <c r="BE36" i="2"/>
  <c r="BA36" i="2"/>
  <c r="AW36" i="2"/>
  <c r="AS36" i="2"/>
  <c r="AO36" i="2"/>
  <c r="AK36" i="2"/>
  <c r="BE35" i="2"/>
  <c r="BA35" i="2"/>
  <c r="AW35" i="2"/>
  <c r="AS35" i="2"/>
  <c r="AO35" i="2"/>
  <c r="AK35" i="2"/>
  <c r="BC42" i="5"/>
  <c r="BD42" i="5"/>
  <c r="BC43" i="5"/>
  <c r="BD43" i="5"/>
  <c r="BC44" i="5"/>
  <c r="BD44" i="5"/>
  <c r="BD41" i="5"/>
  <c r="BC41" i="5"/>
  <c r="BD46" i="5"/>
  <c r="BC46" i="5"/>
  <c r="BB46" i="5"/>
  <c r="BD45" i="5"/>
  <c r="BC45" i="5"/>
  <c r="BB45" i="5"/>
  <c r="AZ46" i="5"/>
  <c r="AY46" i="5"/>
  <c r="AX46" i="5"/>
  <c r="AV46" i="5"/>
  <c r="AU46" i="5"/>
  <c r="AT46" i="5"/>
  <c r="AR46" i="5"/>
  <c r="AQ46" i="5"/>
  <c r="AP46" i="5"/>
  <c r="AN46" i="5"/>
  <c r="AM46" i="5"/>
  <c r="AL46" i="5"/>
  <c r="BE47" i="5"/>
  <c r="BA47" i="5"/>
  <c r="AW47" i="5"/>
  <c r="AS47" i="5"/>
  <c r="AO47" i="5"/>
  <c r="AJ46" i="5"/>
  <c r="AI46" i="5"/>
  <c r="AH46" i="5"/>
  <c r="BE40" i="5"/>
  <c r="BE39" i="5"/>
  <c r="BE38" i="5"/>
  <c r="BE37" i="5"/>
  <c r="BE36" i="5"/>
  <c r="BE35" i="5"/>
  <c r="AN41" i="5"/>
  <c r="AH41" i="5"/>
  <c r="AO46" i="2" l="1"/>
  <c r="AK43" i="2"/>
  <c r="BA43" i="2"/>
  <c r="AW42" i="2"/>
  <c r="AS45" i="2"/>
  <c r="BA44" i="2"/>
  <c r="AO38" i="3"/>
  <c r="AS37" i="3"/>
  <c r="AS41" i="3"/>
  <c r="AW40" i="3"/>
  <c r="BA39" i="3"/>
  <c r="AO39" i="3"/>
  <c r="AS38" i="3"/>
  <c r="BA40" i="3"/>
  <c r="AK45" i="2"/>
  <c r="AW37" i="3"/>
  <c r="AS40" i="3"/>
  <c r="BE39" i="3"/>
  <c r="AO37" i="3"/>
  <c r="AS44" i="3"/>
  <c r="BE44" i="3"/>
  <c r="AS42" i="2"/>
  <c r="AO45" i="2"/>
  <c r="BE45" i="2"/>
  <c r="AO42" i="2"/>
  <c r="BE41" i="2"/>
  <c r="AW41" i="2"/>
  <c r="BA41" i="2"/>
  <c r="AK41" i="2"/>
  <c r="AS41" i="2"/>
  <c r="AW45" i="2"/>
  <c r="BA45" i="2"/>
  <c r="AS46" i="2"/>
  <c r="AK44" i="2"/>
  <c r="AS44" i="2"/>
  <c r="AK46" i="2"/>
  <c r="AO41" i="2"/>
  <c r="AO43" i="2"/>
  <c r="BE43" i="2"/>
  <c r="AW44" i="2"/>
  <c r="AW46" i="2"/>
  <c r="AS46" i="5"/>
  <c r="BE38" i="3"/>
  <c r="AK38" i="3"/>
  <c r="BE40" i="3"/>
  <c r="AK39" i="3"/>
  <c r="AO40" i="3"/>
  <c r="AS39" i="3"/>
  <c r="AW38" i="3"/>
  <c r="AS36" i="3"/>
  <c r="BE45" i="3"/>
  <c r="AW46" i="3"/>
  <c r="BE37" i="3"/>
  <c r="AK40" i="3"/>
  <c r="AW39" i="3"/>
  <c r="BA38" i="3"/>
  <c r="AW36" i="3"/>
  <c r="AK46" i="3"/>
  <c r="BA46" i="3"/>
  <c r="AO46" i="3"/>
  <c r="BA36" i="3"/>
  <c r="AW45" i="3"/>
  <c r="BE46" i="3"/>
  <c r="AO44" i="3"/>
  <c r="AO36" i="3"/>
  <c r="BE36" i="3"/>
  <c r="BA42" i="3"/>
  <c r="AS46" i="3"/>
  <c r="AK37" i="3"/>
  <c r="AW43" i="3"/>
  <c r="AO42" i="3"/>
  <c r="BE42" i="3"/>
  <c r="AK45" i="3"/>
  <c r="AK44" i="3"/>
  <c r="BA44" i="3"/>
  <c r="AS43" i="3"/>
  <c r="AK36" i="3"/>
  <c r="AK43" i="3"/>
  <c r="AS42" i="3"/>
  <c r="AW42" i="3"/>
  <c r="AK41" i="3"/>
  <c r="AS45" i="3"/>
  <c r="AK42" i="3"/>
  <c r="AW41" i="3"/>
  <c r="BA45" i="3"/>
  <c r="BA41" i="3"/>
  <c r="BA43" i="3"/>
  <c r="AO43" i="3"/>
  <c r="AW44" i="3"/>
  <c r="AO45" i="3"/>
  <c r="AO41" i="3"/>
  <c r="BE41" i="3"/>
  <c r="BE43" i="3"/>
  <c r="BA46" i="5"/>
  <c r="AW46" i="5"/>
  <c r="BE45" i="5"/>
  <c r="BE46" i="5"/>
  <c r="AO46" i="5"/>
  <c r="AZ45" i="5"/>
  <c r="AY45" i="5"/>
  <c r="AX45" i="5"/>
  <c r="AZ44" i="5"/>
  <c r="AY44" i="5"/>
  <c r="AX44" i="5"/>
  <c r="AZ43" i="5"/>
  <c r="AY43" i="5"/>
  <c r="AX43" i="5"/>
  <c r="AZ42" i="5"/>
  <c r="AY42" i="5"/>
  <c r="AX42" i="5"/>
  <c r="AZ41" i="5"/>
  <c r="AY41" i="5"/>
  <c r="AX41" i="5"/>
  <c r="BA40" i="5"/>
  <c r="BA39" i="5"/>
  <c r="BA38" i="5"/>
  <c r="BA37" i="5"/>
  <c r="BA36" i="5"/>
  <c r="BA35" i="5"/>
  <c r="AV45" i="5"/>
  <c r="AU45" i="5"/>
  <c r="AT45" i="5"/>
  <c r="AV44" i="5"/>
  <c r="AU44" i="5"/>
  <c r="AT44" i="5"/>
  <c r="AV43" i="5"/>
  <c r="AU43" i="5"/>
  <c r="AT43" i="5"/>
  <c r="AV42" i="5"/>
  <c r="AU42" i="5"/>
  <c r="AT42" i="5"/>
  <c r="AV41" i="5"/>
  <c r="AU41" i="5"/>
  <c r="AT41" i="5"/>
  <c r="AW40" i="5"/>
  <c r="AW39" i="5"/>
  <c r="AW38" i="5"/>
  <c r="AW37" i="5"/>
  <c r="AW36" i="5"/>
  <c r="AW35" i="5"/>
  <c r="AR45" i="5"/>
  <c r="AQ45" i="5"/>
  <c r="AP45" i="5"/>
  <c r="AR44" i="5"/>
  <c r="AQ44" i="5"/>
  <c r="AP44" i="5"/>
  <c r="AR43" i="5"/>
  <c r="AQ43" i="5"/>
  <c r="AP43" i="5"/>
  <c r="AR42" i="5"/>
  <c r="AQ42" i="5"/>
  <c r="AP42" i="5"/>
  <c r="AR41" i="5"/>
  <c r="AQ41" i="5"/>
  <c r="AP41" i="5"/>
  <c r="AS40" i="5"/>
  <c r="AS39" i="5"/>
  <c r="AS38" i="5"/>
  <c r="AS37" i="5"/>
  <c r="AS36" i="5"/>
  <c r="AS35" i="5"/>
  <c r="AN45" i="5"/>
  <c r="AM45" i="5"/>
  <c r="AL45" i="5"/>
  <c r="AN44" i="5"/>
  <c r="AM44" i="5"/>
  <c r="AL44" i="5"/>
  <c r="AN43" i="5"/>
  <c r="AM43" i="5"/>
  <c r="AL43" i="5"/>
  <c r="AM42" i="5"/>
  <c r="AL42" i="5"/>
  <c r="AM41" i="5"/>
  <c r="AL41" i="5"/>
  <c r="AO40" i="5"/>
  <c r="AO39" i="5"/>
  <c r="AO38" i="5"/>
  <c r="AO37" i="5"/>
  <c r="AO36" i="5"/>
  <c r="AO35" i="5"/>
  <c r="AJ42" i="5"/>
  <c r="AJ43" i="5"/>
  <c r="AJ44" i="5"/>
  <c r="AJ45" i="5"/>
  <c r="AJ41" i="5"/>
  <c r="AI41" i="5"/>
  <c r="AI42" i="5"/>
  <c r="AI43" i="5"/>
  <c r="AI44" i="5"/>
  <c r="AI45" i="5"/>
  <c r="AH42" i="5"/>
  <c r="AH43" i="5"/>
  <c r="AH44" i="5"/>
  <c r="AH45" i="5"/>
  <c r="AK47" i="5"/>
  <c r="AK46" i="5"/>
  <c r="BE44" i="5"/>
  <c r="BE43" i="5"/>
  <c r="BE42" i="5"/>
  <c r="BE41" i="5"/>
  <c r="AK40" i="5"/>
  <c r="AK39" i="5"/>
  <c r="AK38" i="5"/>
  <c r="AK37" i="5"/>
  <c r="AK36" i="5"/>
  <c r="AK35" i="5"/>
  <c r="AS42" i="5" l="1"/>
  <c r="BA44" i="5"/>
  <c r="AS41" i="5"/>
  <c r="AS45" i="5"/>
  <c r="AW42" i="5"/>
  <c r="BA43" i="5"/>
  <c r="AO41" i="5"/>
  <c r="AS43" i="5"/>
  <c r="BA45" i="5"/>
  <c r="AW44" i="5"/>
  <c r="BA42" i="5"/>
  <c r="AO43" i="5"/>
  <c r="BA41" i="5"/>
  <c r="AK45" i="5"/>
  <c r="AW43" i="5"/>
  <c r="AS44" i="5"/>
  <c r="AO45" i="5"/>
  <c r="AO42" i="5"/>
  <c r="AO44" i="5"/>
  <c r="AW41" i="5"/>
  <c r="AW45" i="5"/>
  <c r="AK44" i="5"/>
  <c r="AK43" i="5"/>
  <c r="AK41" i="5"/>
  <c r="AK42" i="5"/>
  <c r="Y78" i="12" l="1"/>
  <c r="V78" i="12"/>
  <c r="U78" i="12"/>
  <c r="T78" i="12"/>
  <c r="W78" i="12" s="1"/>
  <c r="R78" i="12"/>
  <c r="Q78" i="12"/>
  <c r="P78" i="12"/>
  <c r="S78" i="12" s="1"/>
  <c r="N78" i="12"/>
  <c r="M78" i="12"/>
  <c r="O78" i="12" s="1"/>
  <c r="L78" i="12"/>
  <c r="K78" i="12"/>
  <c r="G78" i="12"/>
  <c r="Z78" i="12" s="1"/>
  <c r="Y66" i="12"/>
  <c r="V66" i="12"/>
  <c r="U66" i="12"/>
  <c r="T66" i="12"/>
  <c r="W66" i="12" s="1"/>
  <c r="R66" i="12"/>
  <c r="Q66" i="12"/>
  <c r="P66" i="12"/>
  <c r="S66" i="12" s="1"/>
  <c r="N66" i="12"/>
  <c r="M66" i="12"/>
  <c r="L66" i="12"/>
  <c r="O66" i="12" s="1"/>
  <c r="K66" i="12"/>
  <c r="G66" i="12"/>
  <c r="Z66" i="12" s="1"/>
  <c r="V58" i="12"/>
  <c r="U58" i="12"/>
  <c r="T58" i="12"/>
  <c r="W58" i="12" s="1"/>
  <c r="R58" i="12"/>
  <c r="Q58" i="12"/>
  <c r="P58" i="12"/>
  <c r="S58" i="12" s="1"/>
  <c r="N58" i="12"/>
  <c r="M58" i="12"/>
  <c r="L58" i="12"/>
  <c r="O58" i="12" s="1"/>
  <c r="K58" i="12"/>
  <c r="G58" i="12"/>
  <c r="Z58" i="12" s="1"/>
  <c r="V46" i="12"/>
  <c r="U46" i="12"/>
  <c r="T46" i="12"/>
  <c r="W46" i="12" s="1"/>
  <c r="R46" i="12"/>
  <c r="Q46" i="12"/>
  <c r="P46" i="12"/>
  <c r="S46" i="12" s="1"/>
  <c r="N46" i="12"/>
  <c r="M46" i="12"/>
  <c r="L46" i="12"/>
  <c r="O46" i="12" s="1"/>
  <c r="K46" i="12"/>
  <c r="G46" i="12"/>
  <c r="Z46" i="12" s="1"/>
  <c r="Z38" i="12"/>
  <c r="Y38" i="12"/>
  <c r="V38" i="12"/>
  <c r="U38" i="12"/>
  <c r="T38" i="12"/>
  <c r="W38" i="12" s="1"/>
  <c r="R38" i="12"/>
  <c r="Q38" i="12"/>
  <c r="P38" i="12"/>
  <c r="S38" i="12" s="1"/>
  <c r="N38" i="12"/>
  <c r="M38" i="12"/>
  <c r="O38" i="12" s="1"/>
  <c r="L38" i="12"/>
  <c r="K38" i="12"/>
  <c r="G38" i="12"/>
  <c r="X38" i="12" s="1"/>
  <c r="AA38" i="12" s="1"/>
  <c r="M26" i="12"/>
  <c r="K26" i="12"/>
  <c r="N26" i="12" s="1"/>
  <c r="G26" i="12"/>
  <c r="K18" i="12"/>
  <c r="G18" i="12"/>
  <c r="K6" i="12"/>
  <c r="G6" i="12"/>
  <c r="Z78" i="11"/>
  <c r="Y78" i="11"/>
  <c r="V78" i="11"/>
  <c r="U78" i="11"/>
  <c r="T78" i="11"/>
  <c r="W78" i="11" s="1"/>
  <c r="R78" i="11"/>
  <c r="Q78" i="11"/>
  <c r="P78" i="11"/>
  <c r="S78" i="11" s="1"/>
  <c r="N78" i="11"/>
  <c r="M78" i="11"/>
  <c r="O78" i="11" s="1"/>
  <c r="L78" i="11"/>
  <c r="K78" i="11"/>
  <c r="G78" i="11"/>
  <c r="X78" i="11" s="1"/>
  <c r="AA78" i="11" s="1"/>
  <c r="Y66" i="11"/>
  <c r="X66" i="11"/>
  <c r="AA66" i="11" s="1"/>
  <c r="V66" i="11"/>
  <c r="U66" i="11"/>
  <c r="T66" i="11"/>
  <c r="W66" i="11" s="1"/>
  <c r="R66" i="11"/>
  <c r="Q66" i="11"/>
  <c r="P66" i="11"/>
  <c r="S66" i="11" s="1"/>
  <c r="N66" i="11"/>
  <c r="M66" i="11"/>
  <c r="L66" i="11"/>
  <c r="O66" i="11" s="1"/>
  <c r="K66" i="11"/>
  <c r="G66" i="11"/>
  <c r="Z66" i="11" s="1"/>
  <c r="V58" i="11"/>
  <c r="U58" i="11"/>
  <c r="T58" i="11"/>
  <c r="W58" i="11" s="1"/>
  <c r="R58" i="11"/>
  <c r="Q58" i="11"/>
  <c r="P58" i="11"/>
  <c r="S58" i="11" s="1"/>
  <c r="N58" i="11"/>
  <c r="M58" i="11"/>
  <c r="L58" i="11"/>
  <c r="O58" i="11" s="1"/>
  <c r="K58" i="11"/>
  <c r="G58" i="11"/>
  <c r="Z58" i="11" s="1"/>
  <c r="Z46" i="11"/>
  <c r="Y46" i="11"/>
  <c r="V46" i="11"/>
  <c r="U46" i="11"/>
  <c r="T46" i="11"/>
  <c r="W46" i="11" s="1"/>
  <c r="R46" i="11"/>
  <c r="Q46" i="11"/>
  <c r="P46" i="11"/>
  <c r="S46" i="11" s="1"/>
  <c r="N46" i="11"/>
  <c r="M46" i="11"/>
  <c r="O46" i="11" s="1"/>
  <c r="L46" i="11"/>
  <c r="K46" i="11"/>
  <c r="G46" i="11"/>
  <c r="X46" i="11" s="1"/>
  <c r="AA46" i="11" s="1"/>
  <c r="Y38" i="11"/>
  <c r="X38" i="11"/>
  <c r="V38" i="11"/>
  <c r="U38" i="11"/>
  <c r="T38" i="11"/>
  <c r="W38" i="11" s="1"/>
  <c r="R38" i="11"/>
  <c r="Q38" i="11"/>
  <c r="P38" i="11"/>
  <c r="S38" i="11" s="1"/>
  <c r="N38" i="11"/>
  <c r="M38" i="11"/>
  <c r="L38" i="11"/>
  <c r="O38" i="11" s="1"/>
  <c r="K38" i="11"/>
  <c r="G38" i="11"/>
  <c r="Z38" i="11" s="1"/>
  <c r="N26" i="11"/>
  <c r="M26" i="11"/>
  <c r="K26" i="11"/>
  <c r="L26" i="11" s="1"/>
  <c r="O26" i="11" s="1"/>
  <c r="G26" i="11"/>
  <c r="K18" i="11"/>
  <c r="G18" i="11"/>
  <c r="K6" i="11"/>
  <c r="BB19" i="5"/>
  <c r="BB13" i="5"/>
  <c r="AL17" i="5"/>
  <c r="AL18" i="5"/>
  <c r="AL19" i="5"/>
  <c r="AL20" i="5"/>
  <c r="AL21" i="5"/>
  <c r="AL22" i="5"/>
  <c r="AL23" i="5"/>
  <c r="AL24" i="5"/>
  <c r="AL25" i="5"/>
  <c r="AT19" i="5"/>
  <c r="AH16" i="5"/>
  <c r="L7" i="5"/>
  <c r="X78" i="12" l="1"/>
  <c r="AA78" i="12" s="1"/>
  <c r="X66" i="12"/>
  <c r="AA66" i="12" s="1"/>
  <c r="X58" i="12"/>
  <c r="Y58" i="12"/>
  <c r="X46" i="12"/>
  <c r="Y46" i="12"/>
  <c r="L26" i="12"/>
  <c r="O26" i="12" s="1"/>
  <c r="X58" i="11"/>
  <c r="Y58" i="11"/>
  <c r="AA38" i="11"/>
  <c r="O7" i="5"/>
  <c r="M26" i="7"/>
  <c r="L26" i="7"/>
  <c r="K26" i="7"/>
  <c r="M20" i="7"/>
  <c r="L20" i="7"/>
  <c r="K19" i="7"/>
  <c r="K20" i="7" s="1"/>
  <c r="M11" i="7"/>
  <c r="L11" i="7"/>
  <c r="K11" i="7"/>
  <c r="AA58" i="12" l="1"/>
  <c r="AA46" i="12"/>
  <c r="AA58" i="11"/>
  <c r="W61" i="3"/>
  <c r="X61" i="3" s="1"/>
  <c r="W60" i="3"/>
  <c r="X60" i="3" s="1"/>
  <c r="W59" i="3"/>
  <c r="X59" i="3" s="1"/>
  <c r="W58" i="3"/>
  <c r="X58" i="3" s="1"/>
  <c r="W57" i="3"/>
  <c r="X57" i="3" s="1"/>
  <c r="W56" i="3"/>
  <c r="X56" i="3" s="1"/>
  <c r="W55" i="3"/>
  <c r="X55" i="3" s="1"/>
  <c r="W54" i="3"/>
  <c r="X54" i="3" s="1"/>
  <c r="W53" i="3"/>
  <c r="X53" i="3" s="1"/>
  <c r="W52" i="3"/>
  <c r="X52" i="3" s="1"/>
  <c r="W51" i="3"/>
  <c r="X51" i="3" s="1"/>
  <c r="W50" i="3"/>
  <c r="X50" i="3" s="1"/>
  <c r="W49" i="3"/>
  <c r="X49" i="3" s="1"/>
  <c r="W48" i="3"/>
  <c r="X48" i="3" s="1"/>
  <c r="W47" i="3"/>
  <c r="X47" i="3" s="1"/>
  <c r="W37" i="3"/>
  <c r="X37" i="3" s="1"/>
  <c r="W36" i="3"/>
  <c r="X36" i="3" s="1"/>
  <c r="W35" i="3"/>
  <c r="X35" i="3" s="1"/>
  <c r="W34" i="3"/>
  <c r="X34" i="3" s="1"/>
  <c r="W33" i="3"/>
  <c r="X33" i="3" s="1"/>
  <c r="W32" i="3"/>
  <c r="X32" i="3" s="1"/>
  <c r="W31" i="3"/>
  <c r="X31" i="3" s="1"/>
  <c r="W30" i="3"/>
  <c r="X30" i="3" s="1"/>
  <c r="W29" i="3"/>
  <c r="X29" i="3" s="1"/>
  <c r="W28" i="3"/>
  <c r="X28" i="3" s="1"/>
  <c r="W27" i="3"/>
  <c r="X27" i="3" s="1"/>
  <c r="W26" i="3"/>
  <c r="X26" i="3" s="1"/>
  <c r="W25" i="3"/>
  <c r="X25" i="3" s="1"/>
  <c r="W24" i="3"/>
  <c r="X24" i="3" s="1"/>
  <c r="W23" i="3"/>
  <c r="X23" i="3" s="1"/>
  <c r="W22" i="3"/>
  <c r="X22" i="3" s="1"/>
  <c r="W21" i="3"/>
  <c r="X21" i="3" s="1"/>
  <c r="W20" i="3"/>
  <c r="X20" i="3" s="1"/>
  <c r="W19" i="3"/>
  <c r="X19" i="3" s="1"/>
  <c r="W18" i="3"/>
  <c r="X18" i="3" s="1"/>
  <c r="W14" i="3"/>
  <c r="X14" i="3" s="1"/>
  <c r="W13" i="3"/>
  <c r="X13" i="3" s="1"/>
  <c r="W12" i="3"/>
  <c r="X12" i="3" s="1"/>
  <c r="W61" i="2"/>
  <c r="X61" i="2" s="1"/>
  <c r="W60" i="2"/>
  <c r="X60" i="2" s="1"/>
  <c r="W59" i="2"/>
  <c r="X59" i="2" s="1"/>
  <c r="W58" i="2"/>
  <c r="X58" i="2" s="1"/>
  <c r="W57" i="2"/>
  <c r="X57" i="2" s="1"/>
  <c r="W56" i="2"/>
  <c r="X56" i="2" s="1"/>
  <c r="W55" i="2"/>
  <c r="X55" i="2" s="1"/>
  <c r="W54" i="2"/>
  <c r="X54" i="2" s="1"/>
  <c r="W53" i="2"/>
  <c r="X53" i="2" s="1"/>
  <c r="W52" i="2"/>
  <c r="X52" i="2" s="1"/>
  <c r="W51" i="2"/>
  <c r="X51" i="2" s="1"/>
  <c r="W50" i="2"/>
  <c r="X50" i="2" s="1"/>
  <c r="W49" i="2"/>
  <c r="X49" i="2" s="1"/>
  <c r="W48" i="2"/>
  <c r="X48" i="2" s="1"/>
  <c r="W47" i="2"/>
  <c r="X47" i="2" s="1"/>
  <c r="W37" i="2"/>
  <c r="X37" i="2" s="1"/>
  <c r="W36" i="2"/>
  <c r="X36" i="2" s="1"/>
  <c r="W35" i="2"/>
  <c r="X35" i="2" s="1"/>
  <c r="W34" i="2"/>
  <c r="X34" i="2" s="1"/>
  <c r="W33" i="2"/>
  <c r="X33" i="2" s="1"/>
  <c r="W32" i="2"/>
  <c r="X32" i="2" s="1"/>
  <c r="W31" i="2"/>
  <c r="X31" i="2" s="1"/>
  <c r="W30" i="2"/>
  <c r="X30" i="2" s="1"/>
  <c r="W29" i="2"/>
  <c r="X29" i="2" s="1"/>
  <c r="W28" i="2"/>
  <c r="X28" i="2" s="1"/>
  <c r="W27" i="2"/>
  <c r="X27" i="2" s="1"/>
  <c r="W26" i="2"/>
  <c r="X26" i="2" s="1"/>
  <c r="W25" i="2"/>
  <c r="X25" i="2" s="1"/>
  <c r="W24" i="2"/>
  <c r="X24" i="2" s="1"/>
  <c r="W23" i="2"/>
  <c r="X23" i="2" s="1"/>
  <c r="W22" i="2"/>
  <c r="X22" i="2" s="1"/>
  <c r="W21" i="2"/>
  <c r="X21" i="2" s="1"/>
  <c r="W20" i="2"/>
  <c r="X20" i="2" s="1"/>
  <c r="W19" i="2"/>
  <c r="X19" i="2" s="1"/>
  <c r="W18" i="2"/>
  <c r="X18" i="2" s="1"/>
  <c r="W14" i="2"/>
  <c r="X14" i="2" s="1"/>
  <c r="W13" i="2"/>
  <c r="X13" i="2" s="1"/>
  <c r="W12" i="2"/>
  <c r="X12" i="2" s="1"/>
  <c r="W49" i="5"/>
  <c r="X49" i="5"/>
  <c r="W50" i="5"/>
  <c r="X50" i="5"/>
  <c r="W51" i="5"/>
  <c r="X51" i="5" s="1"/>
  <c r="W52" i="5"/>
  <c r="X52" i="5"/>
  <c r="W53" i="5"/>
  <c r="X53" i="5" s="1"/>
  <c r="W54" i="5"/>
  <c r="X54" i="5" s="1"/>
  <c r="W55" i="5"/>
  <c r="X55" i="5" s="1"/>
  <c r="W56" i="5"/>
  <c r="X56" i="5" s="1"/>
  <c r="W57" i="5"/>
  <c r="X57" i="5" s="1"/>
  <c r="W58" i="5"/>
  <c r="X58" i="5"/>
  <c r="W59" i="5"/>
  <c r="X59" i="5" s="1"/>
  <c r="W60" i="5"/>
  <c r="X60" i="5"/>
  <c r="W61" i="5"/>
  <c r="X61" i="5" s="1"/>
  <c r="W48" i="5"/>
  <c r="X48" i="5" s="1"/>
  <c r="W47" i="5"/>
  <c r="X47" i="5" s="1"/>
  <c r="W13" i="5"/>
  <c r="X13" i="5" s="1"/>
  <c r="W14" i="5"/>
  <c r="X14" i="5" s="1"/>
  <c r="W12" i="5"/>
  <c r="X12" i="5" s="1"/>
  <c r="W19" i="5"/>
  <c r="X19" i="5" s="1"/>
  <c r="W20" i="5"/>
  <c r="X20" i="5"/>
  <c r="W21" i="5"/>
  <c r="X21" i="5" s="1"/>
  <c r="W22" i="5"/>
  <c r="X22" i="5" s="1"/>
  <c r="W23" i="5"/>
  <c r="X23" i="5" s="1"/>
  <c r="W24" i="5"/>
  <c r="X24" i="5" s="1"/>
  <c r="W25" i="5"/>
  <c r="X25" i="5" s="1"/>
  <c r="W26" i="5"/>
  <c r="X26" i="5" s="1"/>
  <c r="W27" i="5"/>
  <c r="X27" i="5" s="1"/>
  <c r="W28" i="5"/>
  <c r="X28" i="5" s="1"/>
  <c r="W30" i="5"/>
  <c r="X30" i="5" s="1"/>
  <c r="W31" i="5"/>
  <c r="X31" i="5" s="1"/>
  <c r="W32" i="5"/>
  <c r="X32" i="5" s="1"/>
  <c r="W33" i="5"/>
  <c r="X33" i="5" s="1"/>
  <c r="W34" i="5"/>
  <c r="X34" i="5"/>
  <c r="W35" i="5"/>
  <c r="X35" i="5" s="1"/>
  <c r="W36" i="5"/>
  <c r="X36" i="5" s="1"/>
  <c r="W37" i="5"/>
  <c r="X37" i="5" s="1"/>
  <c r="W18" i="5"/>
  <c r="X18" i="5" s="1"/>
  <c r="K9" i="4" l="1"/>
  <c r="BD25" i="5"/>
  <c r="BC25" i="5"/>
  <c r="BB25" i="5"/>
  <c r="AZ25" i="5"/>
  <c r="AY25" i="5"/>
  <c r="AX25" i="5"/>
  <c r="AV25" i="5"/>
  <c r="AU25" i="5"/>
  <c r="AT25" i="5"/>
  <c r="AR25" i="5"/>
  <c r="AQ25" i="5"/>
  <c r="AP25" i="5"/>
  <c r="AN25" i="5"/>
  <c r="AM25" i="5"/>
  <c r="AJ25" i="5"/>
  <c r="AI25" i="5"/>
  <c r="AH25" i="5"/>
  <c r="BD24" i="5"/>
  <c r="BC24" i="5"/>
  <c r="BB24" i="5"/>
  <c r="AZ24" i="5"/>
  <c r="AY24" i="5"/>
  <c r="AX24" i="5"/>
  <c r="AV24" i="5"/>
  <c r="AU24" i="5"/>
  <c r="AT24" i="5"/>
  <c r="AR24" i="5"/>
  <c r="AQ24" i="5"/>
  <c r="AP24" i="5"/>
  <c r="AN24" i="5"/>
  <c r="AM24" i="5"/>
  <c r="AJ24" i="5"/>
  <c r="AI24" i="5"/>
  <c r="AH24" i="5"/>
  <c r="BD23" i="5"/>
  <c r="BC23" i="5"/>
  <c r="BB23" i="5"/>
  <c r="AZ23" i="5"/>
  <c r="AY23" i="5"/>
  <c r="AX23" i="5"/>
  <c r="AV23" i="5"/>
  <c r="AU23" i="5"/>
  <c r="AT23" i="5"/>
  <c r="AR23" i="5"/>
  <c r="AQ23" i="5"/>
  <c r="AP23" i="5"/>
  <c r="AN23" i="5"/>
  <c r="AM23" i="5"/>
  <c r="AJ23" i="5"/>
  <c r="AI23" i="5"/>
  <c r="AH23" i="5"/>
  <c r="BD22" i="5"/>
  <c r="BC22" i="5"/>
  <c r="BB22" i="5"/>
  <c r="AZ22" i="5"/>
  <c r="AY22" i="5"/>
  <c r="AX22" i="5"/>
  <c r="AV22" i="5"/>
  <c r="AU22" i="5"/>
  <c r="AT22" i="5"/>
  <c r="AR22" i="5"/>
  <c r="AQ22" i="5"/>
  <c r="AP22" i="5"/>
  <c r="AN22" i="5"/>
  <c r="AM22" i="5"/>
  <c r="AJ22" i="5"/>
  <c r="AI22" i="5"/>
  <c r="AH22" i="5"/>
  <c r="BD21" i="5"/>
  <c r="BC21" i="5"/>
  <c r="BB21" i="5"/>
  <c r="AZ21" i="5"/>
  <c r="AY21" i="5"/>
  <c r="AX21" i="5"/>
  <c r="AV21" i="5"/>
  <c r="AU21" i="5"/>
  <c r="AT21" i="5"/>
  <c r="AR21" i="5"/>
  <c r="AQ21" i="5"/>
  <c r="AP21" i="5"/>
  <c r="AN21" i="5"/>
  <c r="AM21" i="5"/>
  <c r="AJ21" i="5"/>
  <c r="AI21" i="5"/>
  <c r="AH21" i="5"/>
  <c r="BD20" i="5"/>
  <c r="BC20" i="5"/>
  <c r="BB20" i="5"/>
  <c r="AZ20" i="5"/>
  <c r="AY20" i="5"/>
  <c r="AX20" i="5"/>
  <c r="AV20" i="5"/>
  <c r="AU20" i="5"/>
  <c r="AT20" i="5"/>
  <c r="AR20" i="5"/>
  <c r="AQ20" i="5"/>
  <c r="AP20" i="5"/>
  <c r="AN20" i="5"/>
  <c r="AM20" i="5"/>
  <c r="AJ20" i="5"/>
  <c r="AI20" i="5"/>
  <c r="AH20" i="5"/>
  <c r="BD19" i="5"/>
  <c r="BC19" i="5"/>
  <c r="AZ19" i="5"/>
  <c r="AY19" i="5"/>
  <c r="AX19" i="5"/>
  <c r="AV19" i="5"/>
  <c r="AU19" i="5"/>
  <c r="AR19" i="5"/>
  <c r="AQ19" i="5"/>
  <c r="AP19" i="5"/>
  <c r="AN19" i="5"/>
  <c r="AM19" i="5"/>
  <c r="AJ19" i="5"/>
  <c r="AI19" i="5"/>
  <c r="AH19" i="5"/>
  <c r="BD18" i="5"/>
  <c r="BC18" i="5"/>
  <c r="BB18" i="5"/>
  <c r="AZ18" i="5"/>
  <c r="AY18" i="5"/>
  <c r="AX18" i="5"/>
  <c r="AV18" i="5"/>
  <c r="AU18" i="5"/>
  <c r="AT18" i="5"/>
  <c r="AR18" i="5"/>
  <c r="AQ18" i="5"/>
  <c r="AP18" i="5"/>
  <c r="AN18" i="5"/>
  <c r="AM18" i="5"/>
  <c r="AJ18" i="5"/>
  <c r="AI18" i="5"/>
  <c r="AH18" i="5"/>
  <c r="BD17" i="5"/>
  <c r="BC17" i="5"/>
  <c r="BB17" i="5"/>
  <c r="AZ17" i="5"/>
  <c r="AY17" i="5"/>
  <c r="AX17" i="5"/>
  <c r="AV17" i="5"/>
  <c r="AU17" i="5"/>
  <c r="AT17" i="5"/>
  <c r="AR17" i="5"/>
  <c r="AQ17" i="5"/>
  <c r="AP17" i="5"/>
  <c r="AN17" i="5"/>
  <c r="AM17" i="5"/>
  <c r="AJ17" i="5"/>
  <c r="AI17" i="5"/>
  <c r="AH17" i="5"/>
  <c r="BD16" i="5"/>
  <c r="BC16" i="5"/>
  <c r="BB16" i="5"/>
  <c r="AZ16" i="5"/>
  <c r="AY16" i="5"/>
  <c r="AX16" i="5"/>
  <c r="AV16" i="5"/>
  <c r="AU16" i="5"/>
  <c r="AT16" i="5"/>
  <c r="AR16" i="5"/>
  <c r="AQ16" i="5"/>
  <c r="AP16" i="5"/>
  <c r="AN16" i="5"/>
  <c r="AM16" i="5"/>
  <c r="AL16" i="5"/>
  <c r="AJ16" i="5"/>
  <c r="AI16" i="5"/>
  <c r="BD15" i="5"/>
  <c r="BC15" i="5"/>
  <c r="BB15" i="5"/>
  <c r="AZ15" i="5"/>
  <c r="AY15" i="5"/>
  <c r="AX15" i="5"/>
  <c r="AV15" i="5"/>
  <c r="AU15" i="5"/>
  <c r="AT15" i="5"/>
  <c r="AR15" i="5"/>
  <c r="AQ15" i="5"/>
  <c r="AP15" i="5"/>
  <c r="AN15" i="5"/>
  <c r="AM15" i="5"/>
  <c r="AL15" i="5"/>
  <c r="AJ15" i="5"/>
  <c r="AI15" i="5"/>
  <c r="BD14" i="5"/>
  <c r="BC14" i="5"/>
  <c r="BB14" i="5"/>
  <c r="AZ14" i="5"/>
  <c r="AY14" i="5"/>
  <c r="AX14" i="5"/>
  <c r="AV14" i="5"/>
  <c r="AU14" i="5"/>
  <c r="AT14" i="5"/>
  <c r="AR14" i="5"/>
  <c r="AQ14" i="5"/>
  <c r="AP14" i="5"/>
  <c r="AN14" i="5"/>
  <c r="AM14" i="5"/>
  <c r="AJ14" i="5"/>
  <c r="AI14" i="5"/>
  <c r="BD13" i="5"/>
  <c r="BC13" i="5"/>
  <c r="AZ13" i="5"/>
  <c r="AY13" i="5"/>
  <c r="AX13" i="5"/>
  <c r="AV13" i="5"/>
  <c r="AU13" i="5"/>
  <c r="AT13" i="5"/>
  <c r="AR13" i="5"/>
  <c r="AQ13" i="5"/>
  <c r="AP13" i="5"/>
  <c r="AN13" i="5"/>
  <c r="AM13" i="5"/>
  <c r="AL13" i="5"/>
  <c r="AJ13" i="5"/>
  <c r="AI13" i="5"/>
  <c r="O8" i="5"/>
  <c r="L8" i="5"/>
  <c r="M26" i="4"/>
  <c r="L26" i="4"/>
  <c r="K25" i="4"/>
  <c r="K24" i="4"/>
  <c r="M20" i="4"/>
  <c r="L20" i="4"/>
  <c r="K19" i="4"/>
  <c r="K18" i="4"/>
  <c r="K17" i="4"/>
  <c r="K16" i="4"/>
  <c r="K15" i="4"/>
  <c r="M11" i="4"/>
  <c r="L11" i="4"/>
  <c r="K10" i="4"/>
  <c r="K8" i="4"/>
  <c r="K11" i="4" l="1"/>
  <c r="AK13" i="5"/>
  <c r="AW13" i="5"/>
  <c r="BE13" i="5"/>
  <c r="AO14" i="5"/>
  <c r="AW14" i="5"/>
  <c r="BE14" i="5"/>
  <c r="AO15" i="5"/>
  <c r="AW15" i="5"/>
  <c r="BE15" i="5"/>
  <c r="AO16" i="5"/>
  <c r="AW16" i="5"/>
  <c r="BE16" i="5"/>
  <c r="AO17" i="5"/>
  <c r="AW17" i="5"/>
  <c r="BE17" i="5"/>
  <c r="AO18" i="5"/>
  <c r="AS18" i="5"/>
  <c r="AW18" i="5"/>
  <c r="BA18" i="5"/>
  <c r="BE18" i="5"/>
  <c r="AK19" i="5"/>
  <c r="AO19" i="5"/>
  <c r="AS19" i="5"/>
  <c r="AW19" i="5"/>
  <c r="BA19" i="5"/>
  <c r="BE19" i="5"/>
  <c r="AK20" i="5"/>
  <c r="AO20" i="5"/>
  <c r="AS20" i="5"/>
  <c r="AW20" i="5"/>
  <c r="BA20" i="5"/>
  <c r="BE20" i="5"/>
  <c r="AK21" i="5"/>
  <c r="AO21" i="5"/>
  <c r="AS21" i="5"/>
  <c r="AW21" i="5"/>
  <c r="BA21" i="5"/>
  <c r="BE21" i="5"/>
  <c r="AK22" i="5"/>
  <c r="AO22" i="5"/>
  <c r="AS22" i="5"/>
  <c r="AW22" i="5"/>
  <c r="BA22" i="5"/>
  <c r="BE22" i="5"/>
  <c r="AK23" i="5"/>
  <c r="AO23" i="5"/>
  <c r="AS23" i="5"/>
  <c r="AW23" i="5"/>
  <c r="BA23" i="5"/>
  <c r="BE23" i="5"/>
  <c r="AK24" i="5"/>
  <c r="AO24" i="5"/>
  <c r="AS24" i="5"/>
  <c r="AW24" i="5"/>
  <c r="BA24" i="5"/>
  <c r="BE24" i="5"/>
  <c r="AK25" i="5"/>
  <c r="AO25" i="5"/>
  <c r="AS25" i="5"/>
  <c r="AW25" i="5"/>
  <c r="BA25" i="5"/>
  <c r="BE25" i="5"/>
  <c r="AO13" i="5"/>
  <c r="AS13" i="5"/>
  <c r="BA13" i="5"/>
  <c r="AK14" i="5"/>
  <c r="AS14" i="5"/>
  <c r="BA14" i="5"/>
  <c r="AK15" i="5"/>
  <c r="AS15" i="5"/>
  <c r="BA15" i="5"/>
  <c r="AK16" i="5"/>
  <c r="AS16" i="5"/>
  <c r="BA16" i="5"/>
  <c r="AK17" i="5"/>
  <c r="AS17" i="5"/>
  <c r="BA17" i="5"/>
  <c r="AK18" i="5"/>
  <c r="K26" i="4"/>
  <c r="K20" i="4"/>
  <c r="BD25" i="3"/>
  <c r="BC25" i="3"/>
  <c r="BB25" i="3"/>
  <c r="AZ25" i="3"/>
  <c r="AY25" i="3"/>
  <c r="AX25" i="3"/>
  <c r="AV25" i="3"/>
  <c r="AU25" i="3"/>
  <c r="AT25" i="3"/>
  <c r="AR25" i="3"/>
  <c r="AQ25" i="3"/>
  <c r="AP25" i="3"/>
  <c r="AN25" i="3"/>
  <c r="AM25" i="3"/>
  <c r="AL25" i="3"/>
  <c r="AJ25" i="3"/>
  <c r="AH25" i="3"/>
  <c r="BD24" i="3"/>
  <c r="BC24" i="3"/>
  <c r="BB24" i="3"/>
  <c r="AZ24" i="3"/>
  <c r="AY24" i="3"/>
  <c r="AX24" i="3"/>
  <c r="AV24" i="3"/>
  <c r="AU24" i="3"/>
  <c r="AT24" i="3"/>
  <c r="AR24" i="3"/>
  <c r="AQ24" i="3"/>
  <c r="AP24" i="3"/>
  <c r="AN24" i="3"/>
  <c r="AM24" i="3"/>
  <c r="AL24" i="3"/>
  <c r="AJ24" i="3"/>
  <c r="AH24" i="3"/>
  <c r="BD23" i="3"/>
  <c r="BC23" i="3"/>
  <c r="BB23" i="3"/>
  <c r="AZ23" i="3"/>
  <c r="AY23" i="3"/>
  <c r="AX23" i="3"/>
  <c r="AV23" i="3"/>
  <c r="AU23" i="3"/>
  <c r="AT23" i="3"/>
  <c r="AR23" i="3"/>
  <c r="AQ23" i="3"/>
  <c r="AP23" i="3"/>
  <c r="AN23" i="3"/>
  <c r="AM23" i="3"/>
  <c r="AL23" i="3"/>
  <c r="AJ23" i="3"/>
  <c r="AH23" i="3"/>
  <c r="BD22" i="3"/>
  <c r="BC22" i="3"/>
  <c r="BB22" i="3"/>
  <c r="AZ22" i="3"/>
  <c r="AY22" i="3"/>
  <c r="AX22" i="3"/>
  <c r="AV22" i="3"/>
  <c r="AU22" i="3"/>
  <c r="AT22" i="3"/>
  <c r="AR22" i="3"/>
  <c r="AQ22" i="3"/>
  <c r="AP22" i="3"/>
  <c r="AN22" i="3"/>
  <c r="AM22" i="3"/>
  <c r="AL22" i="3"/>
  <c r="AJ22" i="3"/>
  <c r="AH22" i="3"/>
  <c r="BD21" i="3"/>
  <c r="BC21" i="3"/>
  <c r="BB21" i="3"/>
  <c r="AZ21" i="3"/>
  <c r="AY21" i="3"/>
  <c r="AX21" i="3"/>
  <c r="AV21" i="3"/>
  <c r="AU21" i="3"/>
  <c r="AT21" i="3"/>
  <c r="AR21" i="3"/>
  <c r="AQ21" i="3"/>
  <c r="AP21" i="3"/>
  <c r="AN21" i="3"/>
  <c r="AM21" i="3"/>
  <c r="AL21" i="3"/>
  <c r="AJ21" i="3"/>
  <c r="AH21" i="3"/>
  <c r="BD20" i="3"/>
  <c r="BC20" i="3"/>
  <c r="BB20" i="3"/>
  <c r="AZ20" i="3"/>
  <c r="AY20" i="3"/>
  <c r="AX20" i="3"/>
  <c r="AV20" i="3"/>
  <c r="AU20" i="3"/>
  <c r="AT20" i="3"/>
  <c r="AR20" i="3"/>
  <c r="AQ20" i="3"/>
  <c r="AP20" i="3"/>
  <c r="AN20" i="3"/>
  <c r="AM20" i="3"/>
  <c r="AL20" i="3"/>
  <c r="AJ20" i="3"/>
  <c r="AH20" i="3"/>
  <c r="BD19" i="3"/>
  <c r="BC19" i="3"/>
  <c r="BB19" i="3"/>
  <c r="AZ19" i="3"/>
  <c r="AY19" i="3"/>
  <c r="AX19" i="3"/>
  <c r="AV19" i="3"/>
  <c r="AU19" i="3"/>
  <c r="AT19" i="3"/>
  <c r="AR19" i="3"/>
  <c r="AQ19" i="3"/>
  <c r="AP19" i="3"/>
  <c r="AN19" i="3"/>
  <c r="AM19" i="3"/>
  <c r="AL19" i="3"/>
  <c r="AJ19" i="3"/>
  <c r="AH19" i="3"/>
  <c r="BD18" i="3"/>
  <c r="BC18" i="3"/>
  <c r="BB18" i="3"/>
  <c r="AZ18" i="3"/>
  <c r="AY18" i="3"/>
  <c r="AX18" i="3"/>
  <c r="AV18" i="3"/>
  <c r="AU18" i="3"/>
  <c r="AT18" i="3"/>
  <c r="AR18" i="3"/>
  <c r="AQ18" i="3"/>
  <c r="AP18" i="3"/>
  <c r="AN18" i="3"/>
  <c r="AM18" i="3"/>
  <c r="AL18" i="3"/>
  <c r="AJ18" i="3"/>
  <c r="AI18" i="3"/>
  <c r="AH18" i="3"/>
  <c r="BD17" i="3"/>
  <c r="BC17" i="3"/>
  <c r="BB17" i="3"/>
  <c r="AZ17" i="3"/>
  <c r="AY17" i="3"/>
  <c r="AX17" i="3"/>
  <c r="AV17" i="3"/>
  <c r="AU17" i="3"/>
  <c r="AT17" i="3"/>
  <c r="AR17" i="3"/>
  <c r="AQ17" i="3"/>
  <c r="AP17" i="3"/>
  <c r="AN17" i="3"/>
  <c r="AM17" i="3"/>
  <c r="AL17" i="3"/>
  <c r="AJ17" i="3"/>
  <c r="AI17" i="3"/>
  <c r="AH17" i="3"/>
  <c r="BD16" i="3"/>
  <c r="BC16" i="3"/>
  <c r="BB16" i="3"/>
  <c r="AZ16" i="3"/>
  <c r="AY16" i="3"/>
  <c r="AX16" i="3"/>
  <c r="AV16" i="3"/>
  <c r="AU16" i="3"/>
  <c r="AT16" i="3"/>
  <c r="AR16" i="3"/>
  <c r="AQ16" i="3"/>
  <c r="AP16" i="3"/>
  <c r="AN16" i="3"/>
  <c r="AM16" i="3"/>
  <c r="AL16" i="3"/>
  <c r="AJ16" i="3"/>
  <c r="AH16" i="3"/>
  <c r="BD15" i="3"/>
  <c r="BC15" i="3"/>
  <c r="BB15" i="3"/>
  <c r="AZ15" i="3"/>
  <c r="AY15" i="3"/>
  <c r="AX15" i="3"/>
  <c r="AV15" i="3"/>
  <c r="AU15" i="3"/>
  <c r="AT15" i="3"/>
  <c r="AR15" i="3"/>
  <c r="AQ15" i="3"/>
  <c r="AP15" i="3"/>
  <c r="AN15" i="3"/>
  <c r="AM15" i="3"/>
  <c r="AL15" i="3"/>
  <c r="AJ15" i="3"/>
  <c r="AH15" i="3"/>
  <c r="BD14" i="3"/>
  <c r="BC14" i="3"/>
  <c r="BB14" i="3"/>
  <c r="AZ14" i="3"/>
  <c r="AY14" i="3"/>
  <c r="AX14" i="3"/>
  <c r="AV14" i="3"/>
  <c r="AU14" i="3"/>
  <c r="AT14" i="3"/>
  <c r="AR14" i="3"/>
  <c r="AQ14" i="3"/>
  <c r="AP14" i="3"/>
  <c r="AN14" i="3"/>
  <c r="AM14" i="3"/>
  <c r="AL14" i="3"/>
  <c r="AI14" i="3"/>
  <c r="AH14" i="3"/>
  <c r="BD13" i="3"/>
  <c r="BC13" i="3"/>
  <c r="BB13" i="3"/>
  <c r="AZ13" i="3"/>
  <c r="AY13" i="3"/>
  <c r="AX13" i="3"/>
  <c r="AV13" i="3"/>
  <c r="AU13" i="3"/>
  <c r="AT13" i="3"/>
  <c r="AR13" i="3"/>
  <c r="AQ13" i="3"/>
  <c r="AP13" i="3"/>
  <c r="AN13" i="3"/>
  <c r="AM13" i="3"/>
  <c r="AL13" i="3"/>
  <c r="AJ13" i="3"/>
  <c r="AI13" i="3"/>
  <c r="AH13" i="3"/>
  <c r="O8" i="3"/>
  <c r="L8" i="3"/>
  <c r="O7" i="3"/>
  <c r="L7" i="3"/>
  <c r="AW21" i="3" l="1"/>
  <c r="AK25" i="3"/>
  <c r="AK13" i="3"/>
  <c r="AW24" i="3"/>
  <c r="AK22" i="3"/>
  <c r="AK21" i="3"/>
  <c r="AK24" i="3"/>
  <c r="AW23" i="3"/>
  <c r="AW20" i="3"/>
  <c r="AW13" i="3"/>
  <c r="AK14" i="3"/>
  <c r="AW25" i="3"/>
  <c r="AW16" i="3"/>
  <c r="AK17" i="3"/>
  <c r="AW22" i="3"/>
  <c r="AK23" i="3"/>
  <c r="AW15" i="3"/>
  <c r="AK16" i="3"/>
  <c r="AW14" i="3"/>
  <c r="AK15" i="3"/>
  <c r="AW19" i="3"/>
  <c r="AK20" i="3"/>
  <c r="AW18" i="3"/>
  <c r="AK19" i="3"/>
  <c r="AW17" i="3"/>
  <c r="AK18" i="3"/>
  <c r="AS13" i="3"/>
  <c r="BE13" i="3"/>
  <c r="AS14" i="3"/>
  <c r="BE14" i="3"/>
  <c r="AS15" i="3"/>
  <c r="BE15" i="3"/>
  <c r="AS16" i="3"/>
  <c r="BE16" i="3"/>
  <c r="AS17" i="3"/>
  <c r="BE17" i="3"/>
  <c r="AS18" i="3"/>
  <c r="BE18" i="3"/>
  <c r="AS19" i="3"/>
  <c r="BE19" i="3"/>
  <c r="AS20" i="3"/>
  <c r="BE20" i="3"/>
  <c r="AS21" i="3"/>
  <c r="BE21" i="3"/>
  <c r="AS22" i="3"/>
  <c r="BE22" i="3"/>
  <c r="AS23" i="3"/>
  <c r="BE23" i="3"/>
  <c r="AS24" i="3"/>
  <c r="BE24" i="3"/>
  <c r="AS25" i="3"/>
  <c r="BE25" i="3"/>
  <c r="AO13" i="3"/>
  <c r="BA13" i="3"/>
  <c r="AO14" i="3"/>
  <c r="BA14" i="3"/>
  <c r="AO15" i="3"/>
  <c r="BA15" i="3"/>
  <c r="AO16" i="3"/>
  <c r="BA16" i="3"/>
  <c r="AO17" i="3"/>
  <c r="BA17" i="3"/>
  <c r="AO18" i="3"/>
  <c r="BA18" i="3"/>
  <c r="AO19" i="3"/>
  <c r="BA19" i="3"/>
  <c r="AO20" i="3"/>
  <c r="BA20" i="3"/>
  <c r="AO21" i="3"/>
  <c r="BA21" i="3"/>
  <c r="AO22" i="3"/>
  <c r="BA22" i="3"/>
  <c r="AO23" i="3"/>
  <c r="BA23" i="3"/>
  <c r="AO24" i="3"/>
  <c r="BA24" i="3"/>
  <c r="AO25" i="3"/>
  <c r="BA25" i="3"/>
  <c r="O8" i="2"/>
  <c r="L8" i="2"/>
  <c r="O7" i="2"/>
  <c r="L7" i="2"/>
  <c r="G6" i="11" l="1"/>
  <c r="M18" i="11" l="1"/>
  <c r="N18" i="11"/>
  <c r="L18" i="11"/>
  <c r="N6" i="11"/>
  <c r="L6" i="11"/>
  <c r="M6" i="11"/>
  <c r="R26" i="11" l="1"/>
  <c r="Q26" i="11"/>
  <c r="P26" i="11"/>
  <c r="S26" i="11" s="1"/>
  <c r="O18" i="11"/>
  <c r="P18" i="11"/>
  <c r="R18" i="11"/>
  <c r="Q18" i="11"/>
  <c r="P6" i="11"/>
  <c r="Q6" i="11"/>
  <c r="R6" i="11"/>
  <c r="O6" i="11"/>
  <c r="S18" i="11" l="1"/>
  <c r="X26" i="11"/>
  <c r="Y26" i="11"/>
  <c r="Z26" i="11"/>
  <c r="T26" i="11"/>
  <c r="U26" i="11"/>
  <c r="V26" i="11"/>
  <c r="Y18" i="11"/>
  <c r="Y6" i="11"/>
  <c r="T18" i="11"/>
  <c r="V18" i="11"/>
  <c r="X6" i="11"/>
  <c r="Z18" i="11"/>
  <c r="U18" i="11"/>
  <c r="Z6" i="11"/>
  <c r="X18" i="11"/>
  <c r="U6" i="11"/>
  <c r="T6" i="11"/>
  <c r="V6" i="11"/>
  <c r="S6" i="11"/>
  <c r="AA18" i="11" l="1"/>
  <c r="W26" i="11"/>
  <c r="AA26" i="11"/>
  <c r="W6" i="11"/>
  <c r="AA6" i="11"/>
  <c r="W18" i="11"/>
  <c r="N6" i="12" l="1"/>
  <c r="M18" i="12"/>
  <c r="N18" i="12"/>
  <c r="M6" i="12"/>
  <c r="L6" i="12"/>
  <c r="L18" i="12"/>
  <c r="U26" i="12" l="1"/>
  <c r="R26" i="12"/>
  <c r="Q26" i="12"/>
  <c r="P26" i="12"/>
  <c r="S26" i="12" s="1"/>
  <c r="O6" i="12"/>
  <c r="O18" i="12"/>
  <c r="R18" i="12"/>
  <c r="R6" i="12"/>
  <c r="Q18" i="12"/>
  <c r="Q6" i="12"/>
  <c r="P18" i="12"/>
  <c r="P6" i="12"/>
  <c r="U18" i="12"/>
  <c r="V6" i="12"/>
  <c r="X18" i="12"/>
  <c r="Z6" i="12"/>
  <c r="S6" i="12" l="1"/>
  <c r="S18" i="12"/>
  <c r="X26" i="12"/>
  <c r="AA26" i="12" s="1"/>
  <c r="Y26" i="12"/>
  <c r="Z26" i="12"/>
  <c r="Y6" i="12"/>
  <c r="V26" i="12"/>
  <c r="X6" i="12"/>
  <c r="T26" i="12"/>
  <c r="W26" i="12" s="1"/>
  <c r="AA6" i="12"/>
  <c r="AA18" i="12"/>
  <c r="Y18" i="12"/>
  <c r="Z18" i="12"/>
  <c r="T6" i="12"/>
  <c r="U6" i="12"/>
  <c r="T18" i="12"/>
  <c r="V18" i="12"/>
  <c r="W18" i="12" l="1"/>
  <c r="W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7" authorId="0" shapeId="0" xr:uid="{00000000-0006-0000-0000-000002000000}">
      <text>
        <r>
          <rPr>
            <sz val="9"/>
            <color indexed="81"/>
            <rFont val="MS P ゴシック"/>
            <family val="3"/>
            <charset val="128"/>
          </rPr>
          <t>各従事職について、配置する常勤・非常勤の職員数を入力してください。</t>
        </r>
      </text>
    </comment>
    <comment ref="D29" authorId="0" shapeId="0" xr:uid="{00000000-0006-0000-0000-000003000000}">
      <text>
        <r>
          <rPr>
            <sz val="9"/>
            <color indexed="81"/>
            <rFont val="MS P ゴシック"/>
            <family val="3"/>
            <charset val="128"/>
          </rPr>
          <t>その他、人員配置について記載すべき事項がある場合はこちらに記載してください。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7" authorId="0" shapeId="0" xr:uid="{BB8C20B8-6E3E-4213-A624-C85F6C0D01FC}">
      <text>
        <r>
          <rPr>
            <sz val="9"/>
            <color indexed="81"/>
            <rFont val="MS P ゴシック"/>
            <family val="3"/>
            <charset val="128"/>
          </rPr>
          <t>各従事職について、配置する常勤・非常勤の職員数を入力してください。</t>
        </r>
      </text>
    </comment>
    <comment ref="D29" authorId="0" shapeId="0" xr:uid="{BE574567-8269-4092-B6BE-415AA72622C9}">
      <text>
        <r>
          <rPr>
            <sz val="9"/>
            <color indexed="81"/>
            <rFont val="MS P ゴシック"/>
            <family val="3"/>
            <charset val="128"/>
          </rPr>
          <t>その他、人員配置について記載すべき事項がある場合はこちらに記載してください。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2" authorId="0" shapeId="0" xr:uid="{00000000-0006-0000-0200-000001000000}">
      <text>
        <r>
          <rPr>
            <sz val="9"/>
            <color indexed="81"/>
            <rFont val="MS P ゴシック"/>
            <family val="3"/>
            <charset val="128"/>
          </rPr>
          <t>学校授業日（様式８－１）と学校休業日（様式８－２）の２つの勤務予定表を作成してください。</t>
        </r>
      </text>
    </comment>
    <comment ref="Q2" authorId="0" shapeId="0" xr:uid="{00000000-0006-0000-0200-000002000000}">
      <text>
        <r>
          <rPr>
            <sz val="9"/>
            <color indexed="81"/>
            <rFont val="MS P ゴシック"/>
            <family val="3"/>
            <charset val="128"/>
          </rPr>
          <t>応募する学校の定員を選択してください。</t>
        </r>
      </text>
    </comment>
    <comment ref="C10" authorId="0" shapeId="0" xr:uid="{00000000-0006-0000-0200-000003000000}">
      <text>
        <r>
          <rPr>
            <sz val="9"/>
            <color indexed="81"/>
            <rFont val="MS P ゴシック"/>
            <family val="3"/>
            <charset val="128"/>
          </rPr>
          <t>従事者の常勤・非常勤の区別を選択してください。</t>
        </r>
      </text>
    </comment>
    <comment ref="D10" authorId="0" shapeId="0" xr:uid="{00000000-0006-0000-0200-000004000000}">
      <text>
        <r>
          <rPr>
            <sz val="9"/>
            <color indexed="81"/>
            <rFont val="MS P ゴシック"/>
            <family val="3"/>
            <charset val="128"/>
          </rPr>
          <t>従事者が支援員の場合は「○」を選択してください。</t>
        </r>
      </text>
    </comment>
    <comment ref="K12" authorId="0" shapeId="0" xr:uid="{00000000-0006-0000-0200-000005000000}">
      <text>
        <r>
          <rPr>
            <sz val="9"/>
            <color indexed="81"/>
            <rFont val="MS P ゴシック"/>
            <family val="3"/>
            <charset val="128"/>
          </rPr>
          <t>勤務予定の曜日の、勤務開始/終了時間について、24時間表記での、hh:mm形式で入力してください。</t>
        </r>
      </text>
    </comment>
    <comment ref="B13" authorId="0" shapeId="0" xr:uid="{00000000-0006-0000-0200-000006000000}">
      <text>
        <r>
          <rPr>
            <sz val="9"/>
            <color indexed="81"/>
            <rFont val="MS P ゴシック"/>
            <family val="3"/>
            <charset val="128"/>
          </rPr>
          <t>運営責任者の休暇対応者について、学童やひろばの職員が対応する場合は、こちらに記載し、代替者が誰かわかるように記載ください。
当該職員が運営責任者として対応する日の学童やひろばの勤務時間は空欄としてください。</t>
        </r>
      </text>
    </comment>
    <comment ref="A16" authorId="0" shapeId="0" xr:uid="{00000000-0006-0000-0200-000007000000}">
      <text>
        <r>
          <rPr>
            <sz val="9"/>
            <color indexed="81"/>
            <rFont val="MS P ゴシック"/>
            <family val="3"/>
            <charset val="128"/>
          </rPr>
          <t>様式７「人員配置計画書」に記載の従事者について記載し、勤務予定を入力してください。</t>
        </r>
      </text>
    </comment>
    <comment ref="C20" authorId="0" shapeId="0" xr:uid="{00000000-0006-0000-0200-000008000000}">
      <text>
        <r>
          <rPr>
            <sz val="9"/>
            <color indexed="81"/>
            <rFont val="MS P ゴシック"/>
            <family val="3"/>
            <charset val="128"/>
          </rPr>
          <t>常勤職員の勤務時間は、原則として週40時間（１日９時間（休憩１時間含む）の週５日勤務を想定）を限度としてください。</t>
        </r>
      </text>
    </comment>
    <comment ref="C41" authorId="0" shapeId="0" xr:uid="{00000000-0006-0000-0200-000009000000}">
      <text>
        <r>
          <rPr>
            <sz val="9"/>
            <color indexed="81"/>
            <rFont val="MS P ゴシック"/>
            <family val="3"/>
            <charset val="128"/>
          </rPr>
          <t>ひろばの開設にあたっては、ひろば室、図書室、校庭、学童クラブセカンドスペースを利用するものとします。</t>
        </r>
      </text>
    </comment>
  </commentList>
</comments>
</file>

<file path=xl/sharedStrings.xml><?xml version="1.0" encoding="utf-8"?>
<sst xmlns="http://schemas.openxmlformats.org/spreadsheetml/2006/main" count="1633" uniqueCount="111">
  <si>
    <t>人員配置計画書</t>
    <rPh sb="0" eb="2">
      <t>ジンイン</t>
    </rPh>
    <rPh sb="2" eb="4">
      <t>ハイチ</t>
    </rPh>
    <rPh sb="4" eb="7">
      <t>ケイカクショ</t>
    </rPh>
    <phoneticPr fontId="2"/>
  </si>
  <si>
    <t>運営責任者</t>
    <rPh sb="0" eb="2">
      <t>ウンエイ</t>
    </rPh>
    <rPh sb="2" eb="5">
      <t>セキニンシャ</t>
    </rPh>
    <phoneticPr fontId="2"/>
  </si>
  <si>
    <t>主任</t>
    <rPh sb="0" eb="2">
      <t>シュニン</t>
    </rPh>
    <phoneticPr fontId="2"/>
  </si>
  <si>
    <t>副主任</t>
    <rPh sb="0" eb="3">
      <t>フクシュニン</t>
    </rPh>
    <phoneticPr fontId="2"/>
  </si>
  <si>
    <t>補助員</t>
    <rPh sb="0" eb="3">
      <t>ホジョイン</t>
    </rPh>
    <phoneticPr fontId="2"/>
  </si>
  <si>
    <t>人数</t>
    <rPh sb="0" eb="2">
      <t>ニンズウ</t>
    </rPh>
    <phoneticPr fontId="2"/>
  </si>
  <si>
    <t>内訳</t>
    <rPh sb="0" eb="2">
      <t>ウチワケ</t>
    </rPh>
    <phoneticPr fontId="2"/>
  </si>
  <si>
    <t>常勤</t>
  </si>
  <si>
    <t>常勤</t>
    <rPh sb="0" eb="2">
      <t>ジョウキン</t>
    </rPh>
    <phoneticPr fontId="2"/>
  </si>
  <si>
    <t>非常勤</t>
    <rPh sb="0" eb="3">
      <t>ヒジョウキン</t>
    </rPh>
    <phoneticPr fontId="2"/>
  </si>
  <si>
    <t>従事職
（ねりっこ学童クラブ）</t>
    <rPh sb="0" eb="2">
      <t>ジュウジ</t>
    </rPh>
    <rPh sb="2" eb="3">
      <t>ショク</t>
    </rPh>
    <rPh sb="9" eb="11">
      <t>ガクドウ</t>
    </rPh>
    <phoneticPr fontId="2"/>
  </si>
  <si>
    <t>合計</t>
    <rPh sb="0" eb="2">
      <t>ゴウケイ</t>
    </rPh>
    <phoneticPr fontId="2"/>
  </si>
  <si>
    <t>従事職
（運営責任者）</t>
    <rPh sb="0" eb="2">
      <t>ジュウジ</t>
    </rPh>
    <rPh sb="2" eb="3">
      <t>ショク</t>
    </rPh>
    <rPh sb="5" eb="7">
      <t>ウンエイ</t>
    </rPh>
    <rPh sb="7" eb="10">
      <t>セキニンシャ</t>
    </rPh>
    <phoneticPr fontId="2"/>
  </si>
  <si>
    <t>従事職
（ねりっこひろば）</t>
    <rPh sb="0" eb="2">
      <t>ジュウジ</t>
    </rPh>
    <rPh sb="2" eb="3">
      <t>ショク</t>
    </rPh>
    <phoneticPr fontId="2"/>
  </si>
  <si>
    <t>支援員</t>
    <rPh sb="0" eb="2">
      <t>シエン</t>
    </rPh>
    <rPh sb="2" eb="3">
      <t>イン</t>
    </rPh>
    <phoneticPr fontId="2"/>
  </si>
  <si>
    <t>＜その他特記事項＞</t>
    <rPh sb="3" eb="4">
      <t>タ</t>
    </rPh>
    <rPh sb="4" eb="6">
      <t>トッキ</t>
    </rPh>
    <rPh sb="6" eb="8">
      <t>ジコウ</t>
    </rPh>
    <phoneticPr fontId="2"/>
  </si>
  <si>
    <t>月</t>
    <rPh sb="0" eb="1">
      <t>ゲツ</t>
    </rPh>
    <phoneticPr fontId="2"/>
  </si>
  <si>
    <t>火</t>
    <rPh sb="0" eb="1">
      <t>ヒ</t>
    </rPh>
    <phoneticPr fontId="2"/>
  </si>
  <si>
    <t>水</t>
    <rPh sb="0" eb="1">
      <t>ミズ</t>
    </rPh>
    <phoneticPr fontId="2"/>
  </si>
  <si>
    <t>木</t>
    <rPh sb="0" eb="1">
      <t>モク</t>
    </rPh>
    <phoneticPr fontId="2"/>
  </si>
  <si>
    <t>金</t>
    <rPh sb="0" eb="1">
      <t>キン</t>
    </rPh>
    <phoneticPr fontId="2"/>
  </si>
  <si>
    <t>土</t>
    <rPh sb="0" eb="1">
      <t>ツチ</t>
    </rPh>
    <phoneticPr fontId="2"/>
  </si>
  <si>
    <t>－</t>
    <phoneticPr fontId="2"/>
  </si>
  <si>
    <t>勤務開始</t>
    <rPh sb="0" eb="2">
      <t>キンム</t>
    </rPh>
    <rPh sb="2" eb="4">
      <t>カイシ</t>
    </rPh>
    <phoneticPr fontId="2"/>
  </si>
  <si>
    <t>勤務終了</t>
    <rPh sb="0" eb="2">
      <t>キンム</t>
    </rPh>
    <rPh sb="2" eb="4">
      <t>シュウリョウ</t>
    </rPh>
    <phoneticPr fontId="2"/>
  </si>
  <si>
    <t>常勤
非常勤</t>
    <rPh sb="0" eb="2">
      <t>ジョウキン</t>
    </rPh>
    <rPh sb="3" eb="6">
      <t>ヒジョウキン</t>
    </rPh>
    <phoneticPr fontId="2"/>
  </si>
  <si>
    <t>＜ねりっこひろば＞</t>
    <phoneticPr fontId="2"/>
  </si>
  <si>
    <t>＜ねりっこ学童クラブ＞</t>
    <rPh sb="5" eb="7">
      <t>ガクドウ</t>
    </rPh>
    <phoneticPr fontId="2"/>
  </si>
  <si>
    <t>勤務予定表　（学校授業日）</t>
    <rPh sb="0" eb="2">
      <t>キンム</t>
    </rPh>
    <rPh sb="2" eb="5">
      <t>ヨテイヒョウ</t>
    </rPh>
    <rPh sb="7" eb="9">
      <t>ガッコウ</t>
    </rPh>
    <rPh sb="9" eb="11">
      <t>ジュギョウ</t>
    </rPh>
    <rPh sb="11" eb="12">
      <t>ビ</t>
    </rPh>
    <phoneticPr fontId="2"/>
  </si>
  <si>
    <t>※運営責任者はこちらに記載してください。</t>
    <rPh sb="1" eb="3">
      <t>ウンエイ</t>
    </rPh>
    <rPh sb="3" eb="6">
      <t>セキニンシャ</t>
    </rPh>
    <rPh sb="11" eb="13">
      <t>キサイ</t>
    </rPh>
    <phoneticPr fontId="2"/>
  </si>
  <si>
    <t>開所時間</t>
    <rPh sb="0" eb="2">
      <t>カイショ</t>
    </rPh>
    <rPh sb="2" eb="4">
      <t>ジカン</t>
    </rPh>
    <phoneticPr fontId="2"/>
  </si>
  <si>
    <t>月～金</t>
    <rPh sb="0" eb="1">
      <t>ゲツ</t>
    </rPh>
    <rPh sb="2" eb="3">
      <t>キン</t>
    </rPh>
    <phoneticPr fontId="2"/>
  </si>
  <si>
    <t>保育・指導時間</t>
    <rPh sb="0" eb="2">
      <t>ホイク</t>
    </rPh>
    <rPh sb="3" eb="5">
      <t>シドウ</t>
    </rPh>
    <rPh sb="5" eb="7">
      <t>ジカン</t>
    </rPh>
    <phoneticPr fontId="2"/>
  </si>
  <si>
    <t>うち延長保育時間</t>
    <rPh sb="2" eb="4">
      <t>エンチョウ</t>
    </rPh>
    <rPh sb="4" eb="6">
      <t>ホイク</t>
    </rPh>
    <rPh sb="6" eb="8">
      <t>ジカン</t>
    </rPh>
    <phoneticPr fontId="2"/>
  </si>
  <si>
    <t>18:00－19:00</t>
    <phoneticPr fontId="2"/>
  </si>
  <si>
    <t>13:00－19:00</t>
    <phoneticPr fontId="2"/>
  </si>
  <si>
    <t>9:00－19:00</t>
    <phoneticPr fontId="2"/>
  </si>
  <si>
    <t>土</t>
    <rPh sb="0" eb="1">
      <t>ド</t>
    </rPh>
    <phoneticPr fontId="2"/>
  </si>
  <si>
    <t>月～金曜日</t>
    <rPh sb="0" eb="1">
      <t>ゲツ</t>
    </rPh>
    <rPh sb="2" eb="3">
      <t>キン</t>
    </rPh>
    <rPh sb="3" eb="5">
      <t>ヨウビ</t>
    </rPh>
    <phoneticPr fontId="2"/>
  </si>
  <si>
    <t>土曜日</t>
    <rPh sb="0" eb="1">
      <t>ド</t>
    </rPh>
    <rPh sb="1" eb="3">
      <t>ヨウビ</t>
    </rPh>
    <phoneticPr fontId="2"/>
  </si>
  <si>
    <t>9:30－19:00</t>
    <phoneticPr fontId="2"/>
  </si>
  <si>
    <t>17:00－19:00</t>
    <phoneticPr fontId="2"/>
  </si>
  <si>
    <t>開設時間</t>
    <rPh sb="0" eb="2">
      <t>カイセツ</t>
    </rPh>
    <rPh sb="2" eb="4">
      <t>ジカン</t>
    </rPh>
    <phoneticPr fontId="2"/>
  </si>
  <si>
    <t>13:00－17:00</t>
    <phoneticPr fontId="2"/>
  </si>
  <si>
    <t>定員</t>
    <rPh sb="0" eb="2">
      <t>テイイン</t>
    </rPh>
    <phoneticPr fontId="2"/>
  </si>
  <si>
    <t>名</t>
    <rPh sb="0" eb="1">
      <t>メイ</t>
    </rPh>
    <phoneticPr fontId="2"/>
  </si>
  <si>
    <t>通常保育・指導時間</t>
    <rPh sb="0" eb="2">
      <t>ツウジョウ</t>
    </rPh>
    <rPh sb="2" eb="4">
      <t>ホイク</t>
    </rPh>
    <rPh sb="5" eb="7">
      <t>シドウ</t>
    </rPh>
    <rPh sb="7" eb="9">
      <t>ジカン</t>
    </rPh>
    <phoneticPr fontId="2"/>
  </si>
  <si>
    <t>延長保育時間</t>
    <rPh sb="0" eb="2">
      <t>エンチョウ</t>
    </rPh>
    <rPh sb="2" eb="4">
      <t>ホイク</t>
    </rPh>
    <rPh sb="4" eb="6">
      <t>ジカン</t>
    </rPh>
    <phoneticPr fontId="2"/>
  </si>
  <si>
    <t>支援の単位の数</t>
    <rPh sb="0" eb="2">
      <t>シエン</t>
    </rPh>
    <rPh sb="3" eb="5">
      <t>タンイ</t>
    </rPh>
    <rPh sb="6" eb="7">
      <t>カズ</t>
    </rPh>
    <phoneticPr fontId="2"/>
  </si>
  <si>
    <t>通常</t>
    <rPh sb="0" eb="2">
      <t>ツウジョウ</t>
    </rPh>
    <phoneticPr fontId="2"/>
  </si>
  <si>
    <t>延長</t>
    <rPh sb="0" eb="2">
      <t>エンチョウ</t>
    </rPh>
    <phoneticPr fontId="2"/>
  </si>
  <si>
    <t>１(40名以下)</t>
    <rPh sb="4" eb="5">
      <t>メイ</t>
    </rPh>
    <rPh sb="5" eb="7">
      <t>イカ</t>
    </rPh>
    <phoneticPr fontId="2"/>
  </si>
  <si>
    <t>２(各40名以下)</t>
    <rPh sb="2" eb="3">
      <t>カク</t>
    </rPh>
    <rPh sb="5" eb="6">
      <t>メイ</t>
    </rPh>
    <rPh sb="6" eb="8">
      <t>イカ</t>
    </rPh>
    <phoneticPr fontId="2"/>
  </si>
  <si>
    <t>２(各45名)</t>
    <rPh sb="2" eb="3">
      <t>カク</t>
    </rPh>
    <rPh sb="5" eb="6">
      <t>メイ</t>
    </rPh>
    <phoneticPr fontId="2"/>
  </si>
  <si>
    <t>学童</t>
    <rPh sb="0" eb="2">
      <t>ガクドウ</t>
    </rPh>
    <phoneticPr fontId="2"/>
  </si>
  <si>
    <t>支</t>
    <rPh sb="0" eb="1">
      <t>シ</t>
    </rPh>
    <phoneticPr fontId="2"/>
  </si>
  <si>
    <t>非支</t>
    <rPh sb="0" eb="1">
      <t>ヒ</t>
    </rPh>
    <rPh sb="1" eb="2">
      <t>シ</t>
    </rPh>
    <phoneticPr fontId="2"/>
  </si>
  <si>
    <t>勤務予定表　（学校休業日）</t>
    <rPh sb="0" eb="2">
      <t>キンム</t>
    </rPh>
    <rPh sb="2" eb="5">
      <t>ヨテイヒョウ</t>
    </rPh>
    <rPh sb="7" eb="9">
      <t>ガッコウ</t>
    </rPh>
    <rPh sb="9" eb="11">
      <t>キュウギョウ</t>
    </rPh>
    <rPh sb="11" eb="12">
      <t>ビ</t>
    </rPh>
    <phoneticPr fontId="2"/>
  </si>
  <si>
    <t>8:00－19:00</t>
    <phoneticPr fontId="2"/>
  </si>
  <si>
    <t>8:00－9:00
18:00－19:00</t>
    <phoneticPr fontId="2"/>
  </si>
  <si>
    <t>8:00－9:00
17:00－19:00</t>
    <phoneticPr fontId="2"/>
  </si>
  <si>
    <t>9:00－17:00</t>
    <phoneticPr fontId="2"/>
  </si>
  <si>
    <t>(様式７)</t>
    <rPh sb="1" eb="3">
      <t>ヨウシキ</t>
    </rPh>
    <phoneticPr fontId="2"/>
  </si>
  <si>
    <t>(様式８－１)</t>
    <rPh sb="1" eb="3">
      <t>ヨウシキ</t>
    </rPh>
    <phoneticPr fontId="2"/>
  </si>
  <si>
    <t>※行が不足する場合は、適宜追加してください。</t>
    <rPh sb="1" eb="2">
      <t>ギョウ</t>
    </rPh>
    <rPh sb="3" eb="5">
      <t>フソク</t>
    </rPh>
    <rPh sb="7" eb="9">
      <t>バアイ</t>
    </rPh>
    <rPh sb="11" eb="13">
      <t>テキギ</t>
    </rPh>
    <rPh sb="13" eb="15">
      <t>ツイカ</t>
    </rPh>
    <phoneticPr fontId="2"/>
  </si>
  <si>
    <t>(様式８－２)</t>
    <rPh sb="1" eb="3">
      <t>ヨウシキ</t>
    </rPh>
    <phoneticPr fontId="2"/>
  </si>
  <si>
    <t>運営責任者休暇対応者</t>
    <rPh sb="0" eb="2">
      <t>ウンエイ</t>
    </rPh>
    <rPh sb="2" eb="5">
      <t>セキニンシャ</t>
    </rPh>
    <rPh sb="5" eb="7">
      <t>キュウカ</t>
    </rPh>
    <rPh sb="7" eb="9">
      <t>タイオウ</t>
    </rPh>
    <rPh sb="9" eb="10">
      <t>シャ</t>
    </rPh>
    <phoneticPr fontId="2"/>
  </si>
  <si>
    <t>非常勤</t>
  </si>
  <si>
    <t>○</t>
  </si>
  <si>
    <t>週勤</t>
    <rPh sb="0" eb="1">
      <t>シュウ</t>
    </rPh>
    <rPh sb="1" eb="2">
      <t>ツトム</t>
    </rPh>
    <phoneticPr fontId="2"/>
  </si>
  <si>
    <t>月勤</t>
    <rPh sb="0" eb="1">
      <t>ツキ</t>
    </rPh>
    <rPh sb="1" eb="2">
      <t>ツトム</t>
    </rPh>
    <phoneticPr fontId="2"/>
  </si>
  <si>
    <t>常勤支援員Ａ</t>
    <rPh sb="0" eb="2">
      <t>ジョウキン</t>
    </rPh>
    <rPh sb="2" eb="4">
      <t>シエン</t>
    </rPh>
    <rPh sb="4" eb="5">
      <t>イン</t>
    </rPh>
    <phoneticPr fontId="2"/>
  </si>
  <si>
    <t>常勤支援員Ｂ</t>
    <rPh sb="0" eb="2">
      <t>ジョウキン</t>
    </rPh>
    <rPh sb="2" eb="4">
      <t>シエン</t>
    </rPh>
    <rPh sb="4" eb="5">
      <t>イン</t>
    </rPh>
    <phoneticPr fontId="2"/>
  </si>
  <si>
    <t>非常勤支援員Ａ</t>
    <rPh sb="0" eb="3">
      <t>ヒジョウキン</t>
    </rPh>
    <rPh sb="3" eb="5">
      <t>シエン</t>
    </rPh>
    <rPh sb="5" eb="6">
      <t>イン</t>
    </rPh>
    <phoneticPr fontId="2"/>
  </si>
  <si>
    <t>非常勤支援員Ｂ</t>
    <rPh sb="0" eb="3">
      <t>ヒジョウキン</t>
    </rPh>
    <rPh sb="3" eb="5">
      <t>シエン</t>
    </rPh>
    <rPh sb="5" eb="6">
      <t>イン</t>
    </rPh>
    <phoneticPr fontId="2"/>
  </si>
  <si>
    <t>非常勤支援員Ｃ</t>
    <rPh sb="0" eb="3">
      <t>ヒジョウキン</t>
    </rPh>
    <rPh sb="3" eb="5">
      <t>シエン</t>
    </rPh>
    <rPh sb="5" eb="6">
      <t>イン</t>
    </rPh>
    <phoneticPr fontId="2"/>
  </si>
  <si>
    <t>補助員Ａ</t>
    <rPh sb="0" eb="3">
      <t>ホジョイン</t>
    </rPh>
    <phoneticPr fontId="2"/>
  </si>
  <si>
    <t>補助員Ｂ</t>
    <rPh sb="0" eb="3">
      <t>ホジョイン</t>
    </rPh>
    <phoneticPr fontId="2"/>
  </si>
  <si>
    <t>補助員Ｃ</t>
    <rPh sb="0" eb="3">
      <t>ホジョイン</t>
    </rPh>
    <phoneticPr fontId="2"/>
  </si>
  <si>
    <t>従事者
（運営責任者）</t>
    <rPh sb="0" eb="3">
      <t>ジュウジシャ</t>
    </rPh>
    <rPh sb="5" eb="7">
      <t>ウンエイ</t>
    </rPh>
    <rPh sb="7" eb="10">
      <t>セキニンシャ</t>
    </rPh>
    <phoneticPr fontId="2"/>
  </si>
  <si>
    <t>従事者
（ねりっこ学童クラブ）</t>
    <rPh sb="0" eb="3">
      <t>ジュウジシャ</t>
    </rPh>
    <rPh sb="9" eb="11">
      <t>ガクドウ</t>
    </rPh>
    <phoneticPr fontId="2"/>
  </si>
  <si>
    <t>従事者
（ねりっこひろば）</t>
    <rPh sb="0" eb="3">
      <t>ジュウジシャ</t>
    </rPh>
    <phoneticPr fontId="2"/>
  </si>
  <si>
    <t>ねりっこ学童クラブ主任</t>
    <rPh sb="4" eb="6">
      <t>ガクドウ</t>
    </rPh>
    <rPh sb="9" eb="11">
      <t>シュニン</t>
    </rPh>
    <phoneticPr fontId="2"/>
  </si>
  <si>
    <t>専任職員Ａ</t>
    <rPh sb="0" eb="2">
      <t>センニン</t>
    </rPh>
    <rPh sb="2" eb="4">
      <t>ショクイン</t>
    </rPh>
    <phoneticPr fontId="2"/>
  </si>
  <si>
    <t>専任職員Ｂ</t>
    <rPh sb="0" eb="2">
      <t>センニン</t>
    </rPh>
    <rPh sb="2" eb="4">
      <t>ショクイン</t>
    </rPh>
    <phoneticPr fontId="2"/>
  </si>
  <si>
    <t>専任職員Ｃ</t>
    <rPh sb="0" eb="2">
      <t>センニン</t>
    </rPh>
    <rPh sb="2" eb="4">
      <t>ショクイン</t>
    </rPh>
    <phoneticPr fontId="2"/>
  </si>
  <si>
    <t>専任職員Ｄ</t>
    <rPh sb="0" eb="2">
      <t>センニン</t>
    </rPh>
    <rPh sb="2" eb="4">
      <t>ショクイン</t>
    </rPh>
    <phoneticPr fontId="2"/>
  </si>
  <si>
    <t>専任職員Ｅ</t>
    <rPh sb="0" eb="2">
      <t>センニン</t>
    </rPh>
    <rPh sb="2" eb="4">
      <t>ショクイン</t>
    </rPh>
    <phoneticPr fontId="2"/>
  </si>
  <si>
    <t>専任職員Ｆ</t>
    <rPh sb="0" eb="2">
      <t>センニン</t>
    </rPh>
    <rPh sb="2" eb="4">
      <t>ショクイン</t>
    </rPh>
    <phoneticPr fontId="2"/>
  </si>
  <si>
    <t>専任職員Ｇ</t>
    <rPh sb="0" eb="2">
      <t>センニン</t>
    </rPh>
    <rPh sb="2" eb="4">
      <t>ショクイン</t>
    </rPh>
    <phoneticPr fontId="2"/>
  </si>
  <si>
    <t>（提出書類　応募書類Ⅱ№８）</t>
    <phoneticPr fontId="2"/>
  </si>
  <si>
    <t>（提出書類　応募書類Ⅱ№９）</t>
    <phoneticPr fontId="2"/>
  </si>
  <si>
    <t>従事職員</t>
    <rPh sb="0" eb="4">
      <t>ジュウジショクイン</t>
    </rPh>
    <phoneticPr fontId="2"/>
  </si>
  <si>
    <t>４(各45名)</t>
    <rPh sb="2" eb="3">
      <t>カク</t>
    </rPh>
    <rPh sb="5" eb="6">
      <t>メイ</t>
    </rPh>
    <phoneticPr fontId="2"/>
  </si>
  <si>
    <t>最低職員配置数</t>
    <rPh sb="0" eb="7">
      <t>サイテイショクインハイチスウ</t>
    </rPh>
    <phoneticPr fontId="2"/>
  </si>
  <si>
    <t>(様式８)</t>
    <rPh sb="1" eb="3">
      <t>ヨウシキ</t>
    </rPh>
    <phoneticPr fontId="2"/>
  </si>
  <si>
    <t>支援員</t>
    <rPh sb="0" eb="3">
      <t>シエンイン</t>
    </rPh>
    <phoneticPr fontId="2"/>
  </si>
  <si>
    <t>60・65</t>
    <phoneticPr fontId="2"/>
  </si>
  <si>
    <t>２(40名以下)</t>
    <rPh sb="4" eb="5">
      <t>メイ</t>
    </rPh>
    <rPh sb="5" eb="7">
      <t>イカ</t>
    </rPh>
    <phoneticPr fontId="2"/>
  </si>
  <si>
    <t>90(新)</t>
    <rPh sb="3" eb="4">
      <t>シン</t>
    </rPh>
    <phoneticPr fontId="2"/>
  </si>
  <si>
    <t>90(再)</t>
    <rPh sb="3" eb="4">
      <t>サイ</t>
    </rPh>
    <phoneticPr fontId="2"/>
  </si>
  <si>
    <t>60名・65名定員</t>
    <rPh sb="2" eb="3">
      <t>メイ</t>
    </rPh>
    <rPh sb="6" eb="9">
      <t>メイテイイン</t>
    </rPh>
    <phoneticPr fontId="2"/>
  </si>
  <si>
    <t>90名定員（新規委託）</t>
    <rPh sb="2" eb="3">
      <t>メイ</t>
    </rPh>
    <rPh sb="3" eb="5">
      <t>テイイン</t>
    </rPh>
    <rPh sb="6" eb="8">
      <t>シンキ</t>
    </rPh>
    <rPh sb="8" eb="10">
      <t>イタク</t>
    </rPh>
    <phoneticPr fontId="2"/>
  </si>
  <si>
    <t>90名定員（再公募）</t>
    <rPh sb="6" eb="9">
      <t>サイコウボ</t>
    </rPh>
    <phoneticPr fontId="2"/>
  </si>
  <si>
    <t>180名定員</t>
    <phoneticPr fontId="2"/>
  </si>
  <si>
    <t>最低職員配置数</t>
  </si>
  <si>
    <t>90新</t>
    <rPh sb="2" eb="3">
      <t>シン</t>
    </rPh>
    <phoneticPr fontId="2"/>
  </si>
  <si>
    <t>90再</t>
    <rPh sb="2" eb="3">
      <t>サイ</t>
    </rPh>
    <phoneticPr fontId="2"/>
  </si>
  <si>
    <t>90再</t>
  </si>
  <si>
    <t>90(再)</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</si>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</sst>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0_);[Red]\(0\)"/>
  </numFmts>
  <fonts count="9">
    <font>
      <sz val="11"/>
      <color theme="1"/>
      <name val="游ゴシック"/>
      <family val="2"/>
      <scheme val="minor"/>
    </font>
    <font>
      <sz val="11"/>
      <color theme="1"/>
      <name val="ＭＳ 明朝"/>
      <family val="1"/>
      <charset val="128"/>
    </font>
    <font>
      <sz val="6"/>
      <name val="游ゴシック"/>
      <family val="3"/>
      <charset val="128"/>
      <scheme val="minor"/>
    </font>
    <font>
      <b/>
      <sz val="18"/>
      <color theme="1"/>
      <name val="ＭＳ 明朝"/>
      <family val="1"/>
      <charset val="128"/>
    </font>
    <font>
      <sz val="18"/>
      <color theme="1"/>
      <name val="ＭＳ ゴシック"/>
      <family val="3"/>
      <charset val="128"/>
    </font>
    <font>
      <sz val="9"/>
      <color theme="1"/>
      <name val="ＭＳ 明朝"/>
      <family val="1"/>
      <charset val="128"/>
    </font>
    <font>
      <sz val="14"/>
      <color theme="1"/>
      <name val="ＭＳ ゴシック"/>
      <family val="3"/>
      <charset val="128"/>
    </font>
    <font>
      <sz val="9"/>
      <color indexed="81"/>
      <name val="MS P ゴシック"/>
      <family val="3"/>
      <charset val="128"/>
    </font>
    <font>
      <b/>
      <sz val="11"/>
      <color theme="1"/>
      <name val="游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1">
    <xf numFmtId="0" fontId="0" fillId="0" borderId="0"/>
  </cellStyleXfs>
  <cellXfs count="123">
    <xf numFmtId="0" fontId="0" fillId="0" borderId="0" xfId="0"/>
    <xf numFmtId="0" fontId="1" fillId="0" borderId="0" xfId="0" applyFont="1" applyAlignment="1">
      <alignment vertical="center"/>
    </xf>
    <xf numFmtId="0" fontId="1" fillId="0" borderId="1" xfId="0" applyFont="1" applyBorder="1" applyAlignment="1">
      <alignment vertical="center"/>
    </xf>
    <xf numFmtId="0" fontId="1" fillId="3" borderId="1" xfId="0" applyFont="1" applyFill="1" applyBorder="1" applyAlignment="1">
      <alignment horizontal="center" vertical="center"/>
    </xf>
    <xf numFmtId="0" fontId="1" fillId="4" borderId="1" xfId="0" applyFont="1" applyFill="1" applyBorder="1" applyAlignment="1">
      <alignment vertical="center"/>
    </xf>
    <xf numFmtId="0" fontId="1" fillId="7" borderId="1" xfId="0" applyFont="1" applyFill="1" applyBorder="1" applyAlignment="1">
      <alignment vertical="center"/>
    </xf>
    <xf numFmtId="0" fontId="1" fillId="8" borderId="1" xfId="0" applyFont="1" applyFill="1" applyBorder="1" applyAlignment="1">
      <alignment vertical="center"/>
    </xf>
    <xf numFmtId="0" fontId="4"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vertical="center"/>
    </xf>
    <xf numFmtId="0" fontId="5" fillId="3" borderId="1" xfId="0" applyFont="1" applyFill="1" applyBorder="1" applyAlignment="1">
      <alignment horizontal="center" vertical="center"/>
    </xf>
    <xf numFmtId="0" fontId="5" fillId="3" borderId="1" xfId="0" applyFont="1" applyFill="1" applyBorder="1" applyAlignment="1">
      <alignment vertical="center"/>
    </xf>
    <xf numFmtId="0" fontId="1" fillId="9" borderId="11" xfId="0" applyFont="1" applyFill="1" applyBorder="1" applyAlignment="1">
      <alignment vertical="center"/>
    </xf>
    <xf numFmtId="0" fontId="1" fillId="0" borderId="11" xfId="0" applyFont="1" applyBorder="1" applyAlignment="1">
      <alignment vertical="center"/>
    </xf>
    <xf numFmtId="0" fontId="5" fillId="0" borderId="14" xfId="0" quotePrefix="1" applyFont="1" applyBorder="1" applyAlignment="1">
      <alignment horizontal="center" vertical="center"/>
    </xf>
    <xf numFmtId="0" fontId="5" fillId="3" borderId="15" xfId="0" applyFont="1" applyFill="1" applyBorder="1" applyAlignment="1">
      <alignment horizontal="center" vertical="center"/>
    </xf>
    <xf numFmtId="0" fontId="5" fillId="3" borderId="14" xfId="0" quotePrefix="1" applyFont="1" applyFill="1" applyBorder="1" applyAlignment="1">
      <alignment horizontal="center" vertical="center"/>
    </xf>
    <xf numFmtId="0" fontId="5" fillId="3" borderId="16" xfId="0" applyFont="1" applyFill="1" applyBorder="1" applyAlignment="1">
      <alignment horizontal="center" vertical="center"/>
    </xf>
    <xf numFmtId="0" fontId="5" fillId="5" borderId="1" xfId="0" applyFont="1" applyFill="1" applyBorder="1" applyAlignment="1">
      <alignment vertical="center"/>
    </xf>
    <xf numFmtId="0" fontId="5" fillId="6" borderId="1" xfId="0" applyFont="1" applyFill="1" applyBorder="1" applyAlignment="1">
      <alignment vertical="center"/>
    </xf>
    <xf numFmtId="20" fontId="5" fillId="2" borderId="1" xfId="0" applyNumberFormat="1" applyFont="1" applyFill="1" applyBorder="1" applyAlignment="1">
      <alignment vertical="center"/>
    </xf>
    <xf numFmtId="176" fontId="5" fillId="0" borderId="4" xfId="0" applyNumberFormat="1" applyFont="1" applyBorder="1" applyAlignment="1">
      <alignment vertical="center"/>
    </xf>
    <xf numFmtId="176" fontId="5" fillId="0" borderId="5" xfId="0" applyNumberFormat="1" applyFont="1" applyBorder="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5" fillId="2" borderId="1" xfId="0" applyFont="1" applyFill="1" applyBorder="1" applyAlignment="1">
      <alignment horizontal="center" vertical="center" shrinkToFit="1"/>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7" borderId="1" xfId="0" applyFont="1" applyFill="1" applyBorder="1" applyAlignment="1">
      <alignment vertical="center"/>
    </xf>
    <xf numFmtId="0" fontId="5" fillId="2" borderId="4" xfId="0" applyFont="1" applyFill="1" applyBorder="1" applyAlignment="1">
      <alignment horizontal="center" vertical="center" shrinkToFit="1"/>
    </xf>
    <xf numFmtId="0" fontId="5" fillId="0" borderId="4" xfId="0" applyFont="1" applyBorder="1" applyAlignment="1">
      <alignment vertical="center"/>
    </xf>
    <xf numFmtId="0" fontId="5" fillId="7" borderId="4" xfId="0" applyFont="1" applyFill="1" applyBorder="1" applyAlignment="1">
      <alignment vertical="center"/>
    </xf>
    <xf numFmtId="0" fontId="5" fillId="5" borderId="4" xfId="0" applyFont="1" applyFill="1" applyBorder="1" applyAlignment="1">
      <alignment vertical="center"/>
    </xf>
    <xf numFmtId="0" fontId="5" fillId="6" borderId="4" xfId="0" applyFont="1" applyFill="1" applyBorder="1" applyAlignment="1">
      <alignment vertical="center"/>
    </xf>
    <xf numFmtId="0" fontId="5" fillId="0" borderId="18" xfId="0" applyFont="1" applyBorder="1" applyAlignment="1">
      <alignment vertical="center"/>
    </xf>
    <xf numFmtId="0" fontId="5" fillId="7" borderId="18" xfId="0" applyFont="1" applyFill="1" applyBorder="1" applyAlignment="1">
      <alignment vertical="center"/>
    </xf>
    <xf numFmtId="0" fontId="5" fillId="5" borderId="18" xfId="0" applyFont="1" applyFill="1" applyBorder="1" applyAlignment="1">
      <alignment vertical="center"/>
    </xf>
    <xf numFmtId="0" fontId="5" fillId="6" borderId="18" xfId="0" applyFont="1" applyFill="1" applyBorder="1" applyAlignment="1">
      <alignment vertical="center"/>
    </xf>
    <xf numFmtId="0" fontId="5" fillId="0" borderId="19" xfId="0" applyFont="1" applyBorder="1" applyAlignment="1">
      <alignment vertical="center"/>
    </xf>
    <xf numFmtId="0" fontId="5" fillId="2" borderId="5" xfId="0" applyFont="1" applyFill="1" applyBorder="1" applyAlignment="1">
      <alignment horizontal="center" vertical="center" shrinkToFit="1"/>
    </xf>
    <xf numFmtId="0" fontId="5" fillId="0" borderId="5" xfId="0" applyFont="1" applyBorder="1" applyAlignment="1">
      <alignment vertical="center"/>
    </xf>
    <xf numFmtId="0" fontId="5" fillId="7" borderId="5"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0" borderId="0" xfId="0" applyFont="1" applyAlignment="1">
      <alignment horizontal="center" vertical="center"/>
    </xf>
    <xf numFmtId="177" fontId="5" fillId="0" borderId="1" xfId="0" applyNumberFormat="1" applyFont="1" applyBorder="1" applyAlignment="1">
      <alignment vertical="center"/>
    </xf>
    <xf numFmtId="0" fontId="5" fillId="0" borderId="1" xfId="0" applyFont="1" applyBorder="1" applyAlignment="1">
      <alignment vertical="center" shrinkToFit="1"/>
    </xf>
    <xf numFmtId="0" fontId="5" fillId="0" borderId="1" xfId="0" applyFont="1" applyBorder="1" applyAlignment="1" applyProtection="1">
      <alignment vertical="center" shrinkToFit="1"/>
      <protection locked="0"/>
    </xf>
    <xf numFmtId="0" fontId="5" fillId="0" borderId="1"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176" fontId="5" fillId="0" borderId="4" xfId="0" applyNumberFormat="1" applyFont="1" applyBorder="1" applyAlignment="1" applyProtection="1">
      <alignment vertical="center"/>
      <protection locked="0"/>
    </xf>
    <xf numFmtId="0" fontId="5" fillId="0" borderId="14" xfId="0" quotePrefix="1" applyFont="1" applyBorder="1" applyAlignment="1" applyProtection="1">
      <alignment horizontal="center" vertical="center"/>
      <protection locked="0"/>
    </xf>
    <xf numFmtId="176" fontId="5" fillId="0" borderId="5" xfId="0" applyNumberFormat="1" applyFont="1" applyBorder="1" applyAlignment="1" applyProtection="1">
      <alignment vertical="center"/>
      <protection locked="0"/>
    </xf>
    <xf numFmtId="0" fontId="5" fillId="0" borderId="0" xfId="0" applyFont="1" applyAlignment="1">
      <alignment horizontal="right" vertical="center"/>
    </xf>
    <xf numFmtId="0" fontId="5" fillId="2" borderId="1" xfId="0" applyFont="1" applyFill="1" applyBorder="1" applyAlignment="1">
      <alignment horizontal="center" vertical="center"/>
    </xf>
    <xf numFmtId="0" fontId="5" fillId="2" borderId="5" xfId="0" applyFont="1" applyFill="1" applyBorder="1" applyAlignment="1">
      <alignment horizontal="center" vertical="center"/>
    </xf>
    <xf numFmtId="0" fontId="8" fillId="0" borderId="0" xfId="0" applyFont="1"/>
    <xf numFmtId="0" fontId="5" fillId="10" borderId="1" xfId="0" applyFont="1" applyFill="1" applyBorder="1" applyAlignment="1">
      <alignment vertical="center"/>
    </xf>
    <xf numFmtId="0" fontId="1" fillId="8" borderId="4" xfId="0" applyFont="1" applyFill="1" applyBorder="1" applyAlignment="1">
      <alignment horizontal="center" vertical="center"/>
    </xf>
    <xf numFmtId="0" fontId="1" fillId="8" borderId="20" xfId="0" applyFont="1" applyFill="1" applyBorder="1" applyAlignment="1">
      <alignment horizontal="center" vertical="center"/>
    </xf>
    <xf numFmtId="0" fontId="1" fillId="8" borderId="5"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5"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7"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4" xfId="0" applyFont="1" applyBorder="1" applyAlignment="1">
      <alignment horizontal="left" vertical="top" wrapText="1"/>
    </xf>
    <xf numFmtId="0" fontId="1" fillId="0" borderId="20" xfId="0" applyFont="1" applyBorder="1" applyAlignment="1">
      <alignment horizontal="left" vertical="top" wrapText="1"/>
    </xf>
    <xf numFmtId="0" fontId="1" fillId="0" borderId="5" xfId="0" applyFont="1" applyBorder="1" applyAlignment="1">
      <alignment horizontal="left" vertical="top" wrapText="1"/>
    </xf>
    <xf numFmtId="0" fontId="4" fillId="0" borderId="0" xfId="0" applyFont="1" applyAlignment="1">
      <alignment horizontal="center" vertical="center"/>
    </xf>
    <xf numFmtId="0" fontId="1" fillId="7" borderId="4" xfId="0" applyFont="1" applyFill="1" applyBorder="1" applyAlignment="1">
      <alignment horizontal="center" vertical="center"/>
    </xf>
    <xf numFmtId="0" fontId="1" fillId="7" borderId="20" xfId="0" applyFont="1" applyFill="1" applyBorder="1" applyAlignment="1">
      <alignment horizontal="center" vertical="center"/>
    </xf>
    <xf numFmtId="0" fontId="1" fillId="7" borderId="5"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0" fontId="5" fillId="0" borderId="0" xfId="0" applyFont="1" applyAlignment="1">
      <alignment horizontal="center" vertical="center"/>
    </xf>
    <xf numFmtId="0" fontId="5" fillId="2" borderId="3"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left" vertical="center"/>
    </xf>
    <xf numFmtId="0" fontId="1" fillId="0" borderId="11" xfId="0" applyFont="1" applyBorder="1" applyAlignment="1">
      <alignment horizontal="center" vertical="center"/>
    </xf>
    <xf numFmtId="0" fontId="5" fillId="3" borderId="1"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1" xfId="0" applyFont="1" applyBorder="1" applyAlignment="1">
      <alignment horizontal="center" vertical="center" wrapText="1"/>
    </xf>
  </cellXfs>
  <cellStyles count="1">
    <cellStyle name="標準" xfId="0" builtinId="0"/>
  </cellStyles>
  <dxfs count="14">
    <dxf>
      <fill>
        <patternFill>
          <bgColor rgb="FF00B0F0"/>
        </patternFill>
      </fill>
    </dxf>
    <dxf>
      <fill>
        <patternFill>
          <bgColor rgb="FFFF0000"/>
        </patternFill>
      </fill>
    </dxf>
    <dxf>
      <fill>
        <patternFill>
          <bgColor rgb="FFFF0000"/>
        </patternFill>
      </fill>
    </dxf>
    <dxf>
      <fill>
        <patternFill>
          <bgColor rgb="FF00B0F0"/>
        </patternFill>
      </fill>
    </dxf>
    <dxf>
      <fill>
        <patternFill>
          <bgColor rgb="FFFF0000"/>
        </patternFill>
      </fill>
    </dxf>
    <dxf>
      <fill>
        <patternFill>
          <bgColor rgb="FF00B0F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34636</xdr:colOff>
      <xdr:row>2</xdr:row>
      <xdr:rowOff>45894</xdr:rowOff>
    </xdr:from>
    <xdr:to>
      <xdr:col>9</xdr:col>
      <xdr:colOff>27709</xdr:colOff>
      <xdr:row>3</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4691" y="482312"/>
          <a:ext cx="907473" cy="34203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ゴシック" panose="020B0609070205080204" pitchFamily="49" charset="-128"/>
              <a:ea typeface="ＭＳ ゴシック" panose="020B0609070205080204" pitchFamily="49" charset="-128"/>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161926</xdr:colOff>
      <xdr:row>7</xdr:row>
      <xdr:rowOff>66675</xdr:rowOff>
    </xdr:from>
    <xdr:to>
      <xdr:col>26</xdr:col>
      <xdr:colOff>114300</xdr:colOff>
      <xdr:row>10</xdr:row>
      <xdr:rowOff>123825</xdr:rowOff>
    </xdr:to>
    <xdr:sp macro="" textlink="">
      <xdr:nvSpPr>
        <xdr:cNvPr id="2" name="テキスト ボックス 1">
          <a:extLst>
            <a:ext uri="{FF2B5EF4-FFF2-40B4-BE49-F238E27FC236}">
              <a16:creationId xmlns:a16="http://schemas.microsoft.com/office/drawing/2014/main" id="{297340DF-C737-6115-64D5-BB632D304A3D}"/>
            </a:ext>
          </a:extLst>
        </xdr:cNvPr>
        <xdr:cNvSpPr txBox="1"/>
      </xdr:nvSpPr>
      <xdr:spPr>
        <a:xfrm>
          <a:off x="1571626" y="1676400"/>
          <a:ext cx="7134224"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誰かしら</a:t>
          </a:r>
          <a:r>
            <a:rPr kumimoji="1" lang="en-US" altLang="ja-JP" sz="1100"/>
            <a:t>9</a:t>
          </a:r>
          <a:r>
            <a:rPr kumimoji="1" lang="ja-JP" altLang="en-US" sz="1100"/>
            <a:t>時</a:t>
          </a:r>
          <a:r>
            <a:rPr kumimoji="1" lang="en-US" altLang="ja-JP" sz="1100"/>
            <a:t>30</a:t>
          </a:r>
          <a:r>
            <a:rPr kumimoji="1" lang="ja-JP" altLang="en-US" sz="1100"/>
            <a:t>分以降は開設しているはず</a:t>
          </a:r>
        </a:p>
      </xdr:txBody>
    </xdr:sp>
    <xdr:clientData/>
  </xdr:twoCellAnchor>
  <xdr:twoCellAnchor>
    <xdr:from>
      <xdr:col>3</xdr:col>
      <xdr:colOff>161926</xdr:colOff>
      <xdr:row>7</xdr:row>
      <xdr:rowOff>66675</xdr:rowOff>
    </xdr:from>
    <xdr:to>
      <xdr:col>26</xdr:col>
      <xdr:colOff>114300</xdr:colOff>
      <xdr:row>10</xdr:row>
      <xdr:rowOff>123825</xdr:rowOff>
    </xdr:to>
    <xdr:sp macro="" textlink="">
      <xdr:nvSpPr>
        <xdr:cNvPr id="3" name="テキスト ボックス 2">
          <a:extLst>
            <a:ext uri="{FF2B5EF4-FFF2-40B4-BE49-F238E27FC236}">
              <a16:creationId xmlns:a16="http://schemas.microsoft.com/office/drawing/2014/main" id="{881FD41C-427E-4C7F-A2C5-F1D8A9201014}"/>
            </a:ext>
          </a:extLst>
        </xdr:cNvPr>
        <xdr:cNvSpPr txBox="1"/>
      </xdr:nvSpPr>
      <xdr:spPr>
        <a:xfrm>
          <a:off x="1571626" y="1676400"/>
          <a:ext cx="7134224"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誰かしら</a:t>
          </a:r>
          <a:r>
            <a:rPr kumimoji="1" lang="en-US" altLang="ja-JP" sz="1100"/>
            <a:t>9</a:t>
          </a:r>
          <a:r>
            <a:rPr kumimoji="1" lang="ja-JP" altLang="en-US" sz="1100"/>
            <a:t>時</a:t>
          </a:r>
          <a:r>
            <a:rPr kumimoji="1" lang="en-US" altLang="ja-JP" sz="1100"/>
            <a:t>30</a:t>
          </a:r>
          <a:r>
            <a:rPr kumimoji="1" lang="ja-JP" altLang="en-US" sz="1100"/>
            <a:t>分以降は開設しているはず</a:t>
          </a:r>
        </a:p>
      </xdr:txBody>
    </xdr:sp>
    <xdr:clientData/>
  </xdr:twoCellAnchor>
  <xdr:twoCellAnchor>
    <xdr:from>
      <xdr:col>3</xdr:col>
      <xdr:colOff>92076</xdr:colOff>
      <xdr:row>47</xdr:row>
      <xdr:rowOff>76200</xdr:rowOff>
    </xdr:from>
    <xdr:to>
      <xdr:col>26</xdr:col>
      <xdr:colOff>44450</xdr:colOff>
      <xdr:row>50</xdr:row>
      <xdr:rowOff>130175</xdr:rowOff>
    </xdr:to>
    <xdr:sp macro="" textlink="">
      <xdr:nvSpPr>
        <xdr:cNvPr id="4" name="テキスト ボックス 3">
          <a:extLst>
            <a:ext uri="{FF2B5EF4-FFF2-40B4-BE49-F238E27FC236}">
              <a16:creationId xmlns:a16="http://schemas.microsoft.com/office/drawing/2014/main" id="{930297A0-FF69-4DC7-B00D-7C7A0E95BC2F}"/>
            </a:ext>
          </a:extLst>
        </xdr:cNvPr>
        <xdr:cNvSpPr txBox="1"/>
      </xdr:nvSpPr>
      <xdr:spPr>
        <a:xfrm>
          <a:off x="1501776" y="10868025"/>
          <a:ext cx="7134224" cy="739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誰かしら</a:t>
          </a:r>
          <a:r>
            <a:rPr kumimoji="1" lang="en-US" altLang="ja-JP" sz="1100"/>
            <a:t>9</a:t>
          </a:r>
          <a:r>
            <a:rPr kumimoji="1" lang="ja-JP" altLang="en-US" sz="1100"/>
            <a:t>時</a:t>
          </a:r>
          <a:r>
            <a:rPr kumimoji="1" lang="en-US" altLang="ja-JP" sz="1100"/>
            <a:t>30</a:t>
          </a:r>
          <a:r>
            <a:rPr kumimoji="1" lang="ja-JP" altLang="en-US" sz="1100"/>
            <a:t>分以降は開設しているはず</a:t>
          </a:r>
        </a:p>
      </xdr:txBody>
    </xdr:sp>
    <xdr:clientData/>
  </xdr:twoCellAnchor>
  <xdr:twoCellAnchor>
    <xdr:from>
      <xdr:col>3</xdr:col>
      <xdr:colOff>196851</xdr:colOff>
      <xdr:row>27</xdr:row>
      <xdr:rowOff>95250</xdr:rowOff>
    </xdr:from>
    <xdr:to>
      <xdr:col>26</xdr:col>
      <xdr:colOff>149225</xdr:colOff>
      <xdr:row>30</xdr:row>
      <xdr:rowOff>149225</xdr:rowOff>
    </xdr:to>
    <xdr:sp macro="" textlink="">
      <xdr:nvSpPr>
        <xdr:cNvPr id="5" name="テキスト ボックス 4">
          <a:extLst>
            <a:ext uri="{FF2B5EF4-FFF2-40B4-BE49-F238E27FC236}">
              <a16:creationId xmlns:a16="http://schemas.microsoft.com/office/drawing/2014/main" id="{D39A71B8-13BC-43E1-BD88-25CC22A283E4}"/>
            </a:ext>
          </a:extLst>
        </xdr:cNvPr>
        <xdr:cNvSpPr txBox="1"/>
      </xdr:nvSpPr>
      <xdr:spPr>
        <a:xfrm>
          <a:off x="1606551" y="6296025"/>
          <a:ext cx="7134224" cy="739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誰かしら</a:t>
          </a:r>
          <a:r>
            <a:rPr kumimoji="1" lang="en-US" altLang="ja-JP" sz="1100"/>
            <a:t>9</a:t>
          </a:r>
          <a:r>
            <a:rPr kumimoji="1" lang="ja-JP" altLang="en-US" sz="1100"/>
            <a:t>時</a:t>
          </a:r>
          <a:r>
            <a:rPr kumimoji="1" lang="en-US" altLang="ja-JP" sz="1100"/>
            <a:t>30</a:t>
          </a:r>
          <a:r>
            <a:rPr kumimoji="1" lang="ja-JP" altLang="en-US" sz="1100"/>
            <a:t>分以降は開設しているはず</a:t>
          </a:r>
        </a:p>
      </xdr:txBody>
    </xdr:sp>
    <xdr:clientData/>
  </xdr:twoCellAnchor>
  <xdr:twoCellAnchor>
    <xdr:from>
      <xdr:col>3</xdr:col>
      <xdr:colOff>120651</xdr:colOff>
      <xdr:row>67</xdr:row>
      <xdr:rowOff>66675</xdr:rowOff>
    </xdr:from>
    <xdr:to>
      <xdr:col>26</xdr:col>
      <xdr:colOff>73025</xdr:colOff>
      <xdr:row>70</xdr:row>
      <xdr:rowOff>123825</xdr:rowOff>
    </xdr:to>
    <xdr:sp macro="" textlink="">
      <xdr:nvSpPr>
        <xdr:cNvPr id="6" name="テキスト ボックス 5">
          <a:extLst>
            <a:ext uri="{FF2B5EF4-FFF2-40B4-BE49-F238E27FC236}">
              <a16:creationId xmlns:a16="http://schemas.microsoft.com/office/drawing/2014/main" id="{97832DDD-CC10-443C-8501-487DEF2ECE0D}"/>
            </a:ext>
          </a:extLst>
        </xdr:cNvPr>
        <xdr:cNvSpPr txBox="1"/>
      </xdr:nvSpPr>
      <xdr:spPr>
        <a:xfrm>
          <a:off x="1530351" y="15449550"/>
          <a:ext cx="7134224"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誰かしら</a:t>
          </a:r>
          <a:r>
            <a:rPr kumimoji="1" lang="en-US" altLang="ja-JP" sz="1100"/>
            <a:t>9</a:t>
          </a:r>
          <a:r>
            <a:rPr kumimoji="1" lang="ja-JP" altLang="en-US" sz="1100"/>
            <a:t>時</a:t>
          </a:r>
          <a:r>
            <a:rPr kumimoji="1" lang="en-US" altLang="ja-JP" sz="1100"/>
            <a:t>30</a:t>
          </a:r>
          <a:r>
            <a:rPr kumimoji="1" lang="ja-JP" altLang="en-US" sz="1100"/>
            <a:t>分以降は開設しているはず</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123825</xdr:colOff>
      <xdr:row>1</xdr:row>
      <xdr:rowOff>104775</xdr:rowOff>
    </xdr:from>
    <xdr:to>
      <xdr:col>13</xdr:col>
      <xdr:colOff>390525</xdr:colOff>
      <xdr:row>3</xdr:row>
      <xdr:rowOff>38100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676900" y="104775"/>
          <a:ext cx="1047750" cy="3429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ゴシック" panose="020B0609070205080204" pitchFamily="49" charset="-128"/>
              <a:ea typeface="ＭＳ ゴシック" panose="020B0609070205080204" pitchFamily="49"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Z31"/>
  <sheetViews>
    <sheetView tabSelected="1" view="pageBreakPreview" topLeftCell="A3" zoomScaleNormal="100" zoomScaleSheetLayoutView="100" workbookViewId="0">
      <selection activeCell="AG6" sqref="AG6"/>
    </sheetView>
  </sheetViews>
  <sheetFormatPr defaultColWidth="9" defaultRowHeight="13"/>
  <cols>
    <col min="1" max="2" width="1.33203125" style="1" customWidth="1"/>
    <col min="3" max="3" width="0.9140625" style="1" customWidth="1"/>
    <col min="4" max="6" width="1.1640625" style="1" customWidth="1"/>
    <col min="7" max="7" width="3.4140625" style="1" customWidth="1"/>
    <col min="8" max="8" width="2.75" style="1" customWidth="1"/>
    <col min="9" max="9" width="6.33203125" style="1" customWidth="1"/>
    <col min="10" max="10" width="2.33203125" style="1" customWidth="1"/>
    <col min="11" max="11" width="4.75" style="1" customWidth="1"/>
    <col min="12" max="14" width="10.5" style="1" customWidth="1"/>
    <col min="15" max="15" width="4.25" style="1" customWidth="1"/>
    <col min="16" max="16" width="4.33203125" style="1" customWidth="1"/>
    <col min="17" max="26" width="9" style="1" hidden="1" customWidth="1"/>
    <col min="27" max="16384" width="9" style="1"/>
  </cols>
  <sheetData>
    <row r="1" spans="4:14">
      <c r="D1" s="8" t="s">
        <v>90</v>
      </c>
      <c r="E1" s="8"/>
      <c r="F1" s="8"/>
      <c r="G1" s="8"/>
      <c r="H1" s="8"/>
      <c r="I1" s="8"/>
      <c r="J1" s="8"/>
      <c r="K1" s="8"/>
      <c r="N1" s="53" t="s">
        <v>62</v>
      </c>
    </row>
    <row r="2" spans="4:14" ht="21">
      <c r="D2" s="78" t="s">
        <v>0</v>
      </c>
      <c r="E2" s="78"/>
      <c r="F2" s="78"/>
      <c r="G2" s="78"/>
      <c r="H2" s="78"/>
      <c r="I2" s="78"/>
      <c r="J2" s="78"/>
      <c r="K2" s="78"/>
      <c r="L2" s="78"/>
      <c r="M2" s="78"/>
      <c r="N2" s="78"/>
    </row>
    <row r="3" spans="4:14" ht="24.5" customHeight="1">
      <c r="D3" s="7"/>
      <c r="E3" s="7"/>
      <c r="F3" s="7"/>
      <c r="G3" s="7"/>
      <c r="H3" s="7"/>
      <c r="I3" s="7"/>
      <c r="J3" s="7"/>
      <c r="K3" s="7"/>
      <c r="L3" s="7"/>
      <c r="M3" s="7"/>
      <c r="N3" s="7"/>
    </row>
    <row r="4" spans="4:14" ht="22" customHeight="1">
      <c r="D4" s="7"/>
      <c r="E4" s="7"/>
      <c r="F4" s="7"/>
      <c r="G4" s="7"/>
      <c r="H4" s="7"/>
      <c r="I4" s="7"/>
      <c r="J4" s="7"/>
      <c r="K4" s="7"/>
      <c r="L4" s="24" t="s">
        <v>44</v>
      </c>
      <c r="M4" s="12">
        <v>90</v>
      </c>
      <c r="N4" s="23" t="s">
        <v>45</v>
      </c>
    </row>
    <row r="6" spans="4:14" ht="13" customHeight="1">
      <c r="D6" s="67" t="s">
        <v>12</v>
      </c>
      <c r="E6" s="68"/>
      <c r="F6" s="68"/>
      <c r="G6" s="68"/>
      <c r="H6" s="68"/>
      <c r="I6" s="68"/>
      <c r="J6" s="69"/>
      <c r="K6" s="73" t="s">
        <v>5</v>
      </c>
      <c r="L6" s="64" t="s">
        <v>6</v>
      </c>
      <c r="M6" s="66"/>
    </row>
    <row r="7" spans="4:14">
      <c r="D7" s="70"/>
      <c r="E7" s="71"/>
      <c r="F7" s="71"/>
      <c r="G7" s="71"/>
      <c r="H7" s="71"/>
      <c r="I7" s="71"/>
      <c r="J7" s="72"/>
      <c r="K7" s="74"/>
      <c r="L7" s="3" t="s">
        <v>8</v>
      </c>
      <c r="M7" s="3" t="s">
        <v>9</v>
      </c>
    </row>
    <row r="8" spans="4:14">
      <c r="D8" s="61" t="s">
        <v>1</v>
      </c>
      <c r="E8" s="62"/>
      <c r="F8" s="62"/>
      <c r="G8" s="62"/>
      <c r="H8" s="62"/>
      <c r="I8" s="62"/>
      <c r="J8" s="63"/>
      <c r="K8" s="4">
        <f>SUM(L8:M8)</f>
        <v>1</v>
      </c>
      <c r="L8" s="4">
        <v>1</v>
      </c>
      <c r="M8" s="4">
        <v>0</v>
      </c>
    </row>
    <row r="9" spans="4:14">
      <c r="D9" s="61" t="s">
        <v>66</v>
      </c>
      <c r="E9" s="62"/>
      <c r="F9" s="62"/>
      <c r="G9" s="62"/>
      <c r="H9" s="62"/>
      <c r="I9" s="62"/>
      <c r="J9" s="63"/>
      <c r="K9" s="4">
        <f>SUM(L9:M9)</f>
        <v>0</v>
      </c>
      <c r="L9" s="4">
        <v>0</v>
      </c>
      <c r="M9" s="4">
        <v>0</v>
      </c>
    </row>
    <row r="10" spans="4:14" ht="18" customHeight="1">
      <c r="D10" s="61"/>
      <c r="E10" s="62"/>
      <c r="F10" s="62"/>
      <c r="G10" s="62"/>
      <c r="H10" s="62"/>
      <c r="I10" s="62"/>
      <c r="J10" s="63"/>
      <c r="K10" s="4">
        <f>SUM(L10:M10)</f>
        <v>0</v>
      </c>
      <c r="L10" s="4"/>
      <c r="M10" s="4"/>
    </row>
    <row r="11" spans="4:14">
      <c r="D11" s="64" t="s">
        <v>11</v>
      </c>
      <c r="E11" s="65"/>
      <c r="F11" s="65"/>
      <c r="G11" s="65"/>
      <c r="H11" s="65"/>
      <c r="I11" s="65"/>
      <c r="J11" s="66"/>
      <c r="K11" s="2">
        <f>SUM(K8:K10)</f>
        <v>1</v>
      </c>
      <c r="L11" s="2">
        <f t="shared" ref="L11:M11" si="0">SUM(L8:L10)</f>
        <v>1</v>
      </c>
      <c r="M11" s="2">
        <f t="shared" si="0"/>
        <v>0</v>
      </c>
    </row>
    <row r="13" spans="4:14" ht="13" customHeight="1">
      <c r="D13" s="67" t="s">
        <v>10</v>
      </c>
      <c r="E13" s="68"/>
      <c r="F13" s="68"/>
      <c r="G13" s="68"/>
      <c r="H13" s="68"/>
      <c r="I13" s="68"/>
      <c r="J13" s="69"/>
      <c r="K13" s="73" t="s">
        <v>5</v>
      </c>
      <c r="L13" s="64" t="s">
        <v>6</v>
      </c>
      <c r="M13" s="66"/>
    </row>
    <row r="14" spans="4:14">
      <c r="D14" s="70"/>
      <c r="E14" s="71"/>
      <c r="F14" s="71"/>
      <c r="G14" s="71"/>
      <c r="H14" s="71"/>
      <c r="I14" s="71"/>
      <c r="J14" s="72"/>
      <c r="K14" s="74"/>
      <c r="L14" s="3" t="s">
        <v>8</v>
      </c>
      <c r="M14" s="3" t="s">
        <v>9</v>
      </c>
    </row>
    <row r="15" spans="4:14">
      <c r="D15" s="58" t="s">
        <v>2</v>
      </c>
      <c r="E15" s="59"/>
      <c r="F15" s="59"/>
      <c r="G15" s="59"/>
      <c r="H15" s="59"/>
      <c r="I15" s="59"/>
      <c r="J15" s="60"/>
      <c r="K15" s="6">
        <f>SUM(L15:M15)</f>
        <v>1</v>
      </c>
      <c r="L15" s="6">
        <v>1</v>
      </c>
      <c r="M15" s="6">
        <v>0</v>
      </c>
    </row>
    <row r="16" spans="4:14">
      <c r="D16" s="58" t="s">
        <v>3</v>
      </c>
      <c r="E16" s="59"/>
      <c r="F16" s="59"/>
      <c r="G16" s="59"/>
      <c r="H16" s="59"/>
      <c r="I16" s="59"/>
      <c r="J16" s="60"/>
      <c r="K16" s="6">
        <f t="shared" ref="K16:K19" si="1">SUM(L16:M16)</f>
        <v>0</v>
      </c>
      <c r="L16" s="6">
        <v>0</v>
      </c>
      <c r="M16" s="6">
        <v>0</v>
      </c>
    </row>
    <row r="17" spans="4:14">
      <c r="D17" s="58" t="s">
        <v>96</v>
      </c>
      <c r="E17" s="59"/>
      <c r="F17" s="59"/>
      <c r="G17" s="59"/>
      <c r="H17" s="59"/>
      <c r="I17" s="59"/>
      <c r="J17" s="60"/>
      <c r="K17" s="6">
        <f t="shared" si="1"/>
        <v>5</v>
      </c>
      <c r="L17" s="6">
        <v>2</v>
      </c>
      <c r="M17" s="6">
        <v>3</v>
      </c>
    </row>
    <row r="18" spans="4:14">
      <c r="D18" s="58" t="s">
        <v>4</v>
      </c>
      <c r="E18" s="59"/>
      <c r="F18" s="59"/>
      <c r="G18" s="59"/>
      <c r="H18" s="59"/>
      <c r="I18" s="59"/>
      <c r="J18" s="60"/>
      <c r="K18" s="6">
        <f t="shared" si="1"/>
        <v>3</v>
      </c>
      <c r="L18" s="6">
        <v>0</v>
      </c>
      <c r="M18" s="6">
        <v>3</v>
      </c>
    </row>
    <row r="19" spans="4:14">
      <c r="D19" s="58"/>
      <c r="E19" s="59"/>
      <c r="F19" s="59"/>
      <c r="G19" s="59"/>
      <c r="H19" s="59"/>
      <c r="I19" s="59"/>
      <c r="J19" s="60"/>
      <c r="K19" s="6">
        <f t="shared" si="1"/>
        <v>0</v>
      </c>
      <c r="L19" s="6"/>
      <c r="M19" s="6"/>
    </row>
    <row r="20" spans="4:14">
      <c r="D20" s="64" t="s">
        <v>11</v>
      </c>
      <c r="E20" s="65"/>
      <c r="F20" s="65"/>
      <c r="G20" s="65"/>
      <c r="H20" s="65"/>
      <c r="I20" s="65"/>
      <c r="J20" s="66"/>
      <c r="K20" s="2">
        <f>SUM(K15:K19)</f>
        <v>9</v>
      </c>
      <c r="L20" s="2">
        <f>SUM(L15:L19)</f>
        <v>3</v>
      </c>
      <c r="M20" s="2">
        <f>SUM(M15:M19)</f>
        <v>6</v>
      </c>
    </row>
    <row r="22" spans="4:14" ht="13" customHeight="1">
      <c r="D22" s="67" t="s">
        <v>13</v>
      </c>
      <c r="E22" s="68"/>
      <c r="F22" s="68"/>
      <c r="G22" s="68"/>
      <c r="H22" s="68"/>
      <c r="I22" s="68"/>
      <c r="J22" s="69"/>
      <c r="K22" s="73" t="s">
        <v>5</v>
      </c>
      <c r="L22" s="64" t="s">
        <v>6</v>
      </c>
      <c r="M22" s="66"/>
    </row>
    <row r="23" spans="4:14">
      <c r="D23" s="70"/>
      <c r="E23" s="71"/>
      <c r="F23" s="71"/>
      <c r="G23" s="71"/>
      <c r="H23" s="71"/>
      <c r="I23" s="71"/>
      <c r="J23" s="72"/>
      <c r="K23" s="74"/>
      <c r="L23" s="3" t="s">
        <v>8</v>
      </c>
      <c r="M23" s="3" t="s">
        <v>9</v>
      </c>
    </row>
    <row r="24" spans="4:14">
      <c r="D24" s="79" t="s">
        <v>92</v>
      </c>
      <c r="E24" s="80"/>
      <c r="F24" s="80"/>
      <c r="G24" s="80"/>
      <c r="H24" s="80"/>
      <c r="I24" s="80"/>
      <c r="J24" s="81"/>
      <c r="K24" s="5">
        <f>SUM(L24:M24)</f>
        <v>7</v>
      </c>
      <c r="L24" s="5">
        <v>0</v>
      </c>
      <c r="M24" s="5">
        <v>7</v>
      </c>
    </row>
    <row r="25" spans="4:14">
      <c r="D25" s="79"/>
      <c r="E25" s="80"/>
      <c r="F25" s="80"/>
      <c r="G25" s="80"/>
      <c r="H25" s="80"/>
      <c r="I25" s="80"/>
      <c r="J25" s="81"/>
      <c r="K25" s="5">
        <f t="shared" ref="K25" si="2">SUM(L25:M25)</f>
        <v>0</v>
      </c>
      <c r="L25" s="5"/>
      <c r="M25" s="5"/>
    </row>
    <row r="26" spans="4:14" ht="18" customHeight="1">
      <c r="D26" s="64" t="s">
        <v>11</v>
      </c>
      <c r="E26" s="65"/>
      <c r="F26" s="65"/>
      <c r="G26" s="65"/>
      <c r="H26" s="65"/>
      <c r="I26" s="65"/>
      <c r="J26" s="66"/>
      <c r="K26" s="2">
        <f>SUM(K24:K25)</f>
        <v>7</v>
      </c>
      <c r="L26" s="2">
        <f>SUM(L24:L25)</f>
        <v>0</v>
      </c>
      <c r="M26" s="2">
        <f>SUM(M24:M25)</f>
        <v>7</v>
      </c>
    </row>
    <row r="28" spans="4:14">
      <c r="D28" s="1" t="s">
        <v>15</v>
      </c>
    </row>
    <row r="29" spans="4:14" ht="95.4" customHeight="1">
      <c r="D29" s="75"/>
      <c r="E29" s="76"/>
      <c r="F29" s="76"/>
      <c r="G29" s="76"/>
      <c r="H29" s="76"/>
      <c r="I29" s="76"/>
      <c r="J29" s="76"/>
      <c r="K29" s="76"/>
      <c r="L29" s="76"/>
      <c r="M29" s="76"/>
      <c r="N29" s="77"/>
    </row>
    <row r="31" spans="4:14">
      <c r="D31" s="1" t="s">
        <v>64</v>
      </c>
    </row>
  </sheetData>
  <mergeCells count="24">
    <mergeCell ref="K22:K23"/>
    <mergeCell ref="L22:M22"/>
    <mergeCell ref="D29:N29"/>
    <mergeCell ref="D2:N2"/>
    <mergeCell ref="K6:K7"/>
    <mergeCell ref="L6:M6"/>
    <mergeCell ref="K13:K14"/>
    <mergeCell ref="L13:M13"/>
    <mergeCell ref="D26:J26"/>
    <mergeCell ref="D22:J23"/>
    <mergeCell ref="D24:J24"/>
    <mergeCell ref="D25:J25"/>
    <mergeCell ref="D20:J20"/>
    <mergeCell ref="D19:J19"/>
    <mergeCell ref="D6:J7"/>
    <mergeCell ref="D8:J8"/>
    <mergeCell ref="D16:J16"/>
    <mergeCell ref="D17:J17"/>
    <mergeCell ref="D18:J18"/>
    <mergeCell ref="D9:J9"/>
    <mergeCell ref="D10:J10"/>
    <mergeCell ref="D11:J11"/>
    <mergeCell ref="D13:J14"/>
    <mergeCell ref="D15:J15"/>
  </mergeCells>
  <phoneticPr fontId="2"/>
  <dataValidations count="1">
    <dataValidation type="list" allowBlank="1" showInputMessage="1" showErrorMessage="1" sqref="M4" xr:uid="{E127A06E-8B84-4267-8EF0-7C350E81D58A}">
      <formula1>"60・65,90新,90再,180"</formula1>
    </dataValidation>
  </dataValidations>
  <pageMargins left="0.70866141732283472" right="0.70866141732283472" top="0.74803149606299213" bottom="0.74803149606299213" header="0.31496062992125984" footer="0.31496062992125984"/>
  <pageSetup paperSize="9" fitToWidth="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783E-D25F-4DA8-A3AE-19BB5FCB0A6D}">
  <sheetPr>
    <pageSetUpPr fitToPage="1"/>
  </sheetPr>
  <dimension ref="D1:N31"/>
  <sheetViews>
    <sheetView view="pageBreakPreview" zoomScaleNormal="100" zoomScaleSheetLayoutView="100" workbookViewId="0">
      <selection activeCell="L7" sqref="L7"/>
    </sheetView>
  </sheetViews>
  <sheetFormatPr defaultColWidth="9" defaultRowHeight="13"/>
  <cols>
    <col min="1" max="2" width="1.33203125" style="1" customWidth="1"/>
    <col min="3" max="3" width="0.9140625" style="1" customWidth="1"/>
    <col min="4" max="6" width="1.1640625" style="1" customWidth="1"/>
    <col min="7" max="7" width="3.4140625" style="1" customWidth="1"/>
    <col min="8" max="8" width="2.75" style="1" customWidth="1"/>
    <col min="9" max="9" width="6.33203125" style="1" customWidth="1"/>
    <col min="10" max="10" width="2.33203125" style="1" customWidth="1"/>
    <col min="11" max="11" width="4.75" style="1" customWidth="1"/>
    <col min="12" max="14" width="10.5" style="1" customWidth="1"/>
    <col min="15" max="15" width="3.25" style="1" customWidth="1"/>
    <col min="16" max="16" width="2.75" style="1" customWidth="1"/>
    <col min="17" max="26" width="0" style="1" hidden="1" customWidth="1"/>
    <col min="27" max="16384" width="9" style="1"/>
  </cols>
  <sheetData>
    <row r="1" spans="4:14">
      <c r="D1" s="8" t="s">
        <v>90</v>
      </c>
      <c r="E1" s="8"/>
      <c r="F1" s="8"/>
      <c r="G1" s="8"/>
      <c r="H1" s="8"/>
      <c r="I1" s="8"/>
      <c r="J1" s="8"/>
      <c r="K1" s="8"/>
      <c r="N1" s="53" t="s">
        <v>62</v>
      </c>
    </row>
    <row r="2" spans="4:14" ht="21">
      <c r="D2" s="78" t="s">
        <v>0</v>
      </c>
      <c r="E2" s="78"/>
      <c r="F2" s="78"/>
      <c r="G2" s="78"/>
      <c r="H2" s="78"/>
      <c r="I2" s="78"/>
      <c r="J2" s="78"/>
      <c r="K2" s="78"/>
      <c r="L2" s="78"/>
      <c r="M2" s="78"/>
      <c r="N2" s="78"/>
    </row>
    <row r="3" spans="4:14" ht="5" customHeight="1">
      <c r="D3" s="7"/>
      <c r="E3" s="7"/>
      <c r="F3" s="7"/>
      <c r="G3" s="7"/>
      <c r="H3" s="7"/>
      <c r="I3" s="7"/>
      <c r="J3" s="7"/>
      <c r="K3" s="7"/>
      <c r="L3" s="7"/>
      <c r="M3" s="7"/>
      <c r="N3" s="7"/>
    </row>
    <row r="4" spans="4:14" ht="18" customHeight="1">
      <c r="L4" s="24" t="s">
        <v>44</v>
      </c>
      <c r="M4" s="12">
        <v>90</v>
      </c>
      <c r="N4" s="23" t="s">
        <v>45</v>
      </c>
    </row>
    <row r="6" spans="4:14" ht="13" customHeight="1">
      <c r="D6" s="67" t="s">
        <v>12</v>
      </c>
      <c r="E6" s="68"/>
      <c r="F6" s="68"/>
      <c r="G6" s="68"/>
      <c r="H6" s="68"/>
      <c r="I6" s="68"/>
      <c r="J6" s="69"/>
      <c r="K6" s="73" t="s">
        <v>5</v>
      </c>
      <c r="L6" s="64" t="s">
        <v>6</v>
      </c>
      <c r="M6" s="66"/>
    </row>
    <row r="7" spans="4:14">
      <c r="D7" s="70"/>
      <c r="E7" s="71"/>
      <c r="F7" s="71"/>
      <c r="G7" s="71"/>
      <c r="H7" s="71"/>
      <c r="I7" s="71"/>
      <c r="J7" s="72"/>
      <c r="K7" s="74"/>
      <c r="L7" s="3" t="s">
        <v>8</v>
      </c>
      <c r="M7" s="3" t="s">
        <v>9</v>
      </c>
    </row>
    <row r="8" spans="4:14">
      <c r="D8" s="61" t="s">
        <v>1</v>
      </c>
      <c r="E8" s="62"/>
      <c r="F8" s="62"/>
      <c r="G8" s="62"/>
      <c r="H8" s="62"/>
      <c r="I8" s="62"/>
      <c r="J8" s="63"/>
      <c r="K8" s="4"/>
      <c r="L8" s="4"/>
      <c r="M8" s="4"/>
    </row>
    <row r="9" spans="4:14">
      <c r="D9" s="61" t="s">
        <v>66</v>
      </c>
      <c r="E9" s="62"/>
      <c r="F9" s="62"/>
      <c r="G9" s="62"/>
      <c r="H9" s="62"/>
      <c r="I9" s="62"/>
      <c r="J9" s="63"/>
      <c r="K9" s="4"/>
      <c r="L9" s="4"/>
      <c r="M9" s="4"/>
    </row>
    <row r="10" spans="4:14" ht="18" customHeight="1">
      <c r="D10" s="61"/>
      <c r="E10" s="62"/>
      <c r="F10" s="62"/>
      <c r="G10" s="62"/>
      <c r="H10" s="62"/>
      <c r="I10" s="62"/>
      <c r="J10" s="63"/>
      <c r="K10" s="4"/>
      <c r="L10" s="4"/>
      <c r="M10" s="4"/>
    </row>
    <row r="11" spans="4:14">
      <c r="D11" s="64" t="s">
        <v>11</v>
      </c>
      <c r="E11" s="65"/>
      <c r="F11" s="65"/>
      <c r="G11" s="65"/>
      <c r="H11" s="65"/>
      <c r="I11" s="65"/>
      <c r="J11" s="66"/>
      <c r="K11" s="2">
        <f>SUM(K8:K10)</f>
        <v>0</v>
      </c>
      <c r="L11" s="2">
        <f t="shared" ref="L11:M11" si="0">SUM(L8:L10)</f>
        <v>0</v>
      </c>
      <c r="M11" s="2">
        <f t="shared" si="0"/>
        <v>0</v>
      </c>
    </row>
    <row r="13" spans="4:14" ht="13" customHeight="1">
      <c r="D13" s="67" t="s">
        <v>10</v>
      </c>
      <c r="E13" s="68"/>
      <c r="F13" s="68"/>
      <c r="G13" s="68"/>
      <c r="H13" s="68"/>
      <c r="I13" s="68"/>
      <c r="J13" s="69"/>
      <c r="K13" s="73" t="s">
        <v>5</v>
      </c>
      <c r="L13" s="64" t="s">
        <v>6</v>
      </c>
      <c r="M13" s="66"/>
    </row>
    <row r="14" spans="4:14">
      <c r="D14" s="70"/>
      <c r="E14" s="71"/>
      <c r="F14" s="71"/>
      <c r="G14" s="71"/>
      <c r="H14" s="71"/>
      <c r="I14" s="71"/>
      <c r="J14" s="72"/>
      <c r="K14" s="74"/>
      <c r="L14" s="3" t="s">
        <v>8</v>
      </c>
      <c r="M14" s="3" t="s">
        <v>9</v>
      </c>
    </row>
    <row r="15" spans="4:14">
      <c r="D15" s="58" t="s">
        <v>2</v>
      </c>
      <c r="E15" s="59"/>
      <c r="F15" s="59"/>
      <c r="G15" s="59"/>
      <c r="H15" s="59"/>
      <c r="I15" s="59"/>
      <c r="J15" s="60"/>
      <c r="K15" s="6"/>
      <c r="L15" s="6"/>
      <c r="M15" s="6"/>
    </row>
    <row r="16" spans="4:14">
      <c r="D16" s="58" t="s">
        <v>3</v>
      </c>
      <c r="E16" s="59"/>
      <c r="F16" s="59"/>
      <c r="G16" s="59"/>
      <c r="H16" s="59"/>
      <c r="I16" s="59"/>
      <c r="J16" s="60"/>
      <c r="K16" s="6"/>
      <c r="L16" s="6"/>
      <c r="M16" s="6"/>
    </row>
    <row r="17" spans="4:14">
      <c r="D17" s="58" t="s">
        <v>96</v>
      </c>
      <c r="E17" s="59"/>
      <c r="F17" s="59"/>
      <c r="G17" s="59"/>
      <c r="H17" s="59"/>
      <c r="I17" s="59"/>
      <c r="J17" s="60"/>
      <c r="K17" s="6"/>
      <c r="L17" s="6"/>
      <c r="M17" s="6"/>
    </row>
    <row r="18" spans="4:14">
      <c r="D18" s="58" t="s">
        <v>4</v>
      </c>
      <c r="E18" s="59"/>
      <c r="F18" s="59"/>
      <c r="G18" s="59"/>
      <c r="H18" s="59"/>
      <c r="I18" s="59"/>
      <c r="J18" s="60"/>
      <c r="K18" s="6"/>
      <c r="L18" s="6"/>
      <c r="M18" s="6"/>
    </row>
    <row r="19" spans="4:14">
      <c r="D19" s="58"/>
      <c r="E19" s="59"/>
      <c r="F19" s="59"/>
      <c r="G19" s="59"/>
      <c r="H19" s="59"/>
      <c r="I19" s="59"/>
      <c r="J19" s="60"/>
      <c r="K19" s="6">
        <f t="shared" ref="K19" si="1">SUM(L19:M19)</f>
        <v>0</v>
      </c>
      <c r="L19" s="6"/>
      <c r="M19" s="6"/>
    </row>
    <row r="20" spans="4:14">
      <c r="D20" s="64" t="s">
        <v>11</v>
      </c>
      <c r="E20" s="65"/>
      <c r="F20" s="65"/>
      <c r="G20" s="65"/>
      <c r="H20" s="65"/>
      <c r="I20" s="65"/>
      <c r="J20" s="66"/>
      <c r="K20" s="2">
        <f>SUM(K15:K19)</f>
        <v>0</v>
      </c>
      <c r="L20" s="2">
        <f>SUM(L15:L19)</f>
        <v>0</v>
      </c>
      <c r="M20" s="2">
        <f>SUM(M15:M19)</f>
        <v>0</v>
      </c>
    </row>
    <row r="22" spans="4:14" ht="13" customHeight="1">
      <c r="D22" s="67" t="s">
        <v>13</v>
      </c>
      <c r="E22" s="68"/>
      <c r="F22" s="68"/>
      <c r="G22" s="68"/>
      <c r="H22" s="68"/>
      <c r="I22" s="68"/>
      <c r="J22" s="69"/>
      <c r="K22" s="73" t="s">
        <v>5</v>
      </c>
      <c r="L22" s="64" t="s">
        <v>6</v>
      </c>
      <c r="M22" s="66"/>
    </row>
    <row r="23" spans="4:14">
      <c r="D23" s="70"/>
      <c r="E23" s="71"/>
      <c r="F23" s="71"/>
      <c r="G23" s="71"/>
      <c r="H23" s="71"/>
      <c r="I23" s="71"/>
      <c r="J23" s="72"/>
      <c r="K23" s="74"/>
      <c r="L23" s="3" t="s">
        <v>8</v>
      </c>
      <c r="M23" s="3" t="s">
        <v>9</v>
      </c>
    </row>
    <row r="24" spans="4:14">
      <c r="D24" s="79" t="s">
        <v>92</v>
      </c>
      <c r="E24" s="80"/>
      <c r="F24" s="80"/>
      <c r="G24" s="80"/>
      <c r="H24" s="80"/>
      <c r="I24" s="80"/>
      <c r="J24" s="81"/>
      <c r="K24" s="5"/>
      <c r="L24" s="5"/>
      <c r="M24" s="5"/>
    </row>
    <row r="25" spans="4:14">
      <c r="D25" s="79"/>
      <c r="E25" s="80"/>
      <c r="F25" s="80"/>
      <c r="G25" s="80"/>
      <c r="H25" s="80"/>
      <c r="I25" s="80"/>
      <c r="J25" s="81"/>
      <c r="K25" s="5"/>
      <c r="L25" s="5"/>
      <c r="M25" s="5"/>
    </row>
    <row r="26" spans="4:14" ht="18" customHeight="1">
      <c r="D26" s="64" t="s">
        <v>11</v>
      </c>
      <c r="E26" s="65"/>
      <c r="F26" s="65"/>
      <c r="G26" s="65"/>
      <c r="H26" s="65"/>
      <c r="I26" s="65"/>
      <c r="J26" s="66"/>
      <c r="K26" s="2">
        <f>SUM(K24:K25)</f>
        <v>0</v>
      </c>
      <c r="L26" s="2">
        <f>SUM(L24:L25)</f>
        <v>0</v>
      </c>
      <c r="M26" s="2">
        <f>SUM(M24:M25)</f>
        <v>0</v>
      </c>
    </row>
    <row r="28" spans="4:14">
      <c r="D28" s="1" t="s">
        <v>15</v>
      </c>
    </row>
    <row r="29" spans="4:14" ht="95.4" customHeight="1">
      <c r="D29" s="75"/>
      <c r="E29" s="76"/>
      <c r="F29" s="76"/>
      <c r="G29" s="76"/>
      <c r="H29" s="76"/>
      <c r="I29" s="76"/>
      <c r="J29" s="76"/>
      <c r="K29" s="76"/>
      <c r="L29" s="76"/>
      <c r="M29" s="76"/>
      <c r="N29" s="77"/>
    </row>
    <row r="31" spans="4:14">
      <c r="D31" s="1" t="s">
        <v>64</v>
      </c>
    </row>
  </sheetData>
  <mergeCells count="24">
    <mergeCell ref="D6:J7"/>
    <mergeCell ref="K6:K7"/>
    <mergeCell ref="L6:M6"/>
    <mergeCell ref="D2:N2"/>
    <mergeCell ref="D19:J19"/>
    <mergeCell ref="D8:J8"/>
    <mergeCell ref="D9:J9"/>
    <mergeCell ref="D10:J10"/>
    <mergeCell ref="D11:J11"/>
    <mergeCell ref="D13:J14"/>
    <mergeCell ref="L13:M13"/>
    <mergeCell ref="D15:J15"/>
    <mergeCell ref="D16:J16"/>
    <mergeCell ref="D17:J17"/>
    <mergeCell ref="D18:J18"/>
    <mergeCell ref="K13:K14"/>
    <mergeCell ref="D26:J26"/>
    <mergeCell ref="D29:N29"/>
    <mergeCell ref="D20:J20"/>
    <mergeCell ref="D22:J23"/>
    <mergeCell ref="K22:K23"/>
    <mergeCell ref="L22:M22"/>
    <mergeCell ref="D24:J24"/>
    <mergeCell ref="D25:J25"/>
  </mergeCells>
  <phoneticPr fontId="2"/>
  <dataValidations count="1">
    <dataValidation type="list" allowBlank="1" showInputMessage="1" showErrorMessage="1" sqref="M4" xr:uid="{4DA641AE-062F-42CA-864C-E06B345EA991}">
      <formula1>"60・65,90新,90再,180"</formula1>
    </dataValidation>
  </dataValidations>
  <pageMargins left="0.70866141732283472" right="0.70866141732283472" top="0.74803149606299213" bottom="0.74803149606299213" header="0.31496062992125984" footer="0.31496062992125984"/>
  <pageSetup paperSize="9" fitToWidth="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74E76-78E3-4685-9FA8-9D1AE1DA5905}">
  <sheetPr>
    <pageSetUpPr fitToPage="1"/>
  </sheetPr>
  <dimension ref="A1:AA78"/>
  <sheetViews>
    <sheetView zoomScale="70" zoomScaleNormal="70" workbookViewId="0">
      <selection activeCell="C8" sqref="C8"/>
    </sheetView>
  </sheetViews>
  <sheetFormatPr defaultRowHeight="18"/>
  <cols>
    <col min="1" max="1" width="5" customWidth="1"/>
    <col min="2" max="3" width="6.75" customWidth="1"/>
    <col min="4" max="27" width="4.6640625" customWidth="1"/>
  </cols>
  <sheetData>
    <row r="1" spans="1:27">
      <c r="A1" s="56" t="s">
        <v>94</v>
      </c>
    </row>
    <row r="2" spans="1:27">
      <c r="B2" t="s">
        <v>101</v>
      </c>
    </row>
    <row r="3" spans="1:27" ht="18.5" thickBot="1">
      <c r="B3" s="86" t="s">
        <v>54</v>
      </c>
      <c r="C3" s="87"/>
      <c r="D3" s="84" t="s">
        <v>16</v>
      </c>
      <c r="E3" s="84"/>
      <c r="F3" s="84"/>
      <c r="G3" s="92"/>
      <c r="H3" s="84" t="s">
        <v>17</v>
      </c>
      <c r="I3" s="84"/>
      <c r="J3" s="84"/>
      <c r="K3" s="92"/>
      <c r="L3" s="84" t="s">
        <v>18</v>
      </c>
      <c r="M3" s="84"/>
      <c r="N3" s="84"/>
      <c r="O3" s="92"/>
      <c r="P3" s="84" t="s">
        <v>19</v>
      </c>
      <c r="Q3" s="84"/>
      <c r="R3" s="84"/>
      <c r="S3" s="92"/>
      <c r="T3" s="84" t="s">
        <v>20</v>
      </c>
      <c r="U3" s="84"/>
      <c r="V3" s="84"/>
      <c r="W3" s="92"/>
      <c r="X3" s="84" t="s">
        <v>21</v>
      </c>
      <c r="Y3" s="84"/>
      <c r="Z3" s="84"/>
      <c r="AA3" s="92"/>
    </row>
    <row r="4" spans="1:27">
      <c r="B4" s="88"/>
      <c r="C4" s="89"/>
      <c r="D4" s="54" t="s">
        <v>8</v>
      </c>
      <c r="E4" s="84" t="s">
        <v>9</v>
      </c>
      <c r="F4" s="85"/>
      <c r="G4" s="82" t="s">
        <v>11</v>
      </c>
      <c r="H4" s="55" t="s">
        <v>8</v>
      </c>
      <c r="I4" s="84" t="s">
        <v>9</v>
      </c>
      <c r="J4" s="85"/>
      <c r="K4" s="82" t="s">
        <v>11</v>
      </c>
      <c r="L4" s="55" t="s">
        <v>8</v>
      </c>
      <c r="M4" s="84" t="s">
        <v>9</v>
      </c>
      <c r="N4" s="85"/>
      <c r="O4" s="82" t="s">
        <v>11</v>
      </c>
      <c r="P4" s="55" t="s">
        <v>8</v>
      </c>
      <c r="Q4" s="84" t="s">
        <v>9</v>
      </c>
      <c r="R4" s="85"/>
      <c r="S4" s="82" t="s">
        <v>11</v>
      </c>
      <c r="T4" s="55" t="s">
        <v>8</v>
      </c>
      <c r="U4" s="84" t="s">
        <v>9</v>
      </c>
      <c r="V4" s="85"/>
      <c r="W4" s="82" t="s">
        <v>11</v>
      </c>
      <c r="X4" s="55" t="s">
        <v>8</v>
      </c>
      <c r="Y4" s="84" t="s">
        <v>9</v>
      </c>
      <c r="Z4" s="85"/>
      <c r="AA4" s="82" t="s">
        <v>11</v>
      </c>
    </row>
    <row r="5" spans="1:27">
      <c r="B5" s="90"/>
      <c r="C5" s="91"/>
      <c r="D5" s="25" t="s">
        <v>55</v>
      </c>
      <c r="E5" s="25" t="s">
        <v>55</v>
      </c>
      <c r="F5" s="29" t="s">
        <v>56</v>
      </c>
      <c r="G5" s="83"/>
      <c r="H5" s="39" t="s">
        <v>55</v>
      </c>
      <c r="I5" s="25" t="s">
        <v>55</v>
      </c>
      <c r="J5" s="29" t="s">
        <v>56</v>
      </c>
      <c r="K5" s="83"/>
      <c r="L5" s="39" t="s">
        <v>55</v>
      </c>
      <c r="M5" s="25" t="s">
        <v>55</v>
      </c>
      <c r="N5" s="29" t="s">
        <v>56</v>
      </c>
      <c r="O5" s="83"/>
      <c r="P5" s="39" t="s">
        <v>55</v>
      </c>
      <c r="Q5" s="25" t="s">
        <v>55</v>
      </c>
      <c r="R5" s="29" t="s">
        <v>56</v>
      </c>
      <c r="S5" s="83"/>
      <c r="T5" s="39" t="s">
        <v>55</v>
      </c>
      <c r="U5" s="25" t="s">
        <v>55</v>
      </c>
      <c r="V5" s="29" t="s">
        <v>56</v>
      </c>
      <c r="W5" s="83"/>
      <c r="X5" s="39" t="s">
        <v>55</v>
      </c>
      <c r="Y5" s="25" t="s">
        <v>55</v>
      </c>
      <c r="Z5" s="29" t="s">
        <v>56</v>
      </c>
      <c r="AA5" s="83"/>
    </row>
    <row r="6" spans="1:27">
      <c r="B6" s="20">
        <v>0.29166666666666669</v>
      </c>
      <c r="C6" s="20">
        <v>0.33333333333333331</v>
      </c>
      <c r="D6" s="9">
        <v>0</v>
      </c>
      <c r="E6" s="9">
        <v>0</v>
      </c>
      <c r="F6" s="30">
        <v>0</v>
      </c>
      <c r="G6" s="34">
        <f>SUM(D6:F6)</f>
        <v>0</v>
      </c>
      <c r="H6" s="9">
        <v>0</v>
      </c>
      <c r="I6" s="9">
        <v>0</v>
      </c>
      <c r="J6" s="30">
        <v>0</v>
      </c>
      <c r="K6" s="34">
        <f>SUM(H6:J6)</f>
        <v>0</v>
      </c>
      <c r="L6" s="40">
        <f>COUNTIFS($I$17:$I$36,"&lt;="&amp;B6+1/(24*60*60),$K$17:$K$36,"&gt;="&amp;C6-1/(24*60*60),$C$17:$C$36,"常勤",$D$17:$D$36,"○")</f>
        <v>0</v>
      </c>
      <c r="M6" s="9">
        <f>COUNTIFS($I$17:$I$36,"&lt;="&amp;B6+1/(24*60*60),$K$17:$K$36,"&gt;="&amp;C6-1/(24*60*60),$C$17:$C$36,"非常勤",$D$17:$D$36,"○")</f>
        <v>0</v>
      </c>
      <c r="N6" s="30">
        <f>COUNTIFS($I$17:$I$36,"&lt;="&amp;B6+1/(24*60*60),$K$17:$K$36,"&gt;="&amp;C6-1/(24*60*60),$C$17:$C$36,"非常勤",$D$17:$D$36,"")</f>
        <v>0</v>
      </c>
      <c r="O6" s="34">
        <f>SUM(L6:N6)</f>
        <v>0</v>
      </c>
      <c r="P6" s="40">
        <f>COUNTIFS($L$17:$L$36,"&lt;="&amp;B6+1/(24*60*60),$M$17:$M$36,"&gt;="&amp;C6-1/(24*60*60),$C$17:$C$36,"常勤",$D$17:$D$36,"○")</f>
        <v>0</v>
      </c>
      <c r="Q6" s="9">
        <f>COUNTIFS($L$17:$L$36,"&lt;="&amp;B6+1/(24*60*60),$M$17:$M$36,"&gt;="&amp;C6-1/(24*60*60),$C$17:$C$36,"非常勤",$D$17:$D$36,"○")</f>
        <v>0</v>
      </c>
      <c r="R6" s="30">
        <f>COUNTIFS($L$17:$L$36,"&lt;="&amp;B6+1/(24*60*60),$M$17:$M$36,"&gt;="&amp;C6-1/(24*60*60),$C$17:$C$36,"非常勤",$D$17:$D$36,"")</f>
        <v>0</v>
      </c>
      <c r="S6" s="34">
        <f>SUM(P6:R6)</f>
        <v>0</v>
      </c>
      <c r="T6" s="40">
        <f>COUNTIFS($N$17:$N$36,"&lt;="&amp;B6+1/(24*60*60),$P$17:$P$36,"&gt;="&amp;C6-1/(24*60*60),$C$17:$C$36,"常勤",$D$17:$D$36,"○")</f>
        <v>0</v>
      </c>
      <c r="U6" s="9">
        <f>COUNTIFS($N$17:$N$36,"&lt;="&amp;B6+1/(24*60*60),$P$17:$P$36,"&gt;="&amp;C6-1/(24*60*60),$C$17:$C$36,"非常勤",$D$17:$D$36,"○")</f>
        <v>0</v>
      </c>
      <c r="V6" s="30">
        <f>COUNTIFS($N$17:$N$36,"&lt;="&amp;B6+1/(24*60*60),$P$17:$P$36,"&gt;="&amp;C6-1/(24*60*60),$C$17:$C$36,"非常勤",$D$17:$D$36,"")</f>
        <v>0</v>
      </c>
      <c r="W6" s="34">
        <f>SUM(T6:V6)</f>
        <v>0</v>
      </c>
      <c r="X6" s="40">
        <f>COUNTIFS($N$17:$N$36,"&lt;="&amp;F6+1/(24*60*60),$P$17:$P$36,"&gt;="&amp;G6-1/(24*60*60),$C$17:$C$36,"常勤",$D$17:$D$36,"○")</f>
        <v>0</v>
      </c>
      <c r="Y6" s="9">
        <f>COUNTIFS($N$17:$N$36,"&lt;="&amp;F6+1/(24*60*60),$P$17:$P$36,"&gt;="&amp;G6-1/(24*60*60),$C$17:$C$36,"非常勤",$D$17:$D$36,"○")</f>
        <v>0</v>
      </c>
      <c r="Z6" s="30">
        <f>COUNTIFS($N$17:$N$36,"&lt;="&amp;F6+1/(24*60*60),$P$17:$P$36,"&gt;="&amp;G6-1/(24*60*60),$C$17:$C$36,"非常勤",$D$17:$D$36,"")</f>
        <v>0</v>
      </c>
      <c r="AA6" s="34">
        <f>SUM(X6:Z6)</f>
        <v>0</v>
      </c>
    </row>
    <row r="7" spans="1:27">
      <c r="B7" s="20">
        <v>0.33333333333333331</v>
      </c>
      <c r="C7" s="20">
        <v>0.375</v>
      </c>
      <c r="D7" s="19">
        <v>0</v>
      </c>
      <c r="E7" s="19">
        <v>1</v>
      </c>
      <c r="F7" s="33">
        <v>1</v>
      </c>
      <c r="G7" s="37">
        <v>2</v>
      </c>
      <c r="H7" s="19">
        <v>0</v>
      </c>
      <c r="I7" s="19">
        <v>1</v>
      </c>
      <c r="J7" s="33">
        <v>1</v>
      </c>
      <c r="K7" s="37">
        <v>2</v>
      </c>
      <c r="L7" s="19">
        <v>0</v>
      </c>
      <c r="M7" s="19">
        <v>1</v>
      </c>
      <c r="N7" s="33">
        <v>1</v>
      </c>
      <c r="O7" s="37">
        <v>2</v>
      </c>
      <c r="P7" s="19">
        <v>0</v>
      </c>
      <c r="Q7" s="19">
        <v>1</v>
      </c>
      <c r="R7" s="33">
        <v>1</v>
      </c>
      <c r="S7" s="37">
        <v>2</v>
      </c>
      <c r="T7" s="19">
        <v>0</v>
      </c>
      <c r="U7" s="19">
        <v>1</v>
      </c>
      <c r="V7" s="33">
        <v>1</v>
      </c>
      <c r="W7" s="37">
        <v>2</v>
      </c>
      <c r="X7" s="19">
        <v>0</v>
      </c>
      <c r="Y7" s="19">
        <v>1</v>
      </c>
      <c r="Z7" s="33">
        <v>1</v>
      </c>
      <c r="AA7" s="37">
        <v>2</v>
      </c>
    </row>
    <row r="8" spans="1:27">
      <c r="B8" s="20">
        <v>0.375</v>
      </c>
      <c r="C8" s="20">
        <v>0.41666666666666702</v>
      </c>
      <c r="D8" s="18">
        <v>1</v>
      </c>
      <c r="E8" s="18">
        <v>3</v>
      </c>
      <c r="F8" s="32">
        <v>0</v>
      </c>
      <c r="G8" s="36">
        <v>4</v>
      </c>
      <c r="H8" s="18">
        <v>1</v>
      </c>
      <c r="I8" s="18">
        <v>3</v>
      </c>
      <c r="J8" s="32">
        <v>0</v>
      </c>
      <c r="K8" s="36">
        <v>4</v>
      </c>
      <c r="L8" s="18">
        <v>1</v>
      </c>
      <c r="M8" s="18">
        <v>3</v>
      </c>
      <c r="N8" s="32">
        <v>0</v>
      </c>
      <c r="O8" s="36">
        <v>4</v>
      </c>
      <c r="P8" s="18">
        <v>1</v>
      </c>
      <c r="Q8" s="18">
        <v>3</v>
      </c>
      <c r="R8" s="32">
        <v>0</v>
      </c>
      <c r="S8" s="36">
        <v>4</v>
      </c>
      <c r="T8" s="18">
        <v>1</v>
      </c>
      <c r="U8" s="18">
        <v>3</v>
      </c>
      <c r="V8" s="32">
        <v>0</v>
      </c>
      <c r="W8" s="36">
        <v>4</v>
      </c>
      <c r="X8" s="18">
        <v>1</v>
      </c>
      <c r="Y8" s="18">
        <v>1</v>
      </c>
      <c r="Z8" s="32">
        <v>0</v>
      </c>
      <c r="AA8" s="36">
        <v>2</v>
      </c>
    </row>
    <row r="9" spans="1:27">
      <c r="B9" s="20">
        <v>0.41666666666666669</v>
      </c>
      <c r="C9" s="20">
        <v>0.45833333333333331</v>
      </c>
      <c r="D9" s="18">
        <v>1</v>
      </c>
      <c r="E9" s="18">
        <v>3</v>
      </c>
      <c r="F9" s="32">
        <v>0</v>
      </c>
      <c r="G9" s="36">
        <v>4</v>
      </c>
      <c r="H9" s="18">
        <v>1</v>
      </c>
      <c r="I9" s="18">
        <v>3</v>
      </c>
      <c r="J9" s="32">
        <v>0</v>
      </c>
      <c r="K9" s="36">
        <v>4</v>
      </c>
      <c r="L9" s="18">
        <v>1</v>
      </c>
      <c r="M9" s="18">
        <v>3</v>
      </c>
      <c r="N9" s="32">
        <v>0</v>
      </c>
      <c r="O9" s="36">
        <v>4</v>
      </c>
      <c r="P9" s="18">
        <v>1</v>
      </c>
      <c r="Q9" s="18">
        <v>3</v>
      </c>
      <c r="R9" s="32">
        <v>0</v>
      </c>
      <c r="S9" s="36">
        <v>4</v>
      </c>
      <c r="T9" s="18">
        <v>1</v>
      </c>
      <c r="U9" s="18">
        <v>3</v>
      </c>
      <c r="V9" s="32">
        <v>0</v>
      </c>
      <c r="W9" s="36">
        <v>4</v>
      </c>
      <c r="X9" s="18">
        <v>1</v>
      </c>
      <c r="Y9" s="18">
        <v>1</v>
      </c>
      <c r="Z9" s="32">
        <v>0</v>
      </c>
      <c r="AA9" s="36">
        <v>2</v>
      </c>
    </row>
    <row r="10" spans="1:27">
      <c r="B10" s="20">
        <v>0.45833333333333298</v>
      </c>
      <c r="C10" s="20">
        <v>0.5</v>
      </c>
      <c r="D10" s="18">
        <v>1</v>
      </c>
      <c r="E10" s="18">
        <v>3</v>
      </c>
      <c r="F10" s="32">
        <v>0</v>
      </c>
      <c r="G10" s="36">
        <v>4</v>
      </c>
      <c r="H10" s="18">
        <v>1</v>
      </c>
      <c r="I10" s="18">
        <v>3</v>
      </c>
      <c r="J10" s="32">
        <v>0</v>
      </c>
      <c r="K10" s="36">
        <v>4</v>
      </c>
      <c r="L10" s="18">
        <v>1</v>
      </c>
      <c r="M10" s="18">
        <v>3</v>
      </c>
      <c r="N10" s="32">
        <v>0</v>
      </c>
      <c r="O10" s="36">
        <v>4</v>
      </c>
      <c r="P10" s="18">
        <v>1</v>
      </c>
      <c r="Q10" s="18">
        <v>3</v>
      </c>
      <c r="R10" s="32">
        <v>0</v>
      </c>
      <c r="S10" s="36">
        <v>4</v>
      </c>
      <c r="T10" s="18">
        <v>1</v>
      </c>
      <c r="U10" s="18">
        <v>3</v>
      </c>
      <c r="V10" s="32">
        <v>0</v>
      </c>
      <c r="W10" s="36">
        <v>4</v>
      </c>
      <c r="X10" s="18">
        <v>1</v>
      </c>
      <c r="Y10" s="18">
        <v>1</v>
      </c>
      <c r="Z10" s="32">
        <v>0</v>
      </c>
      <c r="AA10" s="36">
        <v>2</v>
      </c>
    </row>
    <row r="11" spans="1:27">
      <c r="B11" s="20">
        <v>0.5</v>
      </c>
      <c r="C11" s="20">
        <v>0.54166666666666596</v>
      </c>
      <c r="D11" s="18">
        <v>1</v>
      </c>
      <c r="E11" s="18">
        <v>3</v>
      </c>
      <c r="F11" s="32">
        <v>0</v>
      </c>
      <c r="G11" s="36">
        <v>4</v>
      </c>
      <c r="H11" s="18">
        <v>1</v>
      </c>
      <c r="I11" s="18">
        <v>3</v>
      </c>
      <c r="J11" s="32">
        <v>0</v>
      </c>
      <c r="K11" s="36">
        <v>4</v>
      </c>
      <c r="L11" s="18">
        <v>1</v>
      </c>
      <c r="M11" s="18">
        <v>3</v>
      </c>
      <c r="N11" s="32">
        <v>0</v>
      </c>
      <c r="O11" s="36">
        <v>4</v>
      </c>
      <c r="P11" s="18">
        <v>1</v>
      </c>
      <c r="Q11" s="18">
        <v>3</v>
      </c>
      <c r="R11" s="32">
        <v>0</v>
      </c>
      <c r="S11" s="36">
        <v>4</v>
      </c>
      <c r="T11" s="18">
        <v>1</v>
      </c>
      <c r="U11" s="18">
        <v>3</v>
      </c>
      <c r="V11" s="32">
        <v>0</v>
      </c>
      <c r="W11" s="36">
        <v>4</v>
      </c>
      <c r="X11" s="18">
        <v>1</v>
      </c>
      <c r="Y11" s="18">
        <v>1</v>
      </c>
      <c r="Z11" s="32">
        <v>0</v>
      </c>
      <c r="AA11" s="36">
        <v>2</v>
      </c>
    </row>
    <row r="12" spans="1:27">
      <c r="B12" s="20">
        <v>0.54166666666666596</v>
      </c>
      <c r="C12" s="20">
        <v>0.58333333333333304</v>
      </c>
      <c r="D12" s="18">
        <v>1</v>
      </c>
      <c r="E12" s="18">
        <v>3</v>
      </c>
      <c r="F12" s="32">
        <v>0</v>
      </c>
      <c r="G12" s="36">
        <v>4</v>
      </c>
      <c r="H12" s="18">
        <v>1</v>
      </c>
      <c r="I12" s="18">
        <v>3</v>
      </c>
      <c r="J12" s="32">
        <v>0</v>
      </c>
      <c r="K12" s="36">
        <v>4</v>
      </c>
      <c r="L12" s="18">
        <v>1</v>
      </c>
      <c r="M12" s="18">
        <v>3</v>
      </c>
      <c r="N12" s="32">
        <v>0</v>
      </c>
      <c r="O12" s="36">
        <v>4</v>
      </c>
      <c r="P12" s="18">
        <v>1</v>
      </c>
      <c r="Q12" s="18">
        <v>3</v>
      </c>
      <c r="R12" s="32">
        <v>0</v>
      </c>
      <c r="S12" s="36">
        <v>4</v>
      </c>
      <c r="T12" s="18">
        <v>1</v>
      </c>
      <c r="U12" s="18">
        <v>3</v>
      </c>
      <c r="V12" s="32">
        <v>0</v>
      </c>
      <c r="W12" s="36">
        <v>4</v>
      </c>
      <c r="X12" s="18">
        <v>1</v>
      </c>
      <c r="Y12" s="18">
        <v>1</v>
      </c>
      <c r="Z12" s="32">
        <v>0</v>
      </c>
      <c r="AA12" s="36">
        <v>2</v>
      </c>
    </row>
    <row r="13" spans="1:27">
      <c r="B13" s="20">
        <v>0.58333333333333304</v>
      </c>
      <c r="C13" s="20">
        <v>0.625</v>
      </c>
      <c r="D13" s="18">
        <v>1</v>
      </c>
      <c r="E13" s="18">
        <v>3</v>
      </c>
      <c r="F13" s="32">
        <v>0</v>
      </c>
      <c r="G13" s="36">
        <v>4</v>
      </c>
      <c r="H13" s="18">
        <v>1</v>
      </c>
      <c r="I13" s="18">
        <v>3</v>
      </c>
      <c r="J13" s="32">
        <v>0</v>
      </c>
      <c r="K13" s="36">
        <v>4</v>
      </c>
      <c r="L13" s="18">
        <v>1</v>
      </c>
      <c r="M13" s="18">
        <v>3</v>
      </c>
      <c r="N13" s="32">
        <v>0</v>
      </c>
      <c r="O13" s="36">
        <v>4</v>
      </c>
      <c r="P13" s="18">
        <v>1</v>
      </c>
      <c r="Q13" s="18">
        <v>3</v>
      </c>
      <c r="R13" s="32">
        <v>0</v>
      </c>
      <c r="S13" s="36">
        <v>4</v>
      </c>
      <c r="T13" s="18">
        <v>1</v>
      </c>
      <c r="U13" s="18">
        <v>3</v>
      </c>
      <c r="V13" s="32">
        <v>0</v>
      </c>
      <c r="W13" s="36">
        <v>4</v>
      </c>
      <c r="X13" s="18">
        <v>1</v>
      </c>
      <c r="Y13" s="18">
        <v>1</v>
      </c>
      <c r="Z13" s="32">
        <v>0</v>
      </c>
      <c r="AA13" s="36">
        <v>2</v>
      </c>
    </row>
    <row r="14" spans="1:27">
      <c r="B14" s="20">
        <v>0.625</v>
      </c>
      <c r="C14" s="20">
        <v>0.66666666666666596</v>
      </c>
      <c r="D14" s="18">
        <v>1</v>
      </c>
      <c r="E14" s="18">
        <v>3</v>
      </c>
      <c r="F14" s="32">
        <v>0</v>
      </c>
      <c r="G14" s="36">
        <v>4</v>
      </c>
      <c r="H14" s="18">
        <v>1</v>
      </c>
      <c r="I14" s="18">
        <v>3</v>
      </c>
      <c r="J14" s="32">
        <v>0</v>
      </c>
      <c r="K14" s="36">
        <v>4</v>
      </c>
      <c r="L14" s="18">
        <v>1</v>
      </c>
      <c r="M14" s="18">
        <v>3</v>
      </c>
      <c r="N14" s="32">
        <v>0</v>
      </c>
      <c r="O14" s="36">
        <v>4</v>
      </c>
      <c r="P14" s="18">
        <v>1</v>
      </c>
      <c r="Q14" s="18">
        <v>3</v>
      </c>
      <c r="R14" s="32">
        <v>0</v>
      </c>
      <c r="S14" s="36">
        <v>4</v>
      </c>
      <c r="T14" s="18">
        <v>1</v>
      </c>
      <c r="U14" s="18">
        <v>3</v>
      </c>
      <c r="V14" s="32">
        <v>0</v>
      </c>
      <c r="W14" s="36">
        <v>4</v>
      </c>
      <c r="X14" s="18">
        <v>1</v>
      </c>
      <c r="Y14" s="18">
        <v>1</v>
      </c>
      <c r="Z14" s="32">
        <v>0</v>
      </c>
      <c r="AA14" s="36">
        <v>2</v>
      </c>
    </row>
    <row r="15" spans="1:27">
      <c r="B15" s="20">
        <v>0.66666666666666596</v>
      </c>
      <c r="C15" s="20">
        <v>0.70833333333333304</v>
      </c>
      <c r="D15" s="18">
        <v>1</v>
      </c>
      <c r="E15" s="18">
        <v>3</v>
      </c>
      <c r="F15" s="32">
        <v>0</v>
      </c>
      <c r="G15" s="36">
        <v>4</v>
      </c>
      <c r="H15" s="18">
        <v>1</v>
      </c>
      <c r="I15" s="18">
        <v>3</v>
      </c>
      <c r="J15" s="32">
        <v>0</v>
      </c>
      <c r="K15" s="36">
        <v>4</v>
      </c>
      <c r="L15" s="18">
        <v>1</v>
      </c>
      <c r="M15" s="18">
        <v>3</v>
      </c>
      <c r="N15" s="32">
        <v>0</v>
      </c>
      <c r="O15" s="36">
        <v>4</v>
      </c>
      <c r="P15" s="18">
        <v>1</v>
      </c>
      <c r="Q15" s="18">
        <v>3</v>
      </c>
      <c r="R15" s="32">
        <v>0</v>
      </c>
      <c r="S15" s="36">
        <v>4</v>
      </c>
      <c r="T15" s="18">
        <v>1</v>
      </c>
      <c r="U15" s="18">
        <v>3</v>
      </c>
      <c r="V15" s="32">
        <v>0</v>
      </c>
      <c r="W15" s="36">
        <v>4</v>
      </c>
      <c r="X15" s="18">
        <v>1</v>
      </c>
      <c r="Y15" s="18">
        <v>1</v>
      </c>
      <c r="Z15" s="32">
        <v>0</v>
      </c>
      <c r="AA15" s="36">
        <v>2</v>
      </c>
    </row>
    <row r="16" spans="1:27">
      <c r="B16" s="20">
        <v>0.70833333333333304</v>
      </c>
      <c r="C16" s="20">
        <v>0.75</v>
      </c>
      <c r="D16" s="18">
        <v>2</v>
      </c>
      <c r="E16" s="18">
        <v>3</v>
      </c>
      <c r="F16" s="32">
        <v>0</v>
      </c>
      <c r="G16" s="36">
        <v>4</v>
      </c>
      <c r="H16" s="18">
        <v>1</v>
      </c>
      <c r="I16" s="18">
        <v>3</v>
      </c>
      <c r="J16" s="32">
        <v>0</v>
      </c>
      <c r="K16" s="36">
        <v>4</v>
      </c>
      <c r="L16" s="18">
        <v>1</v>
      </c>
      <c r="M16" s="18">
        <v>3</v>
      </c>
      <c r="N16" s="32">
        <v>0</v>
      </c>
      <c r="O16" s="36">
        <v>4</v>
      </c>
      <c r="P16" s="18">
        <v>1</v>
      </c>
      <c r="Q16" s="18">
        <v>3</v>
      </c>
      <c r="R16" s="32">
        <v>0</v>
      </c>
      <c r="S16" s="36">
        <v>4</v>
      </c>
      <c r="T16" s="18">
        <v>1</v>
      </c>
      <c r="U16" s="18">
        <v>3</v>
      </c>
      <c r="V16" s="32">
        <v>0</v>
      </c>
      <c r="W16" s="36">
        <v>4</v>
      </c>
      <c r="X16" s="19">
        <v>0</v>
      </c>
      <c r="Y16" s="19">
        <v>1</v>
      </c>
      <c r="Z16" s="33">
        <v>1</v>
      </c>
      <c r="AA16" s="37">
        <v>2</v>
      </c>
    </row>
    <row r="17" spans="2:27">
      <c r="B17" s="20">
        <v>0.75</v>
      </c>
      <c r="C17" s="20">
        <v>0.79166666666666696</v>
      </c>
      <c r="D17" s="19">
        <v>0</v>
      </c>
      <c r="E17" s="19">
        <v>1</v>
      </c>
      <c r="F17" s="33">
        <v>1</v>
      </c>
      <c r="G17" s="37">
        <v>2</v>
      </c>
      <c r="H17" s="19">
        <v>0</v>
      </c>
      <c r="I17" s="19">
        <v>1</v>
      </c>
      <c r="J17" s="33">
        <v>1</v>
      </c>
      <c r="K17" s="37">
        <v>2</v>
      </c>
      <c r="L17" s="19">
        <v>0</v>
      </c>
      <c r="M17" s="19">
        <v>1</v>
      </c>
      <c r="N17" s="33">
        <v>1</v>
      </c>
      <c r="O17" s="37">
        <v>2</v>
      </c>
      <c r="P17" s="19">
        <v>0</v>
      </c>
      <c r="Q17" s="19">
        <v>1</v>
      </c>
      <c r="R17" s="33">
        <v>1</v>
      </c>
      <c r="S17" s="37">
        <v>2</v>
      </c>
      <c r="T17" s="19">
        <v>0</v>
      </c>
      <c r="U17" s="19">
        <v>1</v>
      </c>
      <c r="V17" s="33">
        <v>1</v>
      </c>
      <c r="W17" s="37">
        <v>2</v>
      </c>
      <c r="X17" s="19">
        <v>0</v>
      </c>
      <c r="Y17" s="19">
        <v>1</v>
      </c>
      <c r="Z17" s="33">
        <v>1</v>
      </c>
      <c r="AA17" s="37">
        <v>2</v>
      </c>
    </row>
    <row r="18" spans="2:27">
      <c r="B18" s="20">
        <v>0.79166666666666696</v>
      </c>
      <c r="C18" s="20">
        <v>0.83333333333333304</v>
      </c>
      <c r="D18" s="9">
        <v>0</v>
      </c>
      <c r="E18" s="9">
        <v>0</v>
      </c>
      <c r="F18" s="30">
        <v>0</v>
      </c>
      <c r="G18" s="34">
        <f>SUM(D18:F18)</f>
        <v>0</v>
      </c>
      <c r="H18" s="9">
        <v>0</v>
      </c>
      <c r="I18" s="9">
        <v>0</v>
      </c>
      <c r="J18" s="30">
        <v>0</v>
      </c>
      <c r="K18" s="34">
        <f>SUM(H18:J18)</f>
        <v>0</v>
      </c>
      <c r="L18" s="40">
        <f>COUNTIFS($I$17:$I$36,"&lt;="&amp;B18+1/(24*60*60),$K$17:$K$36,"&gt;="&amp;C18-1/(24*60*60),$C$17:$C$36,"常勤",$D$17:$D$36,"○")</f>
        <v>0</v>
      </c>
      <c r="M18" s="9">
        <f>COUNTIFS($I$17:$I$36,"&lt;="&amp;B18+1/(24*60*60),$K$17:$K$36,"&gt;="&amp;C18-1/(24*60*60),$C$17:$C$36,"非常勤",$D$17:$D$36,"○")</f>
        <v>0</v>
      </c>
      <c r="N18" s="30">
        <f>COUNTIFS($I$17:$I$36,"&lt;="&amp;B18+1/(24*60*60),$K$17:$K$36,"&gt;="&amp;C18-1/(24*60*60),$C$17:$C$36,"非常勤",$D$17:$D$36,"")</f>
        <v>0</v>
      </c>
      <c r="O18" s="34">
        <f>SUM(L18:N18)</f>
        <v>0</v>
      </c>
      <c r="P18" s="40">
        <f>COUNTIFS($L$17:$L$36,"&lt;="&amp;B18+1/(24*60*60),$M$17:$M$36,"&gt;="&amp;C18-1/(24*60*60),$C$17:$C$36,"常勤",$D$17:$D$36,"○")</f>
        <v>0</v>
      </c>
      <c r="Q18" s="9">
        <f>COUNTIFS($L$17:$L$36,"&lt;="&amp;B18+1/(24*60*60),$M$17:$M$36,"&gt;="&amp;C18-1/(24*60*60),$C$17:$C$36,"非常勤",$D$17:$D$36,"○")</f>
        <v>0</v>
      </c>
      <c r="R18" s="30">
        <f>COUNTIFS($L$17:$L$36,"&lt;="&amp;B18+1/(24*60*60),$M$17:$M$36,"&gt;="&amp;C18-1/(24*60*60),$C$17:$C$36,"非常勤",$D$17:$D$36,"")</f>
        <v>0</v>
      </c>
      <c r="S18" s="34">
        <f>SUM(P18:R18)</f>
        <v>0</v>
      </c>
      <c r="T18" s="40">
        <f>COUNTIFS($N$17:$N$36,"&lt;="&amp;B18+1/(24*60*60),$P$17:$P$36,"&gt;="&amp;C18-1/(24*60*60),$C$17:$C$36,"常勤",$D$17:$D$36,"○")</f>
        <v>0</v>
      </c>
      <c r="U18" s="9">
        <f>COUNTIFS($N$17:$N$36,"&lt;="&amp;B18+1/(24*60*60),$P$17:$P$36,"&gt;="&amp;C18-1/(24*60*60),$C$17:$C$36,"非常勤",$D$17:$D$36,"○")</f>
        <v>0</v>
      </c>
      <c r="V18" s="30">
        <f>COUNTIFS($N$17:$N$36,"&lt;="&amp;B18+1/(24*60*60),$P$17:$P$36,"&gt;="&amp;C18-1/(24*60*60),$C$17:$C$36,"非常勤",$D$17:$D$36,"")</f>
        <v>0</v>
      </c>
      <c r="W18" s="34">
        <f>SUM(T18:V18)</f>
        <v>0</v>
      </c>
      <c r="X18" s="40">
        <f>COUNTIFS($N$17:$N$36,"&lt;="&amp;F18+1/(24*60*60),$P$17:$P$36,"&gt;="&amp;G18-1/(24*60*60),$C$17:$C$36,"常勤",$D$17:$D$36,"○")</f>
        <v>0</v>
      </c>
      <c r="Y18" s="9">
        <f>COUNTIFS($N$17:$N$36,"&lt;="&amp;F18+1/(24*60*60),$P$17:$P$36,"&gt;="&amp;G18-1/(24*60*60),$C$17:$C$36,"非常勤",$D$17:$D$36,"○")</f>
        <v>0</v>
      </c>
      <c r="Z18" s="30">
        <f>COUNTIFS($N$17:$N$36,"&lt;="&amp;F18+1/(24*60*60),$P$17:$P$36,"&gt;="&amp;G18-1/(24*60*60),$C$17:$C$36,"非常勤",$D$17:$D$36,"")</f>
        <v>0</v>
      </c>
      <c r="AA18" s="34">
        <f>SUM(X18:Z18)</f>
        <v>0</v>
      </c>
    </row>
    <row r="22" spans="2:27">
      <c r="B22" t="s">
        <v>102</v>
      </c>
    </row>
    <row r="23" spans="2:27" ht="18.5" thickBot="1">
      <c r="B23" s="86" t="s">
        <v>54</v>
      </c>
      <c r="C23" s="87"/>
      <c r="D23" s="84" t="s">
        <v>16</v>
      </c>
      <c r="E23" s="84"/>
      <c r="F23" s="84"/>
      <c r="G23" s="92"/>
      <c r="H23" s="84" t="s">
        <v>17</v>
      </c>
      <c r="I23" s="84"/>
      <c r="J23" s="84"/>
      <c r="K23" s="92"/>
      <c r="L23" s="84" t="s">
        <v>18</v>
      </c>
      <c r="M23" s="84"/>
      <c r="N23" s="84"/>
      <c r="O23" s="92"/>
      <c r="P23" s="84" t="s">
        <v>19</v>
      </c>
      <c r="Q23" s="84"/>
      <c r="R23" s="84"/>
      <c r="S23" s="92"/>
      <c r="T23" s="84" t="s">
        <v>20</v>
      </c>
      <c r="U23" s="84"/>
      <c r="V23" s="84"/>
      <c r="W23" s="92"/>
      <c r="X23" s="84" t="s">
        <v>21</v>
      </c>
      <c r="Y23" s="84"/>
      <c r="Z23" s="84"/>
      <c r="AA23" s="92"/>
    </row>
    <row r="24" spans="2:27">
      <c r="B24" s="88"/>
      <c r="C24" s="89"/>
      <c r="D24" s="54" t="s">
        <v>8</v>
      </c>
      <c r="E24" s="84" t="s">
        <v>9</v>
      </c>
      <c r="F24" s="85"/>
      <c r="G24" s="82" t="s">
        <v>11</v>
      </c>
      <c r="H24" s="55" t="s">
        <v>8</v>
      </c>
      <c r="I24" s="84" t="s">
        <v>9</v>
      </c>
      <c r="J24" s="85"/>
      <c r="K24" s="82" t="s">
        <v>11</v>
      </c>
      <c r="L24" s="55" t="s">
        <v>8</v>
      </c>
      <c r="M24" s="84" t="s">
        <v>9</v>
      </c>
      <c r="N24" s="85"/>
      <c r="O24" s="82" t="s">
        <v>11</v>
      </c>
      <c r="P24" s="55" t="s">
        <v>8</v>
      </c>
      <c r="Q24" s="84" t="s">
        <v>9</v>
      </c>
      <c r="R24" s="85"/>
      <c r="S24" s="82" t="s">
        <v>11</v>
      </c>
      <c r="T24" s="55" t="s">
        <v>8</v>
      </c>
      <c r="U24" s="84" t="s">
        <v>9</v>
      </c>
      <c r="V24" s="85"/>
      <c r="W24" s="82" t="s">
        <v>11</v>
      </c>
      <c r="X24" s="55" t="s">
        <v>8</v>
      </c>
      <c r="Y24" s="84" t="s">
        <v>9</v>
      </c>
      <c r="Z24" s="85"/>
      <c r="AA24" s="82" t="s">
        <v>11</v>
      </c>
    </row>
    <row r="25" spans="2:27">
      <c r="B25" s="90"/>
      <c r="C25" s="91"/>
      <c r="D25" s="25" t="s">
        <v>55</v>
      </c>
      <c r="E25" s="25" t="s">
        <v>55</v>
      </c>
      <c r="F25" s="29" t="s">
        <v>56</v>
      </c>
      <c r="G25" s="83"/>
      <c r="H25" s="39" t="s">
        <v>55</v>
      </c>
      <c r="I25" s="25" t="s">
        <v>55</v>
      </c>
      <c r="J25" s="29" t="s">
        <v>56</v>
      </c>
      <c r="K25" s="83"/>
      <c r="L25" s="39" t="s">
        <v>55</v>
      </c>
      <c r="M25" s="25" t="s">
        <v>55</v>
      </c>
      <c r="N25" s="29" t="s">
        <v>56</v>
      </c>
      <c r="O25" s="83"/>
      <c r="P25" s="39" t="s">
        <v>55</v>
      </c>
      <c r="Q25" s="25" t="s">
        <v>55</v>
      </c>
      <c r="R25" s="29" t="s">
        <v>56</v>
      </c>
      <c r="S25" s="83"/>
      <c r="T25" s="39" t="s">
        <v>55</v>
      </c>
      <c r="U25" s="25" t="s">
        <v>55</v>
      </c>
      <c r="V25" s="29" t="s">
        <v>56</v>
      </c>
      <c r="W25" s="83"/>
      <c r="X25" s="39" t="s">
        <v>55</v>
      </c>
      <c r="Y25" s="25" t="s">
        <v>55</v>
      </c>
      <c r="Z25" s="29" t="s">
        <v>56</v>
      </c>
      <c r="AA25" s="83"/>
    </row>
    <row r="26" spans="2:27">
      <c r="B26" s="20">
        <v>0.29166666666666669</v>
      </c>
      <c r="C26" s="20">
        <v>0.33333333333333331</v>
      </c>
      <c r="D26" s="9">
        <v>0</v>
      </c>
      <c r="E26" s="9">
        <v>0</v>
      </c>
      <c r="F26" s="30">
        <v>0</v>
      </c>
      <c r="G26" s="34">
        <f>SUM(D26:F26)</f>
        <v>0</v>
      </c>
      <c r="H26" s="9">
        <v>0</v>
      </c>
      <c r="I26" s="9">
        <v>0</v>
      </c>
      <c r="J26" s="30">
        <v>0</v>
      </c>
      <c r="K26" s="34">
        <f>SUM(H26:J26)</f>
        <v>0</v>
      </c>
      <c r="L26" s="40">
        <f>COUNTIFS($I$17:$I$36,"&lt;="&amp;B26+1/(24*60*60),$K$17:$K$36,"&gt;="&amp;C26-1/(24*60*60),$C$17:$C$36,"常勤",$D$17:$D$36,"○")</f>
        <v>0</v>
      </c>
      <c r="M26" s="9">
        <f>COUNTIFS($I$17:$I$36,"&lt;="&amp;B26+1/(24*60*60),$K$17:$K$36,"&gt;="&amp;C26-1/(24*60*60),$C$17:$C$36,"非常勤",$D$17:$D$36,"○")</f>
        <v>0</v>
      </c>
      <c r="N26" s="30">
        <f>COUNTIFS($I$17:$I$36,"&lt;="&amp;B26+1/(24*60*60),$K$17:$K$36,"&gt;="&amp;C26-1/(24*60*60),$C$17:$C$36,"非常勤",$D$17:$D$36,"")</f>
        <v>0</v>
      </c>
      <c r="O26" s="34">
        <f>SUM(L26:N26)</f>
        <v>0</v>
      </c>
      <c r="P26" s="40">
        <f>COUNTIFS($L$17:$L$36,"&lt;="&amp;B26+1/(24*60*60),$M$17:$M$36,"&gt;="&amp;C26-1/(24*60*60),$C$17:$C$36,"常勤",$D$17:$D$36,"○")</f>
        <v>0</v>
      </c>
      <c r="Q26" s="9">
        <f>COUNTIFS($L$17:$L$36,"&lt;="&amp;B26+1/(24*60*60),$M$17:$M$36,"&gt;="&amp;C26-1/(24*60*60),$C$17:$C$36,"非常勤",$D$17:$D$36,"○")</f>
        <v>0</v>
      </c>
      <c r="R26" s="30">
        <f>COUNTIFS($L$17:$L$36,"&lt;="&amp;B26+1/(24*60*60),$M$17:$M$36,"&gt;="&amp;C26-1/(24*60*60),$C$17:$C$36,"非常勤",$D$17:$D$36,"")</f>
        <v>0</v>
      </c>
      <c r="S26" s="34">
        <f>SUM(P26:R26)</f>
        <v>0</v>
      </c>
      <c r="T26" s="40">
        <f>COUNTIFS($N$17:$N$36,"&lt;="&amp;B26+1/(24*60*60),$P$17:$P$36,"&gt;="&amp;C26-1/(24*60*60),$C$17:$C$36,"常勤",$D$17:$D$36,"○")</f>
        <v>0</v>
      </c>
      <c r="U26" s="9">
        <f>COUNTIFS($N$17:$N$36,"&lt;="&amp;B26+1/(24*60*60),$P$17:$P$36,"&gt;="&amp;C26-1/(24*60*60),$C$17:$C$36,"非常勤",$D$17:$D$36,"○")</f>
        <v>0</v>
      </c>
      <c r="V26" s="30">
        <f>COUNTIFS($N$17:$N$36,"&lt;="&amp;B26+1/(24*60*60),$P$17:$P$36,"&gt;="&amp;C26-1/(24*60*60),$C$17:$C$36,"非常勤",$D$17:$D$36,"")</f>
        <v>0</v>
      </c>
      <c r="W26" s="34">
        <f>SUM(T26:V26)</f>
        <v>0</v>
      </c>
      <c r="X26" s="40">
        <f>COUNTIFS($N$17:$N$36,"&lt;="&amp;F26+1/(24*60*60),$P$17:$P$36,"&gt;="&amp;G26-1/(24*60*60),$C$17:$C$36,"常勤",$D$17:$D$36,"○")</f>
        <v>0</v>
      </c>
      <c r="Y26" s="9">
        <f>COUNTIFS($N$17:$N$36,"&lt;="&amp;F26+1/(24*60*60),$P$17:$P$36,"&gt;="&amp;G26-1/(24*60*60),$C$17:$C$36,"非常勤",$D$17:$D$36,"○")</f>
        <v>0</v>
      </c>
      <c r="Z26" s="30">
        <f>COUNTIFS($N$17:$N$36,"&lt;="&amp;F26+1/(24*60*60),$P$17:$P$36,"&gt;="&amp;G26-1/(24*60*60),$C$17:$C$36,"非常勤",$D$17:$D$36,"")</f>
        <v>0</v>
      </c>
      <c r="AA26" s="34">
        <f>SUM(X26:Z26)</f>
        <v>0</v>
      </c>
    </row>
    <row r="27" spans="2:27">
      <c r="B27" s="20">
        <v>0.33333333333333331</v>
      </c>
      <c r="C27" s="20">
        <v>0.375</v>
      </c>
      <c r="D27" s="19">
        <v>1</v>
      </c>
      <c r="E27" s="19">
        <v>0</v>
      </c>
      <c r="F27" s="33">
        <v>1</v>
      </c>
      <c r="G27" s="37">
        <v>2</v>
      </c>
      <c r="H27" s="19">
        <v>1</v>
      </c>
      <c r="I27" s="19">
        <v>0</v>
      </c>
      <c r="J27" s="33">
        <v>1</v>
      </c>
      <c r="K27" s="37">
        <v>2</v>
      </c>
      <c r="L27" s="19">
        <v>1</v>
      </c>
      <c r="M27" s="19">
        <v>0</v>
      </c>
      <c r="N27" s="33">
        <v>1</v>
      </c>
      <c r="O27" s="37">
        <v>2</v>
      </c>
      <c r="P27" s="19">
        <v>1</v>
      </c>
      <c r="Q27" s="19">
        <v>0</v>
      </c>
      <c r="R27" s="33">
        <v>1</v>
      </c>
      <c r="S27" s="37">
        <v>2</v>
      </c>
      <c r="T27" s="19">
        <v>1</v>
      </c>
      <c r="U27" s="19">
        <v>0</v>
      </c>
      <c r="V27" s="33">
        <v>1</v>
      </c>
      <c r="W27" s="37">
        <v>2</v>
      </c>
      <c r="X27" s="19">
        <v>1</v>
      </c>
      <c r="Y27" s="19">
        <v>0</v>
      </c>
      <c r="Z27" s="33">
        <v>1</v>
      </c>
      <c r="AA27" s="37">
        <v>2</v>
      </c>
    </row>
    <row r="28" spans="2:27">
      <c r="B28" s="20">
        <v>0.375</v>
      </c>
      <c r="C28" s="20">
        <v>0.41666666666666702</v>
      </c>
      <c r="D28" s="18">
        <v>2</v>
      </c>
      <c r="E28" s="18">
        <v>2</v>
      </c>
      <c r="F28" s="32">
        <v>2</v>
      </c>
      <c r="G28" s="36">
        <v>6</v>
      </c>
      <c r="H28" s="18">
        <v>2</v>
      </c>
      <c r="I28" s="18">
        <v>2</v>
      </c>
      <c r="J28" s="32">
        <v>2</v>
      </c>
      <c r="K28" s="36">
        <v>6</v>
      </c>
      <c r="L28" s="18">
        <v>2</v>
      </c>
      <c r="M28" s="18">
        <v>2</v>
      </c>
      <c r="N28" s="32">
        <v>2</v>
      </c>
      <c r="O28" s="36">
        <v>6</v>
      </c>
      <c r="P28" s="18">
        <v>2</v>
      </c>
      <c r="Q28" s="18">
        <v>2</v>
      </c>
      <c r="R28" s="32">
        <v>2</v>
      </c>
      <c r="S28" s="36">
        <v>6</v>
      </c>
      <c r="T28" s="18">
        <v>2</v>
      </c>
      <c r="U28" s="18">
        <v>2</v>
      </c>
      <c r="V28" s="32">
        <v>2</v>
      </c>
      <c r="W28" s="36">
        <v>6</v>
      </c>
      <c r="X28" s="18">
        <v>1</v>
      </c>
      <c r="Y28" s="18">
        <v>0</v>
      </c>
      <c r="Z28" s="32">
        <v>1</v>
      </c>
      <c r="AA28" s="36">
        <v>2</v>
      </c>
    </row>
    <row r="29" spans="2:27">
      <c r="B29" s="20">
        <v>0.41666666666666669</v>
      </c>
      <c r="C29" s="20">
        <v>0.45833333333333331</v>
      </c>
      <c r="D29" s="18">
        <v>2</v>
      </c>
      <c r="E29" s="18">
        <v>2</v>
      </c>
      <c r="F29" s="32">
        <v>2</v>
      </c>
      <c r="G29" s="36">
        <v>6</v>
      </c>
      <c r="H29" s="18">
        <v>2</v>
      </c>
      <c r="I29" s="18">
        <v>2</v>
      </c>
      <c r="J29" s="32">
        <v>2</v>
      </c>
      <c r="K29" s="36">
        <v>6</v>
      </c>
      <c r="L29" s="18">
        <v>2</v>
      </c>
      <c r="M29" s="18">
        <v>2</v>
      </c>
      <c r="N29" s="32">
        <v>2</v>
      </c>
      <c r="O29" s="36">
        <v>6</v>
      </c>
      <c r="P29" s="18">
        <v>2</v>
      </c>
      <c r="Q29" s="18">
        <v>2</v>
      </c>
      <c r="R29" s="32">
        <v>2</v>
      </c>
      <c r="S29" s="36">
        <v>6</v>
      </c>
      <c r="T29" s="18">
        <v>2</v>
      </c>
      <c r="U29" s="18">
        <v>2</v>
      </c>
      <c r="V29" s="32">
        <v>2</v>
      </c>
      <c r="W29" s="36">
        <v>6</v>
      </c>
      <c r="X29" s="18">
        <v>1</v>
      </c>
      <c r="Y29" s="18">
        <v>0</v>
      </c>
      <c r="Z29" s="32">
        <v>1</v>
      </c>
      <c r="AA29" s="36">
        <v>2</v>
      </c>
    </row>
    <row r="30" spans="2:27">
      <c r="B30" s="20">
        <v>0.45833333333333298</v>
      </c>
      <c r="C30" s="20">
        <v>0.5</v>
      </c>
      <c r="D30" s="18">
        <v>2</v>
      </c>
      <c r="E30" s="18">
        <v>2</v>
      </c>
      <c r="F30" s="32">
        <v>2</v>
      </c>
      <c r="G30" s="36">
        <v>6</v>
      </c>
      <c r="H30" s="18">
        <v>2</v>
      </c>
      <c r="I30" s="18">
        <v>2</v>
      </c>
      <c r="J30" s="32">
        <v>2</v>
      </c>
      <c r="K30" s="36">
        <v>6</v>
      </c>
      <c r="L30" s="18">
        <v>2</v>
      </c>
      <c r="M30" s="18">
        <v>2</v>
      </c>
      <c r="N30" s="32">
        <v>2</v>
      </c>
      <c r="O30" s="36">
        <v>6</v>
      </c>
      <c r="P30" s="18">
        <v>2</v>
      </c>
      <c r="Q30" s="18">
        <v>2</v>
      </c>
      <c r="R30" s="32">
        <v>2</v>
      </c>
      <c r="S30" s="36">
        <v>6</v>
      </c>
      <c r="T30" s="18">
        <v>2</v>
      </c>
      <c r="U30" s="18">
        <v>2</v>
      </c>
      <c r="V30" s="32">
        <v>2</v>
      </c>
      <c r="W30" s="36">
        <v>6</v>
      </c>
      <c r="X30" s="18">
        <v>1</v>
      </c>
      <c r="Y30" s="18">
        <v>0</v>
      </c>
      <c r="Z30" s="32">
        <v>1</v>
      </c>
      <c r="AA30" s="36">
        <v>2</v>
      </c>
    </row>
    <row r="31" spans="2:27">
      <c r="B31" s="20">
        <v>0.5</v>
      </c>
      <c r="C31" s="20">
        <v>0.54166666666666596</v>
      </c>
      <c r="D31" s="18">
        <v>2</v>
      </c>
      <c r="E31" s="18">
        <v>2</v>
      </c>
      <c r="F31" s="32">
        <v>2</v>
      </c>
      <c r="G31" s="36">
        <v>6</v>
      </c>
      <c r="H31" s="18">
        <v>2</v>
      </c>
      <c r="I31" s="18">
        <v>2</v>
      </c>
      <c r="J31" s="32">
        <v>2</v>
      </c>
      <c r="K31" s="36">
        <v>6</v>
      </c>
      <c r="L31" s="18">
        <v>2</v>
      </c>
      <c r="M31" s="18">
        <v>2</v>
      </c>
      <c r="N31" s="32">
        <v>2</v>
      </c>
      <c r="O31" s="36">
        <v>6</v>
      </c>
      <c r="P31" s="18">
        <v>2</v>
      </c>
      <c r="Q31" s="18">
        <v>2</v>
      </c>
      <c r="R31" s="32">
        <v>2</v>
      </c>
      <c r="S31" s="36">
        <v>6</v>
      </c>
      <c r="T31" s="18">
        <v>2</v>
      </c>
      <c r="U31" s="18">
        <v>2</v>
      </c>
      <c r="V31" s="32">
        <v>2</v>
      </c>
      <c r="W31" s="36">
        <v>6</v>
      </c>
      <c r="X31" s="18">
        <v>1</v>
      </c>
      <c r="Y31" s="18">
        <v>0</v>
      </c>
      <c r="Z31" s="32">
        <v>1</v>
      </c>
      <c r="AA31" s="36">
        <v>2</v>
      </c>
    </row>
    <row r="32" spans="2:27">
      <c r="B32" s="20">
        <v>0.54166666666666596</v>
      </c>
      <c r="C32" s="20">
        <v>0.58333333333333304</v>
      </c>
      <c r="D32" s="18">
        <v>2</v>
      </c>
      <c r="E32" s="18">
        <v>2</v>
      </c>
      <c r="F32" s="32">
        <v>2</v>
      </c>
      <c r="G32" s="36">
        <v>6</v>
      </c>
      <c r="H32" s="18">
        <v>2</v>
      </c>
      <c r="I32" s="18">
        <v>2</v>
      </c>
      <c r="J32" s="32">
        <v>2</v>
      </c>
      <c r="K32" s="36">
        <v>6</v>
      </c>
      <c r="L32" s="18">
        <v>2</v>
      </c>
      <c r="M32" s="18">
        <v>2</v>
      </c>
      <c r="N32" s="32">
        <v>2</v>
      </c>
      <c r="O32" s="36">
        <v>6</v>
      </c>
      <c r="P32" s="18">
        <v>2</v>
      </c>
      <c r="Q32" s="18">
        <v>2</v>
      </c>
      <c r="R32" s="32">
        <v>2</v>
      </c>
      <c r="S32" s="36">
        <v>6</v>
      </c>
      <c r="T32" s="18">
        <v>2</v>
      </c>
      <c r="U32" s="18">
        <v>2</v>
      </c>
      <c r="V32" s="32">
        <v>2</v>
      </c>
      <c r="W32" s="36">
        <v>6</v>
      </c>
      <c r="X32" s="18">
        <v>1</v>
      </c>
      <c r="Y32" s="18">
        <v>0</v>
      </c>
      <c r="Z32" s="32">
        <v>1</v>
      </c>
      <c r="AA32" s="36">
        <v>2</v>
      </c>
    </row>
    <row r="33" spans="2:27">
      <c r="B33" s="20">
        <v>0.58333333333333304</v>
      </c>
      <c r="C33" s="20">
        <v>0.625</v>
      </c>
      <c r="D33" s="18">
        <v>2</v>
      </c>
      <c r="E33" s="18">
        <v>2</v>
      </c>
      <c r="F33" s="32">
        <v>2</v>
      </c>
      <c r="G33" s="36">
        <v>6</v>
      </c>
      <c r="H33" s="18">
        <v>2</v>
      </c>
      <c r="I33" s="18">
        <v>2</v>
      </c>
      <c r="J33" s="32">
        <v>2</v>
      </c>
      <c r="K33" s="36">
        <v>6</v>
      </c>
      <c r="L33" s="18">
        <v>2</v>
      </c>
      <c r="M33" s="18">
        <v>2</v>
      </c>
      <c r="N33" s="32">
        <v>2</v>
      </c>
      <c r="O33" s="36">
        <v>6</v>
      </c>
      <c r="P33" s="18">
        <v>2</v>
      </c>
      <c r="Q33" s="18">
        <v>2</v>
      </c>
      <c r="R33" s="32">
        <v>2</v>
      </c>
      <c r="S33" s="36">
        <v>6</v>
      </c>
      <c r="T33" s="18">
        <v>2</v>
      </c>
      <c r="U33" s="18">
        <v>2</v>
      </c>
      <c r="V33" s="32">
        <v>2</v>
      </c>
      <c r="W33" s="36">
        <v>6</v>
      </c>
      <c r="X33" s="18">
        <v>1</v>
      </c>
      <c r="Y33" s="18">
        <v>0</v>
      </c>
      <c r="Z33" s="32">
        <v>1</v>
      </c>
      <c r="AA33" s="36">
        <v>2</v>
      </c>
    </row>
    <row r="34" spans="2:27">
      <c r="B34" s="20">
        <v>0.625</v>
      </c>
      <c r="C34" s="20">
        <v>0.66666666666666596</v>
      </c>
      <c r="D34" s="18">
        <v>2</v>
      </c>
      <c r="E34" s="18">
        <v>2</v>
      </c>
      <c r="F34" s="32">
        <v>2</v>
      </c>
      <c r="G34" s="36">
        <v>6</v>
      </c>
      <c r="H34" s="18">
        <v>2</v>
      </c>
      <c r="I34" s="18">
        <v>2</v>
      </c>
      <c r="J34" s="32">
        <v>2</v>
      </c>
      <c r="K34" s="36">
        <v>6</v>
      </c>
      <c r="L34" s="18">
        <v>2</v>
      </c>
      <c r="M34" s="18">
        <v>2</v>
      </c>
      <c r="N34" s="32">
        <v>2</v>
      </c>
      <c r="O34" s="36">
        <v>6</v>
      </c>
      <c r="P34" s="18">
        <v>2</v>
      </c>
      <c r="Q34" s="18">
        <v>2</v>
      </c>
      <c r="R34" s="32">
        <v>2</v>
      </c>
      <c r="S34" s="36">
        <v>6</v>
      </c>
      <c r="T34" s="18">
        <v>2</v>
      </c>
      <c r="U34" s="18">
        <v>2</v>
      </c>
      <c r="V34" s="32">
        <v>2</v>
      </c>
      <c r="W34" s="36">
        <v>6</v>
      </c>
      <c r="X34" s="18">
        <v>1</v>
      </c>
      <c r="Y34" s="18">
        <v>0</v>
      </c>
      <c r="Z34" s="32">
        <v>1</v>
      </c>
      <c r="AA34" s="36">
        <v>2</v>
      </c>
    </row>
    <row r="35" spans="2:27">
      <c r="B35" s="20">
        <v>0.66666666666666596</v>
      </c>
      <c r="C35" s="20">
        <v>0.70833333333333304</v>
      </c>
      <c r="D35" s="18">
        <v>2</v>
      </c>
      <c r="E35" s="18">
        <v>2</v>
      </c>
      <c r="F35" s="32">
        <v>2</v>
      </c>
      <c r="G35" s="36">
        <v>6</v>
      </c>
      <c r="H35" s="18">
        <v>2</v>
      </c>
      <c r="I35" s="18">
        <v>2</v>
      </c>
      <c r="J35" s="32">
        <v>2</v>
      </c>
      <c r="K35" s="36">
        <v>6</v>
      </c>
      <c r="L35" s="18">
        <v>2</v>
      </c>
      <c r="M35" s="18">
        <v>2</v>
      </c>
      <c r="N35" s="32">
        <v>2</v>
      </c>
      <c r="O35" s="36">
        <v>6</v>
      </c>
      <c r="P35" s="18">
        <v>2</v>
      </c>
      <c r="Q35" s="18">
        <v>2</v>
      </c>
      <c r="R35" s="32">
        <v>2</v>
      </c>
      <c r="S35" s="36">
        <v>6</v>
      </c>
      <c r="T35" s="18">
        <v>2</v>
      </c>
      <c r="U35" s="18">
        <v>2</v>
      </c>
      <c r="V35" s="32">
        <v>2</v>
      </c>
      <c r="W35" s="36">
        <v>6</v>
      </c>
      <c r="X35" s="18">
        <v>1</v>
      </c>
      <c r="Y35" s="18">
        <v>0</v>
      </c>
      <c r="Z35" s="32">
        <v>1</v>
      </c>
      <c r="AA35" s="36">
        <v>2</v>
      </c>
    </row>
    <row r="36" spans="2:27">
      <c r="B36" s="20">
        <v>0.70833333333333304</v>
      </c>
      <c r="C36" s="20">
        <v>0.75</v>
      </c>
      <c r="D36" s="18">
        <v>2</v>
      </c>
      <c r="E36" s="18">
        <v>2</v>
      </c>
      <c r="F36" s="32">
        <v>2</v>
      </c>
      <c r="G36" s="36">
        <v>6</v>
      </c>
      <c r="H36" s="18">
        <v>2</v>
      </c>
      <c r="I36" s="18">
        <v>2</v>
      </c>
      <c r="J36" s="32">
        <v>2</v>
      </c>
      <c r="K36" s="36">
        <v>6</v>
      </c>
      <c r="L36" s="18">
        <v>2</v>
      </c>
      <c r="M36" s="18">
        <v>2</v>
      </c>
      <c r="N36" s="32">
        <v>2</v>
      </c>
      <c r="O36" s="36">
        <v>6</v>
      </c>
      <c r="P36" s="18">
        <v>2</v>
      </c>
      <c r="Q36" s="18">
        <v>2</v>
      </c>
      <c r="R36" s="32">
        <v>2</v>
      </c>
      <c r="S36" s="36">
        <v>6</v>
      </c>
      <c r="T36" s="18">
        <v>2</v>
      </c>
      <c r="U36" s="18">
        <v>2</v>
      </c>
      <c r="V36" s="32">
        <v>2</v>
      </c>
      <c r="W36" s="36">
        <v>6</v>
      </c>
      <c r="X36" s="19">
        <v>1</v>
      </c>
      <c r="Y36" s="19">
        <v>0</v>
      </c>
      <c r="Z36" s="33">
        <v>1</v>
      </c>
      <c r="AA36" s="37">
        <v>2</v>
      </c>
    </row>
    <row r="37" spans="2:27">
      <c r="B37" s="20">
        <v>0.75</v>
      </c>
      <c r="C37" s="20">
        <v>0.79166666666666696</v>
      </c>
      <c r="D37" s="19">
        <v>1</v>
      </c>
      <c r="E37" s="19">
        <v>0</v>
      </c>
      <c r="F37" s="33">
        <v>1</v>
      </c>
      <c r="G37" s="37">
        <v>2</v>
      </c>
      <c r="H37" s="19">
        <v>1</v>
      </c>
      <c r="I37" s="19">
        <v>0</v>
      </c>
      <c r="J37" s="33">
        <v>1</v>
      </c>
      <c r="K37" s="37">
        <v>2</v>
      </c>
      <c r="L37" s="19">
        <v>1</v>
      </c>
      <c r="M37" s="19">
        <v>0</v>
      </c>
      <c r="N37" s="33">
        <v>1</v>
      </c>
      <c r="O37" s="37">
        <v>2</v>
      </c>
      <c r="P37" s="19">
        <v>1</v>
      </c>
      <c r="Q37" s="19">
        <v>0</v>
      </c>
      <c r="R37" s="33">
        <v>1</v>
      </c>
      <c r="S37" s="37">
        <v>2</v>
      </c>
      <c r="T37" s="19">
        <v>1</v>
      </c>
      <c r="U37" s="19">
        <v>0</v>
      </c>
      <c r="V37" s="33">
        <v>1</v>
      </c>
      <c r="W37" s="37">
        <v>2</v>
      </c>
      <c r="X37" s="19">
        <v>1</v>
      </c>
      <c r="Y37" s="19">
        <v>0</v>
      </c>
      <c r="Z37" s="33">
        <v>1</v>
      </c>
      <c r="AA37" s="37">
        <v>2</v>
      </c>
    </row>
    <row r="38" spans="2:27">
      <c r="B38" s="20">
        <v>0.79166666666666696</v>
      </c>
      <c r="C38" s="20">
        <v>0.83333333333333304</v>
      </c>
      <c r="D38" s="9">
        <v>0</v>
      </c>
      <c r="E38" s="9">
        <v>0</v>
      </c>
      <c r="F38" s="30">
        <v>0</v>
      </c>
      <c r="G38" s="34">
        <f>SUM(D38:F38)</f>
        <v>0</v>
      </c>
      <c r="H38" s="9">
        <v>0</v>
      </c>
      <c r="I38" s="9">
        <v>0</v>
      </c>
      <c r="J38" s="30">
        <v>0</v>
      </c>
      <c r="K38" s="34">
        <f>SUM(H38:J38)</f>
        <v>0</v>
      </c>
      <c r="L38" s="40">
        <f>COUNTIFS($I$17:$I$36,"&lt;="&amp;B38+1/(24*60*60),$K$17:$K$36,"&gt;="&amp;C38-1/(24*60*60),$C$17:$C$36,"常勤",$D$17:$D$36,"○")</f>
        <v>0</v>
      </c>
      <c r="M38" s="9">
        <f>COUNTIFS($I$17:$I$36,"&lt;="&amp;B38+1/(24*60*60),$K$17:$K$36,"&gt;="&amp;C38-1/(24*60*60),$C$17:$C$36,"非常勤",$D$17:$D$36,"○")</f>
        <v>0</v>
      </c>
      <c r="N38" s="30">
        <f>COUNTIFS($I$17:$I$36,"&lt;="&amp;B38+1/(24*60*60),$K$17:$K$36,"&gt;="&amp;C38-1/(24*60*60),$C$17:$C$36,"非常勤",$D$17:$D$36,"")</f>
        <v>0</v>
      </c>
      <c r="O38" s="34">
        <f>SUM(L38:N38)</f>
        <v>0</v>
      </c>
      <c r="P38" s="40">
        <f>COUNTIFS($L$17:$L$36,"&lt;="&amp;B38+1/(24*60*60),$M$17:$M$36,"&gt;="&amp;C38-1/(24*60*60),$C$17:$C$36,"常勤",$D$17:$D$36,"○")</f>
        <v>0</v>
      </c>
      <c r="Q38" s="9">
        <f>COUNTIFS($L$17:$L$36,"&lt;="&amp;B38+1/(24*60*60),$M$17:$M$36,"&gt;="&amp;C38-1/(24*60*60),$C$17:$C$36,"非常勤",$D$17:$D$36,"○")</f>
        <v>0</v>
      </c>
      <c r="R38" s="30">
        <f>COUNTIFS($L$17:$L$36,"&lt;="&amp;B38+1/(24*60*60),$M$17:$M$36,"&gt;="&amp;C38-1/(24*60*60),$C$17:$C$36,"非常勤",$D$17:$D$36,"")</f>
        <v>0</v>
      </c>
      <c r="S38" s="34">
        <f>SUM(P38:R38)</f>
        <v>0</v>
      </c>
      <c r="T38" s="40">
        <f>COUNTIFS($N$17:$N$36,"&lt;="&amp;B38+1/(24*60*60),$P$17:$P$36,"&gt;="&amp;C38-1/(24*60*60),$C$17:$C$36,"常勤",$D$17:$D$36,"○")</f>
        <v>0</v>
      </c>
      <c r="U38" s="9">
        <f>COUNTIFS($N$17:$N$36,"&lt;="&amp;B38+1/(24*60*60),$P$17:$P$36,"&gt;="&amp;C38-1/(24*60*60),$C$17:$C$36,"非常勤",$D$17:$D$36,"○")</f>
        <v>0</v>
      </c>
      <c r="V38" s="30">
        <f>COUNTIFS($N$17:$N$36,"&lt;="&amp;B38+1/(24*60*60),$P$17:$P$36,"&gt;="&amp;C38-1/(24*60*60),$C$17:$C$36,"非常勤",$D$17:$D$36,"")</f>
        <v>0</v>
      </c>
      <c r="W38" s="34">
        <f>SUM(T38:V38)</f>
        <v>0</v>
      </c>
      <c r="X38" s="40">
        <f>COUNTIFS($N$17:$N$36,"&lt;="&amp;F38+1/(24*60*60),$P$17:$P$36,"&gt;="&amp;G38-1/(24*60*60),$C$17:$C$36,"常勤",$D$17:$D$36,"○")</f>
        <v>0</v>
      </c>
      <c r="Y38" s="9">
        <f>COUNTIFS($N$17:$N$36,"&lt;="&amp;F38+1/(24*60*60),$P$17:$P$36,"&gt;="&amp;G38-1/(24*60*60),$C$17:$C$36,"非常勤",$D$17:$D$36,"○")</f>
        <v>0</v>
      </c>
      <c r="Z38" s="30">
        <f>COUNTIFS($N$17:$N$36,"&lt;="&amp;F38+1/(24*60*60),$P$17:$P$36,"&gt;="&amp;G38-1/(24*60*60),$C$17:$C$36,"非常勤",$D$17:$D$36,"")</f>
        <v>0</v>
      </c>
      <c r="AA38" s="34">
        <f>SUM(X38:Z38)</f>
        <v>0</v>
      </c>
    </row>
    <row r="42" spans="2:27">
      <c r="B42" t="s">
        <v>103</v>
      </c>
    </row>
    <row r="43" spans="2:27" ht="18.5" thickBot="1">
      <c r="B43" s="86" t="s">
        <v>54</v>
      </c>
      <c r="C43" s="87"/>
      <c r="D43" s="84" t="s">
        <v>16</v>
      </c>
      <c r="E43" s="84"/>
      <c r="F43" s="84"/>
      <c r="G43" s="92"/>
      <c r="H43" s="84" t="s">
        <v>17</v>
      </c>
      <c r="I43" s="84"/>
      <c r="J43" s="84"/>
      <c r="K43" s="92"/>
      <c r="L43" s="84" t="s">
        <v>18</v>
      </c>
      <c r="M43" s="84"/>
      <c r="N43" s="84"/>
      <c r="O43" s="92"/>
      <c r="P43" s="84" t="s">
        <v>19</v>
      </c>
      <c r="Q43" s="84"/>
      <c r="R43" s="84"/>
      <c r="S43" s="92"/>
      <c r="T43" s="84" t="s">
        <v>20</v>
      </c>
      <c r="U43" s="84"/>
      <c r="V43" s="84"/>
      <c r="W43" s="92"/>
      <c r="X43" s="84" t="s">
        <v>21</v>
      </c>
      <c r="Y43" s="84"/>
      <c r="Z43" s="84"/>
      <c r="AA43" s="92"/>
    </row>
    <row r="44" spans="2:27">
      <c r="B44" s="88"/>
      <c r="C44" s="89"/>
      <c r="D44" s="54" t="s">
        <v>8</v>
      </c>
      <c r="E44" s="84" t="s">
        <v>9</v>
      </c>
      <c r="F44" s="85"/>
      <c r="G44" s="82" t="s">
        <v>11</v>
      </c>
      <c r="H44" s="55" t="s">
        <v>8</v>
      </c>
      <c r="I44" s="84" t="s">
        <v>9</v>
      </c>
      <c r="J44" s="85"/>
      <c r="K44" s="82" t="s">
        <v>11</v>
      </c>
      <c r="L44" s="55" t="s">
        <v>8</v>
      </c>
      <c r="M44" s="84" t="s">
        <v>9</v>
      </c>
      <c r="N44" s="85"/>
      <c r="O44" s="82" t="s">
        <v>11</v>
      </c>
      <c r="P44" s="55" t="s">
        <v>8</v>
      </c>
      <c r="Q44" s="84" t="s">
        <v>9</v>
      </c>
      <c r="R44" s="85"/>
      <c r="S44" s="82" t="s">
        <v>11</v>
      </c>
      <c r="T44" s="55" t="s">
        <v>8</v>
      </c>
      <c r="U44" s="84" t="s">
        <v>9</v>
      </c>
      <c r="V44" s="85"/>
      <c r="W44" s="82" t="s">
        <v>11</v>
      </c>
      <c r="X44" s="55" t="s">
        <v>8</v>
      </c>
      <c r="Y44" s="84" t="s">
        <v>9</v>
      </c>
      <c r="Z44" s="85"/>
      <c r="AA44" s="82" t="s">
        <v>11</v>
      </c>
    </row>
    <row r="45" spans="2:27">
      <c r="B45" s="90"/>
      <c r="C45" s="91"/>
      <c r="D45" s="25" t="s">
        <v>55</v>
      </c>
      <c r="E45" s="25" t="s">
        <v>55</v>
      </c>
      <c r="F45" s="29" t="s">
        <v>56</v>
      </c>
      <c r="G45" s="83"/>
      <c r="H45" s="39" t="s">
        <v>55</v>
      </c>
      <c r="I45" s="25" t="s">
        <v>55</v>
      </c>
      <c r="J45" s="29" t="s">
        <v>56</v>
      </c>
      <c r="K45" s="83"/>
      <c r="L45" s="39" t="s">
        <v>55</v>
      </c>
      <c r="M45" s="25" t="s">
        <v>55</v>
      </c>
      <c r="N45" s="29" t="s">
        <v>56</v>
      </c>
      <c r="O45" s="83"/>
      <c r="P45" s="39" t="s">
        <v>55</v>
      </c>
      <c r="Q45" s="25" t="s">
        <v>55</v>
      </c>
      <c r="R45" s="29" t="s">
        <v>56</v>
      </c>
      <c r="S45" s="83"/>
      <c r="T45" s="39" t="s">
        <v>55</v>
      </c>
      <c r="U45" s="25" t="s">
        <v>55</v>
      </c>
      <c r="V45" s="29" t="s">
        <v>56</v>
      </c>
      <c r="W45" s="83"/>
      <c r="X45" s="39" t="s">
        <v>55</v>
      </c>
      <c r="Y45" s="25" t="s">
        <v>55</v>
      </c>
      <c r="Z45" s="29" t="s">
        <v>56</v>
      </c>
      <c r="AA45" s="83"/>
    </row>
    <row r="46" spans="2:27">
      <c r="B46" s="20">
        <v>0.29166666666666669</v>
      </c>
      <c r="C46" s="20">
        <v>0.33333333333333331</v>
      </c>
      <c r="D46" s="9">
        <v>0</v>
      </c>
      <c r="E46" s="9">
        <v>0</v>
      </c>
      <c r="F46" s="30">
        <v>0</v>
      </c>
      <c r="G46" s="34">
        <f>SUM(D46:F46)</f>
        <v>0</v>
      </c>
      <c r="H46" s="9">
        <v>0</v>
      </c>
      <c r="I46" s="9">
        <v>0</v>
      </c>
      <c r="J46" s="30">
        <v>0</v>
      </c>
      <c r="K46" s="34">
        <f>SUM(H46:J46)</f>
        <v>0</v>
      </c>
      <c r="L46" s="40">
        <f>COUNTIFS($I$17:$I$36,"&lt;="&amp;B46+1/(24*60*60),$K$17:$K$36,"&gt;="&amp;C46-1/(24*60*60),$C$17:$C$36,"常勤",$D$17:$D$36,"○")</f>
        <v>0</v>
      </c>
      <c r="M46" s="9">
        <f>COUNTIFS($I$17:$I$36,"&lt;="&amp;B46+1/(24*60*60),$K$17:$K$36,"&gt;="&amp;C46-1/(24*60*60),$C$17:$C$36,"非常勤",$D$17:$D$36,"○")</f>
        <v>0</v>
      </c>
      <c r="N46" s="30">
        <f>COUNTIFS($I$17:$I$36,"&lt;="&amp;B46+1/(24*60*60),$K$17:$K$36,"&gt;="&amp;C46-1/(24*60*60),$C$17:$C$36,"非常勤",$D$17:$D$36,"")</f>
        <v>0</v>
      </c>
      <c r="O46" s="34">
        <f>SUM(L46:N46)</f>
        <v>0</v>
      </c>
      <c r="P46" s="40">
        <f>COUNTIFS($L$17:$L$36,"&lt;="&amp;B46+1/(24*60*60),$M$17:$M$36,"&gt;="&amp;C46-1/(24*60*60),$C$17:$C$36,"常勤",$D$17:$D$36,"○")</f>
        <v>0</v>
      </c>
      <c r="Q46" s="9">
        <f>COUNTIFS($L$17:$L$36,"&lt;="&amp;B46+1/(24*60*60),$M$17:$M$36,"&gt;="&amp;C46-1/(24*60*60),$C$17:$C$36,"非常勤",$D$17:$D$36,"○")</f>
        <v>0</v>
      </c>
      <c r="R46" s="30">
        <f>COUNTIFS($L$17:$L$36,"&lt;="&amp;B46+1/(24*60*60),$M$17:$M$36,"&gt;="&amp;C46-1/(24*60*60),$C$17:$C$36,"非常勤",$D$17:$D$36,"")</f>
        <v>0</v>
      </c>
      <c r="S46" s="34">
        <f>SUM(P46:R46)</f>
        <v>0</v>
      </c>
      <c r="T46" s="40">
        <f>COUNTIFS($N$17:$N$36,"&lt;="&amp;B46+1/(24*60*60),$P$17:$P$36,"&gt;="&amp;C46-1/(24*60*60),$C$17:$C$36,"常勤",$D$17:$D$36,"○")</f>
        <v>0</v>
      </c>
      <c r="U46" s="9">
        <f>COUNTIFS($N$17:$N$36,"&lt;="&amp;B46+1/(24*60*60),$P$17:$P$36,"&gt;="&amp;C46-1/(24*60*60),$C$17:$C$36,"非常勤",$D$17:$D$36,"○")</f>
        <v>0</v>
      </c>
      <c r="V46" s="30">
        <f>COUNTIFS($N$17:$N$36,"&lt;="&amp;B46+1/(24*60*60),$P$17:$P$36,"&gt;="&amp;C46-1/(24*60*60),$C$17:$C$36,"非常勤",$D$17:$D$36,"")</f>
        <v>0</v>
      </c>
      <c r="W46" s="34">
        <f>SUM(T46:V46)</f>
        <v>0</v>
      </c>
      <c r="X46" s="40">
        <f>COUNTIFS($N$17:$N$36,"&lt;="&amp;F46+1/(24*60*60),$P$17:$P$36,"&gt;="&amp;G46-1/(24*60*60),$C$17:$C$36,"常勤",$D$17:$D$36,"○")</f>
        <v>0</v>
      </c>
      <c r="Y46" s="9">
        <f>COUNTIFS($N$17:$N$36,"&lt;="&amp;F46+1/(24*60*60),$P$17:$P$36,"&gt;="&amp;G46-1/(24*60*60),$C$17:$C$36,"非常勤",$D$17:$D$36,"○")</f>
        <v>0</v>
      </c>
      <c r="Z46" s="30">
        <f>COUNTIFS($N$17:$N$36,"&lt;="&amp;F46+1/(24*60*60),$P$17:$P$36,"&gt;="&amp;G46-1/(24*60*60),$C$17:$C$36,"非常勤",$D$17:$D$36,"")</f>
        <v>0</v>
      </c>
      <c r="AA46" s="34">
        <f>SUM(X46:Z46)</f>
        <v>0</v>
      </c>
    </row>
    <row r="47" spans="2:27">
      <c r="B47" s="20">
        <v>0.33333333333333331</v>
      </c>
      <c r="C47" s="20">
        <v>0.375</v>
      </c>
      <c r="D47" s="19">
        <v>0</v>
      </c>
      <c r="E47" s="19">
        <v>1</v>
      </c>
      <c r="F47" s="33">
        <v>1</v>
      </c>
      <c r="G47" s="37">
        <v>2</v>
      </c>
      <c r="H47" s="19">
        <v>0</v>
      </c>
      <c r="I47" s="19">
        <v>1</v>
      </c>
      <c r="J47" s="33">
        <v>1</v>
      </c>
      <c r="K47" s="37">
        <v>2</v>
      </c>
      <c r="L47" s="19">
        <v>0</v>
      </c>
      <c r="M47" s="19">
        <v>1</v>
      </c>
      <c r="N47" s="33">
        <v>1</v>
      </c>
      <c r="O47" s="37">
        <v>2</v>
      </c>
      <c r="P47" s="19">
        <v>0</v>
      </c>
      <c r="Q47" s="19">
        <v>1</v>
      </c>
      <c r="R47" s="33">
        <v>1</v>
      </c>
      <c r="S47" s="37">
        <v>2</v>
      </c>
      <c r="T47" s="19">
        <v>0</v>
      </c>
      <c r="U47" s="19">
        <v>1</v>
      </c>
      <c r="V47" s="33">
        <v>1</v>
      </c>
      <c r="W47" s="37">
        <v>2</v>
      </c>
      <c r="X47" s="19">
        <v>0</v>
      </c>
      <c r="Y47" s="19">
        <v>1</v>
      </c>
      <c r="Z47" s="33">
        <v>1</v>
      </c>
      <c r="AA47" s="37">
        <v>2</v>
      </c>
    </row>
    <row r="48" spans="2:27">
      <c r="B48" s="20">
        <v>0.375</v>
      </c>
      <c r="C48" s="20">
        <v>0.41666666666666702</v>
      </c>
      <c r="D48" s="18">
        <v>1</v>
      </c>
      <c r="E48" s="18">
        <v>3</v>
      </c>
      <c r="F48" s="32">
        <v>2</v>
      </c>
      <c r="G48" s="36">
        <v>6</v>
      </c>
      <c r="H48" s="18">
        <v>1</v>
      </c>
      <c r="I48" s="18">
        <v>3</v>
      </c>
      <c r="J48" s="32">
        <v>2</v>
      </c>
      <c r="K48" s="36">
        <v>6</v>
      </c>
      <c r="L48" s="18">
        <v>1</v>
      </c>
      <c r="M48" s="18">
        <v>3</v>
      </c>
      <c r="N48" s="32">
        <v>2</v>
      </c>
      <c r="O48" s="36">
        <v>6</v>
      </c>
      <c r="P48" s="18">
        <v>1</v>
      </c>
      <c r="Q48" s="18">
        <v>3</v>
      </c>
      <c r="R48" s="32">
        <v>2</v>
      </c>
      <c r="S48" s="36">
        <v>6</v>
      </c>
      <c r="T48" s="18">
        <v>1</v>
      </c>
      <c r="U48" s="18">
        <v>3</v>
      </c>
      <c r="V48" s="32">
        <v>2</v>
      </c>
      <c r="W48" s="36">
        <v>6</v>
      </c>
      <c r="X48" s="18">
        <v>1</v>
      </c>
      <c r="Y48" s="18">
        <v>1</v>
      </c>
      <c r="Z48" s="32">
        <v>0</v>
      </c>
      <c r="AA48" s="36">
        <v>2</v>
      </c>
    </row>
    <row r="49" spans="2:27">
      <c r="B49" s="20">
        <v>0.41666666666666669</v>
      </c>
      <c r="C49" s="20">
        <v>0.45833333333333331</v>
      </c>
      <c r="D49" s="18">
        <v>1</v>
      </c>
      <c r="E49" s="18">
        <v>3</v>
      </c>
      <c r="F49" s="32">
        <v>2</v>
      </c>
      <c r="G49" s="36">
        <v>6</v>
      </c>
      <c r="H49" s="18">
        <v>1</v>
      </c>
      <c r="I49" s="18">
        <v>3</v>
      </c>
      <c r="J49" s="32">
        <v>2</v>
      </c>
      <c r="K49" s="36">
        <v>6</v>
      </c>
      <c r="L49" s="18">
        <v>1</v>
      </c>
      <c r="M49" s="18">
        <v>3</v>
      </c>
      <c r="N49" s="32">
        <v>2</v>
      </c>
      <c r="O49" s="36">
        <v>6</v>
      </c>
      <c r="P49" s="18">
        <v>1</v>
      </c>
      <c r="Q49" s="18">
        <v>3</v>
      </c>
      <c r="R49" s="32">
        <v>2</v>
      </c>
      <c r="S49" s="36">
        <v>6</v>
      </c>
      <c r="T49" s="18">
        <v>1</v>
      </c>
      <c r="U49" s="18">
        <v>3</v>
      </c>
      <c r="V49" s="32">
        <v>2</v>
      </c>
      <c r="W49" s="36">
        <v>6</v>
      </c>
      <c r="X49" s="18">
        <v>1</v>
      </c>
      <c r="Y49" s="18">
        <v>1</v>
      </c>
      <c r="Z49" s="32">
        <v>0</v>
      </c>
      <c r="AA49" s="36">
        <v>2</v>
      </c>
    </row>
    <row r="50" spans="2:27">
      <c r="B50" s="20">
        <v>0.45833333333333298</v>
      </c>
      <c r="C50" s="20">
        <v>0.5</v>
      </c>
      <c r="D50" s="18">
        <v>1</v>
      </c>
      <c r="E50" s="18">
        <v>3</v>
      </c>
      <c r="F50" s="32">
        <v>2</v>
      </c>
      <c r="G50" s="36">
        <v>6</v>
      </c>
      <c r="H50" s="18">
        <v>1</v>
      </c>
      <c r="I50" s="18">
        <v>3</v>
      </c>
      <c r="J50" s="32">
        <v>2</v>
      </c>
      <c r="K50" s="36">
        <v>6</v>
      </c>
      <c r="L50" s="18">
        <v>1</v>
      </c>
      <c r="M50" s="18">
        <v>3</v>
      </c>
      <c r="N50" s="32">
        <v>2</v>
      </c>
      <c r="O50" s="36">
        <v>6</v>
      </c>
      <c r="P50" s="18">
        <v>1</v>
      </c>
      <c r="Q50" s="18">
        <v>3</v>
      </c>
      <c r="R50" s="32">
        <v>2</v>
      </c>
      <c r="S50" s="36">
        <v>6</v>
      </c>
      <c r="T50" s="18">
        <v>1</v>
      </c>
      <c r="U50" s="18">
        <v>3</v>
      </c>
      <c r="V50" s="32">
        <v>2</v>
      </c>
      <c r="W50" s="36">
        <v>6</v>
      </c>
      <c r="X50" s="18">
        <v>1</v>
      </c>
      <c r="Y50" s="18">
        <v>1</v>
      </c>
      <c r="Z50" s="32">
        <v>0</v>
      </c>
      <c r="AA50" s="36">
        <v>2</v>
      </c>
    </row>
    <row r="51" spans="2:27">
      <c r="B51" s="20">
        <v>0.5</v>
      </c>
      <c r="C51" s="20">
        <v>0.54166666666666596</v>
      </c>
      <c r="D51" s="18">
        <v>1</v>
      </c>
      <c r="E51" s="18">
        <v>3</v>
      </c>
      <c r="F51" s="32">
        <v>2</v>
      </c>
      <c r="G51" s="36">
        <v>6</v>
      </c>
      <c r="H51" s="18">
        <v>1</v>
      </c>
      <c r="I51" s="18">
        <v>3</v>
      </c>
      <c r="J51" s="32">
        <v>2</v>
      </c>
      <c r="K51" s="36">
        <v>6</v>
      </c>
      <c r="L51" s="18">
        <v>1</v>
      </c>
      <c r="M51" s="18">
        <v>3</v>
      </c>
      <c r="N51" s="32">
        <v>2</v>
      </c>
      <c r="O51" s="36">
        <v>6</v>
      </c>
      <c r="P51" s="18">
        <v>1</v>
      </c>
      <c r="Q51" s="18">
        <v>3</v>
      </c>
      <c r="R51" s="32">
        <v>2</v>
      </c>
      <c r="S51" s="36">
        <v>6</v>
      </c>
      <c r="T51" s="18">
        <v>1</v>
      </c>
      <c r="U51" s="18">
        <v>3</v>
      </c>
      <c r="V51" s="32">
        <v>2</v>
      </c>
      <c r="W51" s="36">
        <v>6</v>
      </c>
      <c r="X51" s="18">
        <v>1</v>
      </c>
      <c r="Y51" s="18">
        <v>1</v>
      </c>
      <c r="Z51" s="32">
        <v>0</v>
      </c>
      <c r="AA51" s="36">
        <v>2</v>
      </c>
    </row>
    <row r="52" spans="2:27">
      <c r="B52" s="20">
        <v>0.54166666666666596</v>
      </c>
      <c r="C52" s="20">
        <v>0.58333333333333304</v>
      </c>
      <c r="D52" s="18">
        <v>1</v>
      </c>
      <c r="E52" s="18">
        <v>3</v>
      </c>
      <c r="F52" s="32">
        <v>2</v>
      </c>
      <c r="G52" s="36">
        <v>6</v>
      </c>
      <c r="H52" s="18">
        <v>1</v>
      </c>
      <c r="I52" s="18">
        <v>3</v>
      </c>
      <c r="J52" s="32">
        <v>2</v>
      </c>
      <c r="K52" s="36">
        <v>6</v>
      </c>
      <c r="L52" s="18">
        <v>1</v>
      </c>
      <c r="M52" s="18">
        <v>3</v>
      </c>
      <c r="N52" s="32">
        <v>2</v>
      </c>
      <c r="O52" s="36">
        <v>6</v>
      </c>
      <c r="P52" s="18">
        <v>1</v>
      </c>
      <c r="Q52" s="18">
        <v>3</v>
      </c>
      <c r="R52" s="32">
        <v>2</v>
      </c>
      <c r="S52" s="36">
        <v>6</v>
      </c>
      <c r="T52" s="18">
        <v>1</v>
      </c>
      <c r="U52" s="18">
        <v>3</v>
      </c>
      <c r="V52" s="32">
        <v>2</v>
      </c>
      <c r="W52" s="36">
        <v>6</v>
      </c>
      <c r="X52" s="18">
        <v>1</v>
      </c>
      <c r="Y52" s="18">
        <v>1</v>
      </c>
      <c r="Z52" s="32">
        <v>0</v>
      </c>
      <c r="AA52" s="36">
        <v>2</v>
      </c>
    </row>
    <row r="53" spans="2:27">
      <c r="B53" s="20">
        <v>0.58333333333333304</v>
      </c>
      <c r="C53" s="20">
        <v>0.625</v>
      </c>
      <c r="D53" s="18">
        <v>1</v>
      </c>
      <c r="E53" s="18">
        <v>3</v>
      </c>
      <c r="F53" s="32">
        <v>2</v>
      </c>
      <c r="G53" s="36">
        <v>6</v>
      </c>
      <c r="H53" s="18">
        <v>1</v>
      </c>
      <c r="I53" s="18">
        <v>3</v>
      </c>
      <c r="J53" s="32">
        <v>2</v>
      </c>
      <c r="K53" s="36">
        <v>6</v>
      </c>
      <c r="L53" s="18">
        <v>1</v>
      </c>
      <c r="M53" s="18">
        <v>3</v>
      </c>
      <c r="N53" s="32">
        <v>2</v>
      </c>
      <c r="O53" s="36">
        <v>6</v>
      </c>
      <c r="P53" s="18">
        <v>1</v>
      </c>
      <c r="Q53" s="18">
        <v>3</v>
      </c>
      <c r="R53" s="32">
        <v>2</v>
      </c>
      <c r="S53" s="36">
        <v>6</v>
      </c>
      <c r="T53" s="18">
        <v>1</v>
      </c>
      <c r="U53" s="18">
        <v>3</v>
      </c>
      <c r="V53" s="32">
        <v>2</v>
      </c>
      <c r="W53" s="36">
        <v>6</v>
      </c>
      <c r="X53" s="18">
        <v>1</v>
      </c>
      <c r="Y53" s="18">
        <v>1</v>
      </c>
      <c r="Z53" s="32">
        <v>0</v>
      </c>
      <c r="AA53" s="36">
        <v>2</v>
      </c>
    </row>
    <row r="54" spans="2:27">
      <c r="B54" s="20">
        <v>0.625</v>
      </c>
      <c r="C54" s="20">
        <v>0.66666666666666596</v>
      </c>
      <c r="D54" s="18">
        <v>1</v>
      </c>
      <c r="E54" s="18">
        <v>3</v>
      </c>
      <c r="F54" s="32">
        <v>2</v>
      </c>
      <c r="G54" s="36">
        <v>6</v>
      </c>
      <c r="H54" s="18">
        <v>1</v>
      </c>
      <c r="I54" s="18">
        <v>3</v>
      </c>
      <c r="J54" s="32">
        <v>2</v>
      </c>
      <c r="K54" s="36">
        <v>6</v>
      </c>
      <c r="L54" s="18">
        <v>1</v>
      </c>
      <c r="M54" s="18">
        <v>3</v>
      </c>
      <c r="N54" s="32">
        <v>2</v>
      </c>
      <c r="O54" s="36">
        <v>6</v>
      </c>
      <c r="P54" s="18">
        <v>1</v>
      </c>
      <c r="Q54" s="18">
        <v>3</v>
      </c>
      <c r="R54" s="32">
        <v>2</v>
      </c>
      <c r="S54" s="36">
        <v>6</v>
      </c>
      <c r="T54" s="18">
        <v>1</v>
      </c>
      <c r="U54" s="18">
        <v>3</v>
      </c>
      <c r="V54" s="32">
        <v>2</v>
      </c>
      <c r="W54" s="36">
        <v>6</v>
      </c>
      <c r="X54" s="18">
        <v>1</v>
      </c>
      <c r="Y54" s="18">
        <v>1</v>
      </c>
      <c r="Z54" s="32">
        <v>0</v>
      </c>
      <c r="AA54" s="36">
        <v>2</v>
      </c>
    </row>
    <row r="55" spans="2:27">
      <c r="B55" s="20">
        <v>0.66666666666666596</v>
      </c>
      <c r="C55" s="20">
        <v>0.70833333333333304</v>
      </c>
      <c r="D55" s="18">
        <v>1</v>
      </c>
      <c r="E55" s="18">
        <v>3</v>
      </c>
      <c r="F55" s="32">
        <v>2</v>
      </c>
      <c r="G55" s="36">
        <v>6</v>
      </c>
      <c r="H55" s="18">
        <v>1</v>
      </c>
      <c r="I55" s="18">
        <v>3</v>
      </c>
      <c r="J55" s="32">
        <v>2</v>
      </c>
      <c r="K55" s="36">
        <v>6</v>
      </c>
      <c r="L55" s="18">
        <v>1</v>
      </c>
      <c r="M55" s="18">
        <v>3</v>
      </c>
      <c r="N55" s="32">
        <v>2</v>
      </c>
      <c r="O55" s="36">
        <v>6</v>
      </c>
      <c r="P55" s="18">
        <v>1</v>
      </c>
      <c r="Q55" s="18">
        <v>3</v>
      </c>
      <c r="R55" s="32">
        <v>2</v>
      </c>
      <c r="S55" s="36">
        <v>6</v>
      </c>
      <c r="T55" s="18">
        <v>1</v>
      </c>
      <c r="U55" s="18">
        <v>3</v>
      </c>
      <c r="V55" s="32">
        <v>2</v>
      </c>
      <c r="W55" s="36">
        <v>6</v>
      </c>
      <c r="X55" s="18">
        <v>1</v>
      </c>
      <c r="Y55" s="18">
        <v>1</v>
      </c>
      <c r="Z55" s="32">
        <v>0</v>
      </c>
      <c r="AA55" s="36">
        <v>2</v>
      </c>
    </row>
    <row r="56" spans="2:27">
      <c r="B56" s="20">
        <v>0.70833333333333304</v>
      </c>
      <c r="C56" s="20">
        <v>0.75</v>
      </c>
      <c r="D56" s="18">
        <v>1</v>
      </c>
      <c r="E56" s="18">
        <v>3</v>
      </c>
      <c r="F56" s="32">
        <v>2</v>
      </c>
      <c r="G56" s="36">
        <v>6</v>
      </c>
      <c r="H56" s="18">
        <v>1</v>
      </c>
      <c r="I56" s="18">
        <v>3</v>
      </c>
      <c r="J56" s="32">
        <v>2</v>
      </c>
      <c r="K56" s="36">
        <v>6</v>
      </c>
      <c r="L56" s="18">
        <v>1</v>
      </c>
      <c r="M56" s="18">
        <v>3</v>
      </c>
      <c r="N56" s="32">
        <v>2</v>
      </c>
      <c r="O56" s="36">
        <v>6</v>
      </c>
      <c r="P56" s="18">
        <v>1</v>
      </c>
      <c r="Q56" s="18">
        <v>3</v>
      </c>
      <c r="R56" s="32">
        <v>2</v>
      </c>
      <c r="S56" s="36">
        <v>6</v>
      </c>
      <c r="T56" s="18">
        <v>1</v>
      </c>
      <c r="U56" s="18">
        <v>3</v>
      </c>
      <c r="V56" s="32">
        <v>2</v>
      </c>
      <c r="W56" s="36">
        <v>6</v>
      </c>
      <c r="X56" s="19">
        <v>0</v>
      </c>
      <c r="Y56" s="19">
        <v>1</v>
      </c>
      <c r="Z56" s="33">
        <v>1</v>
      </c>
      <c r="AA56" s="37">
        <v>2</v>
      </c>
    </row>
    <row r="57" spans="2:27">
      <c r="B57" s="20">
        <v>0.75</v>
      </c>
      <c r="C57" s="20">
        <v>0.79166666666666696</v>
      </c>
      <c r="D57" s="19">
        <v>0</v>
      </c>
      <c r="E57" s="19">
        <v>1</v>
      </c>
      <c r="F57" s="33">
        <v>1</v>
      </c>
      <c r="G57" s="37">
        <v>2</v>
      </c>
      <c r="H57" s="19">
        <v>0</v>
      </c>
      <c r="I57" s="19">
        <v>1</v>
      </c>
      <c r="J57" s="33">
        <v>1</v>
      </c>
      <c r="K57" s="37">
        <v>2</v>
      </c>
      <c r="L57" s="19">
        <v>0</v>
      </c>
      <c r="M57" s="19">
        <v>1</v>
      </c>
      <c r="N57" s="33">
        <v>1</v>
      </c>
      <c r="O57" s="37">
        <v>2</v>
      </c>
      <c r="P57" s="19">
        <v>0</v>
      </c>
      <c r="Q57" s="19">
        <v>1</v>
      </c>
      <c r="R57" s="33">
        <v>1</v>
      </c>
      <c r="S57" s="37">
        <v>2</v>
      </c>
      <c r="T57" s="19">
        <v>0</v>
      </c>
      <c r="U57" s="19">
        <v>1</v>
      </c>
      <c r="V57" s="33">
        <v>1</v>
      </c>
      <c r="W57" s="37">
        <v>2</v>
      </c>
      <c r="X57" s="19">
        <v>0</v>
      </c>
      <c r="Y57" s="19">
        <v>1</v>
      </c>
      <c r="Z57" s="33">
        <v>1</v>
      </c>
      <c r="AA57" s="37">
        <v>2</v>
      </c>
    </row>
    <row r="58" spans="2:27">
      <c r="B58" s="20">
        <v>0.79166666666666696</v>
      </c>
      <c r="C58" s="20">
        <v>0.83333333333333304</v>
      </c>
      <c r="D58" s="9">
        <v>0</v>
      </c>
      <c r="E58" s="9">
        <v>0</v>
      </c>
      <c r="F58" s="30">
        <v>0</v>
      </c>
      <c r="G58" s="34">
        <f>SUM(D58:F58)</f>
        <v>0</v>
      </c>
      <c r="H58" s="9">
        <v>0</v>
      </c>
      <c r="I58" s="9">
        <v>0</v>
      </c>
      <c r="J58" s="30">
        <v>0</v>
      </c>
      <c r="K58" s="34">
        <f>SUM(H58:J58)</f>
        <v>0</v>
      </c>
      <c r="L58" s="40">
        <f>COUNTIFS($I$17:$I$36,"&lt;="&amp;B58+1/(24*60*60),$K$17:$K$36,"&gt;="&amp;C58-1/(24*60*60),$C$17:$C$36,"常勤",$D$17:$D$36,"○")</f>
        <v>0</v>
      </c>
      <c r="M58" s="9">
        <f>COUNTIFS($I$17:$I$36,"&lt;="&amp;B58+1/(24*60*60),$K$17:$K$36,"&gt;="&amp;C58-1/(24*60*60),$C$17:$C$36,"非常勤",$D$17:$D$36,"○")</f>
        <v>0</v>
      </c>
      <c r="N58" s="30">
        <f>COUNTIFS($I$17:$I$36,"&lt;="&amp;B58+1/(24*60*60),$K$17:$K$36,"&gt;="&amp;C58-1/(24*60*60),$C$17:$C$36,"非常勤",$D$17:$D$36,"")</f>
        <v>0</v>
      </c>
      <c r="O58" s="34">
        <f>SUM(L58:N58)</f>
        <v>0</v>
      </c>
      <c r="P58" s="40">
        <f>COUNTIFS($L$17:$L$36,"&lt;="&amp;B58+1/(24*60*60),$M$17:$M$36,"&gt;="&amp;C58-1/(24*60*60),$C$17:$C$36,"常勤",$D$17:$D$36,"○")</f>
        <v>0</v>
      </c>
      <c r="Q58" s="9">
        <f>COUNTIFS($L$17:$L$36,"&lt;="&amp;B58+1/(24*60*60),$M$17:$M$36,"&gt;="&amp;C58-1/(24*60*60),$C$17:$C$36,"非常勤",$D$17:$D$36,"○")</f>
        <v>0</v>
      </c>
      <c r="R58" s="30">
        <f>COUNTIFS($L$17:$L$36,"&lt;="&amp;B58+1/(24*60*60),$M$17:$M$36,"&gt;="&amp;C58-1/(24*60*60),$C$17:$C$36,"非常勤",$D$17:$D$36,"")</f>
        <v>0</v>
      </c>
      <c r="S58" s="34">
        <f>SUM(P58:R58)</f>
        <v>0</v>
      </c>
      <c r="T58" s="40">
        <f>COUNTIFS($N$17:$N$36,"&lt;="&amp;B58+1/(24*60*60),$P$17:$P$36,"&gt;="&amp;C58-1/(24*60*60),$C$17:$C$36,"常勤",$D$17:$D$36,"○")</f>
        <v>0</v>
      </c>
      <c r="U58" s="9">
        <f>COUNTIFS($N$17:$N$36,"&lt;="&amp;B58+1/(24*60*60),$P$17:$P$36,"&gt;="&amp;C58-1/(24*60*60),$C$17:$C$36,"非常勤",$D$17:$D$36,"○")</f>
        <v>0</v>
      </c>
      <c r="V58" s="30">
        <f>COUNTIFS($N$17:$N$36,"&lt;="&amp;B58+1/(24*60*60),$P$17:$P$36,"&gt;="&amp;C58-1/(24*60*60),$C$17:$C$36,"非常勤",$D$17:$D$36,"")</f>
        <v>0</v>
      </c>
      <c r="W58" s="34">
        <f>SUM(T58:V58)</f>
        <v>0</v>
      </c>
      <c r="X58" s="40">
        <f>COUNTIFS($N$17:$N$36,"&lt;="&amp;F58+1/(24*60*60),$P$17:$P$36,"&gt;="&amp;G58-1/(24*60*60),$C$17:$C$36,"常勤",$D$17:$D$36,"○")</f>
        <v>0</v>
      </c>
      <c r="Y58" s="9">
        <f>COUNTIFS($N$17:$N$36,"&lt;="&amp;F58+1/(24*60*60),$P$17:$P$36,"&gt;="&amp;G58-1/(24*60*60),$C$17:$C$36,"非常勤",$D$17:$D$36,"○")</f>
        <v>0</v>
      </c>
      <c r="Z58" s="30">
        <f>COUNTIFS($N$17:$N$36,"&lt;="&amp;F58+1/(24*60*60),$P$17:$P$36,"&gt;="&amp;G58-1/(24*60*60),$C$17:$C$36,"非常勤",$D$17:$D$36,"")</f>
        <v>0</v>
      </c>
      <c r="AA58" s="34">
        <f>SUM(X58:Z58)</f>
        <v>0</v>
      </c>
    </row>
    <row r="62" spans="2:27">
      <c r="B62" t="s">
        <v>104</v>
      </c>
    </row>
    <row r="63" spans="2:27" ht="18.5" thickBot="1">
      <c r="B63" s="86" t="s">
        <v>54</v>
      </c>
      <c r="C63" s="87"/>
      <c r="D63" s="84" t="s">
        <v>16</v>
      </c>
      <c r="E63" s="84"/>
      <c r="F63" s="84"/>
      <c r="G63" s="92"/>
      <c r="H63" s="84" t="s">
        <v>17</v>
      </c>
      <c r="I63" s="84"/>
      <c r="J63" s="84"/>
      <c r="K63" s="92"/>
      <c r="L63" s="84" t="s">
        <v>18</v>
      </c>
      <c r="M63" s="84"/>
      <c r="N63" s="84"/>
      <c r="O63" s="92"/>
      <c r="P63" s="84" t="s">
        <v>19</v>
      </c>
      <c r="Q63" s="84"/>
      <c r="R63" s="84"/>
      <c r="S63" s="92"/>
      <c r="T63" s="84" t="s">
        <v>20</v>
      </c>
      <c r="U63" s="84"/>
      <c r="V63" s="84"/>
      <c r="W63" s="92"/>
      <c r="X63" s="84" t="s">
        <v>21</v>
      </c>
      <c r="Y63" s="84"/>
      <c r="Z63" s="84"/>
      <c r="AA63" s="92"/>
    </row>
    <row r="64" spans="2:27">
      <c r="B64" s="88"/>
      <c r="C64" s="89"/>
      <c r="D64" s="54" t="s">
        <v>8</v>
      </c>
      <c r="E64" s="84" t="s">
        <v>9</v>
      </c>
      <c r="F64" s="85"/>
      <c r="G64" s="82" t="s">
        <v>11</v>
      </c>
      <c r="H64" s="55" t="s">
        <v>8</v>
      </c>
      <c r="I64" s="84" t="s">
        <v>9</v>
      </c>
      <c r="J64" s="85"/>
      <c r="K64" s="82" t="s">
        <v>11</v>
      </c>
      <c r="L64" s="55" t="s">
        <v>8</v>
      </c>
      <c r="M64" s="84" t="s">
        <v>9</v>
      </c>
      <c r="N64" s="85"/>
      <c r="O64" s="82" t="s">
        <v>11</v>
      </c>
      <c r="P64" s="55" t="s">
        <v>8</v>
      </c>
      <c r="Q64" s="84" t="s">
        <v>9</v>
      </c>
      <c r="R64" s="85"/>
      <c r="S64" s="82" t="s">
        <v>11</v>
      </c>
      <c r="T64" s="55" t="s">
        <v>8</v>
      </c>
      <c r="U64" s="84" t="s">
        <v>9</v>
      </c>
      <c r="V64" s="85"/>
      <c r="W64" s="82" t="s">
        <v>11</v>
      </c>
      <c r="X64" s="55" t="s">
        <v>8</v>
      </c>
      <c r="Y64" s="84" t="s">
        <v>9</v>
      </c>
      <c r="Z64" s="85"/>
      <c r="AA64" s="82" t="s">
        <v>11</v>
      </c>
    </row>
    <row r="65" spans="2:27">
      <c r="B65" s="90"/>
      <c r="C65" s="91"/>
      <c r="D65" s="25" t="s">
        <v>55</v>
      </c>
      <c r="E65" s="25" t="s">
        <v>55</v>
      </c>
      <c r="F65" s="29" t="s">
        <v>56</v>
      </c>
      <c r="G65" s="83"/>
      <c r="H65" s="39" t="s">
        <v>55</v>
      </c>
      <c r="I65" s="25" t="s">
        <v>55</v>
      </c>
      <c r="J65" s="29" t="s">
        <v>56</v>
      </c>
      <c r="K65" s="83"/>
      <c r="L65" s="39" t="s">
        <v>55</v>
      </c>
      <c r="M65" s="25" t="s">
        <v>55</v>
      </c>
      <c r="N65" s="29" t="s">
        <v>56</v>
      </c>
      <c r="O65" s="83"/>
      <c r="P65" s="39" t="s">
        <v>55</v>
      </c>
      <c r="Q65" s="25" t="s">
        <v>55</v>
      </c>
      <c r="R65" s="29" t="s">
        <v>56</v>
      </c>
      <c r="S65" s="83"/>
      <c r="T65" s="39" t="s">
        <v>55</v>
      </c>
      <c r="U65" s="25" t="s">
        <v>55</v>
      </c>
      <c r="V65" s="29" t="s">
        <v>56</v>
      </c>
      <c r="W65" s="83"/>
      <c r="X65" s="39" t="s">
        <v>55</v>
      </c>
      <c r="Y65" s="25" t="s">
        <v>55</v>
      </c>
      <c r="Z65" s="29" t="s">
        <v>56</v>
      </c>
      <c r="AA65" s="83"/>
    </row>
    <row r="66" spans="2:27">
      <c r="B66" s="20">
        <v>0.29166666666666669</v>
      </c>
      <c r="C66" s="20">
        <v>0.33333333333333331</v>
      </c>
      <c r="D66" s="9">
        <v>0</v>
      </c>
      <c r="E66" s="9">
        <v>0</v>
      </c>
      <c r="F66" s="30">
        <v>0</v>
      </c>
      <c r="G66" s="34">
        <f>SUM(D66:F66)</f>
        <v>0</v>
      </c>
      <c r="H66" s="9">
        <v>0</v>
      </c>
      <c r="I66" s="9">
        <v>0</v>
      </c>
      <c r="J66" s="30">
        <v>0</v>
      </c>
      <c r="K66" s="34">
        <f>SUM(H66:J66)</f>
        <v>0</v>
      </c>
      <c r="L66" s="40">
        <f>COUNTIFS($I$17:$I$36,"&lt;="&amp;B66+1/(24*60*60),$K$17:$K$36,"&gt;="&amp;C66-1/(24*60*60),$C$17:$C$36,"常勤",$D$17:$D$36,"○")</f>
        <v>0</v>
      </c>
      <c r="M66" s="9">
        <f>COUNTIFS($I$17:$I$36,"&lt;="&amp;B66+1/(24*60*60),$K$17:$K$36,"&gt;="&amp;C66-1/(24*60*60),$C$17:$C$36,"非常勤",$D$17:$D$36,"○")</f>
        <v>0</v>
      </c>
      <c r="N66" s="30">
        <f>COUNTIFS($I$17:$I$36,"&lt;="&amp;B66+1/(24*60*60),$K$17:$K$36,"&gt;="&amp;C66-1/(24*60*60),$C$17:$C$36,"非常勤",$D$17:$D$36,"")</f>
        <v>0</v>
      </c>
      <c r="O66" s="34">
        <f>SUM(L66:N66)</f>
        <v>0</v>
      </c>
      <c r="P66" s="40">
        <f>COUNTIFS($L$17:$L$36,"&lt;="&amp;B66+1/(24*60*60),$M$17:$M$36,"&gt;="&amp;C66-1/(24*60*60),$C$17:$C$36,"常勤",$D$17:$D$36,"○")</f>
        <v>0</v>
      </c>
      <c r="Q66" s="9">
        <f>COUNTIFS($L$17:$L$36,"&lt;="&amp;B66+1/(24*60*60),$M$17:$M$36,"&gt;="&amp;C66-1/(24*60*60),$C$17:$C$36,"非常勤",$D$17:$D$36,"○")</f>
        <v>0</v>
      </c>
      <c r="R66" s="30">
        <f>COUNTIFS($L$17:$L$36,"&lt;="&amp;B66+1/(24*60*60),$M$17:$M$36,"&gt;="&amp;C66-1/(24*60*60),$C$17:$C$36,"非常勤",$D$17:$D$36,"")</f>
        <v>0</v>
      </c>
      <c r="S66" s="34">
        <f>SUM(P66:R66)</f>
        <v>0</v>
      </c>
      <c r="T66" s="40">
        <f>COUNTIFS($N$17:$N$36,"&lt;="&amp;B66+1/(24*60*60),$P$17:$P$36,"&gt;="&amp;C66-1/(24*60*60),$C$17:$C$36,"常勤",$D$17:$D$36,"○")</f>
        <v>0</v>
      </c>
      <c r="U66" s="9">
        <f>COUNTIFS($N$17:$N$36,"&lt;="&amp;B66+1/(24*60*60),$P$17:$P$36,"&gt;="&amp;C66-1/(24*60*60),$C$17:$C$36,"非常勤",$D$17:$D$36,"○")</f>
        <v>0</v>
      </c>
      <c r="V66" s="30">
        <f>COUNTIFS($N$17:$N$36,"&lt;="&amp;B66+1/(24*60*60),$P$17:$P$36,"&gt;="&amp;C66-1/(24*60*60),$C$17:$C$36,"非常勤",$D$17:$D$36,"")</f>
        <v>0</v>
      </c>
      <c r="W66" s="34">
        <f>SUM(T66:V66)</f>
        <v>0</v>
      </c>
      <c r="X66" s="40">
        <f>COUNTIFS($N$17:$N$36,"&lt;="&amp;F66+1/(24*60*60),$P$17:$P$36,"&gt;="&amp;G66-1/(24*60*60),$C$17:$C$36,"常勤",$D$17:$D$36,"○")</f>
        <v>0</v>
      </c>
      <c r="Y66" s="9">
        <f>COUNTIFS($N$17:$N$36,"&lt;="&amp;F66+1/(24*60*60),$P$17:$P$36,"&gt;="&amp;G66-1/(24*60*60),$C$17:$C$36,"非常勤",$D$17:$D$36,"○")</f>
        <v>0</v>
      </c>
      <c r="Z66" s="30">
        <f>COUNTIFS($N$17:$N$36,"&lt;="&amp;F66+1/(24*60*60),$P$17:$P$36,"&gt;="&amp;G66-1/(24*60*60),$C$17:$C$36,"非常勤",$D$17:$D$36,"")</f>
        <v>0</v>
      </c>
      <c r="AA66" s="34">
        <f>SUM(X66:Z66)</f>
        <v>0</v>
      </c>
    </row>
    <row r="67" spans="2:27">
      <c r="B67" s="20">
        <v>0.33333333333333331</v>
      </c>
      <c r="C67" s="20">
        <v>0.375</v>
      </c>
      <c r="D67" s="19">
        <v>0</v>
      </c>
      <c r="E67" s="19">
        <v>1</v>
      </c>
      <c r="F67" s="33">
        <v>1</v>
      </c>
      <c r="G67" s="37">
        <v>2</v>
      </c>
      <c r="H67" s="19">
        <v>0</v>
      </c>
      <c r="I67" s="19">
        <v>1</v>
      </c>
      <c r="J67" s="33">
        <v>1</v>
      </c>
      <c r="K67" s="37">
        <v>2</v>
      </c>
      <c r="L67" s="19">
        <v>0</v>
      </c>
      <c r="M67" s="19">
        <v>1</v>
      </c>
      <c r="N67" s="33">
        <v>1</v>
      </c>
      <c r="O67" s="37">
        <v>2</v>
      </c>
      <c r="P67" s="19">
        <v>0</v>
      </c>
      <c r="Q67" s="19">
        <v>1</v>
      </c>
      <c r="R67" s="33">
        <v>1</v>
      </c>
      <c r="S67" s="37">
        <v>2</v>
      </c>
      <c r="T67" s="19">
        <v>0</v>
      </c>
      <c r="U67" s="19">
        <v>1</v>
      </c>
      <c r="V67" s="33">
        <v>1</v>
      </c>
      <c r="W67" s="37">
        <v>2</v>
      </c>
      <c r="X67" s="19">
        <v>0</v>
      </c>
      <c r="Y67" s="19">
        <v>1</v>
      </c>
      <c r="Z67" s="33">
        <v>1</v>
      </c>
      <c r="AA67" s="37">
        <v>2</v>
      </c>
    </row>
    <row r="68" spans="2:27">
      <c r="B68" s="20">
        <v>0.375</v>
      </c>
      <c r="C68" s="20">
        <v>0.41666666666666702</v>
      </c>
      <c r="D68" s="18">
        <v>1</v>
      </c>
      <c r="E68" s="18">
        <v>7</v>
      </c>
      <c r="F68" s="32">
        <v>4</v>
      </c>
      <c r="G68" s="36">
        <v>12</v>
      </c>
      <c r="H68" s="18">
        <v>1</v>
      </c>
      <c r="I68" s="18">
        <v>7</v>
      </c>
      <c r="J68" s="32">
        <v>4</v>
      </c>
      <c r="K68" s="36">
        <v>12</v>
      </c>
      <c r="L68" s="18">
        <v>1</v>
      </c>
      <c r="M68" s="18">
        <v>7</v>
      </c>
      <c r="N68" s="32">
        <v>4</v>
      </c>
      <c r="O68" s="36">
        <v>12</v>
      </c>
      <c r="P68" s="18">
        <v>1</v>
      </c>
      <c r="Q68" s="18">
        <v>7</v>
      </c>
      <c r="R68" s="32">
        <v>4</v>
      </c>
      <c r="S68" s="36">
        <v>12</v>
      </c>
      <c r="T68" s="18">
        <v>1</v>
      </c>
      <c r="U68" s="18">
        <v>7</v>
      </c>
      <c r="V68" s="32">
        <v>4</v>
      </c>
      <c r="W68" s="36">
        <v>12</v>
      </c>
      <c r="X68" s="18">
        <v>1</v>
      </c>
      <c r="Y68" s="18">
        <v>1</v>
      </c>
      <c r="Z68" s="32">
        <v>0</v>
      </c>
      <c r="AA68" s="36">
        <v>2</v>
      </c>
    </row>
    <row r="69" spans="2:27">
      <c r="B69" s="20">
        <v>0.41666666666666669</v>
      </c>
      <c r="C69" s="20">
        <v>0.45833333333333331</v>
      </c>
      <c r="D69" s="18">
        <v>1</v>
      </c>
      <c r="E69" s="18">
        <v>7</v>
      </c>
      <c r="F69" s="32">
        <v>4</v>
      </c>
      <c r="G69" s="36">
        <v>12</v>
      </c>
      <c r="H69" s="18">
        <v>1</v>
      </c>
      <c r="I69" s="18">
        <v>7</v>
      </c>
      <c r="J69" s="32">
        <v>4</v>
      </c>
      <c r="K69" s="36">
        <v>12</v>
      </c>
      <c r="L69" s="18">
        <v>1</v>
      </c>
      <c r="M69" s="18">
        <v>7</v>
      </c>
      <c r="N69" s="32">
        <v>4</v>
      </c>
      <c r="O69" s="36">
        <v>12</v>
      </c>
      <c r="P69" s="18">
        <v>1</v>
      </c>
      <c r="Q69" s="18">
        <v>7</v>
      </c>
      <c r="R69" s="32">
        <v>4</v>
      </c>
      <c r="S69" s="36">
        <v>12</v>
      </c>
      <c r="T69" s="18">
        <v>1</v>
      </c>
      <c r="U69" s="18">
        <v>7</v>
      </c>
      <c r="V69" s="32">
        <v>4</v>
      </c>
      <c r="W69" s="36">
        <v>12</v>
      </c>
      <c r="X69" s="18">
        <v>1</v>
      </c>
      <c r="Y69" s="18">
        <v>1</v>
      </c>
      <c r="Z69" s="32">
        <v>0</v>
      </c>
      <c r="AA69" s="36">
        <v>2</v>
      </c>
    </row>
    <row r="70" spans="2:27">
      <c r="B70" s="20">
        <v>0.45833333333333298</v>
      </c>
      <c r="C70" s="20">
        <v>0.5</v>
      </c>
      <c r="D70" s="18">
        <v>1</v>
      </c>
      <c r="E70" s="18">
        <v>7</v>
      </c>
      <c r="F70" s="32">
        <v>4</v>
      </c>
      <c r="G70" s="36">
        <v>12</v>
      </c>
      <c r="H70" s="18">
        <v>1</v>
      </c>
      <c r="I70" s="18">
        <v>7</v>
      </c>
      <c r="J70" s="32">
        <v>4</v>
      </c>
      <c r="K70" s="36">
        <v>12</v>
      </c>
      <c r="L70" s="18">
        <v>1</v>
      </c>
      <c r="M70" s="18">
        <v>7</v>
      </c>
      <c r="N70" s="32">
        <v>4</v>
      </c>
      <c r="O70" s="36">
        <v>12</v>
      </c>
      <c r="P70" s="18">
        <v>1</v>
      </c>
      <c r="Q70" s="18">
        <v>7</v>
      </c>
      <c r="R70" s="32">
        <v>4</v>
      </c>
      <c r="S70" s="36">
        <v>12</v>
      </c>
      <c r="T70" s="18">
        <v>1</v>
      </c>
      <c r="U70" s="18">
        <v>7</v>
      </c>
      <c r="V70" s="32">
        <v>4</v>
      </c>
      <c r="W70" s="36">
        <v>12</v>
      </c>
      <c r="X70" s="18">
        <v>1</v>
      </c>
      <c r="Y70" s="18">
        <v>1</v>
      </c>
      <c r="Z70" s="32">
        <v>0</v>
      </c>
      <c r="AA70" s="36">
        <v>2</v>
      </c>
    </row>
    <row r="71" spans="2:27">
      <c r="B71" s="20">
        <v>0.5</v>
      </c>
      <c r="C71" s="20">
        <v>0.54166666666666596</v>
      </c>
      <c r="D71" s="18">
        <v>1</v>
      </c>
      <c r="E71" s="18">
        <v>7</v>
      </c>
      <c r="F71" s="32">
        <v>4</v>
      </c>
      <c r="G71" s="36">
        <v>12</v>
      </c>
      <c r="H71" s="18">
        <v>1</v>
      </c>
      <c r="I71" s="18">
        <v>7</v>
      </c>
      <c r="J71" s="32">
        <v>4</v>
      </c>
      <c r="K71" s="36">
        <v>12</v>
      </c>
      <c r="L71" s="18">
        <v>1</v>
      </c>
      <c r="M71" s="18">
        <v>7</v>
      </c>
      <c r="N71" s="32">
        <v>4</v>
      </c>
      <c r="O71" s="36">
        <v>12</v>
      </c>
      <c r="P71" s="18">
        <v>1</v>
      </c>
      <c r="Q71" s="18">
        <v>7</v>
      </c>
      <c r="R71" s="32">
        <v>4</v>
      </c>
      <c r="S71" s="36">
        <v>12</v>
      </c>
      <c r="T71" s="18">
        <v>1</v>
      </c>
      <c r="U71" s="18">
        <v>7</v>
      </c>
      <c r="V71" s="32">
        <v>4</v>
      </c>
      <c r="W71" s="36">
        <v>12</v>
      </c>
      <c r="X71" s="18">
        <v>1</v>
      </c>
      <c r="Y71" s="18">
        <v>1</v>
      </c>
      <c r="Z71" s="32">
        <v>0</v>
      </c>
      <c r="AA71" s="36">
        <v>2</v>
      </c>
    </row>
    <row r="72" spans="2:27">
      <c r="B72" s="20">
        <v>0.54166666666666596</v>
      </c>
      <c r="C72" s="20">
        <v>0.58333333333333304</v>
      </c>
      <c r="D72" s="18">
        <v>1</v>
      </c>
      <c r="E72" s="18">
        <v>7</v>
      </c>
      <c r="F72" s="32">
        <v>4</v>
      </c>
      <c r="G72" s="36">
        <v>12</v>
      </c>
      <c r="H72" s="18">
        <v>1</v>
      </c>
      <c r="I72" s="18">
        <v>7</v>
      </c>
      <c r="J72" s="32">
        <v>4</v>
      </c>
      <c r="K72" s="36">
        <v>12</v>
      </c>
      <c r="L72" s="18">
        <v>1</v>
      </c>
      <c r="M72" s="18">
        <v>7</v>
      </c>
      <c r="N72" s="32">
        <v>4</v>
      </c>
      <c r="O72" s="36">
        <v>12</v>
      </c>
      <c r="P72" s="18">
        <v>1</v>
      </c>
      <c r="Q72" s="18">
        <v>7</v>
      </c>
      <c r="R72" s="32">
        <v>4</v>
      </c>
      <c r="S72" s="36">
        <v>12</v>
      </c>
      <c r="T72" s="18">
        <v>1</v>
      </c>
      <c r="U72" s="18">
        <v>7</v>
      </c>
      <c r="V72" s="32">
        <v>4</v>
      </c>
      <c r="W72" s="36">
        <v>12</v>
      </c>
      <c r="X72" s="18">
        <v>1</v>
      </c>
      <c r="Y72" s="18">
        <v>1</v>
      </c>
      <c r="Z72" s="32">
        <v>0</v>
      </c>
      <c r="AA72" s="36">
        <v>2</v>
      </c>
    </row>
    <row r="73" spans="2:27">
      <c r="B73" s="20">
        <v>0.58333333333333304</v>
      </c>
      <c r="C73" s="20">
        <v>0.625</v>
      </c>
      <c r="D73" s="18">
        <v>1</v>
      </c>
      <c r="E73" s="18">
        <v>7</v>
      </c>
      <c r="F73" s="32">
        <v>4</v>
      </c>
      <c r="G73" s="36">
        <v>12</v>
      </c>
      <c r="H73" s="18">
        <v>1</v>
      </c>
      <c r="I73" s="18">
        <v>7</v>
      </c>
      <c r="J73" s="32">
        <v>4</v>
      </c>
      <c r="K73" s="36">
        <v>12</v>
      </c>
      <c r="L73" s="18">
        <v>1</v>
      </c>
      <c r="M73" s="18">
        <v>7</v>
      </c>
      <c r="N73" s="32">
        <v>4</v>
      </c>
      <c r="O73" s="36">
        <v>12</v>
      </c>
      <c r="P73" s="18">
        <v>1</v>
      </c>
      <c r="Q73" s="18">
        <v>7</v>
      </c>
      <c r="R73" s="32">
        <v>4</v>
      </c>
      <c r="S73" s="36">
        <v>12</v>
      </c>
      <c r="T73" s="18">
        <v>1</v>
      </c>
      <c r="U73" s="18">
        <v>7</v>
      </c>
      <c r="V73" s="32">
        <v>4</v>
      </c>
      <c r="W73" s="36">
        <v>12</v>
      </c>
      <c r="X73" s="18">
        <v>1</v>
      </c>
      <c r="Y73" s="18">
        <v>1</v>
      </c>
      <c r="Z73" s="32">
        <v>0</v>
      </c>
      <c r="AA73" s="36">
        <v>2</v>
      </c>
    </row>
    <row r="74" spans="2:27">
      <c r="B74" s="20">
        <v>0.625</v>
      </c>
      <c r="C74" s="20">
        <v>0.66666666666666596</v>
      </c>
      <c r="D74" s="18">
        <v>1</v>
      </c>
      <c r="E74" s="18">
        <v>7</v>
      </c>
      <c r="F74" s="32">
        <v>4</v>
      </c>
      <c r="G74" s="36">
        <v>12</v>
      </c>
      <c r="H74" s="18">
        <v>1</v>
      </c>
      <c r="I74" s="18">
        <v>7</v>
      </c>
      <c r="J74" s="32">
        <v>4</v>
      </c>
      <c r="K74" s="36">
        <v>12</v>
      </c>
      <c r="L74" s="18">
        <v>1</v>
      </c>
      <c r="M74" s="18">
        <v>7</v>
      </c>
      <c r="N74" s="32">
        <v>4</v>
      </c>
      <c r="O74" s="36">
        <v>12</v>
      </c>
      <c r="P74" s="18">
        <v>1</v>
      </c>
      <c r="Q74" s="18">
        <v>7</v>
      </c>
      <c r="R74" s="32">
        <v>4</v>
      </c>
      <c r="S74" s="36">
        <v>12</v>
      </c>
      <c r="T74" s="18">
        <v>1</v>
      </c>
      <c r="U74" s="18">
        <v>7</v>
      </c>
      <c r="V74" s="32">
        <v>4</v>
      </c>
      <c r="W74" s="36">
        <v>12</v>
      </c>
      <c r="X74" s="18">
        <v>1</v>
      </c>
      <c r="Y74" s="18">
        <v>1</v>
      </c>
      <c r="Z74" s="32">
        <v>0</v>
      </c>
      <c r="AA74" s="36">
        <v>2</v>
      </c>
    </row>
    <row r="75" spans="2:27">
      <c r="B75" s="20">
        <v>0.66666666666666596</v>
      </c>
      <c r="C75" s="20">
        <v>0.70833333333333304</v>
      </c>
      <c r="D75" s="18">
        <v>1</v>
      </c>
      <c r="E75" s="18">
        <v>7</v>
      </c>
      <c r="F75" s="32">
        <v>4</v>
      </c>
      <c r="G75" s="36">
        <v>12</v>
      </c>
      <c r="H75" s="18">
        <v>1</v>
      </c>
      <c r="I75" s="18">
        <v>7</v>
      </c>
      <c r="J75" s="32">
        <v>4</v>
      </c>
      <c r="K75" s="36">
        <v>12</v>
      </c>
      <c r="L75" s="18">
        <v>1</v>
      </c>
      <c r="M75" s="18">
        <v>7</v>
      </c>
      <c r="N75" s="32">
        <v>4</v>
      </c>
      <c r="O75" s="36">
        <v>12</v>
      </c>
      <c r="P75" s="18">
        <v>1</v>
      </c>
      <c r="Q75" s="18">
        <v>7</v>
      </c>
      <c r="R75" s="32">
        <v>4</v>
      </c>
      <c r="S75" s="36">
        <v>12</v>
      </c>
      <c r="T75" s="18">
        <v>1</v>
      </c>
      <c r="U75" s="18">
        <v>7</v>
      </c>
      <c r="V75" s="32">
        <v>4</v>
      </c>
      <c r="W75" s="36">
        <v>12</v>
      </c>
      <c r="X75" s="18">
        <v>1</v>
      </c>
      <c r="Y75" s="18">
        <v>1</v>
      </c>
      <c r="Z75" s="32">
        <v>0</v>
      </c>
      <c r="AA75" s="36">
        <v>2</v>
      </c>
    </row>
    <row r="76" spans="2:27">
      <c r="B76" s="20">
        <v>0.70833333333333304</v>
      </c>
      <c r="C76" s="20">
        <v>0.75</v>
      </c>
      <c r="D76" s="18">
        <v>1</v>
      </c>
      <c r="E76" s="18">
        <v>7</v>
      </c>
      <c r="F76" s="32">
        <v>4</v>
      </c>
      <c r="G76" s="36">
        <v>12</v>
      </c>
      <c r="H76" s="18">
        <v>1</v>
      </c>
      <c r="I76" s="18">
        <v>7</v>
      </c>
      <c r="J76" s="32">
        <v>4</v>
      </c>
      <c r="K76" s="36">
        <v>12</v>
      </c>
      <c r="L76" s="18">
        <v>1</v>
      </c>
      <c r="M76" s="18">
        <v>7</v>
      </c>
      <c r="N76" s="32">
        <v>4</v>
      </c>
      <c r="O76" s="36">
        <v>12</v>
      </c>
      <c r="P76" s="18">
        <v>1</v>
      </c>
      <c r="Q76" s="18">
        <v>7</v>
      </c>
      <c r="R76" s="32">
        <v>4</v>
      </c>
      <c r="S76" s="36">
        <v>12</v>
      </c>
      <c r="T76" s="18">
        <v>1</v>
      </c>
      <c r="U76" s="18">
        <v>7</v>
      </c>
      <c r="V76" s="32">
        <v>4</v>
      </c>
      <c r="W76" s="36">
        <v>12</v>
      </c>
      <c r="X76" s="19">
        <v>0</v>
      </c>
      <c r="Y76" s="19">
        <v>1</v>
      </c>
      <c r="Z76" s="33">
        <v>1</v>
      </c>
      <c r="AA76" s="37">
        <v>2</v>
      </c>
    </row>
    <row r="77" spans="2:27">
      <c r="B77" s="20">
        <v>0.75</v>
      </c>
      <c r="C77" s="20">
        <v>0.79166666666666696</v>
      </c>
      <c r="D77" s="19">
        <v>0</v>
      </c>
      <c r="E77" s="19">
        <v>1</v>
      </c>
      <c r="F77" s="33">
        <v>1</v>
      </c>
      <c r="G77" s="37">
        <v>2</v>
      </c>
      <c r="H77" s="19">
        <v>0</v>
      </c>
      <c r="I77" s="19">
        <v>1</v>
      </c>
      <c r="J77" s="33">
        <v>1</v>
      </c>
      <c r="K77" s="37">
        <v>2</v>
      </c>
      <c r="L77" s="19">
        <v>0</v>
      </c>
      <c r="M77" s="19">
        <v>1</v>
      </c>
      <c r="N77" s="33">
        <v>1</v>
      </c>
      <c r="O77" s="37">
        <v>2</v>
      </c>
      <c r="P77" s="19">
        <v>0</v>
      </c>
      <c r="Q77" s="19">
        <v>1</v>
      </c>
      <c r="R77" s="33">
        <v>1</v>
      </c>
      <c r="S77" s="37">
        <v>2</v>
      </c>
      <c r="T77" s="19">
        <v>0</v>
      </c>
      <c r="U77" s="19">
        <v>1</v>
      </c>
      <c r="V77" s="33">
        <v>1</v>
      </c>
      <c r="W77" s="37">
        <v>2</v>
      </c>
      <c r="X77" s="19">
        <v>0</v>
      </c>
      <c r="Y77" s="19">
        <v>1</v>
      </c>
      <c r="Z77" s="33">
        <v>1</v>
      </c>
      <c r="AA77" s="37">
        <v>2</v>
      </c>
    </row>
    <row r="78" spans="2:27">
      <c r="B78" s="20">
        <v>0.79166666666666696</v>
      </c>
      <c r="C78" s="20">
        <v>0.83333333333333304</v>
      </c>
      <c r="D78" s="9">
        <v>0</v>
      </c>
      <c r="E78" s="9">
        <v>0</v>
      </c>
      <c r="F78" s="30">
        <v>0</v>
      </c>
      <c r="G78" s="34">
        <f>SUM(D78:F78)</f>
        <v>0</v>
      </c>
      <c r="H78" s="9">
        <v>0</v>
      </c>
      <c r="I78" s="9">
        <v>0</v>
      </c>
      <c r="J78" s="30">
        <v>0</v>
      </c>
      <c r="K78" s="34">
        <f>SUM(H78:J78)</f>
        <v>0</v>
      </c>
      <c r="L78" s="40">
        <f>COUNTIFS($I$17:$I$36,"&lt;="&amp;B78+1/(24*60*60),$K$17:$K$36,"&gt;="&amp;C78-1/(24*60*60),$C$17:$C$36,"常勤",$D$17:$D$36,"○")</f>
        <v>0</v>
      </c>
      <c r="M78" s="9">
        <f>COUNTIFS($I$17:$I$36,"&lt;="&amp;B78+1/(24*60*60),$K$17:$K$36,"&gt;="&amp;C78-1/(24*60*60),$C$17:$C$36,"非常勤",$D$17:$D$36,"○")</f>
        <v>0</v>
      </c>
      <c r="N78" s="30">
        <f>COUNTIFS($I$17:$I$36,"&lt;="&amp;B78+1/(24*60*60),$K$17:$K$36,"&gt;="&amp;C78-1/(24*60*60),$C$17:$C$36,"非常勤",$D$17:$D$36,"")</f>
        <v>0</v>
      </c>
      <c r="O78" s="34">
        <f>SUM(L78:N78)</f>
        <v>0</v>
      </c>
      <c r="P78" s="40">
        <f>COUNTIFS($L$17:$L$36,"&lt;="&amp;B78+1/(24*60*60),$M$17:$M$36,"&gt;="&amp;C78-1/(24*60*60),$C$17:$C$36,"常勤",$D$17:$D$36,"○")</f>
        <v>0</v>
      </c>
      <c r="Q78" s="9">
        <f>COUNTIFS($L$17:$L$36,"&lt;="&amp;B78+1/(24*60*60),$M$17:$M$36,"&gt;="&amp;C78-1/(24*60*60),$C$17:$C$36,"非常勤",$D$17:$D$36,"○")</f>
        <v>0</v>
      </c>
      <c r="R78" s="30">
        <f>COUNTIFS($L$17:$L$36,"&lt;="&amp;B78+1/(24*60*60),$M$17:$M$36,"&gt;="&amp;C78-1/(24*60*60),$C$17:$C$36,"非常勤",$D$17:$D$36,"")</f>
        <v>0</v>
      </c>
      <c r="S78" s="34">
        <f>SUM(P78:R78)</f>
        <v>0</v>
      </c>
      <c r="T78" s="40">
        <f>COUNTIFS($N$17:$N$36,"&lt;="&amp;B78+1/(24*60*60),$P$17:$P$36,"&gt;="&amp;C78-1/(24*60*60),$C$17:$C$36,"常勤",$D$17:$D$36,"○")</f>
        <v>0</v>
      </c>
      <c r="U78" s="9">
        <f>COUNTIFS($N$17:$N$36,"&lt;="&amp;B78+1/(24*60*60),$P$17:$P$36,"&gt;="&amp;C78-1/(24*60*60),$C$17:$C$36,"非常勤",$D$17:$D$36,"○")</f>
        <v>0</v>
      </c>
      <c r="V78" s="30">
        <f>COUNTIFS($N$17:$N$36,"&lt;="&amp;B78+1/(24*60*60),$P$17:$P$36,"&gt;="&amp;C78-1/(24*60*60),$C$17:$C$36,"非常勤",$D$17:$D$36,"")</f>
        <v>0</v>
      </c>
      <c r="W78" s="34">
        <f>SUM(T78:V78)</f>
        <v>0</v>
      </c>
      <c r="X78" s="40">
        <f>COUNTIFS($N$17:$N$36,"&lt;="&amp;F78+1/(24*60*60),$P$17:$P$36,"&gt;="&amp;G78-1/(24*60*60),$C$17:$C$36,"常勤",$D$17:$D$36,"○")</f>
        <v>0</v>
      </c>
      <c r="Y78" s="9">
        <f>COUNTIFS($N$17:$N$36,"&lt;="&amp;F78+1/(24*60*60),$P$17:$P$36,"&gt;="&amp;G78-1/(24*60*60),$C$17:$C$36,"非常勤",$D$17:$D$36,"○")</f>
        <v>0</v>
      </c>
      <c r="Z78" s="30">
        <f>COUNTIFS($N$17:$N$36,"&lt;="&amp;F78+1/(24*60*60),$P$17:$P$36,"&gt;="&amp;G78-1/(24*60*60),$C$17:$C$36,"非常勤",$D$17:$D$36,"")</f>
        <v>0</v>
      </c>
      <c r="AA78" s="34">
        <f>SUM(X78:Z78)</f>
        <v>0</v>
      </c>
    </row>
  </sheetData>
  <mergeCells count="76">
    <mergeCell ref="X3:AA3"/>
    <mergeCell ref="E4:F4"/>
    <mergeCell ref="G4:G5"/>
    <mergeCell ref="I4:J4"/>
    <mergeCell ref="K4:K5"/>
    <mergeCell ref="M4:N4"/>
    <mergeCell ref="O4:O5"/>
    <mergeCell ref="D3:G3"/>
    <mergeCell ref="H3:K3"/>
    <mergeCell ref="L3:O3"/>
    <mergeCell ref="P3:S3"/>
    <mergeCell ref="T3:W3"/>
    <mergeCell ref="Q4:R4"/>
    <mergeCell ref="S4:S5"/>
    <mergeCell ref="U4:V4"/>
    <mergeCell ref="W4:W5"/>
    <mergeCell ref="Y4:Z4"/>
    <mergeCell ref="AA4:AA5"/>
    <mergeCell ref="B23:C25"/>
    <mergeCell ref="D23:G23"/>
    <mergeCell ref="H23:K23"/>
    <mergeCell ref="L23:O23"/>
    <mergeCell ref="P23:S23"/>
    <mergeCell ref="B3:C5"/>
    <mergeCell ref="T23:W23"/>
    <mergeCell ref="X23:AA23"/>
    <mergeCell ref="E24:F24"/>
    <mergeCell ref="G24:G25"/>
    <mergeCell ref="I24:J24"/>
    <mergeCell ref="K24:K25"/>
    <mergeCell ref="M24:N24"/>
    <mergeCell ref="W24:W25"/>
    <mergeCell ref="Y24:Z24"/>
    <mergeCell ref="AA24:AA25"/>
    <mergeCell ref="B43:C45"/>
    <mergeCell ref="D43:G43"/>
    <mergeCell ref="H43:K43"/>
    <mergeCell ref="L43:O43"/>
    <mergeCell ref="P43:S43"/>
    <mergeCell ref="T43:W43"/>
    <mergeCell ref="O24:O25"/>
    <mergeCell ref="Q24:R24"/>
    <mergeCell ref="S24:S25"/>
    <mergeCell ref="U24:V24"/>
    <mergeCell ref="X43:AA43"/>
    <mergeCell ref="E44:F44"/>
    <mergeCell ref="G44:G45"/>
    <mergeCell ref="I44:J44"/>
    <mergeCell ref="AA44:AA45"/>
    <mergeCell ref="B63:C65"/>
    <mergeCell ref="D63:G63"/>
    <mergeCell ref="H63:K63"/>
    <mergeCell ref="L63:O63"/>
    <mergeCell ref="P63:S63"/>
    <mergeCell ref="T63:W63"/>
    <mergeCell ref="X63:AA63"/>
    <mergeCell ref="Q44:R44"/>
    <mergeCell ref="S44:S45"/>
    <mergeCell ref="U44:V44"/>
    <mergeCell ref="W44:W45"/>
    <mergeCell ref="E64:F64"/>
    <mergeCell ref="G64:G65"/>
    <mergeCell ref="I64:J64"/>
    <mergeCell ref="K64:K65"/>
    <mergeCell ref="Y44:Z44"/>
    <mergeCell ref="U64:V64"/>
    <mergeCell ref="W64:W65"/>
    <mergeCell ref="Y64:Z64"/>
    <mergeCell ref="K44:K45"/>
    <mergeCell ref="M44:N44"/>
    <mergeCell ref="O44:O45"/>
    <mergeCell ref="AA64:AA65"/>
    <mergeCell ref="M64:N64"/>
    <mergeCell ref="O64:O65"/>
    <mergeCell ref="Q64:R64"/>
    <mergeCell ref="S64:S65"/>
  </mergeCells>
  <phoneticPr fontId="2"/>
  <pageMargins left="0.7" right="0.7" top="0.75" bottom="0.75" header="0.3" footer="0.3"/>
  <pageSetup paperSize="9" scale="50"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1E6F7-A87D-48F1-8F64-EA67297B94A1}">
  <sheetPr>
    <pageSetUpPr fitToPage="1"/>
  </sheetPr>
  <dimension ref="A1:AA78"/>
  <sheetViews>
    <sheetView topLeftCell="A4" zoomScale="55" zoomScaleNormal="55" workbookViewId="0">
      <selection activeCell="Q74" sqref="Q74"/>
    </sheetView>
  </sheetViews>
  <sheetFormatPr defaultRowHeight="18"/>
  <cols>
    <col min="1" max="1" width="5" customWidth="1"/>
    <col min="2" max="3" width="6.75" customWidth="1"/>
    <col min="4" max="27" width="5.9140625" customWidth="1"/>
  </cols>
  <sheetData>
    <row r="1" spans="1:27">
      <c r="A1" s="56" t="s">
        <v>105</v>
      </c>
    </row>
    <row r="2" spans="1:27">
      <c r="B2" t="s">
        <v>101</v>
      </c>
    </row>
    <row r="3" spans="1:27" ht="18.5" thickBot="1">
      <c r="B3" s="86" t="s">
        <v>54</v>
      </c>
      <c r="C3" s="87"/>
      <c r="D3" s="84" t="s">
        <v>16</v>
      </c>
      <c r="E3" s="84"/>
      <c r="F3" s="84"/>
      <c r="G3" s="92"/>
      <c r="H3" s="84" t="s">
        <v>17</v>
      </c>
      <c r="I3" s="84"/>
      <c r="J3" s="84"/>
      <c r="K3" s="92"/>
      <c r="L3" s="84" t="s">
        <v>18</v>
      </c>
      <c r="M3" s="84"/>
      <c r="N3" s="84"/>
      <c r="O3" s="92"/>
      <c r="P3" s="84" t="s">
        <v>19</v>
      </c>
      <c r="Q3" s="84"/>
      <c r="R3" s="84"/>
      <c r="S3" s="92"/>
      <c r="T3" s="84" t="s">
        <v>20</v>
      </c>
      <c r="U3" s="84"/>
      <c r="V3" s="84"/>
      <c r="W3" s="92"/>
      <c r="X3" s="84" t="s">
        <v>21</v>
      </c>
      <c r="Y3" s="84"/>
      <c r="Z3" s="84"/>
      <c r="AA3" s="92"/>
    </row>
    <row r="4" spans="1:27">
      <c r="B4" s="88"/>
      <c r="C4" s="89"/>
      <c r="D4" s="54" t="s">
        <v>8</v>
      </c>
      <c r="E4" s="84" t="s">
        <v>9</v>
      </c>
      <c r="F4" s="85"/>
      <c r="G4" s="82" t="s">
        <v>11</v>
      </c>
      <c r="H4" s="55" t="s">
        <v>8</v>
      </c>
      <c r="I4" s="84" t="s">
        <v>9</v>
      </c>
      <c r="J4" s="85"/>
      <c r="K4" s="82" t="s">
        <v>11</v>
      </c>
      <c r="L4" s="55" t="s">
        <v>8</v>
      </c>
      <c r="M4" s="84" t="s">
        <v>9</v>
      </c>
      <c r="N4" s="85"/>
      <c r="O4" s="82" t="s">
        <v>11</v>
      </c>
      <c r="P4" s="55" t="s">
        <v>8</v>
      </c>
      <c r="Q4" s="84" t="s">
        <v>9</v>
      </c>
      <c r="R4" s="85"/>
      <c r="S4" s="82" t="s">
        <v>11</v>
      </c>
      <c r="T4" s="55" t="s">
        <v>8</v>
      </c>
      <c r="U4" s="84" t="s">
        <v>9</v>
      </c>
      <c r="V4" s="85"/>
      <c r="W4" s="82" t="s">
        <v>11</v>
      </c>
      <c r="X4" s="55" t="s">
        <v>8</v>
      </c>
      <c r="Y4" s="84" t="s">
        <v>9</v>
      </c>
      <c r="Z4" s="85"/>
      <c r="AA4" s="82" t="s">
        <v>11</v>
      </c>
    </row>
    <row r="5" spans="1:27">
      <c r="B5" s="90"/>
      <c r="C5" s="91"/>
      <c r="D5" s="25" t="s">
        <v>55</v>
      </c>
      <c r="E5" s="25" t="s">
        <v>55</v>
      </c>
      <c r="F5" s="29" t="s">
        <v>56</v>
      </c>
      <c r="G5" s="83"/>
      <c r="H5" s="39" t="s">
        <v>55</v>
      </c>
      <c r="I5" s="25" t="s">
        <v>55</v>
      </c>
      <c r="J5" s="29" t="s">
        <v>56</v>
      </c>
      <c r="K5" s="83"/>
      <c r="L5" s="39" t="s">
        <v>55</v>
      </c>
      <c r="M5" s="25" t="s">
        <v>55</v>
      </c>
      <c r="N5" s="29" t="s">
        <v>56</v>
      </c>
      <c r="O5" s="83"/>
      <c r="P5" s="39" t="s">
        <v>55</v>
      </c>
      <c r="Q5" s="25" t="s">
        <v>55</v>
      </c>
      <c r="R5" s="29" t="s">
        <v>56</v>
      </c>
      <c r="S5" s="83"/>
      <c r="T5" s="39" t="s">
        <v>55</v>
      </c>
      <c r="U5" s="25" t="s">
        <v>55</v>
      </c>
      <c r="V5" s="29" t="s">
        <v>56</v>
      </c>
      <c r="W5" s="83"/>
      <c r="X5" s="39" t="s">
        <v>55</v>
      </c>
      <c r="Y5" s="25" t="s">
        <v>55</v>
      </c>
      <c r="Z5" s="29" t="s">
        <v>56</v>
      </c>
      <c r="AA5" s="83"/>
    </row>
    <row r="6" spans="1:27">
      <c r="B6" s="20">
        <v>0.29166666666666669</v>
      </c>
      <c r="C6" s="20">
        <v>0.33333333333333331</v>
      </c>
      <c r="D6" s="9">
        <v>0</v>
      </c>
      <c r="E6" s="9">
        <v>0</v>
      </c>
      <c r="F6" s="30">
        <v>0</v>
      </c>
      <c r="G6" s="34">
        <f>SUM(D6:F6)</f>
        <v>0</v>
      </c>
      <c r="H6" s="9">
        <v>0</v>
      </c>
      <c r="I6" s="9">
        <v>0</v>
      </c>
      <c r="J6" s="30">
        <v>0</v>
      </c>
      <c r="K6" s="34">
        <f>SUM(H6:J6)</f>
        <v>0</v>
      </c>
      <c r="L6" s="40">
        <f>COUNTIFS($I$17:$I$36,"&lt;="&amp;B6+1/(24*60*60),$K$17:$K$36,"&gt;="&amp;C6-1/(24*60*60),$C$17:$C$36,"常勤",$D$17:$D$36,"○")</f>
        <v>0</v>
      </c>
      <c r="M6" s="9">
        <f>COUNTIFS($I$17:$I$36,"&lt;="&amp;B6+1/(24*60*60),$K$17:$K$36,"&gt;="&amp;C6-1/(24*60*60),$C$17:$C$36,"非常勤",$D$17:$D$36,"○")</f>
        <v>0</v>
      </c>
      <c r="N6" s="30">
        <f>COUNTIFS($I$17:$I$36,"&lt;="&amp;B6+1/(24*60*60),$K$17:$K$36,"&gt;="&amp;C6-1/(24*60*60),$C$17:$C$36,"非常勤",$D$17:$D$36,"")</f>
        <v>0</v>
      </c>
      <c r="O6" s="34">
        <f>SUM(L6:N6)</f>
        <v>0</v>
      </c>
      <c r="P6" s="40">
        <f>COUNTIFS($L$17:$L$36,"&lt;="&amp;B6+1/(24*60*60),$M$17:$M$36,"&gt;="&amp;C6-1/(24*60*60),$C$17:$C$36,"常勤",$D$17:$D$36,"○")</f>
        <v>0</v>
      </c>
      <c r="Q6" s="9">
        <f>COUNTIFS($L$17:$L$36,"&lt;="&amp;B6+1/(24*60*60),$M$17:$M$36,"&gt;="&amp;C6-1/(24*60*60),$C$17:$C$36,"非常勤",$D$17:$D$36,"○")</f>
        <v>0</v>
      </c>
      <c r="R6" s="30">
        <f>COUNTIFS($L$17:$L$36,"&lt;="&amp;B6+1/(24*60*60),$M$17:$M$36,"&gt;="&amp;C6-1/(24*60*60),$C$17:$C$36,"非常勤",$D$17:$D$36,"")</f>
        <v>0</v>
      </c>
      <c r="S6" s="34">
        <f>SUM(P6:R6)</f>
        <v>0</v>
      </c>
      <c r="T6" s="40">
        <f>COUNTIFS($N$17:$N$36,"&lt;="&amp;B6+1/(24*60*60),$P$17:$P$36,"&gt;="&amp;C6-1/(24*60*60),$C$17:$C$36,"常勤",$D$17:$D$36,"○")</f>
        <v>0</v>
      </c>
      <c r="U6" s="9">
        <f>COUNTIFS($N$17:$N$36,"&lt;="&amp;B6+1/(24*60*60),$P$17:$P$36,"&gt;="&amp;C6-1/(24*60*60),$C$17:$C$36,"非常勤",$D$17:$D$36,"○")</f>
        <v>0</v>
      </c>
      <c r="V6" s="30">
        <f>COUNTIFS($N$17:$N$36,"&lt;="&amp;B6+1/(24*60*60),$P$17:$P$36,"&gt;="&amp;C6-1/(24*60*60),$C$17:$C$36,"非常勤",$D$17:$D$36,"")</f>
        <v>0</v>
      </c>
      <c r="W6" s="34">
        <f>SUM(T6:V6)</f>
        <v>0</v>
      </c>
      <c r="X6" s="40">
        <f>COUNTIFS($N$17:$N$36,"&lt;="&amp;F6+1/(24*60*60),$P$17:$P$36,"&gt;="&amp;G6-1/(24*60*60),$C$17:$C$36,"常勤",$D$17:$D$36,"○")</f>
        <v>0</v>
      </c>
      <c r="Y6" s="9">
        <f>COUNTIFS($N$17:$N$36,"&lt;="&amp;F6+1/(24*60*60),$P$17:$P$36,"&gt;="&amp;G6-1/(24*60*60),$C$17:$C$36,"非常勤",$D$17:$D$36,"○")</f>
        <v>0</v>
      </c>
      <c r="Z6" s="30">
        <f>COUNTIFS($N$17:$N$36,"&lt;="&amp;F6+1/(24*60*60),$P$17:$P$36,"&gt;="&amp;G6-1/(24*60*60),$C$17:$C$36,"非常勤",$D$17:$D$36,"")</f>
        <v>0</v>
      </c>
      <c r="AA6" s="34">
        <f>SUM(X6:Z6)</f>
        <v>0</v>
      </c>
    </row>
    <row r="7" spans="1:27">
      <c r="B7" s="20">
        <v>0.33333333333333331</v>
      </c>
      <c r="C7" s="20">
        <v>0.375</v>
      </c>
      <c r="D7" s="28">
        <v>0</v>
      </c>
      <c r="E7" s="28">
        <v>0</v>
      </c>
      <c r="F7" s="31">
        <v>0</v>
      </c>
      <c r="G7" s="35">
        <v>0</v>
      </c>
      <c r="H7" s="28">
        <v>0</v>
      </c>
      <c r="I7" s="28">
        <v>0</v>
      </c>
      <c r="J7" s="31">
        <v>0</v>
      </c>
      <c r="K7" s="35">
        <v>0</v>
      </c>
      <c r="L7" s="28">
        <v>0</v>
      </c>
      <c r="M7" s="28">
        <v>0</v>
      </c>
      <c r="N7" s="31">
        <v>0</v>
      </c>
      <c r="O7" s="35">
        <v>0</v>
      </c>
      <c r="P7" s="28">
        <v>0</v>
      </c>
      <c r="Q7" s="28">
        <v>0</v>
      </c>
      <c r="R7" s="31">
        <v>0</v>
      </c>
      <c r="S7" s="35">
        <v>0</v>
      </c>
      <c r="T7" s="28">
        <v>0</v>
      </c>
      <c r="U7" s="28">
        <v>0</v>
      </c>
      <c r="V7" s="31">
        <v>0</v>
      </c>
      <c r="W7" s="35">
        <v>0</v>
      </c>
      <c r="X7" s="28">
        <v>0</v>
      </c>
      <c r="Y7" s="28">
        <v>0</v>
      </c>
      <c r="Z7" s="31">
        <v>0</v>
      </c>
      <c r="AA7" s="35">
        <v>0</v>
      </c>
    </row>
    <row r="8" spans="1:27">
      <c r="B8" s="20">
        <v>0.375</v>
      </c>
      <c r="C8" s="20">
        <v>0.41666666666666702</v>
      </c>
      <c r="D8" s="28"/>
      <c r="E8" s="28"/>
      <c r="F8" s="31"/>
      <c r="G8" s="35"/>
      <c r="H8" s="41"/>
      <c r="I8" s="28"/>
      <c r="J8" s="31"/>
      <c r="K8" s="35"/>
      <c r="L8" s="41"/>
      <c r="M8" s="28"/>
      <c r="N8" s="31"/>
      <c r="O8" s="35"/>
      <c r="P8" s="41"/>
      <c r="Q8" s="28"/>
      <c r="R8" s="31"/>
      <c r="S8" s="35"/>
      <c r="T8" s="41"/>
      <c r="U8" s="28"/>
      <c r="V8" s="31"/>
      <c r="W8" s="35"/>
      <c r="X8" s="41"/>
      <c r="Y8" s="28"/>
      <c r="Z8" s="31"/>
      <c r="AA8" s="35"/>
    </row>
    <row r="9" spans="1:27">
      <c r="B9" s="20">
        <v>0.41666666666666669</v>
      </c>
      <c r="C9" s="20">
        <v>0.45833333333333331</v>
      </c>
      <c r="D9" s="28"/>
      <c r="E9" s="28"/>
      <c r="F9" s="31"/>
      <c r="G9" s="35"/>
      <c r="H9" s="41"/>
      <c r="I9" s="28"/>
      <c r="J9" s="31"/>
      <c r="K9" s="35"/>
      <c r="L9" s="41"/>
      <c r="M9" s="28"/>
      <c r="N9" s="31"/>
      <c r="O9" s="35"/>
      <c r="P9" s="41"/>
      <c r="Q9" s="28"/>
      <c r="R9" s="31"/>
      <c r="S9" s="35"/>
      <c r="T9" s="41"/>
      <c r="U9" s="28"/>
      <c r="V9" s="31"/>
      <c r="W9" s="35"/>
      <c r="X9" s="41"/>
      <c r="Y9" s="28"/>
      <c r="Z9" s="31"/>
      <c r="AA9" s="35"/>
    </row>
    <row r="10" spans="1:27">
      <c r="B10" s="20">
        <v>0.45833333333333298</v>
      </c>
      <c r="C10" s="20">
        <v>0.5</v>
      </c>
      <c r="D10" s="28"/>
      <c r="E10" s="28"/>
      <c r="F10" s="31"/>
      <c r="G10" s="35"/>
      <c r="H10" s="41"/>
      <c r="I10" s="28"/>
      <c r="J10" s="31"/>
      <c r="K10" s="35"/>
      <c r="L10" s="41"/>
      <c r="M10" s="28"/>
      <c r="N10" s="31"/>
      <c r="O10" s="35"/>
      <c r="P10" s="41"/>
      <c r="Q10" s="28"/>
      <c r="R10" s="31"/>
      <c r="S10" s="35"/>
      <c r="T10" s="41"/>
      <c r="U10" s="28"/>
      <c r="V10" s="31"/>
      <c r="W10" s="35"/>
      <c r="X10" s="41"/>
      <c r="Y10" s="28"/>
      <c r="Z10" s="31"/>
      <c r="AA10" s="35"/>
    </row>
    <row r="11" spans="1:27">
      <c r="B11" s="20">
        <v>0.5</v>
      </c>
      <c r="C11" s="20">
        <v>0.54166666666666596</v>
      </c>
      <c r="D11" s="28"/>
      <c r="E11" s="28"/>
      <c r="F11" s="31"/>
      <c r="G11" s="35"/>
      <c r="H11" s="41"/>
      <c r="I11" s="28"/>
      <c r="J11" s="31"/>
      <c r="K11" s="35"/>
      <c r="L11" s="41"/>
      <c r="M11" s="28"/>
      <c r="N11" s="31"/>
      <c r="O11" s="35"/>
      <c r="P11" s="41"/>
      <c r="Q11" s="28"/>
      <c r="R11" s="31"/>
      <c r="S11" s="35"/>
      <c r="T11" s="41"/>
      <c r="U11" s="28"/>
      <c r="V11" s="31"/>
      <c r="W11" s="35"/>
      <c r="X11" s="41"/>
      <c r="Y11" s="28"/>
      <c r="Z11" s="31"/>
      <c r="AA11" s="35"/>
    </row>
    <row r="12" spans="1:27">
      <c r="B12" s="20">
        <v>0.54166666666666596</v>
      </c>
      <c r="C12" s="20">
        <v>0.58333333333333304</v>
      </c>
      <c r="D12" s="18">
        <v>2</v>
      </c>
      <c r="E12" s="18">
        <v>2</v>
      </c>
      <c r="F12" s="32">
        <v>0</v>
      </c>
      <c r="G12" s="36">
        <v>4</v>
      </c>
      <c r="H12" s="42">
        <v>2</v>
      </c>
      <c r="I12" s="18">
        <v>2</v>
      </c>
      <c r="J12" s="32">
        <v>0</v>
      </c>
      <c r="K12" s="36">
        <v>4</v>
      </c>
      <c r="L12" s="42">
        <v>2</v>
      </c>
      <c r="M12" s="18">
        <v>2</v>
      </c>
      <c r="N12" s="32">
        <v>0</v>
      </c>
      <c r="O12" s="36">
        <v>4</v>
      </c>
      <c r="P12" s="42">
        <v>2</v>
      </c>
      <c r="Q12" s="18">
        <v>2</v>
      </c>
      <c r="R12" s="32">
        <v>0</v>
      </c>
      <c r="S12" s="36">
        <v>4</v>
      </c>
      <c r="T12" s="42">
        <v>2</v>
      </c>
      <c r="U12" s="18">
        <v>2</v>
      </c>
      <c r="V12" s="32">
        <v>0</v>
      </c>
      <c r="W12" s="36">
        <v>4</v>
      </c>
      <c r="X12" s="42">
        <v>1</v>
      </c>
      <c r="Y12" s="18">
        <v>1</v>
      </c>
      <c r="Z12" s="32">
        <v>0</v>
      </c>
      <c r="AA12" s="36">
        <v>2</v>
      </c>
    </row>
    <row r="13" spans="1:27">
      <c r="B13" s="20">
        <v>0.58333333333333304</v>
      </c>
      <c r="C13" s="20">
        <v>0.625</v>
      </c>
      <c r="D13" s="18">
        <v>2</v>
      </c>
      <c r="E13" s="18">
        <v>2</v>
      </c>
      <c r="F13" s="32">
        <v>0</v>
      </c>
      <c r="G13" s="36">
        <v>4</v>
      </c>
      <c r="H13" s="42">
        <v>2</v>
      </c>
      <c r="I13" s="18">
        <v>2</v>
      </c>
      <c r="J13" s="32">
        <v>0</v>
      </c>
      <c r="K13" s="36">
        <v>4</v>
      </c>
      <c r="L13" s="42">
        <v>2</v>
      </c>
      <c r="M13" s="18">
        <v>2</v>
      </c>
      <c r="N13" s="32">
        <v>0</v>
      </c>
      <c r="O13" s="36">
        <v>4</v>
      </c>
      <c r="P13" s="42">
        <v>2</v>
      </c>
      <c r="Q13" s="18">
        <v>2</v>
      </c>
      <c r="R13" s="32">
        <v>0</v>
      </c>
      <c r="S13" s="36">
        <v>4</v>
      </c>
      <c r="T13" s="42">
        <v>2</v>
      </c>
      <c r="U13" s="18">
        <v>2</v>
      </c>
      <c r="V13" s="32">
        <v>0</v>
      </c>
      <c r="W13" s="36">
        <v>4</v>
      </c>
      <c r="X13" s="42">
        <v>1</v>
      </c>
      <c r="Y13" s="18">
        <v>1</v>
      </c>
      <c r="Z13" s="32">
        <v>0</v>
      </c>
      <c r="AA13" s="36">
        <v>2</v>
      </c>
    </row>
    <row r="14" spans="1:27">
      <c r="B14" s="20">
        <v>0.625</v>
      </c>
      <c r="C14" s="20">
        <v>0.66666666666666596</v>
      </c>
      <c r="D14" s="18">
        <v>2</v>
      </c>
      <c r="E14" s="18">
        <v>2</v>
      </c>
      <c r="F14" s="32">
        <v>0</v>
      </c>
      <c r="G14" s="36">
        <v>4</v>
      </c>
      <c r="H14" s="42">
        <v>2</v>
      </c>
      <c r="I14" s="18">
        <v>2</v>
      </c>
      <c r="J14" s="32">
        <v>0</v>
      </c>
      <c r="K14" s="36">
        <v>4</v>
      </c>
      <c r="L14" s="42">
        <v>2</v>
      </c>
      <c r="M14" s="18">
        <v>2</v>
      </c>
      <c r="N14" s="32">
        <v>0</v>
      </c>
      <c r="O14" s="36">
        <v>4</v>
      </c>
      <c r="P14" s="42">
        <v>2</v>
      </c>
      <c r="Q14" s="18">
        <v>2</v>
      </c>
      <c r="R14" s="32">
        <v>0</v>
      </c>
      <c r="S14" s="36">
        <v>4</v>
      </c>
      <c r="T14" s="42">
        <v>2</v>
      </c>
      <c r="U14" s="18">
        <v>2</v>
      </c>
      <c r="V14" s="32">
        <v>0</v>
      </c>
      <c r="W14" s="36">
        <v>4</v>
      </c>
      <c r="X14" s="42">
        <v>1</v>
      </c>
      <c r="Y14" s="18">
        <v>1</v>
      </c>
      <c r="Z14" s="32">
        <v>0</v>
      </c>
      <c r="AA14" s="36">
        <v>2</v>
      </c>
    </row>
    <row r="15" spans="1:27">
      <c r="B15" s="20">
        <v>0.66666666666666596</v>
      </c>
      <c r="C15" s="20">
        <v>0.70833333333333304</v>
      </c>
      <c r="D15" s="18">
        <v>2</v>
      </c>
      <c r="E15" s="18">
        <v>2</v>
      </c>
      <c r="F15" s="32">
        <v>0</v>
      </c>
      <c r="G15" s="36">
        <v>4</v>
      </c>
      <c r="H15" s="42">
        <v>2</v>
      </c>
      <c r="I15" s="18">
        <v>2</v>
      </c>
      <c r="J15" s="32">
        <v>0</v>
      </c>
      <c r="K15" s="36">
        <v>4</v>
      </c>
      <c r="L15" s="42">
        <v>2</v>
      </c>
      <c r="M15" s="18">
        <v>2</v>
      </c>
      <c r="N15" s="32">
        <v>0</v>
      </c>
      <c r="O15" s="36">
        <v>4</v>
      </c>
      <c r="P15" s="42">
        <v>2</v>
      </c>
      <c r="Q15" s="18">
        <v>2</v>
      </c>
      <c r="R15" s="32">
        <v>0</v>
      </c>
      <c r="S15" s="36">
        <v>4</v>
      </c>
      <c r="T15" s="42">
        <v>2</v>
      </c>
      <c r="U15" s="18">
        <v>2</v>
      </c>
      <c r="V15" s="32">
        <v>0</v>
      </c>
      <c r="W15" s="36">
        <v>4</v>
      </c>
      <c r="X15" s="42">
        <v>1</v>
      </c>
      <c r="Y15" s="18">
        <v>1</v>
      </c>
      <c r="Z15" s="32">
        <v>0</v>
      </c>
      <c r="AA15" s="36">
        <v>2</v>
      </c>
    </row>
    <row r="16" spans="1:27">
      <c r="B16" s="20">
        <v>0.70833333333333304</v>
      </c>
      <c r="C16" s="20">
        <v>0.75</v>
      </c>
      <c r="D16" s="18">
        <v>2</v>
      </c>
      <c r="E16" s="18">
        <v>2</v>
      </c>
      <c r="F16" s="32">
        <v>0</v>
      </c>
      <c r="G16" s="36">
        <v>4</v>
      </c>
      <c r="H16" s="42">
        <v>2</v>
      </c>
      <c r="I16" s="18">
        <v>2</v>
      </c>
      <c r="J16" s="32">
        <v>0</v>
      </c>
      <c r="K16" s="36">
        <v>4</v>
      </c>
      <c r="L16" s="42">
        <v>2</v>
      </c>
      <c r="M16" s="18">
        <v>2</v>
      </c>
      <c r="N16" s="32">
        <v>0</v>
      </c>
      <c r="O16" s="36">
        <v>4</v>
      </c>
      <c r="P16" s="42">
        <v>2</v>
      </c>
      <c r="Q16" s="18">
        <v>2</v>
      </c>
      <c r="R16" s="32">
        <v>0</v>
      </c>
      <c r="S16" s="36">
        <v>4</v>
      </c>
      <c r="T16" s="42">
        <v>2</v>
      </c>
      <c r="U16" s="18">
        <v>2</v>
      </c>
      <c r="V16" s="32">
        <v>0</v>
      </c>
      <c r="W16" s="36">
        <v>4</v>
      </c>
      <c r="X16" s="19">
        <v>0</v>
      </c>
      <c r="Y16" s="19">
        <v>1</v>
      </c>
      <c r="Z16" s="33">
        <v>1</v>
      </c>
      <c r="AA16" s="37">
        <v>2</v>
      </c>
    </row>
    <row r="17" spans="2:27">
      <c r="B17" s="20">
        <v>0.75</v>
      </c>
      <c r="C17" s="20">
        <v>0.79166666666666696</v>
      </c>
      <c r="D17" s="19">
        <v>0</v>
      </c>
      <c r="E17" s="19">
        <v>1</v>
      </c>
      <c r="F17" s="33">
        <v>1</v>
      </c>
      <c r="G17" s="37">
        <v>2</v>
      </c>
      <c r="H17" s="19">
        <v>0</v>
      </c>
      <c r="I17" s="19">
        <v>1</v>
      </c>
      <c r="J17" s="33">
        <v>1</v>
      </c>
      <c r="K17" s="37">
        <v>2</v>
      </c>
      <c r="L17" s="19">
        <v>0</v>
      </c>
      <c r="M17" s="19">
        <v>1</v>
      </c>
      <c r="N17" s="33">
        <v>1</v>
      </c>
      <c r="O17" s="37">
        <v>2</v>
      </c>
      <c r="P17" s="19">
        <v>0</v>
      </c>
      <c r="Q17" s="19">
        <v>1</v>
      </c>
      <c r="R17" s="33">
        <v>1</v>
      </c>
      <c r="S17" s="37">
        <v>2</v>
      </c>
      <c r="T17" s="19">
        <v>0</v>
      </c>
      <c r="U17" s="19">
        <v>1</v>
      </c>
      <c r="V17" s="33">
        <v>1</v>
      </c>
      <c r="W17" s="37">
        <v>2</v>
      </c>
      <c r="X17" s="19">
        <v>0</v>
      </c>
      <c r="Y17" s="19">
        <v>1</v>
      </c>
      <c r="Z17" s="33">
        <v>1</v>
      </c>
      <c r="AA17" s="37">
        <v>2</v>
      </c>
    </row>
    <row r="18" spans="2:27">
      <c r="B18" s="20">
        <v>0.79166666666666696</v>
      </c>
      <c r="C18" s="20">
        <v>0.83333333333333304</v>
      </c>
      <c r="D18" s="9">
        <v>0</v>
      </c>
      <c r="E18" s="9">
        <v>0</v>
      </c>
      <c r="F18" s="30">
        <v>0</v>
      </c>
      <c r="G18" s="34">
        <f>SUM(D18:F18)</f>
        <v>0</v>
      </c>
      <c r="H18" s="9">
        <v>0</v>
      </c>
      <c r="I18" s="9">
        <v>0</v>
      </c>
      <c r="J18" s="30">
        <v>0</v>
      </c>
      <c r="K18" s="34">
        <f>SUM(H18:J18)</f>
        <v>0</v>
      </c>
      <c r="L18" s="40">
        <f>COUNTIFS($I$17:$I$36,"&lt;="&amp;B18+1/(24*60*60),$K$17:$K$36,"&gt;="&amp;C18-1/(24*60*60),$C$17:$C$36,"常勤",$D$17:$D$36,"○")</f>
        <v>0</v>
      </c>
      <c r="M18" s="9">
        <f>COUNTIFS($I$17:$I$36,"&lt;="&amp;B18+1/(24*60*60),$K$17:$K$36,"&gt;="&amp;C18-1/(24*60*60),$C$17:$C$36,"非常勤",$D$17:$D$36,"○")</f>
        <v>0</v>
      </c>
      <c r="N18" s="30">
        <f>COUNTIFS($I$17:$I$36,"&lt;="&amp;B18+1/(24*60*60),$K$17:$K$36,"&gt;="&amp;C18-1/(24*60*60),$C$17:$C$36,"非常勤",$D$17:$D$36,"")</f>
        <v>0</v>
      </c>
      <c r="O18" s="34">
        <f>SUM(L18:N18)</f>
        <v>0</v>
      </c>
      <c r="P18" s="40">
        <f>COUNTIFS($L$17:$L$36,"&lt;="&amp;B18+1/(24*60*60),$M$17:$M$36,"&gt;="&amp;C18-1/(24*60*60),$C$17:$C$36,"常勤",$D$17:$D$36,"○")</f>
        <v>0</v>
      </c>
      <c r="Q18" s="9">
        <f>COUNTIFS($L$17:$L$36,"&lt;="&amp;B18+1/(24*60*60),$M$17:$M$36,"&gt;="&amp;C18-1/(24*60*60),$C$17:$C$36,"非常勤",$D$17:$D$36,"○")</f>
        <v>0</v>
      </c>
      <c r="R18" s="30">
        <f>COUNTIFS($L$17:$L$36,"&lt;="&amp;B18+1/(24*60*60),$M$17:$M$36,"&gt;="&amp;C18-1/(24*60*60),$C$17:$C$36,"非常勤",$D$17:$D$36,"")</f>
        <v>0</v>
      </c>
      <c r="S18" s="34">
        <f>SUM(P18:R18)</f>
        <v>0</v>
      </c>
      <c r="T18" s="40">
        <f>COUNTIFS($N$17:$N$36,"&lt;="&amp;B18+1/(24*60*60),$P$17:$P$36,"&gt;="&amp;C18-1/(24*60*60),$C$17:$C$36,"常勤",$D$17:$D$36,"○")</f>
        <v>0</v>
      </c>
      <c r="U18" s="9">
        <f>COUNTIFS($N$17:$N$36,"&lt;="&amp;B18+1/(24*60*60),$P$17:$P$36,"&gt;="&amp;C18-1/(24*60*60),$C$17:$C$36,"非常勤",$D$17:$D$36,"○")</f>
        <v>0</v>
      </c>
      <c r="V18" s="30">
        <f>COUNTIFS($N$17:$N$36,"&lt;="&amp;B18+1/(24*60*60),$P$17:$P$36,"&gt;="&amp;C18-1/(24*60*60),$C$17:$C$36,"非常勤",$D$17:$D$36,"")</f>
        <v>0</v>
      </c>
      <c r="W18" s="34">
        <f>SUM(T18:V18)</f>
        <v>0</v>
      </c>
      <c r="X18" s="40">
        <f>COUNTIFS($N$17:$N$36,"&lt;="&amp;F18+1/(24*60*60),$P$17:$P$36,"&gt;="&amp;G18-1/(24*60*60),$C$17:$C$36,"常勤",$D$17:$D$36,"○")</f>
        <v>0</v>
      </c>
      <c r="Y18" s="9">
        <f>COUNTIFS($N$17:$N$36,"&lt;="&amp;F18+1/(24*60*60),$P$17:$P$36,"&gt;="&amp;G18-1/(24*60*60),$C$17:$C$36,"非常勤",$D$17:$D$36,"○")</f>
        <v>0</v>
      </c>
      <c r="Z18" s="30">
        <f>COUNTIFS($N$17:$N$36,"&lt;="&amp;F18+1/(24*60*60),$P$17:$P$36,"&gt;="&amp;G18-1/(24*60*60),$C$17:$C$36,"非常勤",$D$17:$D$36,"")</f>
        <v>0</v>
      </c>
      <c r="AA18" s="34">
        <f>SUM(X18:Z18)</f>
        <v>0</v>
      </c>
    </row>
    <row r="22" spans="2:27">
      <c r="B22" t="s">
        <v>102</v>
      </c>
    </row>
    <row r="23" spans="2:27" ht="18.5" thickBot="1">
      <c r="B23" s="86" t="s">
        <v>54</v>
      </c>
      <c r="C23" s="87"/>
      <c r="D23" s="84" t="s">
        <v>16</v>
      </c>
      <c r="E23" s="84"/>
      <c r="F23" s="84"/>
      <c r="G23" s="92"/>
      <c r="H23" s="84" t="s">
        <v>17</v>
      </c>
      <c r="I23" s="84"/>
      <c r="J23" s="84"/>
      <c r="K23" s="92"/>
      <c r="L23" s="84" t="s">
        <v>18</v>
      </c>
      <c r="M23" s="84"/>
      <c r="N23" s="84"/>
      <c r="O23" s="92"/>
      <c r="P23" s="84" t="s">
        <v>19</v>
      </c>
      <c r="Q23" s="84"/>
      <c r="R23" s="84"/>
      <c r="S23" s="92"/>
      <c r="T23" s="84" t="s">
        <v>20</v>
      </c>
      <c r="U23" s="84"/>
      <c r="V23" s="84"/>
      <c r="W23" s="92"/>
      <c r="X23" s="84" t="s">
        <v>21</v>
      </c>
      <c r="Y23" s="84"/>
      <c r="Z23" s="84"/>
      <c r="AA23" s="92"/>
    </row>
    <row r="24" spans="2:27">
      <c r="B24" s="88"/>
      <c r="C24" s="89"/>
      <c r="D24" s="54" t="s">
        <v>8</v>
      </c>
      <c r="E24" s="84" t="s">
        <v>9</v>
      </c>
      <c r="F24" s="85"/>
      <c r="G24" s="82" t="s">
        <v>11</v>
      </c>
      <c r="H24" s="55" t="s">
        <v>8</v>
      </c>
      <c r="I24" s="84" t="s">
        <v>9</v>
      </c>
      <c r="J24" s="85"/>
      <c r="K24" s="82" t="s">
        <v>11</v>
      </c>
      <c r="L24" s="55" t="s">
        <v>8</v>
      </c>
      <c r="M24" s="84" t="s">
        <v>9</v>
      </c>
      <c r="N24" s="85"/>
      <c r="O24" s="82" t="s">
        <v>11</v>
      </c>
      <c r="P24" s="55" t="s">
        <v>8</v>
      </c>
      <c r="Q24" s="84" t="s">
        <v>9</v>
      </c>
      <c r="R24" s="85"/>
      <c r="S24" s="82" t="s">
        <v>11</v>
      </c>
      <c r="T24" s="55" t="s">
        <v>8</v>
      </c>
      <c r="U24" s="84" t="s">
        <v>9</v>
      </c>
      <c r="V24" s="85"/>
      <c r="W24" s="82" t="s">
        <v>11</v>
      </c>
      <c r="X24" s="55" t="s">
        <v>8</v>
      </c>
      <c r="Y24" s="84" t="s">
        <v>9</v>
      </c>
      <c r="Z24" s="85"/>
      <c r="AA24" s="82" t="s">
        <v>11</v>
      </c>
    </row>
    <row r="25" spans="2:27">
      <c r="B25" s="90"/>
      <c r="C25" s="91"/>
      <c r="D25" s="25" t="s">
        <v>55</v>
      </c>
      <c r="E25" s="25" t="s">
        <v>55</v>
      </c>
      <c r="F25" s="29" t="s">
        <v>56</v>
      </c>
      <c r="G25" s="83"/>
      <c r="H25" s="39" t="s">
        <v>55</v>
      </c>
      <c r="I25" s="25" t="s">
        <v>55</v>
      </c>
      <c r="J25" s="29" t="s">
        <v>56</v>
      </c>
      <c r="K25" s="83"/>
      <c r="L25" s="39" t="s">
        <v>55</v>
      </c>
      <c r="M25" s="25" t="s">
        <v>55</v>
      </c>
      <c r="N25" s="29" t="s">
        <v>56</v>
      </c>
      <c r="O25" s="83"/>
      <c r="P25" s="39" t="s">
        <v>55</v>
      </c>
      <c r="Q25" s="25" t="s">
        <v>55</v>
      </c>
      <c r="R25" s="29" t="s">
        <v>56</v>
      </c>
      <c r="S25" s="83"/>
      <c r="T25" s="39" t="s">
        <v>55</v>
      </c>
      <c r="U25" s="25" t="s">
        <v>55</v>
      </c>
      <c r="V25" s="29" t="s">
        <v>56</v>
      </c>
      <c r="W25" s="83"/>
      <c r="X25" s="39" t="s">
        <v>55</v>
      </c>
      <c r="Y25" s="25" t="s">
        <v>55</v>
      </c>
      <c r="Z25" s="29" t="s">
        <v>56</v>
      </c>
      <c r="AA25" s="83"/>
    </row>
    <row r="26" spans="2:27">
      <c r="B26" s="20">
        <v>0.29166666666666669</v>
      </c>
      <c r="C26" s="20">
        <v>0.33333333333333331</v>
      </c>
      <c r="D26" s="9">
        <v>0</v>
      </c>
      <c r="E26" s="9">
        <v>0</v>
      </c>
      <c r="F26" s="30">
        <v>0</v>
      </c>
      <c r="G26" s="34">
        <f>SUM(D26:F26)</f>
        <v>0</v>
      </c>
      <c r="H26" s="9">
        <v>0</v>
      </c>
      <c r="I26" s="9">
        <v>0</v>
      </c>
      <c r="J26" s="30">
        <v>0</v>
      </c>
      <c r="K26" s="34">
        <f>SUM(H26:J26)</f>
        <v>0</v>
      </c>
      <c r="L26" s="40">
        <f>COUNTIFS($I$17:$I$36,"&lt;="&amp;B26+1/(24*60*60),$K$17:$K$36,"&gt;="&amp;C26-1/(24*60*60),$C$17:$C$36,"常勤",$D$17:$D$36,"○")</f>
        <v>0</v>
      </c>
      <c r="M26" s="9">
        <f>COUNTIFS($I$17:$I$36,"&lt;="&amp;B26+1/(24*60*60),$K$17:$K$36,"&gt;="&amp;C26-1/(24*60*60),$C$17:$C$36,"非常勤",$D$17:$D$36,"○")</f>
        <v>0</v>
      </c>
      <c r="N26" s="30">
        <f>COUNTIFS($I$17:$I$36,"&lt;="&amp;B26+1/(24*60*60),$K$17:$K$36,"&gt;="&amp;C26-1/(24*60*60),$C$17:$C$36,"非常勤",$D$17:$D$36,"")</f>
        <v>0</v>
      </c>
      <c r="O26" s="34">
        <f>SUM(L26:N26)</f>
        <v>0</v>
      </c>
      <c r="P26" s="40">
        <f>COUNTIFS($L$17:$L$36,"&lt;="&amp;B26+1/(24*60*60),$M$17:$M$36,"&gt;="&amp;C26-1/(24*60*60),$C$17:$C$36,"常勤",$D$17:$D$36,"○")</f>
        <v>0</v>
      </c>
      <c r="Q26" s="9">
        <f>COUNTIFS($L$17:$L$36,"&lt;="&amp;B26+1/(24*60*60),$M$17:$M$36,"&gt;="&amp;C26-1/(24*60*60),$C$17:$C$36,"非常勤",$D$17:$D$36,"○")</f>
        <v>0</v>
      </c>
      <c r="R26" s="30">
        <f>COUNTIFS($L$17:$L$36,"&lt;="&amp;B26+1/(24*60*60),$M$17:$M$36,"&gt;="&amp;C26-1/(24*60*60),$C$17:$C$36,"非常勤",$D$17:$D$36,"")</f>
        <v>0</v>
      </c>
      <c r="S26" s="34">
        <f>SUM(P26:R26)</f>
        <v>0</v>
      </c>
      <c r="T26" s="40">
        <f>COUNTIFS($N$17:$N$36,"&lt;="&amp;B26+1/(24*60*60),$P$17:$P$36,"&gt;="&amp;C26-1/(24*60*60),$C$17:$C$36,"常勤",$D$17:$D$36,"○")</f>
        <v>0</v>
      </c>
      <c r="U26" s="9">
        <f>COUNTIFS($N$17:$N$36,"&lt;="&amp;B26+1/(24*60*60),$P$17:$P$36,"&gt;="&amp;C26-1/(24*60*60),$C$17:$C$36,"非常勤",$D$17:$D$36,"○")</f>
        <v>0</v>
      </c>
      <c r="V26" s="30">
        <f>COUNTIFS($N$17:$N$36,"&lt;="&amp;B26+1/(24*60*60),$P$17:$P$36,"&gt;="&amp;C26-1/(24*60*60),$C$17:$C$36,"非常勤",$D$17:$D$36,"")</f>
        <v>0</v>
      </c>
      <c r="W26" s="34">
        <f>SUM(T26:V26)</f>
        <v>0</v>
      </c>
      <c r="X26" s="40">
        <f>COUNTIFS($N$17:$N$36,"&lt;="&amp;F26+1/(24*60*60),$P$17:$P$36,"&gt;="&amp;G26-1/(24*60*60),$C$17:$C$36,"常勤",$D$17:$D$36,"○")</f>
        <v>0</v>
      </c>
      <c r="Y26" s="9">
        <f>COUNTIFS($N$17:$N$36,"&lt;="&amp;F26+1/(24*60*60),$P$17:$P$36,"&gt;="&amp;G26-1/(24*60*60),$C$17:$C$36,"非常勤",$D$17:$D$36,"○")</f>
        <v>0</v>
      </c>
      <c r="Z26" s="30">
        <f>COUNTIFS($N$17:$N$36,"&lt;="&amp;F26+1/(24*60*60),$P$17:$P$36,"&gt;="&amp;G26-1/(24*60*60),$C$17:$C$36,"非常勤",$D$17:$D$36,"")</f>
        <v>0</v>
      </c>
      <c r="AA26" s="34">
        <f>SUM(X26:Z26)</f>
        <v>0</v>
      </c>
    </row>
    <row r="27" spans="2:27">
      <c r="B27" s="20">
        <v>0.33333333333333331</v>
      </c>
      <c r="C27" s="20">
        <v>0.375</v>
      </c>
      <c r="D27" s="28">
        <v>0</v>
      </c>
      <c r="E27" s="28">
        <v>0</v>
      </c>
      <c r="F27" s="31">
        <v>0</v>
      </c>
      <c r="G27" s="35">
        <v>0</v>
      </c>
      <c r="H27" s="28">
        <v>0</v>
      </c>
      <c r="I27" s="28">
        <v>0</v>
      </c>
      <c r="J27" s="31">
        <v>0</v>
      </c>
      <c r="K27" s="35">
        <v>0</v>
      </c>
      <c r="L27" s="28">
        <v>0</v>
      </c>
      <c r="M27" s="28">
        <v>0</v>
      </c>
      <c r="N27" s="31">
        <v>0</v>
      </c>
      <c r="O27" s="35">
        <v>0</v>
      </c>
      <c r="P27" s="28">
        <v>0</v>
      </c>
      <c r="Q27" s="28">
        <v>0</v>
      </c>
      <c r="R27" s="31">
        <v>0</v>
      </c>
      <c r="S27" s="35">
        <v>0</v>
      </c>
      <c r="T27" s="28">
        <v>0</v>
      </c>
      <c r="U27" s="28">
        <v>0</v>
      </c>
      <c r="V27" s="31">
        <v>0</v>
      </c>
      <c r="W27" s="35">
        <v>0</v>
      </c>
      <c r="X27" s="28">
        <v>0</v>
      </c>
      <c r="Y27" s="28">
        <v>0</v>
      </c>
      <c r="Z27" s="31">
        <v>0</v>
      </c>
      <c r="AA27" s="35">
        <v>0</v>
      </c>
    </row>
    <row r="28" spans="2:27">
      <c r="B28" s="20">
        <v>0.375</v>
      </c>
      <c r="C28" s="20">
        <v>0.41666666666666702</v>
      </c>
      <c r="D28" s="28"/>
      <c r="E28" s="28"/>
      <c r="F28" s="31"/>
      <c r="G28" s="35"/>
      <c r="H28" s="41"/>
      <c r="I28" s="28"/>
      <c r="J28" s="31"/>
      <c r="K28" s="35"/>
      <c r="L28" s="41"/>
      <c r="M28" s="28"/>
      <c r="N28" s="31"/>
      <c r="O28" s="35"/>
      <c r="P28" s="41"/>
      <c r="Q28" s="28"/>
      <c r="R28" s="31"/>
      <c r="S28" s="35"/>
      <c r="T28" s="41"/>
      <c r="U28" s="28"/>
      <c r="V28" s="31"/>
      <c r="W28" s="35"/>
      <c r="X28" s="41"/>
      <c r="Y28" s="28"/>
      <c r="Z28" s="31"/>
      <c r="AA28" s="35"/>
    </row>
    <row r="29" spans="2:27">
      <c r="B29" s="20">
        <v>0.41666666666666669</v>
      </c>
      <c r="C29" s="20">
        <v>0.45833333333333331</v>
      </c>
      <c r="D29" s="28"/>
      <c r="E29" s="28"/>
      <c r="F29" s="31"/>
      <c r="G29" s="35"/>
      <c r="H29" s="41"/>
      <c r="I29" s="28"/>
      <c r="J29" s="31"/>
      <c r="K29" s="35"/>
      <c r="L29" s="41"/>
      <c r="M29" s="28"/>
      <c r="N29" s="31"/>
      <c r="O29" s="35"/>
      <c r="P29" s="41"/>
      <c r="Q29" s="28"/>
      <c r="R29" s="31"/>
      <c r="S29" s="35"/>
      <c r="T29" s="41"/>
      <c r="U29" s="28"/>
      <c r="V29" s="31"/>
      <c r="W29" s="35"/>
      <c r="X29" s="41"/>
      <c r="Y29" s="28"/>
      <c r="Z29" s="31"/>
      <c r="AA29" s="35"/>
    </row>
    <row r="30" spans="2:27">
      <c r="B30" s="20">
        <v>0.45833333333333298</v>
      </c>
      <c r="C30" s="20">
        <v>0.5</v>
      </c>
      <c r="D30" s="28"/>
      <c r="E30" s="28"/>
      <c r="F30" s="31"/>
      <c r="G30" s="35"/>
      <c r="H30" s="41"/>
      <c r="I30" s="28"/>
      <c r="J30" s="31"/>
      <c r="K30" s="35"/>
      <c r="L30" s="41"/>
      <c r="M30" s="28"/>
      <c r="N30" s="31"/>
      <c r="O30" s="35"/>
      <c r="P30" s="41"/>
      <c r="Q30" s="28"/>
      <c r="R30" s="31"/>
      <c r="S30" s="35"/>
      <c r="T30" s="41"/>
      <c r="U30" s="28"/>
      <c r="V30" s="31"/>
      <c r="W30" s="35"/>
      <c r="X30" s="41"/>
      <c r="Y30" s="28"/>
      <c r="Z30" s="31"/>
      <c r="AA30" s="35"/>
    </row>
    <row r="31" spans="2:27">
      <c r="B31" s="20">
        <v>0.5</v>
      </c>
      <c r="C31" s="20">
        <v>0.54166666666666596</v>
      </c>
      <c r="D31" s="28"/>
      <c r="E31" s="28"/>
      <c r="F31" s="31"/>
      <c r="G31" s="35"/>
      <c r="H31" s="41"/>
      <c r="I31" s="28"/>
      <c r="J31" s="31"/>
      <c r="K31" s="35"/>
      <c r="L31" s="41"/>
      <c r="M31" s="28"/>
      <c r="N31" s="31"/>
      <c r="O31" s="35"/>
      <c r="P31" s="41"/>
      <c r="Q31" s="28"/>
      <c r="R31" s="31"/>
      <c r="S31" s="35"/>
      <c r="T31" s="41"/>
      <c r="U31" s="28"/>
      <c r="V31" s="31"/>
      <c r="W31" s="35"/>
      <c r="X31" s="41"/>
      <c r="Y31" s="28"/>
      <c r="Z31" s="31"/>
      <c r="AA31" s="35"/>
    </row>
    <row r="32" spans="2:27">
      <c r="B32" s="20">
        <v>0.54166666666666596</v>
      </c>
      <c r="C32" s="20">
        <v>0.58333333333333304</v>
      </c>
      <c r="D32" s="18">
        <v>2</v>
      </c>
      <c r="E32" s="18">
        <v>2</v>
      </c>
      <c r="F32" s="32">
        <v>2</v>
      </c>
      <c r="G32" s="36">
        <v>6</v>
      </c>
      <c r="H32" s="42">
        <v>2</v>
      </c>
      <c r="I32" s="18">
        <v>2</v>
      </c>
      <c r="J32" s="32">
        <v>2</v>
      </c>
      <c r="K32" s="36">
        <v>6</v>
      </c>
      <c r="L32" s="42">
        <v>2</v>
      </c>
      <c r="M32" s="18">
        <v>2</v>
      </c>
      <c r="N32" s="32">
        <v>2</v>
      </c>
      <c r="O32" s="36">
        <v>6</v>
      </c>
      <c r="P32" s="42">
        <v>2</v>
      </c>
      <c r="Q32" s="18">
        <v>2</v>
      </c>
      <c r="R32" s="32">
        <v>2</v>
      </c>
      <c r="S32" s="36">
        <v>6</v>
      </c>
      <c r="T32" s="42">
        <v>2</v>
      </c>
      <c r="U32" s="18">
        <v>2</v>
      </c>
      <c r="V32" s="32">
        <v>2</v>
      </c>
      <c r="W32" s="36">
        <v>6</v>
      </c>
      <c r="X32" s="42">
        <v>1</v>
      </c>
      <c r="Y32" s="18">
        <v>0</v>
      </c>
      <c r="Z32" s="32">
        <v>1</v>
      </c>
      <c r="AA32" s="36">
        <v>2</v>
      </c>
    </row>
    <row r="33" spans="2:27">
      <c r="B33" s="20">
        <v>0.58333333333333304</v>
      </c>
      <c r="C33" s="20">
        <v>0.625</v>
      </c>
      <c r="D33" s="18">
        <v>2</v>
      </c>
      <c r="E33" s="18">
        <v>2</v>
      </c>
      <c r="F33" s="32">
        <v>2</v>
      </c>
      <c r="G33" s="36">
        <v>6</v>
      </c>
      <c r="H33" s="42">
        <v>2</v>
      </c>
      <c r="I33" s="18">
        <v>2</v>
      </c>
      <c r="J33" s="32">
        <v>2</v>
      </c>
      <c r="K33" s="36">
        <v>6</v>
      </c>
      <c r="L33" s="42">
        <v>2</v>
      </c>
      <c r="M33" s="18">
        <v>2</v>
      </c>
      <c r="N33" s="32">
        <v>2</v>
      </c>
      <c r="O33" s="36">
        <v>6</v>
      </c>
      <c r="P33" s="42">
        <v>2</v>
      </c>
      <c r="Q33" s="18">
        <v>2</v>
      </c>
      <c r="R33" s="32">
        <v>2</v>
      </c>
      <c r="S33" s="36">
        <v>6</v>
      </c>
      <c r="T33" s="42">
        <v>2</v>
      </c>
      <c r="U33" s="18">
        <v>2</v>
      </c>
      <c r="V33" s="32">
        <v>2</v>
      </c>
      <c r="W33" s="36">
        <v>6</v>
      </c>
      <c r="X33" s="42">
        <v>1</v>
      </c>
      <c r="Y33" s="18">
        <v>0</v>
      </c>
      <c r="Z33" s="32">
        <v>1</v>
      </c>
      <c r="AA33" s="36">
        <v>2</v>
      </c>
    </row>
    <row r="34" spans="2:27">
      <c r="B34" s="20">
        <v>0.625</v>
      </c>
      <c r="C34" s="20">
        <v>0.66666666666666596</v>
      </c>
      <c r="D34" s="18">
        <v>2</v>
      </c>
      <c r="E34" s="18">
        <v>2</v>
      </c>
      <c r="F34" s="32">
        <v>2</v>
      </c>
      <c r="G34" s="36">
        <v>6</v>
      </c>
      <c r="H34" s="42">
        <v>2</v>
      </c>
      <c r="I34" s="18">
        <v>2</v>
      </c>
      <c r="J34" s="32">
        <v>2</v>
      </c>
      <c r="K34" s="36">
        <v>6</v>
      </c>
      <c r="L34" s="42">
        <v>2</v>
      </c>
      <c r="M34" s="18">
        <v>2</v>
      </c>
      <c r="N34" s="32">
        <v>2</v>
      </c>
      <c r="O34" s="36">
        <v>6</v>
      </c>
      <c r="P34" s="42">
        <v>2</v>
      </c>
      <c r="Q34" s="18">
        <v>2</v>
      </c>
      <c r="R34" s="32">
        <v>2</v>
      </c>
      <c r="S34" s="36">
        <v>6</v>
      </c>
      <c r="T34" s="42">
        <v>2</v>
      </c>
      <c r="U34" s="18">
        <v>2</v>
      </c>
      <c r="V34" s="32">
        <v>2</v>
      </c>
      <c r="W34" s="36">
        <v>6</v>
      </c>
      <c r="X34" s="42">
        <v>1</v>
      </c>
      <c r="Y34" s="18">
        <v>0</v>
      </c>
      <c r="Z34" s="32">
        <v>1</v>
      </c>
      <c r="AA34" s="36">
        <v>2</v>
      </c>
    </row>
    <row r="35" spans="2:27">
      <c r="B35" s="20">
        <v>0.66666666666666596</v>
      </c>
      <c r="C35" s="20">
        <v>0.70833333333333304</v>
      </c>
      <c r="D35" s="18">
        <v>2</v>
      </c>
      <c r="E35" s="18">
        <v>2</v>
      </c>
      <c r="F35" s="32">
        <v>2</v>
      </c>
      <c r="G35" s="36">
        <v>6</v>
      </c>
      <c r="H35" s="42">
        <v>2</v>
      </c>
      <c r="I35" s="18">
        <v>2</v>
      </c>
      <c r="J35" s="32">
        <v>2</v>
      </c>
      <c r="K35" s="36">
        <v>6</v>
      </c>
      <c r="L35" s="42">
        <v>2</v>
      </c>
      <c r="M35" s="18">
        <v>2</v>
      </c>
      <c r="N35" s="32">
        <v>2</v>
      </c>
      <c r="O35" s="36">
        <v>6</v>
      </c>
      <c r="P35" s="42">
        <v>2</v>
      </c>
      <c r="Q35" s="18">
        <v>2</v>
      </c>
      <c r="R35" s="32">
        <v>2</v>
      </c>
      <c r="S35" s="36">
        <v>6</v>
      </c>
      <c r="T35" s="42">
        <v>2</v>
      </c>
      <c r="U35" s="18">
        <v>2</v>
      </c>
      <c r="V35" s="32">
        <v>2</v>
      </c>
      <c r="W35" s="36">
        <v>6</v>
      </c>
      <c r="X35" s="42">
        <v>1</v>
      </c>
      <c r="Y35" s="18">
        <v>0</v>
      </c>
      <c r="Z35" s="32">
        <v>1</v>
      </c>
      <c r="AA35" s="36">
        <v>2</v>
      </c>
    </row>
    <row r="36" spans="2:27">
      <c r="B36" s="20">
        <v>0.70833333333333304</v>
      </c>
      <c r="C36" s="20">
        <v>0.75</v>
      </c>
      <c r="D36" s="18">
        <v>2</v>
      </c>
      <c r="E36" s="18">
        <v>2</v>
      </c>
      <c r="F36" s="32">
        <v>2</v>
      </c>
      <c r="G36" s="36">
        <v>6</v>
      </c>
      <c r="H36" s="42">
        <v>2</v>
      </c>
      <c r="I36" s="18">
        <v>2</v>
      </c>
      <c r="J36" s="32">
        <v>2</v>
      </c>
      <c r="K36" s="36">
        <v>6</v>
      </c>
      <c r="L36" s="42">
        <v>2</v>
      </c>
      <c r="M36" s="18">
        <v>2</v>
      </c>
      <c r="N36" s="32">
        <v>2</v>
      </c>
      <c r="O36" s="36">
        <v>6</v>
      </c>
      <c r="P36" s="42">
        <v>2</v>
      </c>
      <c r="Q36" s="18">
        <v>2</v>
      </c>
      <c r="R36" s="32">
        <v>2</v>
      </c>
      <c r="S36" s="36">
        <v>6</v>
      </c>
      <c r="T36" s="42">
        <v>2</v>
      </c>
      <c r="U36" s="18">
        <v>2</v>
      </c>
      <c r="V36" s="32">
        <v>2</v>
      </c>
      <c r="W36" s="36">
        <v>6</v>
      </c>
      <c r="X36" s="19">
        <v>1</v>
      </c>
      <c r="Y36" s="19">
        <v>0</v>
      </c>
      <c r="Z36" s="33">
        <v>1</v>
      </c>
      <c r="AA36" s="37">
        <v>2</v>
      </c>
    </row>
    <row r="37" spans="2:27">
      <c r="B37" s="20">
        <v>0.75</v>
      </c>
      <c r="C37" s="20">
        <v>0.79166666666666696</v>
      </c>
      <c r="D37" s="19">
        <v>1</v>
      </c>
      <c r="E37" s="19">
        <v>0</v>
      </c>
      <c r="F37" s="33">
        <v>1</v>
      </c>
      <c r="G37" s="37">
        <v>2</v>
      </c>
      <c r="H37" s="19">
        <v>1</v>
      </c>
      <c r="I37" s="19">
        <v>0</v>
      </c>
      <c r="J37" s="33">
        <v>1</v>
      </c>
      <c r="K37" s="37">
        <v>2</v>
      </c>
      <c r="L37" s="19">
        <v>1</v>
      </c>
      <c r="M37" s="19">
        <v>0</v>
      </c>
      <c r="N37" s="33">
        <v>1</v>
      </c>
      <c r="O37" s="37">
        <v>2</v>
      </c>
      <c r="P37" s="19">
        <v>1</v>
      </c>
      <c r="Q37" s="19">
        <v>0</v>
      </c>
      <c r="R37" s="33">
        <v>1</v>
      </c>
      <c r="S37" s="37">
        <v>2</v>
      </c>
      <c r="T37" s="19">
        <v>1</v>
      </c>
      <c r="U37" s="19">
        <v>0</v>
      </c>
      <c r="V37" s="33">
        <v>1</v>
      </c>
      <c r="W37" s="37">
        <v>2</v>
      </c>
      <c r="X37" s="19">
        <v>1</v>
      </c>
      <c r="Y37" s="19">
        <v>0</v>
      </c>
      <c r="Z37" s="33">
        <v>1</v>
      </c>
      <c r="AA37" s="37">
        <v>2</v>
      </c>
    </row>
    <row r="38" spans="2:27">
      <c r="B38" s="20">
        <v>0.79166666666666696</v>
      </c>
      <c r="C38" s="20">
        <v>0.83333333333333304</v>
      </c>
      <c r="D38" s="9">
        <v>0</v>
      </c>
      <c r="E38" s="9">
        <v>0</v>
      </c>
      <c r="F38" s="30">
        <v>0</v>
      </c>
      <c r="G38" s="34">
        <f>SUM(D38:F38)</f>
        <v>0</v>
      </c>
      <c r="H38" s="9">
        <v>0</v>
      </c>
      <c r="I38" s="9">
        <v>0</v>
      </c>
      <c r="J38" s="30">
        <v>0</v>
      </c>
      <c r="K38" s="34">
        <f>SUM(H38:J38)</f>
        <v>0</v>
      </c>
      <c r="L38" s="40">
        <f>COUNTIFS($I$17:$I$36,"&lt;="&amp;B38+1/(24*60*60),$K$17:$K$36,"&gt;="&amp;C38-1/(24*60*60),$C$17:$C$36,"常勤",$D$17:$D$36,"○")</f>
        <v>0</v>
      </c>
      <c r="M38" s="9">
        <f>COUNTIFS($I$17:$I$36,"&lt;="&amp;B38+1/(24*60*60),$K$17:$K$36,"&gt;="&amp;C38-1/(24*60*60),$C$17:$C$36,"非常勤",$D$17:$D$36,"○")</f>
        <v>0</v>
      </c>
      <c r="N38" s="30">
        <f>COUNTIFS($I$17:$I$36,"&lt;="&amp;B38+1/(24*60*60),$K$17:$K$36,"&gt;="&amp;C38-1/(24*60*60),$C$17:$C$36,"非常勤",$D$17:$D$36,"")</f>
        <v>0</v>
      </c>
      <c r="O38" s="34">
        <f>SUM(L38:N38)</f>
        <v>0</v>
      </c>
      <c r="P38" s="40">
        <f>COUNTIFS($L$17:$L$36,"&lt;="&amp;B38+1/(24*60*60),$M$17:$M$36,"&gt;="&amp;C38-1/(24*60*60),$C$17:$C$36,"常勤",$D$17:$D$36,"○")</f>
        <v>0</v>
      </c>
      <c r="Q38" s="9">
        <f>COUNTIFS($L$17:$L$36,"&lt;="&amp;B38+1/(24*60*60),$M$17:$M$36,"&gt;="&amp;C38-1/(24*60*60),$C$17:$C$36,"非常勤",$D$17:$D$36,"○")</f>
        <v>0</v>
      </c>
      <c r="R38" s="30">
        <f>COUNTIFS($L$17:$L$36,"&lt;="&amp;B38+1/(24*60*60),$M$17:$M$36,"&gt;="&amp;C38-1/(24*60*60),$C$17:$C$36,"非常勤",$D$17:$D$36,"")</f>
        <v>0</v>
      </c>
      <c r="S38" s="34">
        <f>SUM(P38:R38)</f>
        <v>0</v>
      </c>
      <c r="T38" s="40">
        <f>COUNTIFS($N$17:$N$36,"&lt;="&amp;B38+1/(24*60*60),$P$17:$P$36,"&gt;="&amp;C38-1/(24*60*60),$C$17:$C$36,"常勤",$D$17:$D$36,"○")</f>
        <v>0</v>
      </c>
      <c r="U38" s="9">
        <f>COUNTIFS($N$17:$N$36,"&lt;="&amp;B38+1/(24*60*60),$P$17:$P$36,"&gt;="&amp;C38-1/(24*60*60),$C$17:$C$36,"非常勤",$D$17:$D$36,"○")</f>
        <v>0</v>
      </c>
      <c r="V38" s="30">
        <f>COUNTIFS($N$17:$N$36,"&lt;="&amp;B38+1/(24*60*60),$P$17:$P$36,"&gt;="&amp;C38-1/(24*60*60),$C$17:$C$36,"非常勤",$D$17:$D$36,"")</f>
        <v>0</v>
      </c>
      <c r="W38" s="34">
        <f>SUM(T38:V38)</f>
        <v>0</v>
      </c>
      <c r="X38" s="40">
        <f>COUNTIFS($N$17:$N$36,"&lt;="&amp;F38+1/(24*60*60),$P$17:$P$36,"&gt;="&amp;G38-1/(24*60*60),$C$17:$C$36,"常勤",$D$17:$D$36,"○")</f>
        <v>0</v>
      </c>
      <c r="Y38" s="9">
        <f>COUNTIFS($N$17:$N$36,"&lt;="&amp;F38+1/(24*60*60),$P$17:$P$36,"&gt;="&amp;G38-1/(24*60*60),$C$17:$C$36,"非常勤",$D$17:$D$36,"○")</f>
        <v>0</v>
      </c>
      <c r="Z38" s="30">
        <f>COUNTIFS($N$17:$N$36,"&lt;="&amp;F38+1/(24*60*60),$P$17:$P$36,"&gt;="&amp;G38-1/(24*60*60),$C$17:$C$36,"非常勤",$D$17:$D$36,"")</f>
        <v>0</v>
      </c>
      <c r="AA38" s="34">
        <f>SUM(X38:Z38)</f>
        <v>0</v>
      </c>
    </row>
    <row r="42" spans="2:27">
      <c r="B42" t="s">
        <v>103</v>
      </c>
    </row>
    <row r="43" spans="2:27" ht="18.5" thickBot="1">
      <c r="B43" s="86" t="s">
        <v>54</v>
      </c>
      <c r="C43" s="87"/>
      <c r="D43" s="84" t="s">
        <v>16</v>
      </c>
      <c r="E43" s="84"/>
      <c r="F43" s="84"/>
      <c r="G43" s="92"/>
      <c r="H43" s="84" t="s">
        <v>17</v>
      </c>
      <c r="I43" s="84"/>
      <c r="J43" s="84"/>
      <c r="K43" s="92"/>
      <c r="L43" s="84" t="s">
        <v>18</v>
      </c>
      <c r="M43" s="84"/>
      <c r="N43" s="84"/>
      <c r="O43" s="92"/>
      <c r="P43" s="84" t="s">
        <v>19</v>
      </c>
      <c r="Q43" s="84"/>
      <c r="R43" s="84"/>
      <c r="S43" s="92"/>
      <c r="T43" s="84" t="s">
        <v>20</v>
      </c>
      <c r="U43" s="84"/>
      <c r="V43" s="84"/>
      <c r="W43" s="92"/>
      <c r="X43" s="84" t="s">
        <v>21</v>
      </c>
      <c r="Y43" s="84"/>
      <c r="Z43" s="84"/>
      <c r="AA43" s="92"/>
    </row>
    <row r="44" spans="2:27">
      <c r="B44" s="88"/>
      <c r="C44" s="89"/>
      <c r="D44" s="54" t="s">
        <v>8</v>
      </c>
      <c r="E44" s="84" t="s">
        <v>9</v>
      </c>
      <c r="F44" s="85"/>
      <c r="G44" s="82" t="s">
        <v>11</v>
      </c>
      <c r="H44" s="55" t="s">
        <v>8</v>
      </c>
      <c r="I44" s="84" t="s">
        <v>9</v>
      </c>
      <c r="J44" s="85"/>
      <c r="K44" s="82" t="s">
        <v>11</v>
      </c>
      <c r="L44" s="55" t="s">
        <v>8</v>
      </c>
      <c r="M44" s="84" t="s">
        <v>9</v>
      </c>
      <c r="N44" s="85"/>
      <c r="O44" s="82" t="s">
        <v>11</v>
      </c>
      <c r="P44" s="55" t="s">
        <v>8</v>
      </c>
      <c r="Q44" s="84" t="s">
        <v>9</v>
      </c>
      <c r="R44" s="85"/>
      <c r="S44" s="82" t="s">
        <v>11</v>
      </c>
      <c r="T44" s="55" t="s">
        <v>8</v>
      </c>
      <c r="U44" s="84" t="s">
        <v>9</v>
      </c>
      <c r="V44" s="85"/>
      <c r="W44" s="82" t="s">
        <v>11</v>
      </c>
      <c r="X44" s="55" t="s">
        <v>8</v>
      </c>
      <c r="Y44" s="84" t="s">
        <v>9</v>
      </c>
      <c r="Z44" s="85"/>
      <c r="AA44" s="82" t="s">
        <v>11</v>
      </c>
    </row>
    <row r="45" spans="2:27">
      <c r="B45" s="90"/>
      <c r="C45" s="91"/>
      <c r="D45" s="25" t="s">
        <v>55</v>
      </c>
      <c r="E45" s="25" t="s">
        <v>55</v>
      </c>
      <c r="F45" s="29" t="s">
        <v>56</v>
      </c>
      <c r="G45" s="83"/>
      <c r="H45" s="39" t="s">
        <v>55</v>
      </c>
      <c r="I45" s="25" t="s">
        <v>55</v>
      </c>
      <c r="J45" s="29" t="s">
        <v>56</v>
      </c>
      <c r="K45" s="83"/>
      <c r="L45" s="39" t="s">
        <v>55</v>
      </c>
      <c r="M45" s="25" t="s">
        <v>55</v>
      </c>
      <c r="N45" s="29" t="s">
        <v>56</v>
      </c>
      <c r="O45" s="83"/>
      <c r="P45" s="39" t="s">
        <v>55</v>
      </c>
      <c r="Q45" s="25" t="s">
        <v>55</v>
      </c>
      <c r="R45" s="29" t="s">
        <v>56</v>
      </c>
      <c r="S45" s="83"/>
      <c r="T45" s="39" t="s">
        <v>55</v>
      </c>
      <c r="U45" s="25" t="s">
        <v>55</v>
      </c>
      <c r="V45" s="29" t="s">
        <v>56</v>
      </c>
      <c r="W45" s="83"/>
      <c r="X45" s="39" t="s">
        <v>55</v>
      </c>
      <c r="Y45" s="25" t="s">
        <v>55</v>
      </c>
      <c r="Z45" s="29" t="s">
        <v>56</v>
      </c>
      <c r="AA45" s="83"/>
    </row>
    <row r="46" spans="2:27">
      <c r="B46" s="20">
        <v>0.29166666666666669</v>
      </c>
      <c r="C46" s="20">
        <v>0.33333333333333331</v>
      </c>
      <c r="D46" s="9">
        <v>0</v>
      </c>
      <c r="E46" s="9">
        <v>0</v>
      </c>
      <c r="F46" s="30">
        <v>0</v>
      </c>
      <c r="G46" s="34">
        <f>SUM(D46:F46)</f>
        <v>0</v>
      </c>
      <c r="H46" s="9">
        <v>0</v>
      </c>
      <c r="I46" s="9">
        <v>0</v>
      </c>
      <c r="J46" s="30">
        <v>0</v>
      </c>
      <c r="K46" s="34">
        <f>SUM(H46:J46)</f>
        <v>0</v>
      </c>
      <c r="L46" s="40">
        <f>COUNTIFS($I$17:$I$36,"&lt;="&amp;B46+1/(24*60*60),$K$17:$K$36,"&gt;="&amp;C46-1/(24*60*60),$C$17:$C$36,"常勤",$D$17:$D$36,"○")</f>
        <v>0</v>
      </c>
      <c r="M46" s="9">
        <f>COUNTIFS($I$17:$I$36,"&lt;="&amp;B46+1/(24*60*60),$K$17:$K$36,"&gt;="&amp;C46-1/(24*60*60),$C$17:$C$36,"非常勤",$D$17:$D$36,"○")</f>
        <v>0</v>
      </c>
      <c r="N46" s="30">
        <f>COUNTIFS($I$17:$I$36,"&lt;="&amp;B46+1/(24*60*60),$K$17:$K$36,"&gt;="&amp;C46-1/(24*60*60),$C$17:$C$36,"非常勤",$D$17:$D$36,"")</f>
        <v>0</v>
      </c>
      <c r="O46" s="34">
        <f>SUM(L46:N46)</f>
        <v>0</v>
      </c>
      <c r="P46" s="40">
        <f>COUNTIFS($L$17:$L$36,"&lt;="&amp;B46+1/(24*60*60),$M$17:$M$36,"&gt;="&amp;C46-1/(24*60*60),$C$17:$C$36,"常勤",$D$17:$D$36,"○")</f>
        <v>0</v>
      </c>
      <c r="Q46" s="9">
        <f>COUNTIFS($L$17:$L$36,"&lt;="&amp;B46+1/(24*60*60),$M$17:$M$36,"&gt;="&amp;C46-1/(24*60*60),$C$17:$C$36,"非常勤",$D$17:$D$36,"○")</f>
        <v>0</v>
      </c>
      <c r="R46" s="30">
        <f>COUNTIFS($L$17:$L$36,"&lt;="&amp;B46+1/(24*60*60),$M$17:$M$36,"&gt;="&amp;C46-1/(24*60*60),$C$17:$C$36,"非常勤",$D$17:$D$36,"")</f>
        <v>0</v>
      </c>
      <c r="S46" s="34">
        <f>SUM(P46:R46)</f>
        <v>0</v>
      </c>
      <c r="T46" s="40">
        <f>COUNTIFS($N$17:$N$36,"&lt;="&amp;B46+1/(24*60*60),$P$17:$P$36,"&gt;="&amp;C46-1/(24*60*60),$C$17:$C$36,"常勤",$D$17:$D$36,"○")</f>
        <v>0</v>
      </c>
      <c r="U46" s="9">
        <f>COUNTIFS($N$17:$N$36,"&lt;="&amp;B46+1/(24*60*60),$P$17:$P$36,"&gt;="&amp;C46-1/(24*60*60),$C$17:$C$36,"非常勤",$D$17:$D$36,"○")</f>
        <v>0</v>
      </c>
      <c r="V46" s="30">
        <f>COUNTIFS($N$17:$N$36,"&lt;="&amp;B46+1/(24*60*60),$P$17:$P$36,"&gt;="&amp;C46-1/(24*60*60),$C$17:$C$36,"非常勤",$D$17:$D$36,"")</f>
        <v>0</v>
      </c>
      <c r="W46" s="34">
        <f>SUM(T46:V46)</f>
        <v>0</v>
      </c>
      <c r="X46" s="40">
        <f>COUNTIFS($N$17:$N$36,"&lt;="&amp;F46+1/(24*60*60),$P$17:$P$36,"&gt;="&amp;G46-1/(24*60*60),$C$17:$C$36,"常勤",$D$17:$D$36,"○")</f>
        <v>0</v>
      </c>
      <c r="Y46" s="9">
        <f>COUNTIFS($N$17:$N$36,"&lt;="&amp;F46+1/(24*60*60),$P$17:$P$36,"&gt;="&amp;G46-1/(24*60*60),$C$17:$C$36,"非常勤",$D$17:$D$36,"○")</f>
        <v>0</v>
      </c>
      <c r="Z46" s="30">
        <f>COUNTIFS($N$17:$N$36,"&lt;="&amp;F46+1/(24*60*60),$P$17:$P$36,"&gt;="&amp;G46-1/(24*60*60),$C$17:$C$36,"非常勤",$D$17:$D$36,"")</f>
        <v>0</v>
      </c>
      <c r="AA46" s="34">
        <f>SUM(X46:Z46)</f>
        <v>0</v>
      </c>
    </row>
    <row r="47" spans="2:27">
      <c r="B47" s="20">
        <v>0.33333333333333331</v>
      </c>
      <c r="C47" s="20">
        <v>0.375</v>
      </c>
      <c r="D47" s="28">
        <v>0</v>
      </c>
      <c r="E47" s="28">
        <v>0</v>
      </c>
      <c r="F47" s="31">
        <v>0</v>
      </c>
      <c r="G47" s="35">
        <v>0</v>
      </c>
      <c r="H47" s="28">
        <v>0</v>
      </c>
      <c r="I47" s="28">
        <v>0</v>
      </c>
      <c r="J47" s="31">
        <v>0</v>
      </c>
      <c r="K47" s="35">
        <v>0</v>
      </c>
      <c r="L47" s="28">
        <v>0</v>
      </c>
      <c r="M47" s="28">
        <v>0</v>
      </c>
      <c r="N47" s="31">
        <v>0</v>
      </c>
      <c r="O47" s="35">
        <v>0</v>
      </c>
      <c r="P47" s="28">
        <v>0</v>
      </c>
      <c r="Q47" s="28">
        <v>0</v>
      </c>
      <c r="R47" s="31">
        <v>0</v>
      </c>
      <c r="S47" s="35">
        <v>0</v>
      </c>
      <c r="T47" s="28">
        <v>0</v>
      </c>
      <c r="U47" s="28">
        <v>0</v>
      </c>
      <c r="V47" s="31">
        <v>0</v>
      </c>
      <c r="W47" s="35">
        <v>0</v>
      </c>
      <c r="X47" s="28">
        <v>0</v>
      </c>
      <c r="Y47" s="28">
        <v>0</v>
      </c>
      <c r="Z47" s="31">
        <v>0</v>
      </c>
      <c r="AA47" s="35">
        <v>0</v>
      </c>
    </row>
    <row r="48" spans="2:27">
      <c r="B48" s="20">
        <v>0.375</v>
      </c>
      <c r="C48" s="20">
        <v>0.41666666666666702</v>
      </c>
      <c r="D48" s="28"/>
      <c r="E48" s="28"/>
      <c r="F48" s="31"/>
      <c r="G48" s="35"/>
      <c r="H48" s="41"/>
      <c r="I48" s="28"/>
      <c r="J48" s="31"/>
      <c r="K48" s="35"/>
      <c r="L48" s="41"/>
      <c r="M48" s="28"/>
      <c r="N48" s="31"/>
      <c r="O48" s="35"/>
      <c r="P48" s="41"/>
      <c r="Q48" s="28"/>
      <c r="R48" s="31"/>
      <c r="S48" s="35"/>
      <c r="T48" s="41"/>
      <c r="U48" s="28"/>
      <c r="V48" s="31"/>
      <c r="W48" s="35"/>
      <c r="X48" s="41"/>
      <c r="Y48" s="28"/>
      <c r="Z48" s="31"/>
      <c r="AA48" s="35"/>
    </row>
    <row r="49" spans="2:27">
      <c r="B49" s="20">
        <v>0.41666666666666669</v>
      </c>
      <c r="C49" s="20">
        <v>0.45833333333333331</v>
      </c>
      <c r="D49" s="28"/>
      <c r="E49" s="28"/>
      <c r="F49" s="31"/>
      <c r="G49" s="35"/>
      <c r="H49" s="41"/>
      <c r="I49" s="28"/>
      <c r="J49" s="31"/>
      <c r="K49" s="35"/>
      <c r="L49" s="41"/>
      <c r="M49" s="28"/>
      <c r="N49" s="31"/>
      <c r="O49" s="35"/>
      <c r="P49" s="41"/>
      <c r="Q49" s="28"/>
      <c r="R49" s="31"/>
      <c r="S49" s="35"/>
      <c r="T49" s="41"/>
      <c r="U49" s="28"/>
      <c r="V49" s="31"/>
      <c r="W49" s="35"/>
      <c r="X49" s="41"/>
      <c r="Y49" s="28"/>
      <c r="Z49" s="31"/>
      <c r="AA49" s="35"/>
    </row>
    <row r="50" spans="2:27">
      <c r="B50" s="20">
        <v>0.45833333333333298</v>
      </c>
      <c r="C50" s="20">
        <v>0.5</v>
      </c>
      <c r="D50" s="28"/>
      <c r="E50" s="28"/>
      <c r="F50" s="31"/>
      <c r="G50" s="35"/>
      <c r="H50" s="41"/>
      <c r="I50" s="28"/>
      <c r="J50" s="31"/>
      <c r="K50" s="35"/>
      <c r="L50" s="41"/>
      <c r="M50" s="28"/>
      <c r="N50" s="31"/>
      <c r="O50" s="35"/>
      <c r="P50" s="41"/>
      <c r="Q50" s="28"/>
      <c r="R50" s="31"/>
      <c r="S50" s="35"/>
      <c r="T50" s="41"/>
      <c r="U50" s="28"/>
      <c r="V50" s="31"/>
      <c r="W50" s="35"/>
      <c r="X50" s="41"/>
      <c r="Y50" s="28"/>
      <c r="Z50" s="31"/>
      <c r="AA50" s="35"/>
    </row>
    <row r="51" spans="2:27">
      <c r="B51" s="20">
        <v>0.5</v>
      </c>
      <c r="C51" s="20">
        <v>0.54166666666666596</v>
      </c>
      <c r="D51" s="28"/>
      <c r="E51" s="28"/>
      <c r="F51" s="31"/>
      <c r="G51" s="35"/>
      <c r="H51" s="41"/>
      <c r="I51" s="28"/>
      <c r="J51" s="31"/>
      <c r="K51" s="35"/>
      <c r="L51" s="41"/>
      <c r="M51" s="28"/>
      <c r="N51" s="31"/>
      <c r="O51" s="35"/>
      <c r="P51" s="41"/>
      <c r="Q51" s="28"/>
      <c r="R51" s="31"/>
      <c r="S51" s="35"/>
      <c r="T51" s="41"/>
      <c r="U51" s="28"/>
      <c r="V51" s="31"/>
      <c r="W51" s="35"/>
      <c r="X51" s="41"/>
      <c r="Y51" s="28"/>
      <c r="Z51" s="31"/>
      <c r="AA51" s="35"/>
    </row>
    <row r="52" spans="2:27">
      <c r="B52" s="20">
        <v>0.54166666666666596</v>
      </c>
      <c r="C52" s="20">
        <v>0.58333333333333304</v>
      </c>
      <c r="D52" s="18">
        <v>2</v>
      </c>
      <c r="E52" s="18">
        <v>2</v>
      </c>
      <c r="F52" s="32">
        <v>2</v>
      </c>
      <c r="G52" s="36">
        <v>6</v>
      </c>
      <c r="H52" s="42">
        <v>2</v>
      </c>
      <c r="I52" s="18">
        <v>2</v>
      </c>
      <c r="J52" s="32">
        <v>2</v>
      </c>
      <c r="K52" s="36">
        <v>6</v>
      </c>
      <c r="L52" s="42">
        <v>2</v>
      </c>
      <c r="M52" s="18">
        <v>2</v>
      </c>
      <c r="N52" s="32">
        <v>2</v>
      </c>
      <c r="O52" s="36">
        <v>6</v>
      </c>
      <c r="P52" s="42">
        <v>2</v>
      </c>
      <c r="Q52" s="18">
        <v>2</v>
      </c>
      <c r="R52" s="32">
        <v>2</v>
      </c>
      <c r="S52" s="36">
        <v>6</v>
      </c>
      <c r="T52" s="42">
        <v>2</v>
      </c>
      <c r="U52" s="18">
        <v>2</v>
      </c>
      <c r="V52" s="32">
        <v>2</v>
      </c>
      <c r="W52" s="36">
        <v>6</v>
      </c>
      <c r="X52" s="42">
        <v>1</v>
      </c>
      <c r="Y52" s="18">
        <v>1</v>
      </c>
      <c r="Z52" s="32">
        <v>0</v>
      </c>
      <c r="AA52" s="36">
        <v>2</v>
      </c>
    </row>
    <row r="53" spans="2:27">
      <c r="B53" s="20">
        <v>0.58333333333333304</v>
      </c>
      <c r="C53" s="20">
        <v>0.625</v>
      </c>
      <c r="D53" s="18">
        <v>2</v>
      </c>
      <c r="E53" s="18">
        <v>2</v>
      </c>
      <c r="F53" s="32">
        <v>2</v>
      </c>
      <c r="G53" s="36">
        <v>6</v>
      </c>
      <c r="H53" s="42">
        <v>2</v>
      </c>
      <c r="I53" s="18">
        <v>2</v>
      </c>
      <c r="J53" s="32">
        <v>2</v>
      </c>
      <c r="K53" s="36">
        <v>6</v>
      </c>
      <c r="L53" s="42">
        <v>2</v>
      </c>
      <c r="M53" s="18">
        <v>2</v>
      </c>
      <c r="N53" s="32">
        <v>2</v>
      </c>
      <c r="O53" s="36">
        <v>6</v>
      </c>
      <c r="P53" s="42">
        <v>2</v>
      </c>
      <c r="Q53" s="18">
        <v>2</v>
      </c>
      <c r="R53" s="32">
        <v>2</v>
      </c>
      <c r="S53" s="36">
        <v>6</v>
      </c>
      <c r="T53" s="42">
        <v>2</v>
      </c>
      <c r="U53" s="18">
        <v>2</v>
      </c>
      <c r="V53" s="32">
        <v>2</v>
      </c>
      <c r="W53" s="36">
        <v>6</v>
      </c>
      <c r="X53" s="42">
        <v>1</v>
      </c>
      <c r="Y53" s="18">
        <v>1</v>
      </c>
      <c r="Z53" s="32">
        <v>0</v>
      </c>
      <c r="AA53" s="36">
        <v>2</v>
      </c>
    </row>
    <row r="54" spans="2:27">
      <c r="B54" s="20">
        <v>0.625</v>
      </c>
      <c r="C54" s="20">
        <v>0.66666666666666596</v>
      </c>
      <c r="D54" s="18">
        <v>2</v>
      </c>
      <c r="E54" s="18">
        <v>2</v>
      </c>
      <c r="F54" s="32">
        <v>2</v>
      </c>
      <c r="G54" s="36">
        <v>6</v>
      </c>
      <c r="H54" s="42">
        <v>2</v>
      </c>
      <c r="I54" s="18">
        <v>2</v>
      </c>
      <c r="J54" s="32">
        <v>2</v>
      </c>
      <c r="K54" s="36">
        <v>6</v>
      </c>
      <c r="L54" s="42">
        <v>2</v>
      </c>
      <c r="M54" s="18">
        <v>2</v>
      </c>
      <c r="N54" s="32">
        <v>2</v>
      </c>
      <c r="O54" s="36">
        <v>6</v>
      </c>
      <c r="P54" s="42">
        <v>2</v>
      </c>
      <c r="Q54" s="18">
        <v>2</v>
      </c>
      <c r="R54" s="32">
        <v>2</v>
      </c>
      <c r="S54" s="36">
        <v>6</v>
      </c>
      <c r="T54" s="42">
        <v>2</v>
      </c>
      <c r="U54" s="18">
        <v>2</v>
      </c>
      <c r="V54" s="32">
        <v>2</v>
      </c>
      <c r="W54" s="36">
        <v>6</v>
      </c>
      <c r="X54" s="42">
        <v>1</v>
      </c>
      <c r="Y54" s="18">
        <v>1</v>
      </c>
      <c r="Z54" s="32">
        <v>0</v>
      </c>
      <c r="AA54" s="36">
        <v>2</v>
      </c>
    </row>
    <row r="55" spans="2:27">
      <c r="B55" s="20">
        <v>0.66666666666666596</v>
      </c>
      <c r="C55" s="20">
        <v>0.70833333333333304</v>
      </c>
      <c r="D55" s="18">
        <v>2</v>
      </c>
      <c r="E55" s="18">
        <v>2</v>
      </c>
      <c r="F55" s="32">
        <v>2</v>
      </c>
      <c r="G55" s="36">
        <v>6</v>
      </c>
      <c r="H55" s="42">
        <v>2</v>
      </c>
      <c r="I55" s="18">
        <v>2</v>
      </c>
      <c r="J55" s="32">
        <v>2</v>
      </c>
      <c r="K55" s="36">
        <v>6</v>
      </c>
      <c r="L55" s="42">
        <v>2</v>
      </c>
      <c r="M55" s="18">
        <v>2</v>
      </c>
      <c r="N55" s="32">
        <v>2</v>
      </c>
      <c r="O55" s="36">
        <v>6</v>
      </c>
      <c r="P55" s="42">
        <v>2</v>
      </c>
      <c r="Q55" s="18">
        <v>2</v>
      </c>
      <c r="R55" s="32">
        <v>2</v>
      </c>
      <c r="S55" s="36">
        <v>6</v>
      </c>
      <c r="T55" s="42">
        <v>2</v>
      </c>
      <c r="U55" s="18">
        <v>2</v>
      </c>
      <c r="V55" s="32">
        <v>2</v>
      </c>
      <c r="W55" s="36">
        <v>6</v>
      </c>
      <c r="X55" s="42">
        <v>1</v>
      </c>
      <c r="Y55" s="18">
        <v>1</v>
      </c>
      <c r="Z55" s="32">
        <v>0</v>
      </c>
      <c r="AA55" s="36">
        <v>2</v>
      </c>
    </row>
    <row r="56" spans="2:27">
      <c r="B56" s="20">
        <v>0.70833333333333304</v>
      </c>
      <c r="C56" s="20">
        <v>0.75</v>
      </c>
      <c r="D56" s="18">
        <v>2</v>
      </c>
      <c r="E56" s="18">
        <v>2</v>
      </c>
      <c r="F56" s="32">
        <v>2</v>
      </c>
      <c r="G56" s="36">
        <v>6</v>
      </c>
      <c r="H56" s="42">
        <v>2</v>
      </c>
      <c r="I56" s="18">
        <v>2</v>
      </c>
      <c r="J56" s="32">
        <v>2</v>
      </c>
      <c r="K56" s="36">
        <v>6</v>
      </c>
      <c r="L56" s="42">
        <v>2</v>
      </c>
      <c r="M56" s="18">
        <v>2</v>
      </c>
      <c r="N56" s="32">
        <v>2</v>
      </c>
      <c r="O56" s="36">
        <v>6</v>
      </c>
      <c r="P56" s="42">
        <v>2</v>
      </c>
      <c r="Q56" s="18">
        <v>2</v>
      </c>
      <c r="R56" s="32">
        <v>2</v>
      </c>
      <c r="S56" s="36">
        <v>6</v>
      </c>
      <c r="T56" s="42">
        <v>2</v>
      </c>
      <c r="U56" s="18">
        <v>2</v>
      </c>
      <c r="V56" s="32">
        <v>2</v>
      </c>
      <c r="W56" s="36">
        <v>6</v>
      </c>
      <c r="X56" s="19">
        <v>0</v>
      </c>
      <c r="Y56" s="19">
        <v>1</v>
      </c>
      <c r="Z56" s="33">
        <v>1</v>
      </c>
      <c r="AA56" s="37">
        <v>2</v>
      </c>
    </row>
    <row r="57" spans="2:27">
      <c r="B57" s="20">
        <v>0.75</v>
      </c>
      <c r="C57" s="20">
        <v>0.79166666666666696</v>
      </c>
      <c r="D57" s="19">
        <v>0</v>
      </c>
      <c r="E57" s="19">
        <v>1</v>
      </c>
      <c r="F57" s="33">
        <v>1</v>
      </c>
      <c r="G57" s="37">
        <v>2</v>
      </c>
      <c r="H57" s="19">
        <v>0</v>
      </c>
      <c r="I57" s="19">
        <v>1</v>
      </c>
      <c r="J57" s="33">
        <v>1</v>
      </c>
      <c r="K57" s="37">
        <v>2</v>
      </c>
      <c r="L57" s="19">
        <v>0</v>
      </c>
      <c r="M57" s="19">
        <v>1</v>
      </c>
      <c r="N57" s="33">
        <v>1</v>
      </c>
      <c r="O57" s="37">
        <v>2</v>
      </c>
      <c r="P57" s="19">
        <v>0</v>
      </c>
      <c r="Q57" s="19">
        <v>1</v>
      </c>
      <c r="R57" s="33">
        <v>1</v>
      </c>
      <c r="S57" s="37">
        <v>2</v>
      </c>
      <c r="T57" s="19">
        <v>0</v>
      </c>
      <c r="U57" s="19">
        <v>1</v>
      </c>
      <c r="V57" s="33">
        <v>1</v>
      </c>
      <c r="W57" s="37">
        <v>2</v>
      </c>
      <c r="X57" s="19">
        <v>0</v>
      </c>
      <c r="Y57" s="19">
        <v>1</v>
      </c>
      <c r="Z57" s="33">
        <v>1</v>
      </c>
      <c r="AA57" s="37">
        <v>2</v>
      </c>
    </row>
    <row r="58" spans="2:27">
      <c r="B58" s="20">
        <v>0.79166666666666696</v>
      </c>
      <c r="C58" s="20">
        <v>0.83333333333333304</v>
      </c>
      <c r="D58" s="9">
        <v>0</v>
      </c>
      <c r="E58" s="9">
        <v>0</v>
      </c>
      <c r="F58" s="30">
        <v>0</v>
      </c>
      <c r="G58" s="34">
        <f>SUM(D58:F58)</f>
        <v>0</v>
      </c>
      <c r="H58" s="9">
        <v>0</v>
      </c>
      <c r="I58" s="9">
        <v>0</v>
      </c>
      <c r="J58" s="30">
        <v>0</v>
      </c>
      <c r="K58" s="34">
        <f>SUM(H58:J58)</f>
        <v>0</v>
      </c>
      <c r="L58" s="40">
        <f>COUNTIFS($I$17:$I$36,"&lt;="&amp;B58+1/(24*60*60),$K$17:$K$36,"&gt;="&amp;C58-1/(24*60*60),$C$17:$C$36,"常勤",$D$17:$D$36,"○")</f>
        <v>0</v>
      </c>
      <c r="M58" s="9">
        <f>COUNTIFS($I$17:$I$36,"&lt;="&amp;B58+1/(24*60*60),$K$17:$K$36,"&gt;="&amp;C58-1/(24*60*60),$C$17:$C$36,"非常勤",$D$17:$D$36,"○")</f>
        <v>0</v>
      </c>
      <c r="N58" s="30">
        <f>COUNTIFS($I$17:$I$36,"&lt;="&amp;B58+1/(24*60*60),$K$17:$K$36,"&gt;="&amp;C58-1/(24*60*60),$C$17:$C$36,"非常勤",$D$17:$D$36,"")</f>
        <v>0</v>
      </c>
      <c r="O58" s="34">
        <f>SUM(L58:N58)</f>
        <v>0</v>
      </c>
      <c r="P58" s="40">
        <f>COUNTIFS($L$17:$L$36,"&lt;="&amp;B58+1/(24*60*60),$M$17:$M$36,"&gt;="&amp;C58-1/(24*60*60),$C$17:$C$36,"常勤",$D$17:$D$36,"○")</f>
        <v>0</v>
      </c>
      <c r="Q58" s="9">
        <f>COUNTIFS($L$17:$L$36,"&lt;="&amp;B58+1/(24*60*60),$M$17:$M$36,"&gt;="&amp;C58-1/(24*60*60),$C$17:$C$36,"非常勤",$D$17:$D$36,"○")</f>
        <v>0</v>
      </c>
      <c r="R58" s="30">
        <f>COUNTIFS($L$17:$L$36,"&lt;="&amp;B58+1/(24*60*60),$M$17:$M$36,"&gt;="&amp;C58-1/(24*60*60),$C$17:$C$36,"非常勤",$D$17:$D$36,"")</f>
        <v>0</v>
      </c>
      <c r="S58" s="34">
        <f>SUM(P58:R58)</f>
        <v>0</v>
      </c>
      <c r="T58" s="40">
        <f>COUNTIFS($N$17:$N$36,"&lt;="&amp;B58+1/(24*60*60),$P$17:$P$36,"&gt;="&amp;C58-1/(24*60*60),$C$17:$C$36,"常勤",$D$17:$D$36,"○")</f>
        <v>0</v>
      </c>
      <c r="U58" s="9">
        <f>COUNTIFS($N$17:$N$36,"&lt;="&amp;B58+1/(24*60*60),$P$17:$P$36,"&gt;="&amp;C58-1/(24*60*60),$C$17:$C$36,"非常勤",$D$17:$D$36,"○")</f>
        <v>0</v>
      </c>
      <c r="V58" s="30">
        <f>COUNTIFS($N$17:$N$36,"&lt;="&amp;B58+1/(24*60*60),$P$17:$P$36,"&gt;="&amp;C58-1/(24*60*60),$C$17:$C$36,"非常勤",$D$17:$D$36,"")</f>
        <v>0</v>
      </c>
      <c r="W58" s="34">
        <f>SUM(T58:V58)</f>
        <v>0</v>
      </c>
      <c r="X58" s="40">
        <f>COUNTIFS($N$17:$N$36,"&lt;="&amp;F58+1/(24*60*60),$P$17:$P$36,"&gt;="&amp;G58-1/(24*60*60),$C$17:$C$36,"常勤",$D$17:$D$36,"○")</f>
        <v>0</v>
      </c>
      <c r="Y58" s="9">
        <f>COUNTIFS($N$17:$N$36,"&lt;="&amp;F58+1/(24*60*60),$P$17:$P$36,"&gt;="&amp;G58-1/(24*60*60),$C$17:$C$36,"非常勤",$D$17:$D$36,"○")</f>
        <v>0</v>
      </c>
      <c r="Z58" s="30">
        <f>COUNTIFS($N$17:$N$36,"&lt;="&amp;F58+1/(24*60*60),$P$17:$P$36,"&gt;="&amp;G58-1/(24*60*60),$C$17:$C$36,"非常勤",$D$17:$D$36,"")</f>
        <v>0</v>
      </c>
      <c r="AA58" s="34">
        <f>SUM(X58:Z58)</f>
        <v>0</v>
      </c>
    </row>
    <row r="62" spans="2:27">
      <c r="B62" t="s">
        <v>104</v>
      </c>
    </row>
    <row r="63" spans="2:27" ht="18.5" thickBot="1">
      <c r="B63" s="86" t="s">
        <v>54</v>
      </c>
      <c r="C63" s="87"/>
      <c r="D63" s="84" t="s">
        <v>16</v>
      </c>
      <c r="E63" s="84"/>
      <c r="F63" s="84"/>
      <c r="G63" s="92"/>
      <c r="H63" s="84" t="s">
        <v>17</v>
      </c>
      <c r="I63" s="84"/>
      <c r="J63" s="84"/>
      <c r="K63" s="92"/>
      <c r="L63" s="84" t="s">
        <v>18</v>
      </c>
      <c r="M63" s="84"/>
      <c r="N63" s="84"/>
      <c r="O63" s="92"/>
      <c r="P63" s="84" t="s">
        <v>19</v>
      </c>
      <c r="Q63" s="84"/>
      <c r="R63" s="84"/>
      <c r="S63" s="92"/>
      <c r="T63" s="84" t="s">
        <v>20</v>
      </c>
      <c r="U63" s="84"/>
      <c r="V63" s="84"/>
      <c r="W63" s="92"/>
      <c r="X63" s="84" t="s">
        <v>21</v>
      </c>
      <c r="Y63" s="84"/>
      <c r="Z63" s="84"/>
      <c r="AA63" s="92"/>
    </row>
    <row r="64" spans="2:27">
      <c r="B64" s="88"/>
      <c r="C64" s="89"/>
      <c r="D64" s="54" t="s">
        <v>8</v>
      </c>
      <c r="E64" s="84" t="s">
        <v>9</v>
      </c>
      <c r="F64" s="85"/>
      <c r="G64" s="82" t="s">
        <v>11</v>
      </c>
      <c r="H64" s="55" t="s">
        <v>8</v>
      </c>
      <c r="I64" s="84" t="s">
        <v>9</v>
      </c>
      <c r="J64" s="85"/>
      <c r="K64" s="82" t="s">
        <v>11</v>
      </c>
      <c r="L64" s="55" t="s">
        <v>8</v>
      </c>
      <c r="M64" s="84" t="s">
        <v>9</v>
      </c>
      <c r="N64" s="85"/>
      <c r="O64" s="82" t="s">
        <v>11</v>
      </c>
      <c r="P64" s="55" t="s">
        <v>8</v>
      </c>
      <c r="Q64" s="84" t="s">
        <v>9</v>
      </c>
      <c r="R64" s="85"/>
      <c r="S64" s="82" t="s">
        <v>11</v>
      </c>
      <c r="T64" s="55" t="s">
        <v>8</v>
      </c>
      <c r="U64" s="84" t="s">
        <v>9</v>
      </c>
      <c r="V64" s="85"/>
      <c r="W64" s="82" t="s">
        <v>11</v>
      </c>
      <c r="X64" s="55" t="s">
        <v>8</v>
      </c>
      <c r="Y64" s="84" t="s">
        <v>9</v>
      </c>
      <c r="Z64" s="85"/>
      <c r="AA64" s="82" t="s">
        <v>11</v>
      </c>
    </row>
    <row r="65" spans="2:27">
      <c r="B65" s="90"/>
      <c r="C65" s="91"/>
      <c r="D65" s="25" t="s">
        <v>55</v>
      </c>
      <c r="E65" s="25" t="s">
        <v>55</v>
      </c>
      <c r="F65" s="29" t="s">
        <v>56</v>
      </c>
      <c r="G65" s="83"/>
      <c r="H65" s="39" t="s">
        <v>55</v>
      </c>
      <c r="I65" s="25" t="s">
        <v>55</v>
      </c>
      <c r="J65" s="29" t="s">
        <v>56</v>
      </c>
      <c r="K65" s="83"/>
      <c r="L65" s="39" t="s">
        <v>55</v>
      </c>
      <c r="M65" s="25" t="s">
        <v>55</v>
      </c>
      <c r="N65" s="29" t="s">
        <v>56</v>
      </c>
      <c r="O65" s="83"/>
      <c r="P65" s="39" t="s">
        <v>55</v>
      </c>
      <c r="Q65" s="25" t="s">
        <v>55</v>
      </c>
      <c r="R65" s="29" t="s">
        <v>56</v>
      </c>
      <c r="S65" s="83"/>
      <c r="T65" s="39" t="s">
        <v>55</v>
      </c>
      <c r="U65" s="25" t="s">
        <v>55</v>
      </c>
      <c r="V65" s="29" t="s">
        <v>56</v>
      </c>
      <c r="W65" s="83"/>
      <c r="X65" s="39" t="s">
        <v>55</v>
      </c>
      <c r="Y65" s="25" t="s">
        <v>55</v>
      </c>
      <c r="Z65" s="29" t="s">
        <v>56</v>
      </c>
      <c r="AA65" s="83"/>
    </row>
    <row r="66" spans="2:27">
      <c r="B66" s="20">
        <v>0.29166666666666669</v>
      </c>
      <c r="C66" s="20">
        <v>0.33333333333333331</v>
      </c>
      <c r="D66" s="9">
        <v>0</v>
      </c>
      <c r="E66" s="9">
        <v>0</v>
      </c>
      <c r="F66" s="30">
        <v>0</v>
      </c>
      <c r="G66" s="34">
        <f>SUM(D66:F66)</f>
        <v>0</v>
      </c>
      <c r="H66" s="9">
        <v>0</v>
      </c>
      <c r="I66" s="9">
        <v>0</v>
      </c>
      <c r="J66" s="30">
        <v>0</v>
      </c>
      <c r="K66" s="34">
        <f>SUM(H66:J66)</f>
        <v>0</v>
      </c>
      <c r="L66" s="40">
        <f>COUNTIFS($I$17:$I$36,"&lt;="&amp;B66+1/(24*60*60),$K$17:$K$36,"&gt;="&amp;C66-1/(24*60*60),$C$17:$C$36,"常勤",$D$17:$D$36,"○")</f>
        <v>0</v>
      </c>
      <c r="M66" s="9">
        <f>COUNTIFS($I$17:$I$36,"&lt;="&amp;B66+1/(24*60*60),$K$17:$K$36,"&gt;="&amp;C66-1/(24*60*60),$C$17:$C$36,"非常勤",$D$17:$D$36,"○")</f>
        <v>0</v>
      </c>
      <c r="N66" s="30">
        <f>COUNTIFS($I$17:$I$36,"&lt;="&amp;B66+1/(24*60*60),$K$17:$K$36,"&gt;="&amp;C66-1/(24*60*60),$C$17:$C$36,"非常勤",$D$17:$D$36,"")</f>
        <v>0</v>
      </c>
      <c r="O66" s="34">
        <f>SUM(L66:N66)</f>
        <v>0</v>
      </c>
      <c r="P66" s="40">
        <f>COUNTIFS($L$17:$L$36,"&lt;="&amp;B66+1/(24*60*60),$M$17:$M$36,"&gt;="&amp;C66-1/(24*60*60),$C$17:$C$36,"常勤",$D$17:$D$36,"○")</f>
        <v>0</v>
      </c>
      <c r="Q66" s="9">
        <f>COUNTIFS($L$17:$L$36,"&lt;="&amp;B66+1/(24*60*60),$M$17:$M$36,"&gt;="&amp;C66-1/(24*60*60),$C$17:$C$36,"非常勤",$D$17:$D$36,"○")</f>
        <v>0</v>
      </c>
      <c r="R66" s="30">
        <f>COUNTIFS($L$17:$L$36,"&lt;="&amp;B66+1/(24*60*60),$M$17:$M$36,"&gt;="&amp;C66-1/(24*60*60),$C$17:$C$36,"非常勤",$D$17:$D$36,"")</f>
        <v>0</v>
      </c>
      <c r="S66" s="34">
        <f>SUM(P66:R66)</f>
        <v>0</v>
      </c>
      <c r="T66" s="40">
        <f>COUNTIFS($N$17:$N$36,"&lt;="&amp;B66+1/(24*60*60),$P$17:$P$36,"&gt;="&amp;C66-1/(24*60*60),$C$17:$C$36,"常勤",$D$17:$D$36,"○")</f>
        <v>0</v>
      </c>
      <c r="U66" s="9">
        <f>COUNTIFS($N$17:$N$36,"&lt;="&amp;B66+1/(24*60*60),$P$17:$P$36,"&gt;="&amp;C66-1/(24*60*60),$C$17:$C$36,"非常勤",$D$17:$D$36,"○")</f>
        <v>0</v>
      </c>
      <c r="V66" s="30">
        <f>COUNTIFS($N$17:$N$36,"&lt;="&amp;B66+1/(24*60*60),$P$17:$P$36,"&gt;="&amp;C66-1/(24*60*60),$C$17:$C$36,"非常勤",$D$17:$D$36,"")</f>
        <v>0</v>
      </c>
      <c r="W66" s="34">
        <f>SUM(T66:V66)</f>
        <v>0</v>
      </c>
      <c r="X66" s="40">
        <f>COUNTIFS($N$17:$N$36,"&lt;="&amp;F66+1/(24*60*60),$P$17:$P$36,"&gt;="&amp;G66-1/(24*60*60),$C$17:$C$36,"常勤",$D$17:$D$36,"○")</f>
        <v>0</v>
      </c>
      <c r="Y66" s="9">
        <f>COUNTIFS($N$17:$N$36,"&lt;="&amp;F66+1/(24*60*60),$P$17:$P$36,"&gt;="&amp;G66-1/(24*60*60),$C$17:$C$36,"非常勤",$D$17:$D$36,"○")</f>
        <v>0</v>
      </c>
      <c r="Z66" s="30">
        <f>COUNTIFS($N$17:$N$36,"&lt;="&amp;F66+1/(24*60*60),$P$17:$P$36,"&gt;="&amp;G66-1/(24*60*60),$C$17:$C$36,"非常勤",$D$17:$D$36,"")</f>
        <v>0</v>
      </c>
      <c r="AA66" s="34">
        <f>SUM(X66:Z66)</f>
        <v>0</v>
      </c>
    </row>
    <row r="67" spans="2:27">
      <c r="B67" s="20">
        <v>0.33333333333333331</v>
      </c>
      <c r="C67" s="20">
        <v>0.375</v>
      </c>
      <c r="D67" s="28">
        <v>0</v>
      </c>
      <c r="E67" s="28">
        <v>0</v>
      </c>
      <c r="F67" s="31">
        <v>0</v>
      </c>
      <c r="G67" s="35">
        <v>0</v>
      </c>
      <c r="H67" s="28">
        <v>0</v>
      </c>
      <c r="I67" s="28">
        <v>0</v>
      </c>
      <c r="J67" s="31">
        <v>0</v>
      </c>
      <c r="K67" s="35">
        <v>0</v>
      </c>
      <c r="L67" s="28">
        <v>0</v>
      </c>
      <c r="M67" s="28">
        <v>0</v>
      </c>
      <c r="N67" s="31">
        <v>0</v>
      </c>
      <c r="O67" s="35">
        <v>0</v>
      </c>
      <c r="P67" s="28">
        <v>0</v>
      </c>
      <c r="Q67" s="28">
        <v>0</v>
      </c>
      <c r="R67" s="31">
        <v>0</v>
      </c>
      <c r="S67" s="35">
        <v>0</v>
      </c>
      <c r="T67" s="28">
        <v>0</v>
      </c>
      <c r="U67" s="28">
        <v>0</v>
      </c>
      <c r="V67" s="31">
        <v>0</v>
      </c>
      <c r="W67" s="35">
        <v>0</v>
      </c>
      <c r="X67" s="28">
        <v>0</v>
      </c>
      <c r="Y67" s="28">
        <v>0</v>
      </c>
      <c r="Z67" s="31">
        <v>0</v>
      </c>
      <c r="AA67" s="35">
        <v>0</v>
      </c>
    </row>
    <row r="68" spans="2:27">
      <c r="B68" s="20">
        <v>0.375</v>
      </c>
      <c r="C68" s="20">
        <v>0.41666666666666702</v>
      </c>
      <c r="D68" s="28"/>
      <c r="E68" s="28"/>
      <c r="F68" s="31"/>
      <c r="G68" s="35"/>
      <c r="H68" s="41"/>
      <c r="I68" s="28"/>
      <c r="J68" s="31"/>
      <c r="K68" s="35"/>
      <c r="L68" s="41"/>
      <c r="M68" s="28"/>
      <c r="N68" s="31"/>
      <c r="O68" s="35"/>
      <c r="P68" s="41"/>
      <c r="Q68" s="28"/>
      <c r="R68" s="31"/>
      <c r="S68" s="35"/>
      <c r="T68" s="41"/>
      <c r="U68" s="28"/>
      <c r="V68" s="31"/>
      <c r="W68" s="35"/>
      <c r="X68" s="41"/>
      <c r="Y68" s="28"/>
      <c r="Z68" s="31"/>
      <c r="AA68" s="35"/>
    </row>
    <row r="69" spans="2:27">
      <c r="B69" s="20">
        <v>0.41666666666666669</v>
      </c>
      <c r="C69" s="20">
        <v>0.45833333333333331</v>
      </c>
      <c r="D69" s="28"/>
      <c r="E69" s="28"/>
      <c r="F69" s="31"/>
      <c r="G69" s="35"/>
      <c r="H69" s="41"/>
      <c r="I69" s="28"/>
      <c r="J69" s="31"/>
      <c r="K69" s="35"/>
      <c r="L69" s="41"/>
      <c r="M69" s="28"/>
      <c r="N69" s="31"/>
      <c r="O69" s="35"/>
      <c r="P69" s="41"/>
      <c r="Q69" s="28"/>
      <c r="R69" s="31"/>
      <c r="S69" s="35"/>
      <c r="T69" s="41"/>
      <c r="U69" s="28"/>
      <c r="V69" s="31"/>
      <c r="W69" s="35"/>
      <c r="X69" s="41"/>
      <c r="Y69" s="28"/>
      <c r="Z69" s="31"/>
      <c r="AA69" s="35"/>
    </row>
    <row r="70" spans="2:27">
      <c r="B70" s="20">
        <v>0.45833333333333298</v>
      </c>
      <c r="C70" s="20">
        <v>0.5</v>
      </c>
      <c r="D70" s="28"/>
      <c r="E70" s="28"/>
      <c r="F70" s="31"/>
      <c r="G70" s="35"/>
      <c r="H70" s="41"/>
      <c r="I70" s="28"/>
      <c r="J70" s="31"/>
      <c r="K70" s="35"/>
      <c r="L70" s="41"/>
      <c r="M70" s="28"/>
      <c r="N70" s="31"/>
      <c r="O70" s="35"/>
      <c r="P70" s="41"/>
      <c r="Q70" s="28"/>
      <c r="R70" s="31"/>
      <c r="S70" s="35"/>
      <c r="T70" s="41"/>
      <c r="U70" s="28"/>
      <c r="V70" s="31"/>
      <c r="W70" s="35"/>
      <c r="X70" s="41"/>
      <c r="Y70" s="28"/>
      <c r="Z70" s="31"/>
      <c r="AA70" s="35"/>
    </row>
    <row r="71" spans="2:27">
      <c r="B71" s="20">
        <v>0.5</v>
      </c>
      <c r="C71" s="20">
        <v>0.54166666666666596</v>
      </c>
      <c r="D71" s="28"/>
      <c r="E71" s="28"/>
      <c r="F71" s="31"/>
      <c r="G71" s="35"/>
      <c r="H71" s="41"/>
      <c r="I71" s="28"/>
      <c r="J71" s="31"/>
      <c r="K71" s="35"/>
      <c r="L71" s="41"/>
      <c r="M71" s="28"/>
      <c r="N71" s="31"/>
      <c r="O71" s="35"/>
      <c r="P71" s="41"/>
      <c r="Q71" s="28"/>
      <c r="R71" s="31"/>
      <c r="S71" s="35"/>
      <c r="T71" s="41"/>
      <c r="U71" s="28"/>
      <c r="V71" s="31"/>
      <c r="W71" s="35"/>
      <c r="X71" s="41"/>
      <c r="Y71" s="28"/>
      <c r="Z71" s="31"/>
      <c r="AA71" s="35"/>
    </row>
    <row r="72" spans="2:27">
      <c r="B72" s="20">
        <v>0.54166666666666596</v>
      </c>
      <c r="C72" s="20">
        <v>0.58333333333333304</v>
      </c>
      <c r="D72" s="18">
        <v>4</v>
      </c>
      <c r="E72" s="18">
        <v>4</v>
      </c>
      <c r="F72" s="32">
        <v>4</v>
      </c>
      <c r="G72" s="36">
        <v>12</v>
      </c>
      <c r="H72" s="18">
        <v>4</v>
      </c>
      <c r="I72" s="18">
        <v>4</v>
      </c>
      <c r="J72" s="32">
        <v>4</v>
      </c>
      <c r="K72" s="36">
        <v>12</v>
      </c>
      <c r="L72" s="18">
        <v>4</v>
      </c>
      <c r="M72" s="18">
        <v>4</v>
      </c>
      <c r="N72" s="32">
        <v>4</v>
      </c>
      <c r="O72" s="36">
        <v>12</v>
      </c>
      <c r="P72" s="18">
        <v>4</v>
      </c>
      <c r="Q72" s="18">
        <v>4</v>
      </c>
      <c r="R72" s="32">
        <v>4</v>
      </c>
      <c r="S72" s="36">
        <v>12</v>
      </c>
      <c r="T72" s="18">
        <v>4</v>
      </c>
      <c r="U72" s="18">
        <v>4</v>
      </c>
      <c r="V72" s="32">
        <v>4</v>
      </c>
      <c r="W72" s="36">
        <v>12</v>
      </c>
      <c r="X72" s="42">
        <v>1</v>
      </c>
      <c r="Y72" s="18">
        <v>1</v>
      </c>
      <c r="Z72" s="32">
        <v>0</v>
      </c>
      <c r="AA72" s="36">
        <v>2</v>
      </c>
    </row>
    <row r="73" spans="2:27">
      <c r="B73" s="20">
        <v>0.58333333333333304</v>
      </c>
      <c r="C73" s="20">
        <v>0.625</v>
      </c>
      <c r="D73" s="18">
        <v>4</v>
      </c>
      <c r="E73" s="18">
        <v>4</v>
      </c>
      <c r="F73" s="32">
        <v>4</v>
      </c>
      <c r="G73" s="36">
        <v>12</v>
      </c>
      <c r="H73" s="18">
        <v>4</v>
      </c>
      <c r="I73" s="18">
        <v>4</v>
      </c>
      <c r="J73" s="32">
        <v>4</v>
      </c>
      <c r="K73" s="36">
        <v>12</v>
      </c>
      <c r="L73" s="18">
        <v>4</v>
      </c>
      <c r="M73" s="18">
        <v>4</v>
      </c>
      <c r="N73" s="32">
        <v>4</v>
      </c>
      <c r="O73" s="36">
        <v>12</v>
      </c>
      <c r="P73" s="18">
        <v>4</v>
      </c>
      <c r="Q73" s="18">
        <v>4</v>
      </c>
      <c r="R73" s="32">
        <v>4</v>
      </c>
      <c r="S73" s="36">
        <v>12</v>
      </c>
      <c r="T73" s="18">
        <v>4</v>
      </c>
      <c r="U73" s="18">
        <v>4</v>
      </c>
      <c r="V73" s="32">
        <v>4</v>
      </c>
      <c r="W73" s="36">
        <v>12</v>
      </c>
      <c r="X73" s="42">
        <v>1</v>
      </c>
      <c r="Y73" s="18">
        <v>1</v>
      </c>
      <c r="Z73" s="32">
        <v>0</v>
      </c>
      <c r="AA73" s="36">
        <v>2</v>
      </c>
    </row>
    <row r="74" spans="2:27">
      <c r="B74" s="20">
        <v>0.625</v>
      </c>
      <c r="C74" s="20">
        <v>0.66666666666666596</v>
      </c>
      <c r="D74" s="18">
        <v>4</v>
      </c>
      <c r="E74" s="18">
        <v>4</v>
      </c>
      <c r="F74" s="32">
        <v>4</v>
      </c>
      <c r="G74" s="36">
        <v>12</v>
      </c>
      <c r="H74" s="18">
        <v>4</v>
      </c>
      <c r="I74" s="18">
        <v>4</v>
      </c>
      <c r="J74" s="32">
        <v>4</v>
      </c>
      <c r="K74" s="36">
        <v>12</v>
      </c>
      <c r="L74" s="18">
        <v>4</v>
      </c>
      <c r="M74" s="18">
        <v>4</v>
      </c>
      <c r="N74" s="32">
        <v>4</v>
      </c>
      <c r="O74" s="36">
        <v>12</v>
      </c>
      <c r="P74" s="18">
        <v>4</v>
      </c>
      <c r="Q74" s="18">
        <v>4</v>
      </c>
      <c r="R74" s="32">
        <v>4</v>
      </c>
      <c r="S74" s="36">
        <v>12</v>
      </c>
      <c r="T74" s="18">
        <v>4</v>
      </c>
      <c r="U74" s="18">
        <v>4</v>
      </c>
      <c r="V74" s="32">
        <v>4</v>
      </c>
      <c r="W74" s="36">
        <v>12</v>
      </c>
      <c r="X74" s="42">
        <v>1</v>
      </c>
      <c r="Y74" s="18">
        <v>1</v>
      </c>
      <c r="Z74" s="32">
        <v>0</v>
      </c>
      <c r="AA74" s="36">
        <v>2</v>
      </c>
    </row>
    <row r="75" spans="2:27">
      <c r="B75" s="20">
        <v>0.66666666666666596</v>
      </c>
      <c r="C75" s="20">
        <v>0.70833333333333304</v>
      </c>
      <c r="D75" s="18">
        <v>4</v>
      </c>
      <c r="E75" s="18">
        <v>4</v>
      </c>
      <c r="F75" s="32">
        <v>4</v>
      </c>
      <c r="G75" s="36">
        <v>12</v>
      </c>
      <c r="H75" s="18">
        <v>4</v>
      </c>
      <c r="I75" s="18">
        <v>4</v>
      </c>
      <c r="J75" s="32">
        <v>4</v>
      </c>
      <c r="K75" s="36">
        <v>12</v>
      </c>
      <c r="L75" s="18">
        <v>4</v>
      </c>
      <c r="M75" s="18">
        <v>4</v>
      </c>
      <c r="N75" s="32">
        <v>4</v>
      </c>
      <c r="O75" s="36">
        <v>12</v>
      </c>
      <c r="P75" s="18">
        <v>4</v>
      </c>
      <c r="Q75" s="18">
        <v>4</v>
      </c>
      <c r="R75" s="32">
        <v>4</v>
      </c>
      <c r="S75" s="36">
        <v>12</v>
      </c>
      <c r="T75" s="18">
        <v>4</v>
      </c>
      <c r="U75" s="18">
        <v>4</v>
      </c>
      <c r="V75" s="32">
        <v>4</v>
      </c>
      <c r="W75" s="36">
        <v>12</v>
      </c>
      <c r="X75" s="42">
        <v>1</v>
      </c>
      <c r="Y75" s="18">
        <v>1</v>
      </c>
      <c r="Z75" s="32">
        <v>0</v>
      </c>
      <c r="AA75" s="36">
        <v>2</v>
      </c>
    </row>
    <row r="76" spans="2:27">
      <c r="B76" s="20">
        <v>0.70833333333333304</v>
      </c>
      <c r="C76" s="20">
        <v>0.75</v>
      </c>
      <c r="D76" s="18">
        <v>4</v>
      </c>
      <c r="E76" s="18">
        <v>4</v>
      </c>
      <c r="F76" s="32">
        <v>4</v>
      </c>
      <c r="G76" s="36">
        <v>12</v>
      </c>
      <c r="H76" s="18">
        <v>4</v>
      </c>
      <c r="I76" s="18">
        <v>4</v>
      </c>
      <c r="J76" s="32">
        <v>4</v>
      </c>
      <c r="K76" s="36">
        <v>12</v>
      </c>
      <c r="L76" s="18">
        <v>4</v>
      </c>
      <c r="M76" s="18">
        <v>4</v>
      </c>
      <c r="N76" s="32">
        <v>4</v>
      </c>
      <c r="O76" s="36">
        <v>12</v>
      </c>
      <c r="P76" s="18">
        <v>4</v>
      </c>
      <c r="Q76" s="18">
        <v>4</v>
      </c>
      <c r="R76" s="32">
        <v>4</v>
      </c>
      <c r="S76" s="36">
        <v>12</v>
      </c>
      <c r="T76" s="18">
        <v>4</v>
      </c>
      <c r="U76" s="18">
        <v>4</v>
      </c>
      <c r="V76" s="32">
        <v>4</v>
      </c>
      <c r="W76" s="36">
        <v>12</v>
      </c>
      <c r="X76" s="19">
        <v>0</v>
      </c>
      <c r="Y76" s="19">
        <v>1</v>
      </c>
      <c r="Z76" s="33">
        <v>1</v>
      </c>
      <c r="AA76" s="37">
        <v>2</v>
      </c>
    </row>
    <row r="77" spans="2:27">
      <c r="B77" s="20">
        <v>0.75</v>
      </c>
      <c r="C77" s="20">
        <v>0.79166666666666696</v>
      </c>
      <c r="D77" s="19">
        <v>0</v>
      </c>
      <c r="E77" s="19">
        <v>1</v>
      </c>
      <c r="F77" s="33">
        <v>1</v>
      </c>
      <c r="G77" s="37">
        <v>2</v>
      </c>
      <c r="H77" s="19">
        <v>0</v>
      </c>
      <c r="I77" s="19">
        <v>1</v>
      </c>
      <c r="J77" s="33">
        <v>1</v>
      </c>
      <c r="K77" s="37">
        <v>2</v>
      </c>
      <c r="L77" s="19">
        <v>0</v>
      </c>
      <c r="M77" s="19">
        <v>1</v>
      </c>
      <c r="N77" s="33">
        <v>1</v>
      </c>
      <c r="O77" s="37">
        <v>2</v>
      </c>
      <c r="P77" s="19">
        <v>0</v>
      </c>
      <c r="Q77" s="19">
        <v>1</v>
      </c>
      <c r="R77" s="33">
        <v>1</v>
      </c>
      <c r="S77" s="37">
        <v>2</v>
      </c>
      <c r="T77" s="19">
        <v>0</v>
      </c>
      <c r="U77" s="19">
        <v>1</v>
      </c>
      <c r="V77" s="33">
        <v>1</v>
      </c>
      <c r="W77" s="37">
        <v>2</v>
      </c>
      <c r="X77" s="19">
        <v>0</v>
      </c>
      <c r="Y77" s="19">
        <v>1</v>
      </c>
      <c r="Z77" s="33">
        <v>1</v>
      </c>
      <c r="AA77" s="37">
        <v>2</v>
      </c>
    </row>
    <row r="78" spans="2:27">
      <c r="B78" s="20">
        <v>0.79166666666666696</v>
      </c>
      <c r="C78" s="20">
        <v>0.83333333333333304</v>
      </c>
      <c r="D78" s="9">
        <v>0</v>
      </c>
      <c r="E78" s="9">
        <v>0</v>
      </c>
      <c r="F78" s="30">
        <v>0</v>
      </c>
      <c r="G78" s="34">
        <f>SUM(D78:F78)</f>
        <v>0</v>
      </c>
      <c r="H78" s="9">
        <v>0</v>
      </c>
      <c r="I78" s="9">
        <v>0</v>
      </c>
      <c r="J78" s="30">
        <v>0</v>
      </c>
      <c r="K78" s="34">
        <f>SUM(H78:J78)</f>
        <v>0</v>
      </c>
      <c r="L78" s="40">
        <f>COUNTIFS($I$17:$I$36,"&lt;="&amp;B78+1/(24*60*60),$K$17:$K$36,"&gt;="&amp;C78-1/(24*60*60),$C$17:$C$36,"常勤",$D$17:$D$36,"○")</f>
        <v>0</v>
      </c>
      <c r="M78" s="9">
        <f>COUNTIFS($I$17:$I$36,"&lt;="&amp;B78+1/(24*60*60),$K$17:$K$36,"&gt;="&amp;C78-1/(24*60*60),$C$17:$C$36,"非常勤",$D$17:$D$36,"○")</f>
        <v>0</v>
      </c>
      <c r="N78" s="30">
        <f>COUNTIFS($I$17:$I$36,"&lt;="&amp;B78+1/(24*60*60),$K$17:$K$36,"&gt;="&amp;C78-1/(24*60*60),$C$17:$C$36,"非常勤",$D$17:$D$36,"")</f>
        <v>0</v>
      </c>
      <c r="O78" s="34">
        <f>SUM(L78:N78)</f>
        <v>0</v>
      </c>
      <c r="P78" s="40">
        <f>COUNTIFS($L$17:$L$36,"&lt;="&amp;B78+1/(24*60*60),$M$17:$M$36,"&gt;="&amp;C78-1/(24*60*60),$C$17:$C$36,"常勤",$D$17:$D$36,"○")</f>
        <v>0</v>
      </c>
      <c r="Q78" s="9">
        <f>COUNTIFS($L$17:$L$36,"&lt;="&amp;B78+1/(24*60*60),$M$17:$M$36,"&gt;="&amp;C78-1/(24*60*60),$C$17:$C$36,"非常勤",$D$17:$D$36,"○")</f>
        <v>0</v>
      </c>
      <c r="R78" s="30">
        <f>COUNTIFS($L$17:$L$36,"&lt;="&amp;B78+1/(24*60*60),$M$17:$M$36,"&gt;="&amp;C78-1/(24*60*60),$C$17:$C$36,"非常勤",$D$17:$D$36,"")</f>
        <v>0</v>
      </c>
      <c r="S78" s="34">
        <f>SUM(P78:R78)</f>
        <v>0</v>
      </c>
      <c r="T78" s="40">
        <f>COUNTIFS($N$17:$N$36,"&lt;="&amp;B78+1/(24*60*60),$P$17:$P$36,"&gt;="&amp;C78-1/(24*60*60),$C$17:$C$36,"常勤",$D$17:$D$36,"○")</f>
        <v>0</v>
      </c>
      <c r="U78" s="9">
        <f>COUNTIFS($N$17:$N$36,"&lt;="&amp;B78+1/(24*60*60),$P$17:$P$36,"&gt;="&amp;C78-1/(24*60*60),$C$17:$C$36,"非常勤",$D$17:$D$36,"○")</f>
        <v>0</v>
      </c>
      <c r="V78" s="30">
        <f>COUNTIFS($N$17:$N$36,"&lt;="&amp;B78+1/(24*60*60),$P$17:$P$36,"&gt;="&amp;C78-1/(24*60*60),$C$17:$C$36,"非常勤",$D$17:$D$36,"")</f>
        <v>0</v>
      </c>
      <c r="W78" s="34">
        <f>SUM(T78:V78)</f>
        <v>0</v>
      </c>
      <c r="X78" s="40">
        <f>COUNTIFS($N$17:$N$36,"&lt;="&amp;F78+1/(24*60*60),$P$17:$P$36,"&gt;="&amp;G78-1/(24*60*60),$C$17:$C$36,"常勤",$D$17:$D$36,"○")</f>
        <v>0</v>
      </c>
      <c r="Y78" s="9">
        <f>COUNTIFS($N$17:$N$36,"&lt;="&amp;F78+1/(24*60*60),$P$17:$P$36,"&gt;="&amp;G78-1/(24*60*60),$C$17:$C$36,"非常勤",$D$17:$D$36,"○")</f>
        <v>0</v>
      </c>
      <c r="Z78" s="30">
        <f>COUNTIFS($N$17:$N$36,"&lt;="&amp;F78+1/(24*60*60),$P$17:$P$36,"&gt;="&amp;G78-1/(24*60*60),$C$17:$C$36,"非常勤",$D$17:$D$36,"")</f>
        <v>0</v>
      </c>
      <c r="AA78" s="34">
        <f>SUM(X78:Z78)</f>
        <v>0</v>
      </c>
    </row>
  </sheetData>
  <mergeCells count="76">
    <mergeCell ref="X3:AA3"/>
    <mergeCell ref="E4:F4"/>
    <mergeCell ref="G4:G5"/>
    <mergeCell ref="I4:J4"/>
    <mergeCell ref="K4:K5"/>
    <mergeCell ref="M4:N4"/>
    <mergeCell ref="O4:O5"/>
    <mergeCell ref="D3:G3"/>
    <mergeCell ref="H3:K3"/>
    <mergeCell ref="L3:O3"/>
    <mergeCell ref="P3:S3"/>
    <mergeCell ref="T3:W3"/>
    <mergeCell ref="Q4:R4"/>
    <mergeCell ref="S4:S5"/>
    <mergeCell ref="U4:V4"/>
    <mergeCell ref="W4:W5"/>
    <mergeCell ref="Y4:Z4"/>
    <mergeCell ref="AA4:AA5"/>
    <mergeCell ref="B23:C25"/>
    <mergeCell ref="D23:G23"/>
    <mergeCell ref="H23:K23"/>
    <mergeCell ref="L23:O23"/>
    <mergeCell ref="P23:S23"/>
    <mergeCell ref="B3:C5"/>
    <mergeCell ref="T23:W23"/>
    <mergeCell ref="X23:AA23"/>
    <mergeCell ref="E24:F24"/>
    <mergeCell ref="G24:G25"/>
    <mergeCell ref="I24:J24"/>
    <mergeCell ref="K24:K25"/>
    <mergeCell ref="M24:N24"/>
    <mergeCell ref="W24:W25"/>
    <mergeCell ref="Y24:Z24"/>
    <mergeCell ref="AA24:AA25"/>
    <mergeCell ref="B43:C45"/>
    <mergeCell ref="D43:G43"/>
    <mergeCell ref="H43:K43"/>
    <mergeCell ref="L43:O43"/>
    <mergeCell ref="P43:S43"/>
    <mergeCell ref="T43:W43"/>
    <mergeCell ref="O24:O25"/>
    <mergeCell ref="Q24:R24"/>
    <mergeCell ref="S24:S25"/>
    <mergeCell ref="U24:V24"/>
    <mergeCell ref="X43:AA43"/>
    <mergeCell ref="E44:F44"/>
    <mergeCell ref="G44:G45"/>
    <mergeCell ref="I44:J44"/>
    <mergeCell ref="AA44:AA45"/>
    <mergeCell ref="B63:C65"/>
    <mergeCell ref="D63:G63"/>
    <mergeCell ref="H63:K63"/>
    <mergeCell ref="L63:O63"/>
    <mergeCell ref="P63:S63"/>
    <mergeCell ref="T63:W63"/>
    <mergeCell ref="X63:AA63"/>
    <mergeCell ref="Q44:R44"/>
    <mergeCell ref="S44:S45"/>
    <mergeCell ref="U44:V44"/>
    <mergeCell ref="W44:W45"/>
    <mergeCell ref="E64:F64"/>
    <mergeCell ref="G64:G65"/>
    <mergeCell ref="I64:J64"/>
    <mergeCell ref="K64:K65"/>
    <mergeCell ref="Y44:Z44"/>
    <mergeCell ref="U64:V64"/>
    <mergeCell ref="W64:W65"/>
    <mergeCell ref="Y64:Z64"/>
    <mergeCell ref="K44:K45"/>
    <mergeCell ref="M44:N44"/>
    <mergeCell ref="O44:O45"/>
    <mergeCell ref="AA64:AA65"/>
    <mergeCell ref="M64:N64"/>
    <mergeCell ref="O64:O65"/>
    <mergeCell ref="Q64:R64"/>
    <mergeCell ref="S64:S65"/>
  </mergeCells>
  <phoneticPr fontId="2"/>
  <conditionalFormatting sqref="D12:D16">
    <cfRule type="cellIs" dxfId="13" priority="14" operator="lessThan">
      <formula>2</formula>
    </cfRule>
  </conditionalFormatting>
  <conditionalFormatting sqref="D32:D36">
    <cfRule type="cellIs" dxfId="12" priority="8" operator="lessThan">
      <formula>2</formula>
    </cfRule>
  </conditionalFormatting>
  <conditionalFormatting sqref="D52:D56">
    <cfRule type="cellIs" dxfId="11" priority="1" operator="lessThan">
      <formula>2</formula>
    </cfRule>
  </conditionalFormatting>
  <conditionalFormatting sqref="D72:D76">
    <cfRule type="cellIs" dxfId="10" priority="7" operator="lessThan">
      <formula>2</formula>
    </cfRule>
  </conditionalFormatting>
  <conditionalFormatting sqref="H72:H76">
    <cfRule type="cellIs" dxfId="9" priority="6" operator="lessThan">
      <formula>2</formula>
    </cfRule>
  </conditionalFormatting>
  <conditionalFormatting sqref="L72:L76">
    <cfRule type="cellIs" dxfId="8" priority="5" operator="lessThan">
      <formula>2</formula>
    </cfRule>
  </conditionalFormatting>
  <conditionalFormatting sqref="P72:P76">
    <cfRule type="cellIs" dxfId="7" priority="4" operator="lessThan">
      <formula>2</formula>
    </cfRule>
  </conditionalFormatting>
  <conditionalFormatting sqref="T72:T76">
    <cfRule type="cellIs" dxfId="6" priority="3" operator="lessThan">
      <formula>2</formula>
    </cfRule>
  </conditionalFormatting>
  <pageMargins left="0.7" right="0.7" top="0.75" bottom="0.75" header="0.3" footer="0.3"/>
  <pageSetup paperSize="9" scale="50" fitToWidth="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61"/>
  <sheetViews>
    <sheetView zoomScale="70" zoomScaleNormal="70" workbookViewId="0">
      <selection activeCell="M22" sqref="M22"/>
    </sheetView>
  </sheetViews>
  <sheetFormatPr defaultColWidth="9" defaultRowHeight="11"/>
  <cols>
    <col min="1" max="1" width="3.25" style="8" customWidth="1"/>
    <col min="2" max="2" width="16.5" style="8" customWidth="1"/>
    <col min="3" max="3" width="6" style="8" bestFit="1" customWidth="1"/>
    <col min="4" max="4" width="6" style="8" customWidth="1"/>
    <col min="5" max="5" width="7.5" style="8" customWidth="1"/>
    <col min="6" max="6" width="2.5" style="8" customWidth="1"/>
    <col min="7" max="8" width="7.5" style="8" customWidth="1"/>
    <col min="9" max="9" width="2.5" style="8" customWidth="1"/>
    <col min="10" max="11" width="7.5" style="8" customWidth="1"/>
    <col min="12" max="12" width="2.5" style="8" customWidth="1"/>
    <col min="13" max="14" width="7.5" style="8" customWidth="1"/>
    <col min="15" max="15" width="2.5" style="8" customWidth="1"/>
    <col min="16" max="17" width="7.5" style="8" customWidth="1"/>
    <col min="18" max="18" width="2.5" style="8" customWidth="1"/>
    <col min="19" max="20" width="7.5" style="8" customWidth="1"/>
    <col min="21" max="21" width="2.5" style="8" customWidth="1"/>
    <col min="22" max="22" width="7.5" style="8" customWidth="1"/>
    <col min="23" max="24" width="4.4140625" style="8" hidden="1" customWidth="1"/>
    <col min="25" max="25" width="7.5" style="8" customWidth="1"/>
    <col min="26" max="26" width="6.25" style="8" hidden="1" customWidth="1"/>
    <col min="27" max="27" width="12.25" style="8" hidden="1" customWidth="1"/>
    <col min="28" max="30" width="10.4140625" style="8" hidden="1" customWidth="1"/>
    <col min="31" max="31" width="3.83203125" style="8" hidden="1" customWidth="1"/>
    <col min="32" max="33" width="5.25" style="8" hidden="1" customWidth="1"/>
    <col min="34" max="57" width="3.5" style="8" hidden="1" customWidth="1"/>
    <col min="58" max="58" width="9" style="8" hidden="1" customWidth="1"/>
    <col min="59" max="16384" width="9" style="8"/>
  </cols>
  <sheetData>
    <row r="1" spans="1:57">
      <c r="A1" s="8" t="s">
        <v>91</v>
      </c>
      <c r="T1" s="95" t="s">
        <v>95</v>
      </c>
      <c r="U1" s="95"/>
      <c r="V1" s="95"/>
    </row>
    <row r="2" spans="1:57" ht="21">
      <c r="A2" s="100" t="s">
        <v>28</v>
      </c>
      <c r="B2" s="100"/>
      <c r="C2" s="100"/>
      <c r="D2" s="100"/>
      <c r="E2" s="100"/>
      <c r="F2" s="100"/>
      <c r="G2" s="100"/>
      <c r="H2" s="100"/>
      <c r="I2" s="100"/>
      <c r="J2" s="100"/>
      <c r="K2" s="100"/>
      <c r="O2" s="101" t="s">
        <v>44</v>
      </c>
      <c r="P2" s="101"/>
      <c r="Q2" s="12">
        <v>180</v>
      </c>
      <c r="R2" s="13" t="s">
        <v>45</v>
      </c>
      <c r="W2" s="44"/>
      <c r="X2" s="44"/>
    </row>
    <row r="3" spans="1:57">
      <c r="AA3" s="8" t="s">
        <v>31</v>
      </c>
      <c r="AC3" s="8" t="s">
        <v>37</v>
      </c>
    </row>
    <row r="4" spans="1:57" ht="13">
      <c r="A4" s="1" t="s">
        <v>27</v>
      </c>
      <c r="E4" s="8" t="s">
        <v>29</v>
      </c>
      <c r="AA4" s="8" t="s">
        <v>49</v>
      </c>
      <c r="AB4" s="8" t="s">
        <v>50</v>
      </c>
      <c r="AC4" s="8" t="s">
        <v>49</v>
      </c>
      <c r="AD4" s="8" t="s">
        <v>50</v>
      </c>
    </row>
    <row r="5" spans="1:57" ht="13">
      <c r="A5" s="1"/>
      <c r="B5" s="110"/>
      <c r="C5" s="111" t="s">
        <v>30</v>
      </c>
      <c r="D5" s="112"/>
      <c r="E5" s="104"/>
      <c r="F5" s="111" t="s">
        <v>32</v>
      </c>
      <c r="G5" s="112"/>
      <c r="H5" s="112"/>
      <c r="I5" s="114"/>
      <c r="J5" s="102"/>
      <c r="K5" s="102"/>
      <c r="L5" s="102" t="s">
        <v>48</v>
      </c>
      <c r="M5" s="102"/>
      <c r="N5" s="102"/>
      <c r="O5" s="102"/>
      <c r="P5" s="102"/>
      <c r="Q5" s="102"/>
      <c r="Z5" s="8" t="s">
        <v>97</v>
      </c>
      <c r="AA5" s="8" t="s">
        <v>52</v>
      </c>
      <c r="AB5" s="8" t="s">
        <v>51</v>
      </c>
      <c r="AC5" s="8" t="s">
        <v>51</v>
      </c>
      <c r="AD5" s="8" t="s">
        <v>51</v>
      </c>
    </row>
    <row r="6" spans="1:57" ht="13">
      <c r="A6" s="1"/>
      <c r="B6" s="108"/>
      <c r="C6" s="105"/>
      <c r="D6" s="113"/>
      <c r="E6" s="106"/>
      <c r="F6" s="105"/>
      <c r="G6" s="113"/>
      <c r="H6" s="106"/>
      <c r="I6" s="102" t="s">
        <v>33</v>
      </c>
      <c r="J6" s="102"/>
      <c r="K6" s="102"/>
      <c r="L6" s="102" t="s">
        <v>46</v>
      </c>
      <c r="M6" s="102"/>
      <c r="N6" s="102"/>
      <c r="O6" s="102" t="s">
        <v>47</v>
      </c>
      <c r="P6" s="102"/>
      <c r="Q6" s="102"/>
      <c r="Z6" s="8" t="s">
        <v>106</v>
      </c>
      <c r="AA6" s="8" t="s">
        <v>52</v>
      </c>
      <c r="AB6" s="8" t="s">
        <v>51</v>
      </c>
      <c r="AC6" s="8" t="s">
        <v>51</v>
      </c>
      <c r="AD6" s="8" t="s">
        <v>51</v>
      </c>
    </row>
    <row r="7" spans="1:57" ht="22" customHeight="1">
      <c r="A7" s="1"/>
      <c r="B7" s="10" t="s">
        <v>38</v>
      </c>
      <c r="C7" s="99" t="s">
        <v>40</v>
      </c>
      <c r="D7" s="99"/>
      <c r="E7" s="99"/>
      <c r="F7" s="99" t="s">
        <v>35</v>
      </c>
      <c r="G7" s="99"/>
      <c r="H7" s="99"/>
      <c r="I7" s="99" t="s">
        <v>34</v>
      </c>
      <c r="J7" s="99"/>
      <c r="K7" s="99"/>
      <c r="L7" s="99" t="str">
        <f>VLOOKUP($Q$2,$Z$3:$AD$8,2,FALSE)</f>
        <v>４(各45名)</v>
      </c>
      <c r="M7" s="99"/>
      <c r="N7" s="99"/>
      <c r="O7" s="99" t="str">
        <f>VLOOKUP($Q$2,$Z$3:$AD$8,3,FALSE)</f>
        <v>１(40名以下)</v>
      </c>
      <c r="P7" s="99"/>
      <c r="Q7" s="99"/>
      <c r="Z7" s="8" t="s">
        <v>107</v>
      </c>
      <c r="AA7" s="8" t="s">
        <v>53</v>
      </c>
      <c r="AB7" s="8" t="s">
        <v>51</v>
      </c>
      <c r="AC7" s="8" t="s">
        <v>51</v>
      </c>
      <c r="AD7" s="8" t="s">
        <v>51</v>
      </c>
    </row>
    <row r="8" spans="1:57" ht="22" customHeight="1">
      <c r="A8" s="1"/>
      <c r="B8" s="10" t="s">
        <v>39</v>
      </c>
      <c r="C8" s="99" t="s">
        <v>36</v>
      </c>
      <c r="D8" s="99"/>
      <c r="E8" s="99"/>
      <c r="F8" s="99" t="s">
        <v>35</v>
      </c>
      <c r="G8" s="99"/>
      <c r="H8" s="99"/>
      <c r="I8" s="99" t="s">
        <v>41</v>
      </c>
      <c r="J8" s="99"/>
      <c r="K8" s="99"/>
      <c r="L8" s="99" t="str">
        <f>VLOOKUP($Q$2,$Z$3:$AD$8,4,FALSE)</f>
        <v>２(40名以下)</v>
      </c>
      <c r="M8" s="99"/>
      <c r="N8" s="99"/>
      <c r="O8" s="99" t="str">
        <f>VLOOKUP($Q$2,$Z$3:$AD$8,5,FALSE)</f>
        <v>１(40名以下)</v>
      </c>
      <c r="P8" s="99"/>
      <c r="Q8" s="99"/>
      <c r="Z8" s="8">
        <v>180</v>
      </c>
      <c r="AA8" s="8" t="s">
        <v>93</v>
      </c>
      <c r="AB8" s="8" t="s">
        <v>51</v>
      </c>
      <c r="AC8" s="8" t="s">
        <v>98</v>
      </c>
      <c r="AD8" s="8" t="s">
        <v>51</v>
      </c>
    </row>
    <row r="9" spans="1:57" ht="13">
      <c r="A9" s="1"/>
    </row>
    <row r="10" spans="1:57" ht="18.899999999999999" customHeight="1" thickBot="1">
      <c r="A10" s="103" t="s">
        <v>79</v>
      </c>
      <c r="B10" s="104"/>
      <c r="C10" s="107" t="s">
        <v>25</v>
      </c>
      <c r="D10" s="107" t="s">
        <v>14</v>
      </c>
      <c r="E10" s="102" t="s">
        <v>16</v>
      </c>
      <c r="F10" s="102"/>
      <c r="G10" s="102"/>
      <c r="H10" s="102" t="s">
        <v>17</v>
      </c>
      <c r="I10" s="102"/>
      <c r="J10" s="102"/>
      <c r="K10" s="102" t="s">
        <v>18</v>
      </c>
      <c r="L10" s="102"/>
      <c r="M10" s="102"/>
      <c r="N10" s="102" t="s">
        <v>19</v>
      </c>
      <c r="O10" s="102"/>
      <c r="P10" s="102"/>
      <c r="Q10" s="102" t="s">
        <v>20</v>
      </c>
      <c r="R10" s="102"/>
      <c r="S10" s="102"/>
      <c r="T10" s="102" t="s">
        <v>21</v>
      </c>
      <c r="U10" s="102"/>
      <c r="V10" s="102"/>
      <c r="W10" s="110" t="s">
        <v>69</v>
      </c>
      <c r="X10" s="110" t="s">
        <v>70</v>
      </c>
      <c r="AF10" s="86" t="s">
        <v>54</v>
      </c>
      <c r="AG10" s="87"/>
      <c r="AH10" s="84" t="s">
        <v>16</v>
      </c>
      <c r="AI10" s="84"/>
      <c r="AJ10" s="84"/>
      <c r="AK10" s="92"/>
      <c r="AL10" s="84" t="s">
        <v>17</v>
      </c>
      <c r="AM10" s="84"/>
      <c r="AN10" s="84"/>
      <c r="AO10" s="92"/>
      <c r="AP10" s="84" t="s">
        <v>18</v>
      </c>
      <c r="AQ10" s="84"/>
      <c r="AR10" s="84"/>
      <c r="AS10" s="92"/>
      <c r="AT10" s="84" t="s">
        <v>19</v>
      </c>
      <c r="AU10" s="84"/>
      <c r="AV10" s="84"/>
      <c r="AW10" s="92"/>
      <c r="AX10" s="84" t="s">
        <v>20</v>
      </c>
      <c r="AY10" s="84"/>
      <c r="AZ10" s="84"/>
      <c r="BA10" s="92"/>
      <c r="BB10" s="84" t="s">
        <v>21</v>
      </c>
      <c r="BC10" s="84"/>
      <c r="BD10" s="84"/>
      <c r="BE10" s="92"/>
    </row>
    <row r="11" spans="1:57">
      <c r="A11" s="105"/>
      <c r="B11" s="106"/>
      <c r="C11" s="108"/>
      <c r="D11" s="109"/>
      <c r="E11" s="15" t="s">
        <v>23</v>
      </c>
      <c r="F11" s="16" t="s">
        <v>22</v>
      </c>
      <c r="G11" s="17" t="s">
        <v>24</v>
      </c>
      <c r="H11" s="15" t="s">
        <v>23</v>
      </c>
      <c r="I11" s="16" t="s">
        <v>22</v>
      </c>
      <c r="J11" s="17" t="s">
        <v>24</v>
      </c>
      <c r="K11" s="15" t="s">
        <v>23</v>
      </c>
      <c r="L11" s="16" t="s">
        <v>22</v>
      </c>
      <c r="M11" s="17" t="s">
        <v>24</v>
      </c>
      <c r="N11" s="15" t="s">
        <v>23</v>
      </c>
      <c r="O11" s="16" t="s">
        <v>22</v>
      </c>
      <c r="P11" s="17" t="s">
        <v>24</v>
      </c>
      <c r="Q11" s="15" t="s">
        <v>23</v>
      </c>
      <c r="R11" s="16" t="s">
        <v>22</v>
      </c>
      <c r="S11" s="17" t="s">
        <v>24</v>
      </c>
      <c r="T11" s="15" t="s">
        <v>23</v>
      </c>
      <c r="U11" s="16" t="s">
        <v>22</v>
      </c>
      <c r="V11" s="17" t="s">
        <v>24</v>
      </c>
      <c r="W11" s="108"/>
      <c r="X11" s="108"/>
      <c r="AF11" s="88"/>
      <c r="AG11" s="89"/>
      <c r="AH11" s="92" t="s">
        <v>8</v>
      </c>
      <c r="AI11" s="84" t="s">
        <v>9</v>
      </c>
      <c r="AJ11" s="85"/>
      <c r="AK11" s="97" t="s">
        <v>11</v>
      </c>
      <c r="AL11" s="93" t="s">
        <v>8</v>
      </c>
      <c r="AM11" s="84" t="s">
        <v>9</v>
      </c>
      <c r="AN11" s="85"/>
      <c r="AO11" s="97" t="s">
        <v>11</v>
      </c>
      <c r="AP11" s="93" t="s">
        <v>8</v>
      </c>
      <c r="AQ11" s="84" t="s">
        <v>9</v>
      </c>
      <c r="AR11" s="85"/>
      <c r="AS11" s="97" t="s">
        <v>11</v>
      </c>
      <c r="AT11" s="93" t="s">
        <v>8</v>
      </c>
      <c r="AU11" s="84" t="s">
        <v>9</v>
      </c>
      <c r="AV11" s="85"/>
      <c r="AW11" s="97" t="s">
        <v>11</v>
      </c>
      <c r="AX11" s="93" t="s">
        <v>8</v>
      </c>
      <c r="AY11" s="84" t="s">
        <v>9</v>
      </c>
      <c r="AZ11" s="85"/>
      <c r="BA11" s="97" t="s">
        <v>11</v>
      </c>
      <c r="BB11" s="93" t="s">
        <v>8</v>
      </c>
      <c r="BC11" s="84" t="s">
        <v>9</v>
      </c>
      <c r="BD11" s="85"/>
      <c r="BE11" s="97" t="s">
        <v>11</v>
      </c>
    </row>
    <row r="12" spans="1:57">
      <c r="A12" s="9">
        <v>1</v>
      </c>
      <c r="B12" s="46" t="s">
        <v>1</v>
      </c>
      <c r="C12" s="27" t="s">
        <v>7</v>
      </c>
      <c r="D12" s="26" t="s">
        <v>68</v>
      </c>
      <c r="E12" s="21">
        <v>0.375</v>
      </c>
      <c r="F12" s="14" t="s">
        <v>22</v>
      </c>
      <c r="G12" s="22">
        <v>0.75</v>
      </c>
      <c r="H12" s="21">
        <v>0.375</v>
      </c>
      <c r="I12" s="14" t="s">
        <v>22</v>
      </c>
      <c r="J12" s="22">
        <v>0.75</v>
      </c>
      <c r="K12" s="21">
        <v>0.375</v>
      </c>
      <c r="L12" s="14" t="s">
        <v>22</v>
      </c>
      <c r="M12" s="22">
        <v>0.75</v>
      </c>
      <c r="N12" s="21"/>
      <c r="O12" s="14" t="s">
        <v>22</v>
      </c>
      <c r="P12" s="22"/>
      <c r="Q12" s="21">
        <v>0.375</v>
      </c>
      <c r="R12" s="14" t="s">
        <v>22</v>
      </c>
      <c r="S12" s="22">
        <v>0.75</v>
      </c>
      <c r="T12" s="21">
        <v>0.375</v>
      </c>
      <c r="U12" s="14" t="s">
        <v>22</v>
      </c>
      <c r="V12" s="22">
        <v>0.75</v>
      </c>
      <c r="W12" s="45">
        <f>((G12-E12)+(J12-H12)+(M12-K12)+(P12-N12)+(S12-Q12)+(V12-T12))*24-COUNTA(E12,H12,K12,N12,Q12,T12)*1</f>
        <v>40</v>
      </c>
      <c r="X12" s="45">
        <f>W12*4</f>
        <v>160</v>
      </c>
      <c r="AF12" s="90"/>
      <c r="AG12" s="91"/>
      <c r="AH12" s="96"/>
      <c r="AI12" s="25" t="s">
        <v>55</v>
      </c>
      <c r="AJ12" s="29" t="s">
        <v>56</v>
      </c>
      <c r="AK12" s="98"/>
      <c r="AL12" s="94"/>
      <c r="AM12" s="25" t="s">
        <v>55</v>
      </c>
      <c r="AN12" s="29" t="s">
        <v>56</v>
      </c>
      <c r="AO12" s="98"/>
      <c r="AP12" s="94"/>
      <c r="AQ12" s="25" t="s">
        <v>55</v>
      </c>
      <c r="AR12" s="29" t="s">
        <v>56</v>
      </c>
      <c r="AS12" s="98"/>
      <c r="AT12" s="94"/>
      <c r="AU12" s="25" t="s">
        <v>55</v>
      </c>
      <c r="AV12" s="29" t="s">
        <v>56</v>
      </c>
      <c r="AW12" s="98"/>
      <c r="AX12" s="94"/>
      <c r="AY12" s="25" t="s">
        <v>55</v>
      </c>
      <c r="AZ12" s="29" t="s">
        <v>56</v>
      </c>
      <c r="BA12" s="98"/>
      <c r="BB12" s="94"/>
      <c r="BC12" s="25" t="s">
        <v>55</v>
      </c>
      <c r="BD12" s="29" t="s">
        <v>56</v>
      </c>
      <c r="BE12" s="98"/>
    </row>
    <row r="13" spans="1:57">
      <c r="A13" s="9">
        <v>2</v>
      </c>
      <c r="B13" s="46" t="s">
        <v>82</v>
      </c>
      <c r="C13" s="27" t="s">
        <v>7</v>
      </c>
      <c r="D13" s="26" t="s">
        <v>68</v>
      </c>
      <c r="E13" s="21"/>
      <c r="F13" s="14" t="s">
        <v>22</v>
      </c>
      <c r="G13" s="22"/>
      <c r="H13" s="21"/>
      <c r="I13" s="14" t="s">
        <v>22</v>
      </c>
      <c r="J13" s="22"/>
      <c r="K13" s="21"/>
      <c r="L13" s="14" t="s">
        <v>22</v>
      </c>
      <c r="M13" s="22"/>
      <c r="N13" s="21">
        <v>0.375</v>
      </c>
      <c r="O13" s="14" t="s">
        <v>22</v>
      </c>
      <c r="P13" s="22">
        <v>0.75</v>
      </c>
      <c r="Q13" s="21"/>
      <c r="R13" s="14" t="s">
        <v>22</v>
      </c>
      <c r="S13" s="22"/>
      <c r="T13" s="21"/>
      <c r="U13" s="14" t="s">
        <v>22</v>
      </c>
      <c r="V13" s="22"/>
      <c r="W13" s="45">
        <f t="shared" ref="W13:W14" si="0">((G13-E13)+(J13-H13)+(M13-K13)+(P13-N13)+(S13-Q13)+(V13-T13))*24-COUNTA(E13,H13,K13,N13,Q13,T13)*1</f>
        <v>8</v>
      </c>
      <c r="X13" s="45">
        <f t="shared" ref="X13:X14" si="1">W13*4</f>
        <v>32</v>
      </c>
      <c r="AF13" s="20">
        <v>0.29166666666666669</v>
      </c>
      <c r="AG13" s="20">
        <v>0.33333333333333331</v>
      </c>
      <c r="AH13" s="9">
        <f>COUNTIFS($E$18:$E$37,"&lt;="&amp;AF13+1/(24*60*60),$G$18:$G$37,"&gt;="&amp;AG13-1/(24*60*60),$C$18:$C$37,"常勤",$D$18:$D$37,"○")</f>
        <v>0</v>
      </c>
      <c r="AI13" s="9">
        <f t="shared" ref="AI13:AI25" si="2">COUNTIFS($E$18:$E$37,"&lt;="&amp;AF13+1/(24*60*60),$G$18:$G$37,"&gt;="&amp;AG13-1/(24*60*60),$C$18:$C$37,"非常勤",$D$18:$D$37,"○")</f>
        <v>0</v>
      </c>
      <c r="AJ13" s="30">
        <f t="shared" ref="AJ13:AJ25" si="3">COUNTIFS($E$18:$E$37,"&lt;="&amp;AF13+1/(24*60*60),$G$18:$G$37,"&gt;="&amp;AG13-1/(24*60*60),$C$18:$C$37,"非常勤",$D$18:$D$37,"")</f>
        <v>0</v>
      </c>
      <c r="AK13" s="34">
        <f t="shared" ref="AK13:AK25" si="4">SUM(AH13:AJ13)</f>
        <v>0</v>
      </c>
      <c r="AL13" s="40">
        <f t="shared" ref="AL13:AL25" si="5">COUNTIFS($H$18:$H$37,"&lt;="&amp;AF13+1/(24*60*60),$J$18:$J$37,"&gt;="&amp;AG13-1/(24*60*60),$C$18:$C$37,"常勤",$D$18:$D$37,"○")</f>
        <v>0</v>
      </c>
      <c r="AM13" s="9">
        <f t="shared" ref="AM13:AM25" si="6">COUNTIFS($H$18:$H$37,"&lt;="&amp;AF13+1/(24*60*60),$J$18:$J$37,"&gt;="&amp;AG13-1/(24*60*60),$C$18:$C$37,"非常勤",$D$18:$D$37,"○")</f>
        <v>0</v>
      </c>
      <c r="AN13" s="30">
        <f t="shared" ref="AN13:AN25" si="7">COUNTIFS($H$18:$H$37,"&lt;="&amp;AF13+1/(24*60*60),$J$18:$J$37,"&gt;="&amp;AG13-1/(24*60*60),$C$18:$C$37,"非常勤",$D$18:$D$37,"")</f>
        <v>0</v>
      </c>
      <c r="AO13" s="34">
        <f t="shared" ref="AO13:AO25" si="8">SUM(AL13:AN13)</f>
        <v>0</v>
      </c>
      <c r="AP13" s="40">
        <f t="shared" ref="AP13:AP25" si="9">COUNTIFS($K$18:$K$37,"&lt;="&amp;AF13+1/(24*60*60),$M$18:$M$37,"&gt;="&amp;AG13-1/(24*60*60),$C$18:$C$37,"常勤",$D$18:$D$37,"○")</f>
        <v>0</v>
      </c>
      <c r="AQ13" s="9">
        <f t="shared" ref="AQ13:AQ25" si="10">COUNTIFS($K$18:$K$37,"&lt;="&amp;AF13+1/(24*60*60),$M$18:$M$37,"&gt;="&amp;AG13-1/(24*60*60),$C$18:$C$37,"非常勤",$D$18:$D$37,"○")</f>
        <v>0</v>
      </c>
      <c r="AR13" s="30">
        <f t="shared" ref="AR13:AR25" si="11">COUNTIFS($K$18:$K$37,"&lt;="&amp;AF13+1/(24*60*60),$M$18:$M$37,"&gt;="&amp;AG13-1/(24*60*60),$C$18:$C$37,"非常勤",$D$18:$D$37,"")</f>
        <v>0</v>
      </c>
      <c r="AS13" s="34">
        <f t="shared" ref="AS13:AS25" si="12">SUM(AP13:AR13)</f>
        <v>0</v>
      </c>
      <c r="AT13" s="40">
        <f t="shared" ref="AT13:AT25" si="13">COUNTIFS($N$18:$N$37,"&lt;="&amp;AF13+1/(24*60*60),$P$18:$P$37,"&gt;="&amp;AG13-1/(24*60*60),$C$18:$C$37,"常勤",$D$18:$D$37,"○")</f>
        <v>0</v>
      </c>
      <c r="AU13" s="9">
        <f t="shared" ref="AU13:AU25" si="14">COUNTIFS($N$18:$N$37,"&lt;="&amp;AF13+1/(24*60*60),$P$18:$P$37,"&gt;="&amp;AG13-1/(24*60*60),$C$18:$C$37,"非常勤",$D$18:$D$37,"○")</f>
        <v>0</v>
      </c>
      <c r="AV13" s="30">
        <f t="shared" ref="AV13:AV25" si="15">COUNTIFS($N$18:$N$37,"&lt;="&amp;AF13+1/(24*60*60),$P$18:$P$37,"&gt;="&amp;AG13-1/(24*60*60),$C$18:$C$37,"非常勤",$D$18:$D$37,"")</f>
        <v>0</v>
      </c>
      <c r="AW13" s="34">
        <f t="shared" ref="AW13:AW25" si="16">SUM(AT13:AV13)</f>
        <v>0</v>
      </c>
      <c r="AX13" s="40">
        <f t="shared" ref="AX13:AX25" si="17">COUNTIFS($Q$18:$Q$37,"&lt;="&amp;AF13+1/(24*60*60),$S$18:$S$37,"&gt;="&amp;AG13-1/(24*60*60),$C$18:$C$37,"常勤",$D$18:$D$37,"○")</f>
        <v>0</v>
      </c>
      <c r="AY13" s="9">
        <f>COUNTIFS($Q$18:$Q$37,"&lt;="&amp;AF13+1/(24*60*60),$S$18:$S$37,"&gt;="&amp;AG13-1/(24*60*60),$C$18:$C$37,"非常勤",$D$18:$D$37,"○")</f>
        <v>0</v>
      </c>
      <c r="AZ13" s="30">
        <f t="shared" ref="AZ13:AZ25" si="18">COUNTIFS($Q$18:$Q$37,"&lt;="&amp;AF13+1/(24*60*60),$S$18:$S$37,"&gt;="&amp;AG13-1/(24*60*60),$C$18:$C$37,"非常勤",$D$18:$D$37,"")</f>
        <v>0</v>
      </c>
      <c r="BA13" s="34">
        <f t="shared" ref="BA13:BA25" si="19">SUM(AX13:AZ13)</f>
        <v>0</v>
      </c>
      <c r="BB13" s="40">
        <f t="shared" ref="BB13:BB25" si="20">COUNTIFS($T$18:$T$37,"&lt;="&amp;AF13+1/(24*60*60),$V$18:$V$37,"&gt;="&amp;AG13-1/(24*60*60),$C$18:$C$37,"常勤",$D$18:$D$37,"○")</f>
        <v>0</v>
      </c>
      <c r="BC13" s="9">
        <f t="shared" ref="BC13:BC25" si="21">COUNTIFS($T$18:$T$37,"&lt;="&amp;AF13+1/(24*60*60),$V$18:$V$37,"&gt;="&amp;AG13-1/(24*60*60),$C$18:$C$37,"非常勤",$D$18:$D$37,"○")</f>
        <v>0</v>
      </c>
      <c r="BD13" s="30">
        <f t="shared" ref="BD13:BD25" si="22">COUNTIFS($T$18:$T$37,"&lt;="&amp;AF13+1/(24*60*60),$V$18:$V$37,"&gt;="&amp;AG13-1/(24*60*60),$C$18:$C$37,"非常勤",$D$18:$D$37,"")</f>
        <v>0</v>
      </c>
      <c r="BE13" s="34">
        <f t="shared" ref="BE13:BE25" si="23">SUM(BB13:BD13)</f>
        <v>0</v>
      </c>
    </row>
    <row r="14" spans="1:57">
      <c r="A14" s="9">
        <v>3</v>
      </c>
      <c r="B14" s="46"/>
      <c r="C14" s="27"/>
      <c r="D14" s="26"/>
      <c r="E14" s="21"/>
      <c r="F14" s="14" t="s">
        <v>22</v>
      </c>
      <c r="G14" s="22"/>
      <c r="H14" s="21"/>
      <c r="I14" s="14" t="s">
        <v>22</v>
      </c>
      <c r="J14" s="22"/>
      <c r="K14" s="21"/>
      <c r="L14" s="14" t="s">
        <v>22</v>
      </c>
      <c r="M14" s="22"/>
      <c r="N14" s="21"/>
      <c r="O14" s="14" t="s">
        <v>22</v>
      </c>
      <c r="P14" s="22"/>
      <c r="Q14" s="21"/>
      <c r="R14" s="14" t="s">
        <v>22</v>
      </c>
      <c r="S14" s="22"/>
      <c r="T14" s="21"/>
      <c r="U14" s="14" t="s">
        <v>22</v>
      </c>
      <c r="V14" s="22"/>
      <c r="W14" s="45">
        <f t="shared" si="0"/>
        <v>0</v>
      </c>
      <c r="X14" s="45">
        <f t="shared" si="1"/>
        <v>0</v>
      </c>
      <c r="AF14" s="20">
        <v>0.33333333333333331</v>
      </c>
      <c r="AG14" s="20">
        <v>0.375</v>
      </c>
      <c r="AH14" s="28">
        <f>COUNTIFS($E$18:$E$37,"&lt;="&amp;AF14+1/(24*60*60),$G$18:$G$37,"&gt;="&amp;AG14-1/(24*60*60),$C$18:$C$37,"常勤",$D$18:$D$37,"○")</f>
        <v>0</v>
      </c>
      <c r="AI14" s="28">
        <f t="shared" si="2"/>
        <v>0</v>
      </c>
      <c r="AJ14" s="31">
        <f t="shared" si="3"/>
        <v>0</v>
      </c>
      <c r="AK14" s="35">
        <f t="shared" si="4"/>
        <v>0</v>
      </c>
      <c r="AL14" s="41">
        <f>COUNTIFS($H$18:$H$37,"&lt;="&amp;AF14+1/(24*60*60),$J$18:$J$37,"&gt;="&amp;AG14-1/(24*60*60),$C$18:$C$37,"常勤",$D$18:$D$37,"○")</f>
        <v>0</v>
      </c>
      <c r="AM14" s="28">
        <f t="shared" si="6"/>
        <v>0</v>
      </c>
      <c r="AN14" s="31">
        <f t="shared" si="7"/>
        <v>0</v>
      </c>
      <c r="AO14" s="35">
        <f t="shared" si="8"/>
        <v>0</v>
      </c>
      <c r="AP14" s="41">
        <f t="shared" si="9"/>
        <v>0</v>
      </c>
      <c r="AQ14" s="28">
        <f t="shared" si="10"/>
        <v>0</v>
      </c>
      <c r="AR14" s="31">
        <f t="shared" si="11"/>
        <v>0</v>
      </c>
      <c r="AS14" s="35">
        <f t="shared" si="12"/>
        <v>0</v>
      </c>
      <c r="AT14" s="41">
        <f t="shared" si="13"/>
        <v>0</v>
      </c>
      <c r="AU14" s="28">
        <f t="shared" si="14"/>
        <v>0</v>
      </c>
      <c r="AV14" s="31">
        <f t="shared" si="15"/>
        <v>0</v>
      </c>
      <c r="AW14" s="35">
        <f t="shared" si="16"/>
        <v>0</v>
      </c>
      <c r="AX14" s="41">
        <f t="shared" si="17"/>
        <v>0</v>
      </c>
      <c r="AY14" s="28">
        <f>COUNTIFS($Q$18:$Q$37,"&lt;="&amp;AF14+1/(24*60*60),$S$18:$S$37,"&gt;="&amp;AG14-1/(24*60*60),$C$18:$C$37,"非常勤",$D$18:$D$37,"○")</f>
        <v>0</v>
      </c>
      <c r="AZ14" s="31">
        <f t="shared" si="18"/>
        <v>0</v>
      </c>
      <c r="BA14" s="35">
        <f t="shared" si="19"/>
        <v>0</v>
      </c>
      <c r="BB14" s="41">
        <f t="shared" si="20"/>
        <v>0</v>
      </c>
      <c r="BC14" s="28">
        <f t="shared" si="21"/>
        <v>0</v>
      </c>
      <c r="BD14" s="31">
        <f t="shared" si="22"/>
        <v>0</v>
      </c>
      <c r="BE14" s="35">
        <f t="shared" si="23"/>
        <v>0</v>
      </c>
    </row>
    <row r="15" spans="1:57" ht="13">
      <c r="A15" s="1"/>
      <c r="AF15" s="20">
        <v>0.375</v>
      </c>
      <c r="AG15" s="20">
        <v>0.41666666666666702</v>
      </c>
      <c r="AH15" s="28">
        <f>COUNTIFS($E$18:$E$37,"&lt;="&amp;AF15+1/(24*60*60),$G$18:$G$37,"&gt;="&amp;AG15-1/(24*60*60),$C$18:$C$37,"常勤",$D$18:$D$37,"○")</f>
        <v>0</v>
      </c>
      <c r="AI15" s="28">
        <f t="shared" si="2"/>
        <v>0</v>
      </c>
      <c r="AJ15" s="31">
        <f t="shared" si="3"/>
        <v>0</v>
      </c>
      <c r="AK15" s="35">
        <f t="shared" si="4"/>
        <v>0</v>
      </c>
      <c r="AL15" s="41">
        <f t="shared" si="5"/>
        <v>0</v>
      </c>
      <c r="AM15" s="28">
        <f t="shared" si="6"/>
        <v>0</v>
      </c>
      <c r="AN15" s="31">
        <f t="shared" si="7"/>
        <v>0</v>
      </c>
      <c r="AO15" s="35">
        <f t="shared" si="8"/>
        <v>0</v>
      </c>
      <c r="AP15" s="41">
        <f t="shared" si="9"/>
        <v>0</v>
      </c>
      <c r="AQ15" s="28">
        <f t="shared" si="10"/>
        <v>0</v>
      </c>
      <c r="AR15" s="31">
        <f t="shared" si="11"/>
        <v>0</v>
      </c>
      <c r="AS15" s="35">
        <f t="shared" si="12"/>
        <v>0</v>
      </c>
      <c r="AT15" s="41">
        <f t="shared" si="13"/>
        <v>0</v>
      </c>
      <c r="AU15" s="28">
        <f t="shared" si="14"/>
        <v>0</v>
      </c>
      <c r="AV15" s="31">
        <f t="shared" si="15"/>
        <v>0</v>
      </c>
      <c r="AW15" s="35">
        <f t="shared" si="16"/>
        <v>0</v>
      </c>
      <c r="AX15" s="41">
        <f t="shared" si="17"/>
        <v>0</v>
      </c>
      <c r="AY15" s="28">
        <f t="shared" ref="AY15:AY25" si="24">COUNTIFS($Q$18:$Q$37,"&lt;="&amp;AF15+1/(24*60*60),$S$18:$S$37,"&gt;="&amp;AG15-1/(24*60*60),$C$18:$C$37,"非常勤",$D$18:$D$37,"○")</f>
        <v>0</v>
      </c>
      <c r="AZ15" s="31">
        <f t="shared" si="18"/>
        <v>0</v>
      </c>
      <c r="BA15" s="35">
        <f t="shared" si="19"/>
        <v>0</v>
      </c>
      <c r="BB15" s="41">
        <f t="shared" si="20"/>
        <v>0</v>
      </c>
      <c r="BC15" s="28">
        <f t="shared" si="21"/>
        <v>0</v>
      </c>
      <c r="BD15" s="31">
        <f t="shared" si="22"/>
        <v>0</v>
      </c>
      <c r="BE15" s="35">
        <f t="shared" si="23"/>
        <v>0</v>
      </c>
    </row>
    <row r="16" spans="1:57">
      <c r="A16" s="103" t="s">
        <v>80</v>
      </c>
      <c r="B16" s="104"/>
      <c r="C16" s="107" t="s">
        <v>25</v>
      </c>
      <c r="D16" s="107" t="s">
        <v>14</v>
      </c>
      <c r="E16" s="102" t="s">
        <v>16</v>
      </c>
      <c r="F16" s="102"/>
      <c r="G16" s="102"/>
      <c r="H16" s="102" t="s">
        <v>17</v>
      </c>
      <c r="I16" s="102"/>
      <c r="J16" s="102"/>
      <c r="K16" s="102" t="s">
        <v>18</v>
      </c>
      <c r="L16" s="102"/>
      <c r="M16" s="102"/>
      <c r="N16" s="102" t="s">
        <v>19</v>
      </c>
      <c r="O16" s="102"/>
      <c r="P16" s="102"/>
      <c r="Q16" s="102" t="s">
        <v>20</v>
      </c>
      <c r="R16" s="102"/>
      <c r="S16" s="102"/>
      <c r="T16" s="102" t="s">
        <v>21</v>
      </c>
      <c r="U16" s="102"/>
      <c r="V16" s="102"/>
      <c r="W16" s="110" t="s">
        <v>69</v>
      </c>
      <c r="X16" s="110" t="s">
        <v>70</v>
      </c>
      <c r="AF16" s="20">
        <v>0.41666666666666669</v>
      </c>
      <c r="AG16" s="20">
        <v>0.45833333333333331</v>
      </c>
      <c r="AH16" s="28">
        <f>COUNTIFS($E$18:$E$37,"&lt;="&amp;AF16+1/(24*60*60),$G$18:$G$37,"&gt;="&amp;AG16-1/(24*60*60),$C$18:$C$37,"常勤",$D$18:$D$37,"○")</f>
        <v>3</v>
      </c>
      <c r="AI16" s="28">
        <f t="shared" si="2"/>
        <v>0</v>
      </c>
      <c r="AJ16" s="31">
        <f t="shared" si="3"/>
        <v>0</v>
      </c>
      <c r="AK16" s="35">
        <f t="shared" si="4"/>
        <v>3</v>
      </c>
      <c r="AL16" s="41">
        <f t="shared" si="5"/>
        <v>2</v>
      </c>
      <c r="AM16" s="28">
        <f t="shared" si="6"/>
        <v>0</v>
      </c>
      <c r="AN16" s="31">
        <f t="shared" si="7"/>
        <v>0</v>
      </c>
      <c r="AO16" s="35">
        <f t="shared" si="8"/>
        <v>2</v>
      </c>
      <c r="AP16" s="41">
        <f t="shared" si="9"/>
        <v>3</v>
      </c>
      <c r="AQ16" s="28">
        <f t="shared" si="10"/>
        <v>0</v>
      </c>
      <c r="AR16" s="31">
        <f t="shared" si="11"/>
        <v>0</v>
      </c>
      <c r="AS16" s="35">
        <f t="shared" si="12"/>
        <v>3</v>
      </c>
      <c r="AT16" s="41">
        <f t="shared" si="13"/>
        <v>2</v>
      </c>
      <c r="AU16" s="28">
        <f t="shared" si="14"/>
        <v>0</v>
      </c>
      <c r="AV16" s="31">
        <f t="shared" si="15"/>
        <v>0</v>
      </c>
      <c r="AW16" s="35">
        <f t="shared" si="16"/>
        <v>2</v>
      </c>
      <c r="AX16" s="41">
        <f t="shared" si="17"/>
        <v>2</v>
      </c>
      <c r="AY16" s="28">
        <f t="shared" si="24"/>
        <v>0</v>
      </c>
      <c r="AZ16" s="31">
        <f t="shared" si="18"/>
        <v>0</v>
      </c>
      <c r="BA16" s="35">
        <f t="shared" si="19"/>
        <v>2</v>
      </c>
      <c r="BB16" s="41">
        <f t="shared" si="20"/>
        <v>2</v>
      </c>
      <c r="BC16" s="28">
        <f t="shared" si="21"/>
        <v>0</v>
      </c>
      <c r="BD16" s="31">
        <f t="shared" si="22"/>
        <v>0</v>
      </c>
      <c r="BE16" s="35">
        <f t="shared" si="23"/>
        <v>2</v>
      </c>
    </row>
    <row r="17" spans="1:58">
      <c r="A17" s="105"/>
      <c r="B17" s="106"/>
      <c r="C17" s="108"/>
      <c r="D17" s="109"/>
      <c r="E17" s="15" t="s">
        <v>23</v>
      </c>
      <c r="F17" s="16" t="s">
        <v>22</v>
      </c>
      <c r="G17" s="17" t="s">
        <v>24</v>
      </c>
      <c r="H17" s="15" t="s">
        <v>23</v>
      </c>
      <c r="I17" s="16" t="s">
        <v>22</v>
      </c>
      <c r="J17" s="17" t="s">
        <v>24</v>
      </c>
      <c r="K17" s="15" t="s">
        <v>23</v>
      </c>
      <c r="L17" s="16" t="s">
        <v>22</v>
      </c>
      <c r="M17" s="17" t="s">
        <v>24</v>
      </c>
      <c r="N17" s="15" t="s">
        <v>23</v>
      </c>
      <c r="O17" s="16" t="s">
        <v>22</v>
      </c>
      <c r="P17" s="17" t="s">
        <v>24</v>
      </c>
      <c r="Q17" s="15" t="s">
        <v>23</v>
      </c>
      <c r="R17" s="16" t="s">
        <v>22</v>
      </c>
      <c r="S17" s="17" t="s">
        <v>24</v>
      </c>
      <c r="T17" s="15" t="s">
        <v>23</v>
      </c>
      <c r="U17" s="16" t="s">
        <v>22</v>
      </c>
      <c r="V17" s="17" t="s">
        <v>24</v>
      </c>
      <c r="W17" s="108"/>
      <c r="X17" s="108"/>
      <c r="AF17" s="20">
        <v>0.45833333333333298</v>
      </c>
      <c r="AG17" s="20">
        <v>0.5</v>
      </c>
      <c r="AH17" s="28">
        <f t="shared" ref="AH17:AH25" si="25">COUNTIFS($E$18:$E$37,"&lt;="&amp;AF17+1/(24*60*60),$G$18:$G$37,"&gt;="&amp;AG17-1/(24*60*60),$C$18:$C$37,"常勤",$D$18:$D$37,"○")</f>
        <v>3</v>
      </c>
      <c r="AI17" s="28">
        <f t="shared" si="2"/>
        <v>0</v>
      </c>
      <c r="AJ17" s="31">
        <f t="shared" si="3"/>
        <v>0</v>
      </c>
      <c r="AK17" s="35">
        <f t="shared" si="4"/>
        <v>3</v>
      </c>
      <c r="AL17" s="41">
        <f t="shared" si="5"/>
        <v>2</v>
      </c>
      <c r="AM17" s="28">
        <f t="shared" si="6"/>
        <v>0</v>
      </c>
      <c r="AN17" s="31">
        <f t="shared" si="7"/>
        <v>0</v>
      </c>
      <c r="AO17" s="35">
        <f t="shared" si="8"/>
        <v>2</v>
      </c>
      <c r="AP17" s="41">
        <f t="shared" si="9"/>
        <v>3</v>
      </c>
      <c r="AQ17" s="28">
        <f t="shared" si="10"/>
        <v>0</v>
      </c>
      <c r="AR17" s="31">
        <f t="shared" si="11"/>
        <v>0</v>
      </c>
      <c r="AS17" s="35">
        <f t="shared" si="12"/>
        <v>3</v>
      </c>
      <c r="AT17" s="41">
        <f t="shared" si="13"/>
        <v>2</v>
      </c>
      <c r="AU17" s="28">
        <f t="shared" si="14"/>
        <v>0</v>
      </c>
      <c r="AV17" s="31">
        <f t="shared" si="15"/>
        <v>0</v>
      </c>
      <c r="AW17" s="35">
        <f t="shared" si="16"/>
        <v>2</v>
      </c>
      <c r="AX17" s="41">
        <f t="shared" si="17"/>
        <v>2</v>
      </c>
      <c r="AY17" s="28">
        <f t="shared" si="24"/>
        <v>0</v>
      </c>
      <c r="AZ17" s="31">
        <f t="shared" si="18"/>
        <v>0</v>
      </c>
      <c r="BA17" s="35">
        <f t="shared" si="19"/>
        <v>2</v>
      </c>
      <c r="BB17" s="41">
        <f t="shared" si="20"/>
        <v>2</v>
      </c>
      <c r="BC17" s="28">
        <f t="shared" si="21"/>
        <v>0</v>
      </c>
      <c r="BD17" s="31">
        <f t="shared" si="22"/>
        <v>0</v>
      </c>
      <c r="BE17" s="35">
        <f t="shared" si="23"/>
        <v>2</v>
      </c>
    </row>
    <row r="18" spans="1:58">
      <c r="A18" s="9">
        <v>1</v>
      </c>
      <c r="B18" s="46" t="s">
        <v>2</v>
      </c>
      <c r="C18" s="27" t="s">
        <v>7</v>
      </c>
      <c r="D18" s="26" t="s">
        <v>68</v>
      </c>
      <c r="E18" s="21">
        <v>0.41666666666666669</v>
      </c>
      <c r="F18" s="14" t="s">
        <v>22</v>
      </c>
      <c r="G18" s="22">
        <v>0.79166666666666663</v>
      </c>
      <c r="H18" s="21">
        <v>0.41666666666666669</v>
      </c>
      <c r="I18" s="14" t="s">
        <v>22</v>
      </c>
      <c r="J18" s="22">
        <v>0.79166666666666663</v>
      </c>
      <c r="K18" s="21">
        <v>0.41666666666666669</v>
      </c>
      <c r="L18" s="14" t="s">
        <v>22</v>
      </c>
      <c r="M18" s="22">
        <v>0.79166666666666663</v>
      </c>
      <c r="N18" s="21"/>
      <c r="O18" s="14" t="s">
        <v>22</v>
      </c>
      <c r="P18" s="22"/>
      <c r="Q18" s="21"/>
      <c r="R18" s="14" t="s">
        <v>22</v>
      </c>
      <c r="S18" s="22"/>
      <c r="T18" s="21">
        <v>0.41666666666666669</v>
      </c>
      <c r="U18" s="14" t="s">
        <v>22</v>
      </c>
      <c r="V18" s="22">
        <v>0.79166666666666663</v>
      </c>
      <c r="W18" s="45">
        <f>((G18-E18)+(J18-H18)+(M18-K18)+(P18-N18)+(S18-Q18)+(V18-T18))*24-COUNTA(E18,H18,K18,N18,Q18,T18)*1</f>
        <v>31.999999999999993</v>
      </c>
      <c r="X18" s="45">
        <f>W18*4</f>
        <v>127.99999999999997</v>
      </c>
      <c r="AF18" s="20">
        <v>0.5</v>
      </c>
      <c r="AG18" s="20">
        <v>0.54166666666666596</v>
      </c>
      <c r="AH18" s="28">
        <f t="shared" si="25"/>
        <v>3</v>
      </c>
      <c r="AI18" s="28">
        <f t="shared" si="2"/>
        <v>0</v>
      </c>
      <c r="AJ18" s="31">
        <f t="shared" si="3"/>
        <v>0</v>
      </c>
      <c r="AK18" s="35">
        <f t="shared" si="4"/>
        <v>3</v>
      </c>
      <c r="AL18" s="41">
        <f t="shared" si="5"/>
        <v>2</v>
      </c>
      <c r="AM18" s="28">
        <f t="shared" si="6"/>
        <v>0</v>
      </c>
      <c r="AN18" s="31">
        <f t="shared" si="7"/>
        <v>0</v>
      </c>
      <c r="AO18" s="35">
        <f t="shared" si="8"/>
        <v>2</v>
      </c>
      <c r="AP18" s="41">
        <f t="shared" si="9"/>
        <v>3</v>
      </c>
      <c r="AQ18" s="28">
        <f t="shared" si="10"/>
        <v>0</v>
      </c>
      <c r="AR18" s="31">
        <f t="shared" si="11"/>
        <v>0</v>
      </c>
      <c r="AS18" s="35">
        <f t="shared" si="12"/>
        <v>3</v>
      </c>
      <c r="AT18" s="41">
        <f t="shared" si="13"/>
        <v>2</v>
      </c>
      <c r="AU18" s="28">
        <f t="shared" si="14"/>
        <v>0</v>
      </c>
      <c r="AV18" s="31">
        <f t="shared" si="15"/>
        <v>0</v>
      </c>
      <c r="AW18" s="35">
        <f t="shared" si="16"/>
        <v>2</v>
      </c>
      <c r="AX18" s="41">
        <f t="shared" si="17"/>
        <v>2</v>
      </c>
      <c r="AY18" s="28">
        <f t="shared" si="24"/>
        <v>0</v>
      </c>
      <c r="AZ18" s="31">
        <f t="shared" si="18"/>
        <v>0</v>
      </c>
      <c r="BA18" s="35">
        <f t="shared" si="19"/>
        <v>2</v>
      </c>
      <c r="BB18" s="41">
        <f t="shared" si="20"/>
        <v>2</v>
      </c>
      <c r="BC18" s="28">
        <f t="shared" si="21"/>
        <v>0</v>
      </c>
      <c r="BD18" s="31">
        <f t="shared" si="22"/>
        <v>0</v>
      </c>
      <c r="BE18" s="35">
        <f t="shared" si="23"/>
        <v>2</v>
      </c>
    </row>
    <row r="19" spans="1:58">
      <c r="A19" s="9">
        <v>2</v>
      </c>
      <c r="B19" s="46" t="s">
        <v>71</v>
      </c>
      <c r="C19" s="27" t="s">
        <v>7</v>
      </c>
      <c r="D19" s="26" t="s">
        <v>68</v>
      </c>
      <c r="E19" s="21">
        <v>0.41666666666666669</v>
      </c>
      <c r="F19" s="14" t="s">
        <v>22</v>
      </c>
      <c r="G19" s="22">
        <v>0.79166666666666663</v>
      </c>
      <c r="H19" s="21"/>
      <c r="I19" s="14" t="s">
        <v>22</v>
      </c>
      <c r="J19" s="22"/>
      <c r="K19" s="21">
        <v>0.41666666666666669</v>
      </c>
      <c r="L19" s="14" t="s">
        <v>22</v>
      </c>
      <c r="M19" s="22">
        <v>0.79166666666666663</v>
      </c>
      <c r="N19" s="21">
        <v>0.41666666666666669</v>
      </c>
      <c r="O19" s="14" t="s">
        <v>22</v>
      </c>
      <c r="P19" s="22">
        <v>0.79166666666666663</v>
      </c>
      <c r="Q19" s="21">
        <v>0.41666666666666669</v>
      </c>
      <c r="R19" s="14" t="s">
        <v>22</v>
      </c>
      <c r="S19" s="22">
        <v>0.79166666666666663</v>
      </c>
      <c r="T19" s="21">
        <v>0.41666666666666669</v>
      </c>
      <c r="U19" s="14" t="s">
        <v>22</v>
      </c>
      <c r="V19" s="22">
        <v>0.79166666666666663</v>
      </c>
      <c r="W19" s="45">
        <f t="shared" ref="W19:W37" si="26">((G19-E19)+(J19-H19)+(M19-K19)+(P19-N19)+(S19-Q19)+(V19-T19))*24-COUNTA(E19,H19,K19,N19,Q19,T19)*1</f>
        <v>39.999999999999993</v>
      </c>
      <c r="X19" s="45">
        <f t="shared" ref="X19:X37" si="27">W19*4</f>
        <v>159.99999999999997</v>
      </c>
      <c r="AF19" s="20">
        <v>0.54166666666666596</v>
      </c>
      <c r="AG19" s="20">
        <v>0.58333333333333304</v>
      </c>
      <c r="AH19" s="18">
        <f t="shared" si="25"/>
        <v>3</v>
      </c>
      <c r="AI19" s="18">
        <f t="shared" si="2"/>
        <v>1</v>
      </c>
      <c r="AJ19" s="32">
        <f t="shared" si="3"/>
        <v>2</v>
      </c>
      <c r="AK19" s="36">
        <f t="shared" si="4"/>
        <v>6</v>
      </c>
      <c r="AL19" s="42">
        <f t="shared" si="5"/>
        <v>2</v>
      </c>
      <c r="AM19" s="18">
        <f t="shared" si="6"/>
        <v>2</v>
      </c>
      <c r="AN19" s="32">
        <f t="shared" si="7"/>
        <v>2</v>
      </c>
      <c r="AO19" s="36">
        <f t="shared" si="8"/>
        <v>6</v>
      </c>
      <c r="AP19" s="42">
        <f t="shared" si="9"/>
        <v>3</v>
      </c>
      <c r="AQ19" s="18">
        <f t="shared" si="10"/>
        <v>2</v>
      </c>
      <c r="AR19" s="32">
        <f t="shared" si="11"/>
        <v>1</v>
      </c>
      <c r="AS19" s="36">
        <f t="shared" si="12"/>
        <v>6</v>
      </c>
      <c r="AT19" s="42">
        <f t="shared" si="13"/>
        <v>2</v>
      </c>
      <c r="AU19" s="18">
        <f t="shared" si="14"/>
        <v>2</v>
      </c>
      <c r="AV19" s="32">
        <f t="shared" si="15"/>
        <v>2</v>
      </c>
      <c r="AW19" s="36">
        <f t="shared" si="16"/>
        <v>6</v>
      </c>
      <c r="AX19" s="42">
        <f t="shared" si="17"/>
        <v>2</v>
      </c>
      <c r="AY19" s="18">
        <f t="shared" si="24"/>
        <v>2</v>
      </c>
      <c r="AZ19" s="32">
        <f t="shared" si="18"/>
        <v>2</v>
      </c>
      <c r="BA19" s="36">
        <f t="shared" si="19"/>
        <v>6</v>
      </c>
      <c r="BB19" s="42">
        <f t="shared" si="20"/>
        <v>2</v>
      </c>
      <c r="BC19" s="18">
        <f t="shared" si="21"/>
        <v>1</v>
      </c>
      <c r="BD19" s="32">
        <f t="shared" si="22"/>
        <v>0</v>
      </c>
      <c r="BE19" s="36">
        <f t="shared" si="23"/>
        <v>3</v>
      </c>
    </row>
    <row r="20" spans="1:58">
      <c r="A20" s="9">
        <v>3</v>
      </c>
      <c r="B20" s="46" t="s">
        <v>72</v>
      </c>
      <c r="C20" s="27" t="s">
        <v>7</v>
      </c>
      <c r="D20" s="26" t="s">
        <v>68</v>
      </c>
      <c r="E20" s="21">
        <v>0.41666666666666669</v>
      </c>
      <c r="F20" s="14" t="s">
        <v>22</v>
      </c>
      <c r="G20" s="22">
        <v>0.79166666666666663</v>
      </c>
      <c r="H20" s="21">
        <v>0.41666666666666669</v>
      </c>
      <c r="I20" s="14" t="s">
        <v>22</v>
      </c>
      <c r="J20" s="22">
        <v>0.79166666666666663</v>
      </c>
      <c r="K20" s="21">
        <v>0.41666666666666669</v>
      </c>
      <c r="L20" s="14" t="s">
        <v>22</v>
      </c>
      <c r="M20" s="22">
        <v>0.79166666666666663</v>
      </c>
      <c r="N20" s="21">
        <v>0.41666666666666669</v>
      </c>
      <c r="O20" s="14" t="s">
        <v>22</v>
      </c>
      <c r="P20" s="22">
        <v>0.79166666666666663</v>
      </c>
      <c r="Q20" s="21">
        <v>0.41666666666666669</v>
      </c>
      <c r="R20" s="14" t="s">
        <v>22</v>
      </c>
      <c r="S20" s="22">
        <v>0.79166666666666663</v>
      </c>
      <c r="T20" s="21"/>
      <c r="U20" s="14" t="s">
        <v>22</v>
      </c>
      <c r="V20" s="22"/>
      <c r="W20" s="45">
        <f t="shared" si="26"/>
        <v>39.999999999999993</v>
      </c>
      <c r="X20" s="45">
        <f t="shared" si="27"/>
        <v>159.99999999999997</v>
      </c>
      <c r="AF20" s="20">
        <v>0.58333333333333304</v>
      </c>
      <c r="AG20" s="20">
        <v>0.625</v>
      </c>
      <c r="AH20" s="18">
        <f t="shared" si="25"/>
        <v>3</v>
      </c>
      <c r="AI20" s="18">
        <f t="shared" si="2"/>
        <v>1</v>
      </c>
      <c r="AJ20" s="32">
        <f t="shared" si="3"/>
        <v>2</v>
      </c>
      <c r="AK20" s="36">
        <f t="shared" si="4"/>
        <v>6</v>
      </c>
      <c r="AL20" s="42">
        <f t="shared" si="5"/>
        <v>2</v>
      </c>
      <c r="AM20" s="18">
        <f t="shared" si="6"/>
        <v>2</v>
      </c>
      <c r="AN20" s="32">
        <f t="shared" si="7"/>
        <v>2</v>
      </c>
      <c r="AO20" s="36">
        <f t="shared" si="8"/>
        <v>6</v>
      </c>
      <c r="AP20" s="42">
        <f t="shared" si="9"/>
        <v>3</v>
      </c>
      <c r="AQ20" s="18">
        <f t="shared" si="10"/>
        <v>2</v>
      </c>
      <c r="AR20" s="32">
        <f t="shared" si="11"/>
        <v>1</v>
      </c>
      <c r="AS20" s="36">
        <f t="shared" si="12"/>
        <v>6</v>
      </c>
      <c r="AT20" s="42">
        <f t="shared" si="13"/>
        <v>2</v>
      </c>
      <c r="AU20" s="18">
        <f t="shared" si="14"/>
        <v>2</v>
      </c>
      <c r="AV20" s="32">
        <f t="shared" si="15"/>
        <v>2</v>
      </c>
      <c r="AW20" s="36">
        <f t="shared" si="16"/>
        <v>6</v>
      </c>
      <c r="AX20" s="42">
        <f t="shared" si="17"/>
        <v>2</v>
      </c>
      <c r="AY20" s="18">
        <f t="shared" si="24"/>
        <v>2</v>
      </c>
      <c r="AZ20" s="32">
        <f t="shared" si="18"/>
        <v>2</v>
      </c>
      <c r="BA20" s="36">
        <f t="shared" si="19"/>
        <v>6</v>
      </c>
      <c r="BB20" s="42">
        <f t="shared" si="20"/>
        <v>2</v>
      </c>
      <c r="BC20" s="18">
        <f t="shared" si="21"/>
        <v>1</v>
      </c>
      <c r="BD20" s="32">
        <f t="shared" si="22"/>
        <v>0</v>
      </c>
      <c r="BE20" s="36">
        <f t="shared" si="23"/>
        <v>3</v>
      </c>
    </row>
    <row r="21" spans="1:58">
      <c r="A21" s="9">
        <v>4</v>
      </c>
      <c r="B21" s="46" t="s">
        <v>73</v>
      </c>
      <c r="C21" s="27" t="s">
        <v>67</v>
      </c>
      <c r="D21" s="26" t="s">
        <v>68</v>
      </c>
      <c r="E21" s="21">
        <v>0.54166666666666663</v>
      </c>
      <c r="F21" s="14" t="s">
        <v>22</v>
      </c>
      <c r="G21" s="22">
        <v>0.75</v>
      </c>
      <c r="H21" s="21">
        <v>0.54166666666666663</v>
      </c>
      <c r="I21" s="14" t="s">
        <v>22</v>
      </c>
      <c r="J21" s="22">
        <v>0.75</v>
      </c>
      <c r="K21" s="21"/>
      <c r="L21" s="14" t="s">
        <v>22</v>
      </c>
      <c r="M21" s="22"/>
      <c r="N21" s="21"/>
      <c r="O21" s="14" t="s">
        <v>22</v>
      </c>
      <c r="P21" s="22"/>
      <c r="Q21" s="21">
        <v>0.54166666666666663</v>
      </c>
      <c r="R21" s="14" t="s">
        <v>22</v>
      </c>
      <c r="S21" s="22">
        <v>0.75</v>
      </c>
      <c r="T21" s="21"/>
      <c r="U21" s="14" t="s">
        <v>22</v>
      </c>
      <c r="V21" s="22"/>
      <c r="W21" s="45">
        <f t="shared" si="26"/>
        <v>12.000000000000004</v>
      </c>
      <c r="X21" s="45">
        <f t="shared" si="27"/>
        <v>48.000000000000014</v>
      </c>
      <c r="AF21" s="20">
        <v>0.625</v>
      </c>
      <c r="AG21" s="20">
        <v>0.66666666666666596</v>
      </c>
      <c r="AH21" s="18">
        <f t="shared" si="25"/>
        <v>3</v>
      </c>
      <c r="AI21" s="18">
        <f t="shared" si="2"/>
        <v>1</v>
      </c>
      <c r="AJ21" s="32">
        <f t="shared" si="3"/>
        <v>2</v>
      </c>
      <c r="AK21" s="36">
        <f t="shared" si="4"/>
        <v>6</v>
      </c>
      <c r="AL21" s="42">
        <f t="shared" si="5"/>
        <v>2</v>
      </c>
      <c r="AM21" s="18">
        <f t="shared" si="6"/>
        <v>2</v>
      </c>
      <c r="AN21" s="32">
        <f t="shared" si="7"/>
        <v>2</v>
      </c>
      <c r="AO21" s="36">
        <f t="shared" si="8"/>
        <v>6</v>
      </c>
      <c r="AP21" s="42">
        <f t="shared" si="9"/>
        <v>3</v>
      </c>
      <c r="AQ21" s="18">
        <f t="shared" si="10"/>
        <v>2</v>
      </c>
      <c r="AR21" s="32">
        <f t="shared" si="11"/>
        <v>1</v>
      </c>
      <c r="AS21" s="36">
        <f t="shared" si="12"/>
        <v>6</v>
      </c>
      <c r="AT21" s="42">
        <f t="shared" si="13"/>
        <v>2</v>
      </c>
      <c r="AU21" s="18">
        <f t="shared" si="14"/>
        <v>2</v>
      </c>
      <c r="AV21" s="32">
        <f t="shared" si="15"/>
        <v>2</v>
      </c>
      <c r="AW21" s="36">
        <f t="shared" si="16"/>
        <v>6</v>
      </c>
      <c r="AX21" s="42">
        <f t="shared" si="17"/>
        <v>2</v>
      </c>
      <c r="AY21" s="18">
        <f t="shared" si="24"/>
        <v>2</v>
      </c>
      <c r="AZ21" s="32">
        <f t="shared" si="18"/>
        <v>2</v>
      </c>
      <c r="BA21" s="36">
        <f t="shared" si="19"/>
        <v>6</v>
      </c>
      <c r="BB21" s="42">
        <f t="shared" si="20"/>
        <v>2</v>
      </c>
      <c r="BC21" s="18">
        <f t="shared" si="21"/>
        <v>1</v>
      </c>
      <c r="BD21" s="32">
        <f t="shared" si="22"/>
        <v>0</v>
      </c>
      <c r="BE21" s="36">
        <f t="shared" si="23"/>
        <v>3</v>
      </c>
    </row>
    <row r="22" spans="1:58">
      <c r="A22" s="9">
        <v>5</v>
      </c>
      <c r="B22" s="46" t="s">
        <v>74</v>
      </c>
      <c r="C22" s="27" t="s">
        <v>67</v>
      </c>
      <c r="D22" s="26" t="s">
        <v>68</v>
      </c>
      <c r="E22" s="21"/>
      <c r="F22" s="14" t="s">
        <v>22</v>
      </c>
      <c r="G22" s="22"/>
      <c r="H22" s="21">
        <v>0.54166666666666663</v>
      </c>
      <c r="I22" s="14" t="s">
        <v>22</v>
      </c>
      <c r="J22" s="22">
        <v>0.75</v>
      </c>
      <c r="K22" s="21">
        <v>0.54166666666666663</v>
      </c>
      <c r="L22" s="14" t="s">
        <v>22</v>
      </c>
      <c r="M22" s="22">
        <v>0.75</v>
      </c>
      <c r="N22" s="21">
        <v>0.54166666666666663</v>
      </c>
      <c r="O22" s="14" t="s">
        <v>22</v>
      </c>
      <c r="P22" s="22">
        <v>0.75</v>
      </c>
      <c r="Q22" s="21"/>
      <c r="R22" s="14" t="s">
        <v>22</v>
      </c>
      <c r="S22" s="22"/>
      <c r="T22" s="21">
        <v>0.54166666666666663</v>
      </c>
      <c r="U22" s="14" t="s">
        <v>22</v>
      </c>
      <c r="V22" s="22">
        <v>0.75</v>
      </c>
      <c r="W22" s="45">
        <f t="shared" si="26"/>
        <v>16.000000000000004</v>
      </c>
      <c r="X22" s="45">
        <f t="shared" si="27"/>
        <v>64.000000000000014</v>
      </c>
      <c r="AF22" s="20">
        <v>0.66666666666666596</v>
      </c>
      <c r="AG22" s="20">
        <v>0.70833333333333304</v>
      </c>
      <c r="AH22" s="18">
        <f t="shared" si="25"/>
        <v>3</v>
      </c>
      <c r="AI22" s="18">
        <f t="shared" si="2"/>
        <v>1</v>
      </c>
      <c r="AJ22" s="32">
        <f t="shared" si="3"/>
        <v>2</v>
      </c>
      <c r="AK22" s="36">
        <f t="shared" si="4"/>
        <v>6</v>
      </c>
      <c r="AL22" s="42">
        <f t="shared" si="5"/>
        <v>2</v>
      </c>
      <c r="AM22" s="18">
        <f t="shared" si="6"/>
        <v>2</v>
      </c>
      <c r="AN22" s="32">
        <f t="shared" si="7"/>
        <v>2</v>
      </c>
      <c r="AO22" s="36">
        <f t="shared" si="8"/>
        <v>6</v>
      </c>
      <c r="AP22" s="42">
        <f t="shared" si="9"/>
        <v>3</v>
      </c>
      <c r="AQ22" s="18">
        <f t="shared" si="10"/>
        <v>2</v>
      </c>
      <c r="AR22" s="32">
        <f t="shared" si="11"/>
        <v>1</v>
      </c>
      <c r="AS22" s="36">
        <f t="shared" si="12"/>
        <v>6</v>
      </c>
      <c r="AT22" s="42">
        <f t="shared" si="13"/>
        <v>2</v>
      </c>
      <c r="AU22" s="18">
        <f t="shared" si="14"/>
        <v>2</v>
      </c>
      <c r="AV22" s="32">
        <f t="shared" si="15"/>
        <v>2</v>
      </c>
      <c r="AW22" s="36">
        <f t="shared" si="16"/>
        <v>6</v>
      </c>
      <c r="AX22" s="42">
        <f t="shared" si="17"/>
        <v>2</v>
      </c>
      <c r="AY22" s="18">
        <f t="shared" si="24"/>
        <v>2</v>
      </c>
      <c r="AZ22" s="32">
        <f t="shared" si="18"/>
        <v>2</v>
      </c>
      <c r="BA22" s="36">
        <f t="shared" si="19"/>
        <v>6</v>
      </c>
      <c r="BB22" s="42">
        <f t="shared" si="20"/>
        <v>2</v>
      </c>
      <c r="BC22" s="18">
        <f t="shared" si="21"/>
        <v>1</v>
      </c>
      <c r="BD22" s="32">
        <f t="shared" si="22"/>
        <v>0</v>
      </c>
      <c r="BE22" s="36">
        <f t="shared" si="23"/>
        <v>3</v>
      </c>
    </row>
    <row r="23" spans="1:58">
      <c r="A23" s="9">
        <v>6</v>
      </c>
      <c r="B23" s="46" t="s">
        <v>75</v>
      </c>
      <c r="C23" s="27" t="s">
        <v>67</v>
      </c>
      <c r="D23" s="26" t="s">
        <v>68</v>
      </c>
      <c r="E23" s="21"/>
      <c r="F23" s="14" t="s">
        <v>22</v>
      </c>
      <c r="G23" s="22"/>
      <c r="H23" s="21"/>
      <c r="I23" s="14" t="s">
        <v>22</v>
      </c>
      <c r="J23" s="22"/>
      <c r="K23" s="21">
        <v>0.54166666666666663</v>
      </c>
      <c r="L23" s="14" t="s">
        <v>22</v>
      </c>
      <c r="M23" s="22">
        <v>0.75</v>
      </c>
      <c r="N23" s="21">
        <v>0.54166666666666663</v>
      </c>
      <c r="O23" s="14" t="s">
        <v>22</v>
      </c>
      <c r="P23" s="22">
        <v>0.75</v>
      </c>
      <c r="Q23" s="21">
        <v>0.54166666666666663</v>
      </c>
      <c r="R23" s="14" t="s">
        <v>22</v>
      </c>
      <c r="S23" s="22">
        <v>0.75</v>
      </c>
      <c r="T23" s="21"/>
      <c r="U23" s="14" t="s">
        <v>22</v>
      </c>
      <c r="V23" s="22"/>
      <c r="W23" s="45">
        <f t="shared" si="26"/>
        <v>12.000000000000004</v>
      </c>
      <c r="X23" s="45">
        <f t="shared" si="27"/>
        <v>48.000000000000014</v>
      </c>
      <c r="AF23" s="20">
        <v>0.70833333333333304</v>
      </c>
      <c r="AG23" s="20">
        <v>0.75</v>
      </c>
      <c r="AH23" s="18">
        <f t="shared" si="25"/>
        <v>3</v>
      </c>
      <c r="AI23" s="18">
        <f t="shared" si="2"/>
        <v>1</v>
      </c>
      <c r="AJ23" s="32">
        <f t="shared" si="3"/>
        <v>2</v>
      </c>
      <c r="AK23" s="36">
        <f t="shared" si="4"/>
        <v>6</v>
      </c>
      <c r="AL23" s="42">
        <f t="shared" si="5"/>
        <v>2</v>
      </c>
      <c r="AM23" s="18">
        <f t="shared" si="6"/>
        <v>2</v>
      </c>
      <c r="AN23" s="32">
        <f t="shared" si="7"/>
        <v>2</v>
      </c>
      <c r="AO23" s="36">
        <f t="shared" si="8"/>
        <v>6</v>
      </c>
      <c r="AP23" s="42">
        <f t="shared" si="9"/>
        <v>3</v>
      </c>
      <c r="AQ23" s="18">
        <f t="shared" si="10"/>
        <v>2</v>
      </c>
      <c r="AR23" s="32">
        <f t="shared" si="11"/>
        <v>1</v>
      </c>
      <c r="AS23" s="36">
        <f t="shared" si="12"/>
        <v>6</v>
      </c>
      <c r="AT23" s="42">
        <f t="shared" si="13"/>
        <v>2</v>
      </c>
      <c r="AU23" s="18">
        <f t="shared" si="14"/>
        <v>2</v>
      </c>
      <c r="AV23" s="32">
        <f t="shared" si="15"/>
        <v>2</v>
      </c>
      <c r="AW23" s="36">
        <f t="shared" si="16"/>
        <v>6</v>
      </c>
      <c r="AX23" s="42">
        <f t="shared" si="17"/>
        <v>2</v>
      </c>
      <c r="AY23" s="18">
        <f t="shared" si="24"/>
        <v>2</v>
      </c>
      <c r="AZ23" s="32">
        <f t="shared" si="18"/>
        <v>2</v>
      </c>
      <c r="BA23" s="36">
        <f t="shared" si="19"/>
        <v>6</v>
      </c>
      <c r="BB23" s="43">
        <f t="shared" si="20"/>
        <v>2</v>
      </c>
      <c r="BC23" s="19">
        <f t="shared" si="21"/>
        <v>1</v>
      </c>
      <c r="BD23" s="33">
        <f t="shared" si="22"/>
        <v>0</v>
      </c>
      <c r="BE23" s="37">
        <f t="shared" si="23"/>
        <v>3</v>
      </c>
    </row>
    <row r="24" spans="1:58">
      <c r="A24" s="9">
        <v>7</v>
      </c>
      <c r="B24" s="46" t="s">
        <v>76</v>
      </c>
      <c r="C24" s="27" t="s">
        <v>67</v>
      </c>
      <c r="D24" s="26"/>
      <c r="E24" s="21">
        <v>0.54166666666666663</v>
      </c>
      <c r="F24" s="14" t="s">
        <v>22</v>
      </c>
      <c r="G24" s="22">
        <v>0.75</v>
      </c>
      <c r="H24" s="21">
        <v>0.54166666666666663</v>
      </c>
      <c r="I24" s="14" t="s">
        <v>22</v>
      </c>
      <c r="J24" s="22">
        <v>0.75</v>
      </c>
      <c r="K24" s="21"/>
      <c r="L24" s="14"/>
      <c r="M24" s="22"/>
      <c r="N24" s="21"/>
      <c r="O24" s="14" t="s">
        <v>22</v>
      </c>
      <c r="P24" s="22"/>
      <c r="Q24" s="21">
        <v>0.54166666666666663</v>
      </c>
      <c r="R24" s="14" t="s">
        <v>22</v>
      </c>
      <c r="S24" s="22">
        <v>0.75</v>
      </c>
      <c r="T24" s="21"/>
      <c r="U24" s="14" t="s">
        <v>22</v>
      </c>
      <c r="V24" s="22"/>
      <c r="W24" s="45">
        <f t="shared" si="26"/>
        <v>12.000000000000004</v>
      </c>
      <c r="X24" s="45">
        <f t="shared" si="27"/>
        <v>48.000000000000014</v>
      </c>
      <c r="AF24" s="20">
        <v>0.75</v>
      </c>
      <c r="AG24" s="20">
        <v>0.79166666666666696</v>
      </c>
      <c r="AH24" s="19">
        <f t="shared" si="25"/>
        <v>3</v>
      </c>
      <c r="AI24" s="19">
        <f t="shared" si="2"/>
        <v>0</v>
      </c>
      <c r="AJ24" s="33">
        <f t="shared" si="3"/>
        <v>0</v>
      </c>
      <c r="AK24" s="37">
        <f t="shared" si="4"/>
        <v>3</v>
      </c>
      <c r="AL24" s="43">
        <f t="shared" si="5"/>
        <v>2</v>
      </c>
      <c r="AM24" s="19">
        <f t="shared" si="6"/>
        <v>0</v>
      </c>
      <c r="AN24" s="33">
        <f t="shared" si="7"/>
        <v>0</v>
      </c>
      <c r="AO24" s="37">
        <f t="shared" si="8"/>
        <v>2</v>
      </c>
      <c r="AP24" s="43">
        <f t="shared" si="9"/>
        <v>3</v>
      </c>
      <c r="AQ24" s="19">
        <f t="shared" si="10"/>
        <v>0</v>
      </c>
      <c r="AR24" s="33">
        <f t="shared" si="11"/>
        <v>0</v>
      </c>
      <c r="AS24" s="37">
        <f t="shared" si="12"/>
        <v>3</v>
      </c>
      <c r="AT24" s="43">
        <f t="shared" si="13"/>
        <v>2</v>
      </c>
      <c r="AU24" s="19">
        <f t="shared" si="14"/>
        <v>0</v>
      </c>
      <c r="AV24" s="33">
        <f t="shared" si="15"/>
        <v>0</v>
      </c>
      <c r="AW24" s="37">
        <f t="shared" si="16"/>
        <v>2</v>
      </c>
      <c r="AX24" s="43">
        <f t="shared" si="17"/>
        <v>2</v>
      </c>
      <c r="AY24" s="19">
        <f t="shared" si="24"/>
        <v>0</v>
      </c>
      <c r="AZ24" s="33">
        <f t="shared" si="18"/>
        <v>0</v>
      </c>
      <c r="BA24" s="37">
        <f t="shared" si="19"/>
        <v>2</v>
      </c>
      <c r="BB24" s="43">
        <f t="shared" si="20"/>
        <v>2</v>
      </c>
      <c r="BC24" s="19">
        <f t="shared" si="21"/>
        <v>0</v>
      </c>
      <c r="BD24" s="33">
        <f t="shared" si="22"/>
        <v>0</v>
      </c>
      <c r="BE24" s="37">
        <f t="shared" si="23"/>
        <v>2</v>
      </c>
    </row>
    <row r="25" spans="1:58" ht="11.5" thickBot="1">
      <c r="A25" s="9">
        <v>8</v>
      </c>
      <c r="B25" s="46" t="s">
        <v>77</v>
      </c>
      <c r="C25" s="27" t="s">
        <v>67</v>
      </c>
      <c r="D25" s="26"/>
      <c r="E25" s="21">
        <v>0.54166666666666663</v>
      </c>
      <c r="F25" s="14" t="s">
        <v>22</v>
      </c>
      <c r="G25" s="22">
        <v>0.75</v>
      </c>
      <c r="H25" s="21"/>
      <c r="I25" s="14" t="s">
        <v>22</v>
      </c>
      <c r="J25" s="22"/>
      <c r="K25" s="21"/>
      <c r="L25" s="14" t="s">
        <v>22</v>
      </c>
      <c r="M25" s="22"/>
      <c r="N25" s="21">
        <v>0.54166666666666663</v>
      </c>
      <c r="O25" s="14" t="s">
        <v>22</v>
      </c>
      <c r="P25" s="22">
        <v>0.75</v>
      </c>
      <c r="Q25" s="21">
        <v>0.54166666666666663</v>
      </c>
      <c r="R25" s="14" t="s">
        <v>22</v>
      </c>
      <c r="S25" s="22">
        <v>0.75</v>
      </c>
      <c r="T25" s="21"/>
      <c r="U25" s="14" t="s">
        <v>22</v>
      </c>
      <c r="V25" s="22"/>
      <c r="W25" s="45">
        <f t="shared" si="26"/>
        <v>12.000000000000004</v>
      </c>
      <c r="X25" s="45">
        <f t="shared" si="27"/>
        <v>48.000000000000014</v>
      </c>
      <c r="AF25" s="20">
        <v>0.79166666666666696</v>
      </c>
      <c r="AG25" s="20">
        <v>0.83333333333333304</v>
      </c>
      <c r="AH25" s="9">
        <f t="shared" si="25"/>
        <v>0</v>
      </c>
      <c r="AI25" s="9">
        <f t="shared" si="2"/>
        <v>0</v>
      </c>
      <c r="AJ25" s="30">
        <f t="shared" si="3"/>
        <v>0</v>
      </c>
      <c r="AK25" s="38">
        <f t="shared" si="4"/>
        <v>0</v>
      </c>
      <c r="AL25" s="40">
        <f t="shared" si="5"/>
        <v>0</v>
      </c>
      <c r="AM25" s="9">
        <f t="shared" si="6"/>
        <v>0</v>
      </c>
      <c r="AN25" s="30">
        <f t="shared" si="7"/>
        <v>0</v>
      </c>
      <c r="AO25" s="38">
        <f t="shared" si="8"/>
        <v>0</v>
      </c>
      <c r="AP25" s="40">
        <f t="shared" si="9"/>
        <v>0</v>
      </c>
      <c r="AQ25" s="9">
        <f t="shared" si="10"/>
        <v>0</v>
      </c>
      <c r="AR25" s="30">
        <f t="shared" si="11"/>
        <v>0</v>
      </c>
      <c r="AS25" s="38">
        <f t="shared" si="12"/>
        <v>0</v>
      </c>
      <c r="AT25" s="40">
        <f t="shared" si="13"/>
        <v>0</v>
      </c>
      <c r="AU25" s="9">
        <f t="shared" si="14"/>
        <v>0</v>
      </c>
      <c r="AV25" s="30">
        <f t="shared" si="15"/>
        <v>0</v>
      </c>
      <c r="AW25" s="38">
        <f t="shared" si="16"/>
        <v>0</v>
      </c>
      <c r="AX25" s="40">
        <f t="shared" si="17"/>
        <v>0</v>
      </c>
      <c r="AY25" s="9">
        <f t="shared" si="24"/>
        <v>0</v>
      </c>
      <c r="AZ25" s="30">
        <f t="shared" si="18"/>
        <v>0</v>
      </c>
      <c r="BA25" s="38">
        <f t="shared" si="19"/>
        <v>0</v>
      </c>
      <c r="BB25" s="40">
        <f t="shared" si="20"/>
        <v>0</v>
      </c>
      <c r="BC25" s="9">
        <f t="shared" si="21"/>
        <v>0</v>
      </c>
      <c r="BD25" s="30">
        <f t="shared" si="22"/>
        <v>0</v>
      </c>
      <c r="BE25" s="38">
        <f t="shared" si="23"/>
        <v>0</v>
      </c>
    </row>
    <row r="26" spans="1:58">
      <c r="A26" s="9">
        <v>9</v>
      </c>
      <c r="B26" s="46" t="s">
        <v>78</v>
      </c>
      <c r="C26" s="27" t="s">
        <v>67</v>
      </c>
      <c r="D26" s="26"/>
      <c r="E26" s="21"/>
      <c r="F26" s="14" t="s">
        <v>22</v>
      </c>
      <c r="G26" s="22"/>
      <c r="H26" s="21">
        <v>0.54166666666666663</v>
      </c>
      <c r="I26" s="14" t="s">
        <v>22</v>
      </c>
      <c r="J26" s="22">
        <v>0.75</v>
      </c>
      <c r="K26" s="21">
        <v>0.54166666666666663</v>
      </c>
      <c r="L26" s="14" t="s">
        <v>22</v>
      </c>
      <c r="M26" s="22">
        <v>0.75</v>
      </c>
      <c r="N26" s="21">
        <v>0.54166666666666663</v>
      </c>
      <c r="O26" s="14" t="s">
        <v>22</v>
      </c>
      <c r="P26" s="22">
        <v>0.75</v>
      </c>
      <c r="Q26" s="21"/>
      <c r="R26" s="14" t="s">
        <v>22</v>
      </c>
      <c r="S26" s="22"/>
      <c r="T26" s="21"/>
      <c r="U26" s="14" t="s">
        <v>22</v>
      </c>
      <c r="V26" s="22"/>
      <c r="W26" s="45">
        <f t="shared" si="26"/>
        <v>12.000000000000004</v>
      </c>
      <c r="X26" s="45">
        <f t="shared" si="27"/>
        <v>48.000000000000014</v>
      </c>
    </row>
    <row r="27" spans="1:58">
      <c r="A27" s="9">
        <v>10</v>
      </c>
      <c r="B27" s="46"/>
      <c r="C27" s="27"/>
      <c r="D27" s="26"/>
      <c r="E27" s="21"/>
      <c r="F27" s="14" t="s">
        <v>22</v>
      </c>
      <c r="G27" s="22"/>
      <c r="H27" s="21"/>
      <c r="I27" s="14" t="s">
        <v>22</v>
      </c>
      <c r="J27" s="22"/>
      <c r="K27" s="21"/>
      <c r="L27" s="14" t="s">
        <v>22</v>
      </c>
      <c r="M27" s="22"/>
      <c r="N27" s="21"/>
      <c r="O27" s="14" t="s">
        <v>22</v>
      </c>
      <c r="P27" s="22"/>
      <c r="Q27" s="21"/>
      <c r="R27" s="14" t="s">
        <v>22</v>
      </c>
      <c r="S27" s="22"/>
      <c r="T27" s="21"/>
      <c r="U27" s="14" t="s">
        <v>22</v>
      </c>
      <c r="V27" s="22"/>
      <c r="W27" s="45">
        <f t="shared" si="26"/>
        <v>0</v>
      </c>
      <c r="X27" s="45">
        <f t="shared" si="27"/>
        <v>0</v>
      </c>
    </row>
    <row r="28" spans="1:58">
      <c r="A28" s="9">
        <v>11</v>
      </c>
      <c r="B28" s="46"/>
      <c r="C28" s="27"/>
      <c r="D28" s="26"/>
      <c r="E28" s="21"/>
      <c r="F28" s="14" t="s">
        <v>22</v>
      </c>
      <c r="G28" s="22"/>
      <c r="H28" s="21"/>
      <c r="I28" s="14" t="s">
        <v>22</v>
      </c>
      <c r="J28" s="22"/>
      <c r="K28" s="21"/>
      <c r="L28" s="14" t="s">
        <v>22</v>
      </c>
      <c r="M28" s="22"/>
      <c r="N28" s="21"/>
      <c r="O28" s="14" t="s">
        <v>22</v>
      </c>
      <c r="P28" s="22"/>
      <c r="Q28" s="21"/>
      <c r="R28" s="14" t="s">
        <v>22</v>
      </c>
      <c r="S28" s="22"/>
      <c r="T28" s="21"/>
      <c r="U28" s="14" t="s">
        <v>22</v>
      </c>
      <c r="V28" s="22"/>
      <c r="W28" s="45">
        <f t="shared" si="26"/>
        <v>0</v>
      </c>
      <c r="X28" s="45">
        <f t="shared" si="27"/>
        <v>0</v>
      </c>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row>
    <row r="29" spans="1:58">
      <c r="A29" s="9">
        <v>12</v>
      </c>
      <c r="B29" s="46"/>
      <c r="C29" s="27"/>
      <c r="D29" s="26"/>
      <c r="E29" s="21"/>
      <c r="F29" s="14"/>
      <c r="G29" s="22"/>
      <c r="H29" s="21"/>
      <c r="I29" s="14"/>
      <c r="J29" s="22"/>
      <c r="K29" s="21"/>
      <c r="L29" s="14"/>
      <c r="M29" s="22"/>
      <c r="N29" s="21"/>
      <c r="O29" s="14"/>
      <c r="P29" s="22"/>
      <c r="Q29" s="21"/>
      <c r="R29" s="14"/>
      <c r="S29" s="22"/>
      <c r="T29" s="21"/>
      <c r="U29" s="14"/>
      <c r="V29" s="22"/>
      <c r="W29" s="45"/>
      <c r="X29" s="45"/>
      <c r="AF29" s="95"/>
      <c r="AG29" s="95"/>
      <c r="AH29" s="95"/>
      <c r="AI29" s="95"/>
      <c r="AJ29" s="95"/>
      <c r="AK29" s="95"/>
      <c r="AL29" s="95"/>
      <c r="AM29" s="95"/>
      <c r="AN29" s="95"/>
      <c r="AO29" s="95"/>
      <c r="AP29" s="95"/>
      <c r="AQ29" s="95"/>
      <c r="AR29" s="95"/>
      <c r="AS29" s="95"/>
      <c r="AT29" s="95"/>
      <c r="AU29" s="95"/>
      <c r="AV29" s="95"/>
      <c r="AW29" s="95"/>
      <c r="AX29" s="95"/>
      <c r="AY29" s="95"/>
      <c r="AZ29" s="95"/>
      <c r="BA29" s="95"/>
      <c r="BB29" s="95"/>
      <c r="BC29" s="95"/>
      <c r="BD29" s="95"/>
      <c r="BE29" s="95"/>
      <c r="BF29" s="95"/>
    </row>
    <row r="30" spans="1:58">
      <c r="A30" s="9">
        <v>13</v>
      </c>
      <c r="B30" s="46"/>
      <c r="C30" s="27"/>
      <c r="D30" s="26"/>
      <c r="E30" s="21"/>
      <c r="F30" s="14" t="s">
        <v>22</v>
      </c>
      <c r="G30" s="22"/>
      <c r="H30" s="21"/>
      <c r="I30" s="14" t="s">
        <v>22</v>
      </c>
      <c r="J30" s="22"/>
      <c r="K30" s="21"/>
      <c r="L30" s="14" t="s">
        <v>22</v>
      </c>
      <c r="M30" s="22"/>
      <c r="N30" s="21"/>
      <c r="O30" s="14" t="s">
        <v>22</v>
      </c>
      <c r="P30" s="22"/>
      <c r="Q30" s="21"/>
      <c r="R30" s="14" t="s">
        <v>22</v>
      </c>
      <c r="S30" s="22"/>
      <c r="T30" s="21"/>
      <c r="U30" s="14" t="s">
        <v>22</v>
      </c>
      <c r="V30" s="22"/>
      <c r="W30" s="45">
        <f t="shared" si="26"/>
        <v>0</v>
      </c>
      <c r="X30" s="45">
        <f t="shared" si="27"/>
        <v>0</v>
      </c>
      <c r="AF30" s="95"/>
      <c r="AG30" s="95"/>
      <c r="AH30" s="95"/>
      <c r="AI30" s="95"/>
      <c r="AJ30" s="95"/>
      <c r="AK30" s="95"/>
      <c r="AL30" s="95"/>
      <c r="AM30" s="95"/>
      <c r="AN30" s="95"/>
      <c r="AO30" s="95"/>
      <c r="AP30" s="95"/>
      <c r="AQ30" s="95"/>
      <c r="AR30" s="95"/>
      <c r="AS30" s="95"/>
      <c r="AT30" s="95"/>
      <c r="AU30" s="95"/>
      <c r="AV30" s="95"/>
      <c r="AW30" s="95"/>
      <c r="AX30" s="95"/>
      <c r="AY30" s="95"/>
      <c r="AZ30" s="95"/>
      <c r="BA30" s="95"/>
      <c r="BB30" s="95"/>
      <c r="BC30" s="95"/>
      <c r="BD30" s="95"/>
      <c r="BE30" s="95"/>
      <c r="BF30" s="95"/>
    </row>
    <row r="31" spans="1:58">
      <c r="A31" s="9">
        <v>14</v>
      </c>
      <c r="B31" s="46"/>
      <c r="C31" s="27"/>
      <c r="D31" s="26"/>
      <c r="E31" s="21"/>
      <c r="F31" s="14" t="s">
        <v>22</v>
      </c>
      <c r="G31" s="22"/>
      <c r="H31" s="21"/>
      <c r="I31" s="14" t="s">
        <v>22</v>
      </c>
      <c r="J31" s="22"/>
      <c r="K31" s="21"/>
      <c r="L31" s="14" t="s">
        <v>22</v>
      </c>
      <c r="M31" s="22"/>
      <c r="N31" s="21"/>
      <c r="O31" s="14" t="s">
        <v>22</v>
      </c>
      <c r="P31" s="22"/>
      <c r="Q31" s="21"/>
      <c r="R31" s="14" t="s">
        <v>22</v>
      </c>
      <c r="S31" s="22"/>
      <c r="T31" s="21"/>
      <c r="U31" s="14" t="s">
        <v>22</v>
      </c>
      <c r="V31" s="22"/>
      <c r="W31" s="45">
        <f t="shared" si="26"/>
        <v>0</v>
      </c>
      <c r="X31" s="45">
        <f t="shared" si="27"/>
        <v>0</v>
      </c>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row>
    <row r="32" spans="1:58" ht="11.5" thickBot="1">
      <c r="A32" s="9">
        <v>15</v>
      </c>
      <c r="B32" s="46"/>
      <c r="C32" s="27"/>
      <c r="D32" s="26"/>
      <c r="E32" s="21"/>
      <c r="F32" s="14" t="s">
        <v>22</v>
      </c>
      <c r="G32" s="22"/>
      <c r="H32" s="21"/>
      <c r="I32" s="14" t="s">
        <v>22</v>
      </c>
      <c r="J32" s="22"/>
      <c r="K32" s="21"/>
      <c r="L32" s="14" t="s">
        <v>22</v>
      </c>
      <c r="M32" s="22"/>
      <c r="N32" s="21"/>
      <c r="O32" s="14" t="s">
        <v>22</v>
      </c>
      <c r="P32" s="22"/>
      <c r="Q32" s="21"/>
      <c r="R32" s="14" t="s">
        <v>22</v>
      </c>
      <c r="S32" s="22"/>
      <c r="T32" s="21"/>
      <c r="U32" s="14" t="s">
        <v>22</v>
      </c>
      <c r="V32" s="22"/>
      <c r="W32" s="45">
        <f t="shared" si="26"/>
        <v>0</v>
      </c>
      <c r="X32" s="45">
        <f t="shared" si="27"/>
        <v>0</v>
      </c>
      <c r="AF32" s="86" t="s">
        <v>54</v>
      </c>
      <c r="AG32" s="87"/>
      <c r="AH32" s="84" t="s">
        <v>16</v>
      </c>
      <c r="AI32" s="84"/>
      <c r="AJ32" s="84"/>
      <c r="AK32" s="92"/>
      <c r="AL32" s="84" t="s">
        <v>17</v>
      </c>
      <c r="AM32" s="84"/>
      <c r="AN32" s="84"/>
      <c r="AO32" s="92"/>
      <c r="AP32" s="84" t="s">
        <v>18</v>
      </c>
      <c r="AQ32" s="84"/>
      <c r="AR32" s="84"/>
      <c r="AS32" s="92"/>
      <c r="AT32" s="84" t="s">
        <v>19</v>
      </c>
      <c r="AU32" s="84"/>
      <c r="AV32" s="84"/>
      <c r="AW32" s="92"/>
      <c r="AX32" s="84" t="s">
        <v>20</v>
      </c>
      <c r="AY32" s="84"/>
      <c r="AZ32" s="84"/>
      <c r="BA32" s="92"/>
      <c r="BB32" s="84" t="s">
        <v>21</v>
      </c>
      <c r="BC32" s="84"/>
      <c r="BD32" s="84"/>
      <c r="BE32" s="92"/>
    </row>
    <row r="33" spans="1:57">
      <c r="A33" s="9">
        <v>16</v>
      </c>
      <c r="B33" s="46"/>
      <c r="C33" s="27"/>
      <c r="D33" s="26"/>
      <c r="E33" s="21"/>
      <c r="F33" s="14" t="s">
        <v>22</v>
      </c>
      <c r="G33" s="22"/>
      <c r="H33" s="21"/>
      <c r="I33" s="14" t="s">
        <v>22</v>
      </c>
      <c r="J33" s="22"/>
      <c r="K33" s="21"/>
      <c r="L33" s="14" t="s">
        <v>22</v>
      </c>
      <c r="M33" s="22"/>
      <c r="N33" s="21"/>
      <c r="O33" s="14" t="s">
        <v>22</v>
      </c>
      <c r="P33" s="22"/>
      <c r="Q33" s="21"/>
      <c r="R33" s="14" t="s">
        <v>22</v>
      </c>
      <c r="S33" s="22"/>
      <c r="T33" s="21"/>
      <c r="U33" s="14" t="s">
        <v>22</v>
      </c>
      <c r="V33" s="22"/>
      <c r="W33" s="45">
        <f t="shared" si="26"/>
        <v>0</v>
      </c>
      <c r="X33" s="45">
        <f t="shared" si="27"/>
        <v>0</v>
      </c>
      <c r="AF33" s="88"/>
      <c r="AG33" s="89"/>
      <c r="AH33" s="92" t="s">
        <v>8</v>
      </c>
      <c r="AI33" s="84" t="s">
        <v>9</v>
      </c>
      <c r="AJ33" s="85"/>
      <c r="AK33" s="97" t="s">
        <v>11</v>
      </c>
      <c r="AL33" s="93" t="s">
        <v>8</v>
      </c>
      <c r="AM33" s="84" t="s">
        <v>9</v>
      </c>
      <c r="AN33" s="85"/>
      <c r="AO33" s="97" t="s">
        <v>11</v>
      </c>
      <c r="AP33" s="93" t="s">
        <v>8</v>
      </c>
      <c r="AQ33" s="84" t="s">
        <v>9</v>
      </c>
      <c r="AR33" s="85"/>
      <c r="AS33" s="97" t="s">
        <v>11</v>
      </c>
      <c r="AT33" s="93" t="s">
        <v>8</v>
      </c>
      <c r="AU33" s="84" t="s">
        <v>9</v>
      </c>
      <c r="AV33" s="85"/>
      <c r="AW33" s="97" t="s">
        <v>11</v>
      </c>
      <c r="AX33" s="93" t="s">
        <v>8</v>
      </c>
      <c r="AY33" s="84" t="s">
        <v>9</v>
      </c>
      <c r="AZ33" s="85"/>
      <c r="BA33" s="97" t="s">
        <v>11</v>
      </c>
      <c r="BB33" s="93" t="s">
        <v>8</v>
      </c>
      <c r="BC33" s="84" t="s">
        <v>9</v>
      </c>
      <c r="BD33" s="85"/>
      <c r="BE33" s="97" t="s">
        <v>11</v>
      </c>
    </row>
    <row r="34" spans="1:57">
      <c r="A34" s="9">
        <v>17</v>
      </c>
      <c r="B34" s="46"/>
      <c r="C34" s="27"/>
      <c r="D34" s="26"/>
      <c r="E34" s="21"/>
      <c r="F34" s="14" t="s">
        <v>22</v>
      </c>
      <c r="G34" s="22"/>
      <c r="H34" s="21"/>
      <c r="I34" s="14" t="s">
        <v>22</v>
      </c>
      <c r="J34" s="22"/>
      <c r="K34" s="21"/>
      <c r="L34" s="14" t="s">
        <v>22</v>
      </c>
      <c r="M34" s="22"/>
      <c r="N34" s="21"/>
      <c r="O34" s="14" t="s">
        <v>22</v>
      </c>
      <c r="P34" s="22"/>
      <c r="Q34" s="21"/>
      <c r="R34" s="14" t="s">
        <v>22</v>
      </c>
      <c r="S34" s="22"/>
      <c r="T34" s="21"/>
      <c r="U34" s="14" t="s">
        <v>22</v>
      </c>
      <c r="V34" s="22"/>
      <c r="W34" s="45">
        <f t="shared" si="26"/>
        <v>0</v>
      </c>
      <c r="X34" s="45">
        <f t="shared" si="27"/>
        <v>0</v>
      </c>
      <c r="AF34" s="90"/>
      <c r="AG34" s="91"/>
      <c r="AH34" s="96"/>
      <c r="AI34" s="25" t="s">
        <v>55</v>
      </c>
      <c r="AJ34" s="29" t="s">
        <v>56</v>
      </c>
      <c r="AK34" s="98"/>
      <c r="AL34" s="94"/>
      <c r="AM34" s="25" t="s">
        <v>55</v>
      </c>
      <c r="AN34" s="29" t="s">
        <v>56</v>
      </c>
      <c r="AO34" s="98"/>
      <c r="AP34" s="94"/>
      <c r="AQ34" s="25" t="s">
        <v>55</v>
      </c>
      <c r="AR34" s="29" t="s">
        <v>56</v>
      </c>
      <c r="AS34" s="98"/>
      <c r="AT34" s="94"/>
      <c r="AU34" s="25" t="s">
        <v>55</v>
      </c>
      <c r="AV34" s="29" t="s">
        <v>56</v>
      </c>
      <c r="AW34" s="98"/>
      <c r="AX34" s="94"/>
      <c r="AY34" s="25" t="s">
        <v>55</v>
      </c>
      <c r="AZ34" s="29" t="s">
        <v>56</v>
      </c>
      <c r="BA34" s="98"/>
      <c r="BB34" s="94"/>
      <c r="BC34" s="25" t="s">
        <v>55</v>
      </c>
      <c r="BD34" s="29" t="s">
        <v>56</v>
      </c>
      <c r="BE34" s="98"/>
    </row>
    <row r="35" spans="1:57">
      <c r="A35" s="9">
        <v>18</v>
      </c>
      <c r="B35" s="46"/>
      <c r="C35" s="27"/>
      <c r="D35" s="26"/>
      <c r="E35" s="21"/>
      <c r="F35" s="14" t="s">
        <v>22</v>
      </c>
      <c r="G35" s="22"/>
      <c r="H35" s="21"/>
      <c r="I35" s="14" t="s">
        <v>22</v>
      </c>
      <c r="J35" s="22"/>
      <c r="K35" s="21"/>
      <c r="L35" s="14" t="s">
        <v>22</v>
      </c>
      <c r="M35" s="22"/>
      <c r="N35" s="21"/>
      <c r="O35" s="14" t="s">
        <v>22</v>
      </c>
      <c r="P35" s="22"/>
      <c r="Q35" s="21"/>
      <c r="R35" s="14" t="s">
        <v>22</v>
      </c>
      <c r="S35" s="22"/>
      <c r="T35" s="21"/>
      <c r="U35" s="14" t="s">
        <v>22</v>
      </c>
      <c r="V35" s="22"/>
      <c r="W35" s="45">
        <f t="shared" si="26"/>
        <v>0</v>
      </c>
      <c r="X35" s="45">
        <f t="shared" si="27"/>
        <v>0</v>
      </c>
      <c r="AF35" s="20">
        <v>0.29166666666666669</v>
      </c>
      <c r="AG35" s="20">
        <v>0.33333333333333331</v>
      </c>
      <c r="AH35" s="9">
        <v>0</v>
      </c>
      <c r="AI35" s="9">
        <v>0</v>
      </c>
      <c r="AJ35" s="30">
        <v>0</v>
      </c>
      <c r="AK35" s="34">
        <f t="shared" ref="AK35:AK47" si="28">SUM(AH35:AJ35)</f>
        <v>0</v>
      </c>
      <c r="AL35" s="9">
        <v>0</v>
      </c>
      <c r="AM35" s="9">
        <v>0</v>
      </c>
      <c r="AN35" s="30">
        <v>0</v>
      </c>
      <c r="AO35" s="34">
        <f t="shared" ref="AO35:AO47" si="29">SUM(AL35:AN35)</f>
        <v>0</v>
      </c>
      <c r="AP35" s="9">
        <v>0</v>
      </c>
      <c r="AQ35" s="9">
        <v>0</v>
      </c>
      <c r="AR35" s="30">
        <v>0</v>
      </c>
      <c r="AS35" s="34">
        <f t="shared" ref="AS35:AS47" si="30">SUM(AP35:AR35)</f>
        <v>0</v>
      </c>
      <c r="AT35" s="9">
        <v>0</v>
      </c>
      <c r="AU35" s="9">
        <v>0</v>
      </c>
      <c r="AV35" s="30">
        <v>0</v>
      </c>
      <c r="AW35" s="34">
        <f t="shared" ref="AW35:AW47" si="31">SUM(AT35:AV35)</f>
        <v>0</v>
      </c>
      <c r="AX35" s="9">
        <v>0</v>
      </c>
      <c r="AY35" s="9">
        <v>0</v>
      </c>
      <c r="AZ35" s="30">
        <v>0</v>
      </c>
      <c r="BA35" s="34">
        <f t="shared" ref="BA35:BA47" si="32">SUM(AX35:AZ35)</f>
        <v>0</v>
      </c>
      <c r="BB35" s="9">
        <v>0</v>
      </c>
      <c r="BC35" s="9">
        <v>0</v>
      </c>
      <c r="BD35" s="30">
        <v>0</v>
      </c>
      <c r="BE35" s="34">
        <f t="shared" ref="BE35:BE40" si="33">SUM(BB35:BD35)</f>
        <v>0</v>
      </c>
    </row>
    <row r="36" spans="1:57">
      <c r="A36" s="9">
        <v>19</v>
      </c>
      <c r="B36" s="46"/>
      <c r="C36" s="27"/>
      <c r="D36" s="26"/>
      <c r="E36" s="21"/>
      <c r="F36" s="14" t="s">
        <v>22</v>
      </c>
      <c r="G36" s="22"/>
      <c r="H36" s="21"/>
      <c r="I36" s="14" t="s">
        <v>22</v>
      </c>
      <c r="J36" s="22"/>
      <c r="K36" s="21"/>
      <c r="L36" s="14" t="s">
        <v>22</v>
      </c>
      <c r="M36" s="22"/>
      <c r="N36" s="21"/>
      <c r="O36" s="14" t="s">
        <v>22</v>
      </c>
      <c r="P36" s="22"/>
      <c r="Q36" s="21"/>
      <c r="R36" s="14" t="s">
        <v>22</v>
      </c>
      <c r="S36" s="22"/>
      <c r="T36" s="21"/>
      <c r="U36" s="14" t="s">
        <v>22</v>
      </c>
      <c r="V36" s="22"/>
      <c r="W36" s="45">
        <f t="shared" si="26"/>
        <v>0</v>
      </c>
      <c r="X36" s="45">
        <f t="shared" si="27"/>
        <v>0</v>
      </c>
      <c r="AF36" s="20">
        <v>0.33333333333333331</v>
      </c>
      <c r="AG36" s="20">
        <v>0.375</v>
      </c>
      <c r="AH36" s="28">
        <v>0</v>
      </c>
      <c r="AI36" s="28">
        <v>0</v>
      </c>
      <c r="AJ36" s="28">
        <v>0</v>
      </c>
      <c r="AK36" s="35">
        <f t="shared" si="28"/>
        <v>0</v>
      </c>
      <c r="AL36" s="28">
        <v>0</v>
      </c>
      <c r="AM36" s="28">
        <v>0</v>
      </c>
      <c r="AN36" s="28">
        <v>0</v>
      </c>
      <c r="AO36" s="35">
        <f t="shared" si="29"/>
        <v>0</v>
      </c>
      <c r="AP36" s="28">
        <v>0</v>
      </c>
      <c r="AQ36" s="28">
        <v>0</v>
      </c>
      <c r="AR36" s="28">
        <v>0</v>
      </c>
      <c r="AS36" s="35">
        <f t="shared" si="30"/>
        <v>0</v>
      </c>
      <c r="AT36" s="28">
        <v>0</v>
      </c>
      <c r="AU36" s="28">
        <v>0</v>
      </c>
      <c r="AV36" s="28">
        <v>0</v>
      </c>
      <c r="AW36" s="35">
        <f t="shared" si="31"/>
        <v>0</v>
      </c>
      <c r="AX36" s="28">
        <v>0</v>
      </c>
      <c r="AY36" s="28">
        <v>0</v>
      </c>
      <c r="AZ36" s="28">
        <v>0</v>
      </c>
      <c r="BA36" s="35">
        <f t="shared" si="32"/>
        <v>0</v>
      </c>
      <c r="BB36" s="28">
        <v>0</v>
      </c>
      <c r="BC36" s="28">
        <v>0</v>
      </c>
      <c r="BD36" s="28">
        <v>0</v>
      </c>
      <c r="BE36" s="35">
        <f t="shared" si="33"/>
        <v>0</v>
      </c>
    </row>
    <row r="37" spans="1:57">
      <c r="A37" s="9">
        <v>20</v>
      </c>
      <c r="B37" s="46"/>
      <c r="C37" s="27"/>
      <c r="D37" s="26"/>
      <c r="E37" s="21"/>
      <c r="F37" s="14" t="s">
        <v>22</v>
      </c>
      <c r="G37" s="22"/>
      <c r="H37" s="21"/>
      <c r="I37" s="14" t="s">
        <v>22</v>
      </c>
      <c r="J37" s="22"/>
      <c r="K37" s="21"/>
      <c r="L37" s="14" t="s">
        <v>22</v>
      </c>
      <c r="M37" s="22"/>
      <c r="N37" s="21"/>
      <c r="O37" s="14" t="s">
        <v>22</v>
      </c>
      <c r="P37" s="22"/>
      <c r="Q37" s="21"/>
      <c r="R37" s="14" t="s">
        <v>22</v>
      </c>
      <c r="S37" s="22"/>
      <c r="T37" s="21"/>
      <c r="U37" s="14" t="s">
        <v>22</v>
      </c>
      <c r="V37" s="22"/>
      <c r="W37" s="45">
        <f t="shared" si="26"/>
        <v>0</v>
      </c>
      <c r="X37" s="45">
        <f t="shared" si="27"/>
        <v>0</v>
      </c>
      <c r="AF37" s="20">
        <v>0.375</v>
      </c>
      <c r="AG37" s="20">
        <v>0.41666666666666702</v>
      </c>
      <c r="AH37" s="28">
        <v>1</v>
      </c>
      <c r="AI37" s="28">
        <v>0</v>
      </c>
      <c r="AJ37" s="28">
        <v>0</v>
      </c>
      <c r="AK37" s="35">
        <f t="shared" si="28"/>
        <v>1</v>
      </c>
      <c r="AL37" s="28">
        <v>1</v>
      </c>
      <c r="AM37" s="28">
        <v>0</v>
      </c>
      <c r="AN37" s="28">
        <v>0</v>
      </c>
      <c r="AO37" s="35">
        <f t="shared" si="29"/>
        <v>1</v>
      </c>
      <c r="AP37" s="28">
        <v>1</v>
      </c>
      <c r="AQ37" s="28">
        <v>0</v>
      </c>
      <c r="AR37" s="28">
        <v>0</v>
      </c>
      <c r="AS37" s="35">
        <f t="shared" si="30"/>
        <v>1</v>
      </c>
      <c r="AT37" s="28">
        <v>1</v>
      </c>
      <c r="AU37" s="28">
        <v>0</v>
      </c>
      <c r="AV37" s="28">
        <v>0</v>
      </c>
      <c r="AW37" s="35">
        <f t="shared" si="31"/>
        <v>1</v>
      </c>
      <c r="AX37" s="28">
        <v>1</v>
      </c>
      <c r="AY37" s="28">
        <v>0</v>
      </c>
      <c r="AZ37" s="28">
        <v>0</v>
      </c>
      <c r="BA37" s="35">
        <f t="shared" si="32"/>
        <v>1</v>
      </c>
      <c r="BB37" s="28">
        <v>1</v>
      </c>
      <c r="BC37" s="28">
        <v>0</v>
      </c>
      <c r="BD37" s="28">
        <v>0</v>
      </c>
      <c r="BE37" s="35">
        <f t="shared" si="33"/>
        <v>1</v>
      </c>
    </row>
    <row r="38" spans="1:57">
      <c r="AF38" s="20">
        <v>0.41666666666666669</v>
      </c>
      <c r="AG38" s="20">
        <v>0.45833333333333331</v>
      </c>
      <c r="AH38" s="28">
        <v>1</v>
      </c>
      <c r="AI38" s="28">
        <v>0</v>
      </c>
      <c r="AJ38" s="28">
        <v>0</v>
      </c>
      <c r="AK38" s="35">
        <f t="shared" si="28"/>
        <v>1</v>
      </c>
      <c r="AL38" s="28">
        <v>1</v>
      </c>
      <c r="AM38" s="28">
        <v>0</v>
      </c>
      <c r="AN38" s="28">
        <v>0</v>
      </c>
      <c r="AO38" s="35">
        <f t="shared" si="29"/>
        <v>1</v>
      </c>
      <c r="AP38" s="28">
        <v>1</v>
      </c>
      <c r="AQ38" s="28">
        <v>0</v>
      </c>
      <c r="AR38" s="28">
        <v>0</v>
      </c>
      <c r="AS38" s="35">
        <f t="shared" si="30"/>
        <v>1</v>
      </c>
      <c r="AT38" s="28">
        <v>1</v>
      </c>
      <c r="AU38" s="28">
        <v>0</v>
      </c>
      <c r="AV38" s="28">
        <v>0</v>
      </c>
      <c r="AW38" s="35">
        <f t="shared" si="31"/>
        <v>1</v>
      </c>
      <c r="AX38" s="28">
        <v>1</v>
      </c>
      <c r="AY38" s="28">
        <v>0</v>
      </c>
      <c r="AZ38" s="28">
        <v>0</v>
      </c>
      <c r="BA38" s="35">
        <f t="shared" si="32"/>
        <v>1</v>
      </c>
      <c r="BB38" s="28">
        <v>1</v>
      </c>
      <c r="BC38" s="28">
        <v>0</v>
      </c>
      <c r="BD38" s="28">
        <v>0</v>
      </c>
      <c r="BE38" s="35">
        <f t="shared" si="33"/>
        <v>1</v>
      </c>
    </row>
    <row r="39" spans="1:57">
      <c r="AF39" s="20">
        <v>0.45833333333333298</v>
      </c>
      <c r="AG39" s="20">
        <v>0.5</v>
      </c>
      <c r="AH39" s="28">
        <v>1</v>
      </c>
      <c r="AI39" s="28">
        <v>0</v>
      </c>
      <c r="AJ39" s="28">
        <v>0</v>
      </c>
      <c r="AK39" s="35">
        <f t="shared" si="28"/>
        <v>1</v>
      </c>
      <c r="AL39" s="28">
        <v>1</v>
      </c>
      <c r="AM39" s="28">
        <v>0</v>
      </c>
      <c r="AN39" s="28">
        <v>0</v>
      </c>
      <c r="AO39" s="35">
        <f t="shared" si="29"/>
        <v>1</v>
      </c>
      <c r="AP39" s="28">
        <v>1</v>
      </c>
      <c r="AQ39" s="28">
        <v>0</v>
      </c>
      <c r="AR39" s="28">
        <v>0</v>
      </c>
      <c r="AS39" s="35">
        <f t="shared" si="30"/>
        <v>1</v>
      </c>
      <c r="AT39" s="28">
        <v>1</v>
      </c>
      <c r="AU39" s="28">
        <v>0</v>
      </c>
      <c r="AV39" s="28">
        <v>0</v>
      </c>
      <c r="AW39" s="35">
        <f t="shared" si="31"/>
        <v>1</v>
      </c>
      <c r="AX39" s="28">
        <v>1</v>
      </c>
      <c r="AY39" s="28">
        <v>0</v>
      </c>
      <c r="AZ39" s="28">
        <v>0</v>
      </c>
      <c r="BA39" s="35">
        <f t="shared" si="32"/>
        <v>1</v>
      </c>
      <c r="BB39" s="28">
        <v>1</v>
      </c>
      <c r="BC39" s="28">
        <v>0</v>
      </c>
      <c r="BD39" s="28">
        <v>0</v>
      </c>
      <c r="BE39" s="35">
        <f t="shared" si="33"/>
        <v>1</v>
      </c>
    </row>
    <row r="40" spans="1:57" ht="13">
      <c r="A40" s="1" t="s">
        <v>26</v>
      </c>
      <c r="AF40" s="20">
        <v>0.5</v>
      </c>
      <c r="AG40" s="20">
        <v>0.54166666666666596</v>
      </c>
      <c r="AH40" s="28">
        <v>1</v>
      </c>
      <c r="AI40" s="28">
        <v>0</v>
      </c>
      <c r="AJ40" s="28">
        <v>0</v>
      </c>
      <c r="AK40" s="35">
        <f t="shared" si="28"/>
        <v>1</v>
      </c>
      <c r="AL40" s="28">
        <v>1</v>
      </c>
      <c r="AM40" s="28">
        <v>0</v>
      </c>
      <c r="AN40" s="28">
        <v>0</v>
      </c>
      <c r="AO40" s="35">
        <f t="shared" si="29"/>
        <v>1</v>
      </c>
      <c r="AP40" s="28">
        <v>1</v>
      </c>
      <c r="AQ40" s="28">
        <v>0</v>
      </c>
      <c r="AR40" s="28">
        <v>0</v>
      </c>
      <c r="AS40" s="35">
        <f t="shared" si="30"/>
        <v>1</v>
      </c>
      <c r="AT40" s="28">
        <v>1</v>
      </c>
      <c r="AU40" s="28">
        <v>0</v>
      </c>
      <c r="AV40" s="28">
        <v>0</v>
      </c>
      <c r="AW40" s="35">
        <f t="shared" si="31"/>
        <v>1</v>
      </c>
      <c r="AX40" s="28">
        <v>1</v>
      </c>
      <c r="AY40" s="28">
        <v>0</v>
      </c>
      <c r="AZ40" s="28">
        <v>0</v>
      </c>
      <c r="BA40" s="35">
        <f t="shared" si="32"/>
        <v>1</v>
      </c>
      <c r="BB40" s="28">
        <v>1</v>
      </c>
      <c r="BC40" s="28">
        <v>0</v>
      </c>
      <c r="BD40" s="28">
        <v>0</v>
      </c>
      <c r="BE40" s="35">
        <f t="shared" si="33"/>
        <v>1</v>
      </c>
    </row>
    <row r="41" spans="1:57" ht="13">
      <c r="A41" s="1"/>
      <c r="B41" s="11"/>
      <c r="C41" s="102" t="s">
        <v>42</v>
      </c>
      <c r="D41" s="102"/>
      <c r="E41" s="102"/>
      <c r="AF41" s="20">
        <v>0.54166666666666596</v>
      </c>
      <c r="AG41" s="20">
        <v>0.58333333333333304</v>
      </c>
      <c r="AH41" s="18">
        <f>IF($Q$2=180,4,2)</f>
        <v>4</v>
      </c>
      <c r="AI41" s="18">
        <f t="shared" ref="AI41" si="34">IF($Q$2=180,4,2)</f>
        <v>4</v>
      </c>
      <c r="AJ41" s="18">
        <f>IF($Q$2=180,4,IF($Q$2="60・65",0,2))</f>
        <v>4</v>
      </c>
      <c r="AK41" s="36">
        <f t="shared" si="28"/>
        <v>12</v>
      </c>
      <c r="AL41" s="18">
        <f>IF($Q$2=180,4,2)</f>
        <v>4</v>
      </c>
      <c r="AM41" s="18">
        <f t="shared" ref="AM41" si="35">IF($Q$2=180,4,2)</f>
        <v>4</v>
      </c>
      <c r="AN41" s="18">
        <f>IF($Q$2=180,4,IF($Q$2="60・65",0,2))</f>
        <v>4</v>
      </c>
      <c r="AO41" s="36">
        <f t="shared" si="29"/>
        <v>12</v>
      </c>
      <c r="AP41" s="18">
        <f>IF($Q$2=180,4,2)</f>
        <v>4</v>
      </c>
      <c r="AQ41" s="18">
        <f t="shared" ref="AQ41" si="36">IF($Q$2=180,4,2)</f>
        <v>4</v>
      </c>
      <c r="AR41" s="18">
        <f>IF($Q$2=180,4,IF($Q$2="60・65",0,2))</f>
        <v>4</v>
      </c>
      <c r="AS41" s="36">
        <f t="shared" si="30"/>
        <v>12</v>
      </c>
      <c r="AT41" s="18">
        <f>IF($Q$2=180,4,2)</f>
        <v>4</v>
      </c>
      <c r="AU41" s="18">
        <f t="shared" ref="AU41" si="37">IF($Q$2=180,4,2)</f>
        <v>4</v>
      </c>
      <c r="AV41" s="18">
        <f>IF($Q$2=180,4,IF($Q$2="60・65",0,2))</f>
        <v>4</v>
      </c>
      <c r="AW41" s="36">
        <f t="shared" si="31"/>
        <v>12</v>
      </c>
      <c r="AX41" s="18">
        <f>IF($Q$2=180,4,2)</f>
        <v>4</v>
      </c>
      <c r="AY41" s="18">
        <f t="shared" ref="AY41" si="38">IF($Q$2=180,4,2)</f>
        <v>4</v>
      </c>
      <c r="AZ41" s="18">
        <f>IF($Q$2=180,4,IF($Q$2="60・65",0,2))</f>
        <v>4</v>
      </c>
      <c r="BA41" s="36">
        <f t="shared" si="32"/>
        <v>12</v>
      </c>
      <c r="BB41" s="42">
        <v>1</v>
      </c>
      <c r="BC41" s="18">
        <f>IF($Q$2="90新",0,1)</f>
        <v>1</v>
      </c>
      <c r="BD41" s="32">
        <f>IF($Q$2="90新",1,0)</f>
        <v>0</v>
      </c>
      <c r="BE41" s="36">
        <f t="shared" ref="BE41:BE44" si="39">SUM(BB41:BD41)</f>
        <v>2</v>
      </c>
    </row>
    <row r="42" spans="1:57" ht="22" customHeight="1">
      <c r="A42" s="1"/>
      <c r="B42" s="10" t="s">
        <v>38</v>
      </c>
      <c r="C42" s="99" t="s">
        <v>43</v>
      </c>
      <c r="D42" s="99"/>
      <c r="E42" s="99"/>
      <c r="AF42" s="20">
        <v>0.58333333333333304</v>
      </c>
      <c r="AG42" s="20">
        <v>0.625</v>
      </c>
      <c r="AH42" s="18">
        <f t="shared" ref="AH42:AI45" si="40">IF($Q$2=180,4,2)</f>
        <v>4</v>
      </c>
      <c r="AI42" s="18">
        <f t="shared" si="40"/>
        <v>4</v>
      </c>
      <c r="AJ42" s="18">
        <f t="shared" ref="AJ42:AJ45" si="41">IF($Q$2=180,4,IF($Q$2="60・65",0,2))</f>
        <v>4</v>
      </c>
      <c r="AK42" s="36">
        <f t="shared" si="28"/>
        <v>12</v>
      </c>
      <c r="AL42" s="18">
        <f t="shared" ref="AL42:AM45" si="42">IF($Q$2=180,4,2)</f>
        <v>4</v>
      </c>
      <c r="AM42" s="18">
        <f t="shared" si="42"/>
        <v>4</v>
      </c>
      <c r="AN42" s="18">
        <f>IF($Q$2=180,4,IF($Q$2="60・65",0,2))</f>
        <v>4</v>
      </c>
      <c r="AO42" s="36">
        <f t="shared" si="29"/>
        <v>12</v>
      </c>
      <c r="AP42" s="18">
        <f t="shared" ref="AP42:AQ45" si="43">IF($Q$2=180,4,2)</f>
        <v>4</v>
      </c>
      <c r="AQ42" s="18">
        <f t="shared" si="43"/>
        <v>4</v>
      </c>
      <c r="AR42" s="18">
        <f t="shared" ref="AR42:AR45" si="44">IF($Q$2=180,4,IF($Q$2="60・65",0,2))</f>
        <v>4</v>
      </c>
      <c r="AS42" s="36">
        <f t="shared" si="30"/>
        <v>12</v>
      </c>
      <c r="AT42" s="18">
        <f t="shared" ref="AT42:AU45" si="45">IF($Q$2=180,4,2)</f>
        <v>4</v>
      </c>
      <c r="AU42" s="18">
        <f t="shared" si="45"/>
        <v>4</v>
      </c>
      <c r="AV42" s="18">
        <f t="shared" ref="AV42:AV45" si="46">IF($Q$2=180,4,IF($Q$2="60・65",0,2))</f>
        <v>4</v>
      </c>
      <c r="AW42" s="36">
        <f t="shared" si="31"/>
        <v>12</v>
      </c>
      <c r="AX42" s="18">
        <f t="shared" ref="AX42:AY45" si="47">IF($Q$2=180,4,2)</f>
        <v>4</v>
      </c>
      <c r="AY42" s="18">
        <f t="shared" si="47"/>
        <v>4</v>
      </c>
      <c r="AZ42" s="18">
        <f t="shared" ref="AZ42:AZ45" si="48">IF($Q$2=180,4,IF($Q$2="60・65",0,2))</f>
        <v>4</v>
      </c>
      <c r="BA42" s="36">
        <f t="shared" si="32"/>
        <v>12</v>
      </c>
      <c r="BB42" s="42">
        <v>1</v>
      </c>
      <c r="BC42" s="18">
        <f t="shared" ref="BC42:BC44" si="49">IF($Q$2="90新",0,1)</f>
        <v>1</v>
      </c>
      <c r="BD42" s="32">
        <f t="shared" ref="BD42:BD44" si="50">IF($Q$2="90新",1,0)</f>
        <v>0</v>
      </c>
      <c r="BE42" s="36">
        <f t="shared" si="39"/>
        <v>2</v>
      </c>
    </row>
    <row r="43" spans="1:57" ht="22" customHeight="1">
      <c r="A43" s="1"/>
      <c r="B43" s="10" t="s">
        <v>39</v>
      </c>
      <c r="C43" s="99" t="s">
        <v>43</v>
      </c>
      <c r="D43" s="99"/>
      <c r="E43" s="99"/>
      <c r="AF43" s="20">
        <v>0.625</v>
      </c>
      <c r="AG43" s="20">
        <v>0.66666666666666596</v>
      </c>
      <c r="AH43" s="18">
        <f t="shared" si="40"/>
        <v>4</v>
      </c>
      <c r="AI43" s="18">
        <f t="shared" si="40"/>
        <v>4</v>
      </c>
      <c r="AJ43" s="18">
        <f t="shared" si="41"/>
        <v>4</v>
      </c>
      <c r="AK43" s="36">
        <f t="shared" si="28"/>
        <v>12</v>
      </c>
      <c r="AL43" s="18">
        <f t="shared" si="42"/>
        <v>4</v>
      </c>
      <c r="AM43" s="18">
        <f t="shared" si="42"/>
        <v>4</v>
      </c>
      <c r="AN43" s="18">
        <f t="shared" ref="AN43:AN45" si="51">IF($Q$2=180,4,IF($Q$2="60・65",0,2))</f>
        <v>4</v>
      </c>
      <c r="AO43" s="36">
        <f t="shared" si="29"/>
        <v>12</v>
      </c>
      <c r="AP43" s="18">
        <f t="shared" si="43"/>
        <v>4</v>
      </c>
      <c r="AQ43" s="18">
        <f t="shared" si="43"/>
        <v>4</v>
      </c>
      <c r="AR43" s="18">
        <f t="shared" si="44"/>
        <v>4</v>
      </c>
      <c r="AS43" s="36">
        <f t="shared" si="30"/>
        <v>12</v>
      </c>
      <c r="AT43" s="18">
        <f t="shared" si="45"/>
        <v>4</v>
      </c>
      <c r="AU43" s="18">
        <f t="shared" si="45"/>
        <v>4</v>
      </c>
      <c r="AV43" s="18">
        <f t="shared" si="46"/>
        <v>4</v>
      </c>
      <c r="AW43" s="36">
        <f t="shared" si="31"/>
        <v>12</v>
      </c>
      <c r="AX43" s="18">
        <f t="shared" si="47"/>
        <v>4</v>
      </c>
      <c r="AY43" s="18">
        <f t="shared" si="47"/>
        <v>4</v>
      </c>
      <c r="AZ43" s="18">
        <f t="shared" si="48"/>
        <v>4</v>
      </c>
      <c r="BA43" s="36">
        <f t="shared" si="32"/>
        <v>12</v>
      </c>
      <c r="BB43" s="42">
        <v>1</v>
      </c>
      <c r="BC43" s="18">
        <f t="shared" si="49"/>
        <v>1</v>
      </c>
      <c r="BD43" s="32">
        <f t="shared" si="50"/>
        <v>0</v>
      </c>
      <c r="BE43" s="36">
        <f t="shared" si="39"/>
        <v>2</v>
      </c>
    </row>
    <row r="44" spans="1:57" ht="13">
      <c r="A44" s="1"/>
      <c r="AF44" s="20">
        <v>0.66666666666666596</v>
      </c>
      <c r="AG44" s="20">
        <v>0.70833333333333304</v>
      </c>
      <c r="AH44" s="18">
        <f t="shared" si="40"/>
        <v>4</v>
      </c>
      <c r="AI44" s="18">
        <f t="shared" si="40"/>
        <v>4</v>
      </c>
      <c r="AJ44" s="18">
        <f t="shared" si="41"/>
        <v>4</v>
      </c>
      <c r="AK44" s="36">
        <f t="shared" si="28"/>
        <v>12</v>
      </c>
      <c r="AL44" s="18">
        <f t="shared" si="42"/>
        <v>4</v>
      </c>
      <c r="AM44" s="18">
        <f t="shared" si="42"/>
        <v>4</v>
      </c>
      <c r="AN44" s="18">
        <f t="shared" si="51"/>
        <v>4</v>
      </c>
      <c r="AO44" s="36">
        <f t="shared" si="29"/>
        <v>12</v>
      </c>
      <c r="AP44" s="18">
        <f t="shared" si="43"/>
        <v>4</v>
      </c>
      <c r="AQ44" s="18">
        <f t="shared" si="43"/>
        <v>4</v>
      </c>
      <c r="AR44" s="18">
        <f t="shared" si="44"/>
        <v>4</v>
      </c>
      <c r="AS44" s="36">
        <f t="shared" si="30"/>
        <v>12</v>
      </c>
      <c r="AT44" s="18">
        <f t="shared" si="45"/>
        <v>4</v>
      </c>
      <c r="AU44" s="18">
        <f t="shared" si="45"/>
        <v>4</v>
      </c>
      <c r="AV44" s="18">
        <f t="shared" si="46"/>
        <v>4</v>
      </c>
      <c r="AW44" s="36">
        <f t="shared" si="31"/>
        <v>12</v>
      </c>
      <c r="AX44" s="18">
        <f t="shared" si="47"/>
        <v>4</v>
      </c>
      <c r="AY44" s="18">
        <f t="shared" si="47"/>
        <v>4</v>
      </c>
      <c r="AZ44" s="18">
        <f t="shared" si="48"/>
        <v>4</v>
      </c>
      <c r="BA44" s="36">
        <f t="shared" si="32"/>
        <v>12</v>
      </c>
      <c r="BB44" s="42">
        <v>1</v>
      </c>
      <c r="BC44" s="18">
        <f t="shared" si="49"/>
        <v>1</v>
      </c>
      <c r="BD44" s="32">
        <f t="shared" si="50"/>
        <v>0</v>
      </c>
      <c r="BE44" s="36">
        <f t="shared" si="39"/>
        <v>2</v>
      </c>
    </row>
    <row r="45" spans="1:57" ht="11.4" customHeight="1">
      <c r="A45" s="103" t="s">
        <v>81</v>
      </c>
      <c r="B45" s="104"/>
      <c r="C45" s="103" t="s">
        <v>25</v>
      </c>
      <c r="D45" s="115"/>
      <c r="E45" s="102" t="s">
        <v>16</v>
      </c>
      <c r="F45" s="102"/>
      <c r="G45" s="102"/>
      <c r="H45" s="102" t="s">
        <v>17</v>
      </c>
      <c r="I45" s="102"/>
      <c r="J45" s="102"/>
      <c r="K45" s="102" t="s">
        <v>18</v>
      </c>
      <c r="L45" s="102"/>
      <c r="M45" s="102"/>
      <c r="N45" s="102" t="s">
        <v>19</v>
      </c>
      <c r="O45" s="102"/>
      <c r="P45" s="102"/>
      <c r="Q45" s="102" t="s">
        <v>20</v>
      </c>
      <c r="R45" s="102"/>
      <c r="S45" s="102"/>
      <c r="T45" s="102" t="s">
        <v>21</v>
      </c>
      <c r="U45" s="102"/>
      <c r="V45" s="102"/>
      <c r="W45" s="110" t="s">
        <v>69</v>
      </c>
      <c r="X45" s="110" t="s">
        <v>70</v>
      </c>
      <c r="AF45" s="20">
        <v>0.70833333333333304</v>
      </c>
      <c r="AG45" s="20">
        <v>0.75</v>
      </c>
      <c r="AH45" s="18">
        <f t="shared" si="40"/>
        <v>4</v>
      </c>
      <c r="AI45" s="18">
        <f t="shared" si="40"/>
        <v>4</v>
      </c>
      <c r="AJ45" s="18">
        <f t="shared" si="41"/>
        <v>4</v>
      </c>
      <c r="AK45" s="36">
        <f t="shared" si="28"/>
        <v>12</v>
      </c>
      <c r="AL45" s="18">
        <f t="shared" si="42"/>
        <v>4</v>
      </c>
      <c r="AM45" s="18">
        <f t="shared" si="42"/>
        <v>4</v>
      </c>
      <c r="AN45" s="18">
        <f t="shared" si="51"/>
        <v>4</v>
      </c>
      <c r="AO45" s="36">
        <f t="shared" si="29"/>
        <v>12</v>
      </c>
      <c r="AP45" s="18">
        <f t="shared" si="43"/>
        <v>4</v>
      </c>
      <c r="AQ45" s="18">
        <f t="shared" si="43"/>
        <v>4</v>
      </c>
      <c r="AR45" s="18">
        <f t="shared" si="44"/>
        <v>4</v>
      </c>
      <c r="AS45" s="36">
        <f t="shared" si="30"/>
        <v>12</v>
      </c>
      <c r="AT45" s="18">
        <f t="shared" si="45"/>
        <v>4</v>
      </c>
      <c r="AU45" s="18">
        <f t="shared" si="45"/>
        <v>4</v>
      </c>
      <c r="AV45" s="18">
        <f t="shared" si="46"/>
        <v>4</v>
      </c>
      <c r="AW45" s="36">
        <f t="shared" si="31"/>
        <v>12</v>
      </c>
      <c r="AX45" s="18">
        <f t="shared" si="47"/>
        <v>4</v>
      </c>
      <c r="AY45" s="18">
        <f t="shared" si="47"/>
        <v>4</v>
      </c>
      <c r="AZ45" s="18">
        <f t="shared" si="48"/>
        <v>4</v>
      </c>
      <c r="BA45" s="36">
        <f t="shared" si="32"/>
        <v>12</v>
      </c>
      <c r="BB45" s="19">
        <f>IF(Q2="90新",1,0)</f>
        <v>0</v>
      </c>
      <c r="BC45" s="19">
        <f>IF(Q2="90新",0,1)</f>
        <v>1</v>
      </c>
      <c r="BD45" s="33">
        <f>IF(Q2="90新",1,1)</f>
        <v>1</v>
      </c>
      <c r="BE45" s="37">
        <f t="shared" ref="BE45" si="52">SUM(BB45:BD45)</f>
        <v>2</v>
      </c>
    </row>
    <row r="46" spans="1:57">
      <c r="A46" s="105"/>
      <c r="B46" s="106"/>
      <c r="C46" s="116"/>
      <c r="D46" s="117"/>
      <c r="E46" s="15" t="s">
        <v>23</v>
      </c>
      <c r="F46" s="16" t="s">
        <v>22</v>
      </c>
      <c r="G46" s="17" t="s">
        <v>24</v>
      </c>
      <c r="H46" s="15" t="s">
        <v>23</v>
      </c>
      <c r="I46" s="16" t="s">
        <v>22</v>
      </c>
      <c r="J46" s="17" t="s">
        <v>24</v>
      </c>
      <c r="K46" s="15" t="s">
        <v>23</v>
      </c>
      <c r="L46" s="16" t="s">
        <v>22</v>
      </c>
      <c r="M46" s="17" t="s">
        <v>24</v>
      </c>
      <c r="N46" s="15" t="s">
        <v>23</v>
      </c>
      <c r="O46" s="16" t="s">
        <v>22</v>
      </c>
      <c r="P46" s="17" t="s">
        <v>24</v>
      </c>
      <c r="Q46" s="15" t="s">
        <v>23</v>
      </c>
      <c r="R46" s="16" t="s">
        <v>22</v>
      </c>
      <c r="S46" s="17" t="s">
        <v>24</v>
      </c>
      <c r="T46" s="15" t="s">
        <v>23</v>
      </c>
      <c r="U46" s="16" t="s">
        <v>22</v>
      </c>
      <c r="V46" s="17" t="s">
        <v>24</v>
      </c>
      <c r="W46" s="108"/>
      <c r="X46" s="108"/>
      <c r="AF46" s="20">
        <v>0.75</v>
      </c>
      <c r="AG46" s="20">
        <v>0.79166666666666696</v>
      </c>
      <c r="AH46" s="19">
        <f>IF(Q2="90新",1,0)</f>
        <v>0</v>
      </c>
      <c r="AI46" s="19">
        <f>IF(Q2="90新",0,1)</f>
        <v>1</v>
      </c>
      <c r="AJ46" s="33">
        <f>IF(Q2="90新",1,1)</f>
        <v>1</v>
      </c>
      <c r="AK46" s="37">
        <f t="shared" si="28"/>
        <v>2</v>
      </c>
      <c r="AL46" s="19">
        <f>IF(Q2="90新",1,0)</f>
        <v>0</v>
      </c>
      <c r="AM46" s="19">
        <f>IF(Q2="90新",0,1)</f>
        <v>1</v>
      </c>
      <c r="AN46" s="33">
        <f>IF(Q2="90新",1,1)</f>
        <v>1</v>
      </c>
      <c r="AO46" s="37">
        <f t="shared" si="29"/>
        <v>2</v>
      </c>
      <c r="AP46" s="19">
        <f>IF(Q2="90新",1,0)</f>
        <v>0</v>
      </c>
      <c r="AQ46" s="19">
        <f>IF(Q2="90新",0,1)</f>
        <v>1</v>
      </c>
      <c r="AR46" s="33">
        <f>IF(Q2="90新",1,1)</f>
        <v>1</v>
      </c>
      <c r="AS46" s="37">
        <f t="shared" si="30"/>
        <v>2</v>
      </c>
      <c r="AT46" s="19">
        <f>IF(Q2="90新",1,0)</f>
        <v>0</v>
      </c>
      <c r="AU46" s="19">
        <f>IF(Q2="90新",0,1)</f>
        <v>1</v>
      </c>
      <c r="AV46" s="33">
        <f>IF(Q2="90新",1,1)</f>
        <v>1</v>
      </c>
      <c r="AW46" s="37">
        <f t="shared" si="31"/>
        <v>2</v>
      </c>
      <c r="AX46" s="19">
        <f>IF(Q2="90新",1,0)</f>
        <v>0</v>
      </c>
      <c r="AY46" s="19">
        <f>IF(Q2="90新",0,1)</f>
        <v>1</v>
      </c>
      <c r="AZ46" s="33">
        <f>IF(Q2="90新",1,1)</f>
        <v>1</v>
      </c>
      <c r="BA46" s="37">
        <f t="shared" si="32"/>
        <v>2</v>
      </c>
      <c r="BB46" s="19">
        <f>IF(Q2="90新",1,0)</f>
        <v>0</v>
      </c>
      <c r="BC46" s="19">
        <f>IF(Q2="90新",0,1)</f>
        <v>1</v>
      </c>
      <c r="BD46" s="33">
        <f>IF(Q2="90新",1,1)</f>
        <v>1</v>
      </c>
      <c r="BE46" s="37">
        <f t="shared" ref="BE46" si="53">SUM(BB46:BD46)</f>
        <v>2</v>
      </c>
    </row>
    <row r="47" spans="1:57" ht="11.5" thickBot="1">
      <c r="A47" s="9">
        <v>1</v>
      </c>
      <c r="B47" s="46" t="s">
        <v>83</v>
      </c>
      <c r="C47" s="118" t="s">
        <v>67</v>
      </c>
      <c r="D47" s="119"/>
      <c r="E47" s="21">
        <v>0.54166666666666663</v>
      </c>
      <c r="F47" s="14" t="s">
        <v>22</v>
      </c>
      <c r="G47" s="22">
        <v>0.70833333333333337</v>
      </c>
      <c r="H47" s="21">
        <v>0.54166666666666663</v>
      </c>
      <c r="I47" s="14" t="s">
        <v>22</v>
      </c>
      <c r="J47" s="22">
        <v>0.70833333333333337</v>
      </c>
      <c r="K47" s="21"/>
      <c r="L47" s="14" t="s">
        <v>22</v>
      </c>
      <c r="M47" s="22"/>
      <c r="N47" s="21"/>
      <c r="O47" s="14" t="s">
        <v>22</v>
      </c>
      <c r="P47" s="22"/>
      <c r="Q47" s="21">
        <v>0.54166666666666663</v>
      </c>
      <c r="R47" s="14" t="s">
        <v>22</v>
      </c>
      <c r="S47" s="22">
        <v>0.70833333333333337</v>
      </c>
      <c r="T47" s="21">
        <v>0.54166666666666663</v>
      </c>
      <c r="U47" s="14" t="s">
        <v>22</v>
      </c>
      <c r="V47" s="22">
        <v>0.70833333333333337</v>
      </c>
      <c r="W47" s="45">
        <f>((G47-E47)+(J47-H47)+(M47-K47)+(P47-N47)+(S47-Q47)+(V47-T47))*24-COUNTA(E47,H47,K47,N47,Q47,T47)*1</f>
        <v>12.000000000000007</v>
      </c>
      <c r="X47" s="45">
        <f>W47*4</f>
        <v>48.000000000000028</v>
      </c>
      <c r="AF47" s="20">
        <v>0.79166666666666696</v>
      </c>
      <c r="AG47" s="20">
        <v>0.83333333333333304</v>
      </c>
      <c r="AH47" s="9">
        <v>0</v>
      </c>
      <c r="AI47" s="9">
        <v>0</v>
      </c>
      <c r="AJ47" s="30">
        <v>0</v>
      </c>
      <c r="AK47" s="38">
        <f t="shared" si="28"/>
        <v>0</v>
      </c>
      <c r="AL47" s="9">
        <v>0</v>
      </c>
      <c r="AM47" s="9">
        <v>0</v>
      </c>
      <c r="AN47" s="30">
        <v>0</v>
      </c>
      <c r="AO47" s="38">
        <f t="shared" si="29"/>
        <v>0</v>
      </c>
      <c r="AP47" s="9">
        <v>0</v>
      </c>
      <c r="AQ47" s="9">
        <v>0</v>
      </c>
      <c r="AR47" s="30">
        <v>0</v>
      </c>
      <c r="AS47" s="38">
        <f t="shared" si="30"/>
        <v>0</v>
      </c>
      <c r="AT47" s="9">
        <v>0</v>
      </c>
      <c r="AU47" s="9">
        <v>0</v>
      </c>
      <c r="AV47" s="30">
        <v>0</v>
      </c>
      <c r="AW47" s="38">
        <f t="shared" si="31"/>
        <v>0</v>
      </c>
      <c r="AX47" s="9">
        <v>0</v>
      </c>
      <c r="AY47" s="9">
        <v>0</v>
      </c>
      <c r="AZ47" s="30">
        <v>0</v>
      </c>
      <c r="BA47" s="38">
        <f t="shared" si="32"/>
        <v>0</v>
      </c>
      <c r="BB47" s="9">
        <v>0</v>
      </c>
      <c r="BC47" s="9">
        <v>0</v>
      </c>
      <c r="BD47" s="30">
        <v>0</v>
      </c>
      <c r="BE47" s="38">
        <f t="shared" ref="BE47" si="54">SUM(BB47:BD47)</f>
        <v>0</v>
      </c>
    </row>
    <row r="48" spans="1:57">
      <c r="A48" s="9">
        <v>2</v>
      </c>
      <c r="B48" s="46" t="s">
        <v>84</v>
      </c>
      <c r="C48" s="118" t="s">
        <v>67</v>
      </c>
      <c r="D48" s="119"/>
      <c r="E48" s="21">
        <v>0.54166666666666663</v>
      </c>
      <c r="F48" s="14" t="s">
        <v>22</v>
      </c>
      <c r="G48" s="22">
        <v>0.70833333333333337</v>
      </c>
      <c r="H48" s="21">
        <v>0.54166666666666663</v>
      </c>
      <c r="I48" s="14" t="s">
        <v>22</v>
      </c>
      <c r="J48" s="22">
        <v>0.70833333333333337</v>
      </c>
      <c r="K48" s="21"/>
      <c r="L48" s="14" t="s">
        <v>22</v>
      </c>
      <c r="M48" s="22"/>
      <c r="N48" s="21">
        <v>0.54166666666666663</v>
      </c>
      <c r="O48" s="14" t="s">
        <v>22</v>
      </c>
      <c r="P48" s="22">
        <v>0.70833333333333337</v>
      </c>
      <c r="Q48" s="21">
        <v>0.54166666666666663</v>
      </c>
      <c r="R48" s="14" t="s">
        <v>22</v>
      </c>
      <c r="S48" s="22">
        <v>0.70833333333333337</v>
      </c>
      <c r="T48" s="21">
        <v>0.54166666666666663</v>
      </c>
      <c r="U48" s="14" t="s">
        <v>22</v>
      </c>
      <c r="V48" s="22">
        <v>0.70833333333333337</v>
      </c>
      <c r="W48" s="45">
        <f t="shared" ref="W48:W49" si="55">((G48-E48)+(J48-H48)+(M48-K48)+(P48-N48)+(S48-Q48)+(V48-T48))*24-COUNTA(E48,H48,K48,N48,Q48,T48)*1</f>
        <v>15.000000000000007</v>
      </c>
      <c r="X48" s="45">
        <f t="shared" ref="X48:X61" si="56">W48*4</f>
        <v>60.000000000000028</v>
      </c>
    </row>
    <row r="49" spans="1:24">
      <c r="A49" s="9">
        <v>3</v>
      </c>
      <c r="B49" s="46" t="s">
        <v>85</v>
      </c>
      <c r="C49" s="118" t="s">
        <v>67</v>
      </c>
      <c r="D49" s="119"/>
      <c r="E49" s="21">
        <v>0.54166666666666663</v>
      </c>
      <c r="F49" s="14" t="s">
        <v>22</v>
      </c>
      <c r="G49" s="22">
        <v>0.70833333333333337</v>
      </c>
      <c r="H49" s="21"/>
      <c r="I49" s="14" t="s">
        <v>22</v>
      </c>
      <c r="J49" s="22"/>
      <c r="K49" s="21">
        <v>0.54166666666666663</v>
      </c>
      <c r="L49" s="14" t="s">
        <v>22</v>
      </c>
      <c r="M49" s="22">
        <v>0.70833333333333337</v>
      </c>
      <c r="N49" s="21">
        <v>0.54166666666666663</v>
      </c>
      <c r="O49" s="14" t="s">
        <v>22</v>
      </c>
      <c r="P49" s="22">
        <v>0.70833333333333337</v>
      </c>
      <c r="Q49" s="21"/>
      <c r="R49" s="14" t="s">
        <v>22</v>
      </c>
      <c r="S49" s="22"/>
      <c r="T49" s="21">
        <v>0.54166666666666663</v>
      </c>
      <c r="U49" s="14" t="s">
        <v>22</v>
      </c>
      <c r="V49" s="22">
        <v>0.70833333333333337</v>
      </c>
      <c r="W49" s="45">
        <f t="shared" si="55"/>
        <v>12.000000000000007</v>
      </c>
      <c r="X49" s="45">
        <f t="shared" si="56"/>
        <v>48.000000000000028</v>
      </c>
    </row>
    <row r="50" spans="1:24">
      <c r="A50" s="9">
        <v>4</v>
      </c>
      <c r="B50" s="46" t="s">
        <v>86</v>
      </c>
      <c r="C50" s="118" t="s">
        <v>67</v>
      </c>
      <c r="D50" s="119"/>
      <c r="E50" s="21"/>
      <c r="F50" s="14" t="s">
        <v>22</v>
      </c>
      <c r="G50" s="22"/>
      <c r="H50" s="21">
        <v>0.54166666666666663</v>
      </c>
      <c r="I50" s="14" t="s">
        <v>22</v>
      </c>
      <c r="J50" s="22">
        <v>0.70833333333333337</v>
      </c>
      <c r="K50" s="21">
        <v>0.54166666666666663</v>
      </c>
      <c r="L50" s="14" t="s">
        <v>22</v>
      </c>
      <c r="M50" s="22">
        <v>0.70833333333333337</v>
      </c>
      <c r="N50" s="21">
        <v>0.54166666666666663</v>
      </c>
      <c r="O50" s="14" t="s">
        <v>22</v>
      </c>
      <c r="P50" s="22">
        <v>0.70833333333333337</v>
      </c>
      <c r="Q50" s="21">
        <v>0.54166666666666663</v>
      </c>
      <c r="R50" s="14" t="s">
        <v>22</v>
      </c>
      <c r="S50" s="22">
        <v>0.70833333333333337</v>
      </c>
      <c r="T50" s="21">
        <v>0.54166666666666663</v>
      </c>
      <c r="U50" s="14" t="s">
        <v>22</v>
      </c>
      <c r="V50" s="22">
        <v>0.70833333333333337</v>
      </c>
      <c r="W50" s="45">
        <f t="shared" ref="W50:W61" si="57">((G50-E50)+(J50-H50)+(M50-K50)+(P50-N50)+(S50-Q50)+(V50-T50))*24-COUNTA(E50,H50,K50,N50,Q50,T50)*1</f>
        <v>15.000000000000007</v>
      </c>
      <c r="X50" s="45">
        <f t="shared" si="56"/>
        <v>60.000000000000028</v>
      </c>
    </row>
    <row r="51" spans="1:24">
      <c r="A51" s="9">
        <v>5</v>
      </c>
      <c r="B51" s="46" t="s">
        <v>87</v>
      </c>
      <c r="C51" s="118" t="s">
        <v>67</v>
      </c>
      <c r="D51" s="119"/>
      <c r="E51" s="21">
        <v>0.54166666666666663</v>
      </c>
      <c r="F51" s="14" t="s">
        <v>22</v>
      </c>
      <c r="G51" s="22">
        <v>0.70833333333333337</v>
      </c>
      <c r="H51" s="21">
        <v>0.54166666666666663</v>
      </c>
      <c r="I51" s="14" t="s">
        <v>22</v>
      </c>
      <c r="J51" s="22">
        <v>0.70833333333333337</v>
      </c>
      <c r="K51" s="21">
        <v>0.54166666666666663</v>
      </c>
      <c r="L51" s="14" t="s">
        <v>22</v>
      </c>
      <c r="M51" s="22">
        <v>0.70833333333333337</v>
      </c>
      <c r="N51" s="21"/>
      <c r="O51" s="14" t="s">
        <v>22</v>
      </c>
      <c r="P51" s="22"/>
      <c r="Q51" s="21">
        <v>0.54166666666666663</v>
      </c>
      <c r="R51" s="14" t="s">
        <v>22</v>
      </c>
      <c r="S51" s="22">
        <v>0.70833333333333337</v>
      </c>
      <c r="T51" s="21"/>
      <c r="U51" s="14" t="s">
        <v>22</v>
      </c>
      <c r="V51" s="22"/>
      <c r="W51" s="45">
        <f t="shared" si="57"/>
        <v>12.000000000000007</v>
      </c>
      <c r="X51" s="45">
        <f t="shared" si="56"/>
        <v>48.000000000000028</v>
      </c>
    </row>
    <row r="52" spans="1:24">
      <c r="A52" s="9">
        <v>6</v>
      </c>
      <c r="B52" s="46" t="s">
        <v>88</v>
      </c>
      <c r="C52" s="118" t="s">
        <v>67</v>
      </c>
      <c r="D52" s="119"/>
      <c r="E52" s="21">
        <v>0.54166666666666663</v>
      </c>
      <c r="F52" s="14" t="s">
        <v>22</v>
      </c>
      <c r="G52" s="22">
        <v>0.70833333333333337</v>
      </c>
      <c r="H52" s="21">
        <v>0.54166666666666663</v>
      </c>
      <c r="I52" s="14" t="s">
        <v>22</v>
      </c>
      <c r="J52" s="22">
        <v>0.70833333333333337</v>
      </c>
      <c r="K52" s="21">
        <v>0.54166666666666663</v>
      </c>
      <c r="L52" s="14" t="s">
        <v>22</v>
      </c>
      <c r="M52" s="22">
        <v>0.70833333333333337</v>
      </c>
      <c r="N52" s="21">
        <v>0.54166666666666663</v>
      </c>
      <c r="O52" s="14" t="s">
        <v>22</v>
      </c>
      <c r="P52" s="22">
        <v>0.70833333333333337</v>
      </c>
      <c r="Q52" s="21"/>
      <c r="R52" s="14" t="s">
        <v>22</v>
      </c>
      <c r="S52" s="22"/>
      <c r="T52" s="21"/>
      <c r="U52" s="14" t="s">
        <v>22</v>
      </c>
      <c r="V52" s="22"/>
      <c r="W52" s="45">
        <f t="shared" si="57"/>
        <v>12.000000000000007</v>
      </c>
      <c r="X52" s="45">
        <f t="shared" si="56"/>
        <v>48.000000000000028</v>
      </c>
    </row>
    <row r="53" spans="1:24">
      <c r="A53" s="9">
        <v>7</v>
      </c>
      <c r="B53" s="46" t="s">
        <v>89</v>
      </c>
      <c r="C53" s="118" t="s">
        <v>67</v>
      </c>
      <c r="D53" s="119"/>
      <c r="E53" s="21"/>
      <c r="F53" s="14" t="s">
        <v>22</v>
      </c>
      <c r="G53" s="22"/>
      <c r="H53" s="21"/>
      <c r="I53" s="14" t="s">
        <v>22</v>
      </c>
      <c r="J53" s="22"/>
      <c r="K53" s="21">
        <v>0.54166666666666663</v>
      </c>
      <c r="L53" s="14" t="s">
        <v>22</v>
      </c>
      <c r="M53" s="22">
        <v>0.70833333333333337</v>
      </c>
      <c r="N53" s="21">
        <v>0.54166666666666663</v>
      </c>
      <c r="O53" s="14" t="s">
        <v>22</v>
      </c>
      <c r="P53" s="22">
        <v>0.70833333333333337</v>
      </c>
      <c r="Q53" s="21">
        <v>0.54166666666666663</v>
      </c>
      <c r="R53" s="14" t="s">
        <v>22</v>
      </c>
      <c r="S53" s="22">
        <v>0.70833333333333337</v>
      </c>
      <c r="T53" s="21">
        <v>0.54166666666666663</v>
      </c>
      <c r="U53" s="14" t="s">
        <v>22</v>
      </c>
      <c r="V53" s="22">
        <v>0.70833333333333337</v>
      </c>
      <c r="W53" s="45">
        <f t="shared" si="57"/>
        <v>12.000000000000007</v>
      </c>
      <c r="X53" s="45">
        <f t="shared" si="56"/>
        <v>48.000000000000028</v>
      </c>
    </row>
    <row r="54" spans="1:24">
      <c r="A54" s="9">
        <v>8</v>
      </c>
      <c r="B54" s="46"/>
      <c r="C54" s="118"/>
      <c r="D54" s="119"/>
      <c r="E54" s="21"/>
      <c r="F54" s="14" t="s">
        <v>22</v>
      </c>
      <c r="G54" s="22"/>
      <c r="H54" s="21"/>
      <c r="I54" s="14" t="s">
        <v>22</v>
      </c>
      <c r="J54" s="22"/>
      <c r="K54" s="21"/>
      <c r="L54" s="14" t="s">
        <v>22</v>
      </c>
      <c r="M54" s="22"/>
      <c r="N54" s="21"/>
      <c r="O54" s="14" t="s">
        <v>22</v>
      </c>
      <c r="P54" s="22"/>
      <c r="Q54" s="21"/>
      <c r="R54" s="14" t="s">
        <v>22</v>
      </c>
      <c r="S54" s="22"/>
      <c r="T54" s="21"/>
      <c r="U54" s="14" t="s">
        <v>22</v>
      </c>
      <c r="V54" s="22"/>
      <c r="W54" s="45">
        <f t="shared" si="57"/>
        <v>0</v>
      </c>
      <c r="X54" s="45">
        <f t="shared" si="56"/>
        <v>0</v>
      </c>
    </row>
    <row r="55" spans="1:24">
      <c r="A55" s="9">
        <v>9</v>
      </c>
      <c r="B55" s="46"/>
      <c r="C55" s="118"/>
      <c r="D55" s="119"/>
      <c r="E55" s="21"/>
      <c r="F55" s="14" t="s">
        <v>22</v>
      </c>
      <c r="G55" s="22"/>
      <c r="H55" s="21"/>
      <c r="I55" s="14" t="s">
        <v>22</v>
      </c>
      <c r="J55" s="22"/>
      <c r="K55" s="21"/>
      <c r="L55" s="14" t="s">
        <v>22</v>
      </c>
      <c r="M55" s="22"/>
      <c r="N55" s="21"/>
      <c r="O55" s="14" t="s">
        <v>22</v>
      </c>
      <c r="P55" s="22"/>
      <c r="Q55" s="21"/>
      <c r="R55" s="14" t="s">
        <v>22</v>
      </c>
      <c r="S55" s="22"/>
      <c r="T55" s="21"/>
      <c r="U55" s="14" t="s">
        <v>22</v>
      </c>
      <c r="V55" s="22"/>
      <c r="W55" s="45">
        <f t="shared" si="57"/>
        <v>0</v>
      </c>
      <c r="X55" s="45">
        <f t="shared" si="56"/>
        <v>0</v>
      </c>
    </row>
    <row r="56" spans="1:24">
      <c r="A56" s="9">
        <v>10</v>
      </c>
      <c r="B56" s="46"/>
      <c r="C56" s="118"/>
      <c r="D56" s="119"/>
      <c r="E56" s="21"/>
      <c r="F56" s="14" t="s">
        <v>22</v>
      </c>
      <c r="G56" s="22"/>
      <c r="H56" s="21"/>
      <c r="I56" s="14" t="s">
        <v>22</v>
      </c>
      <c r="J56" s="22"/>
      <c r="K56" s="21"/>
      <c r="L56" s="14" t="s">
        <v>22</v>
      </c>
      <c r="M56" s="22"/>
      <c r="N56" s="21"/>
      <c r="O56" s="14" t="s">
        <v>22</v>
      </c>
      <c r="P56" s="22"/>
      <c r="Q56" s="21"/>
      <c r="R56" s="14" t="s">
        <v>22</v>
      </c>
      <c r="S56" s="22"/>
      <c r="T56" s="21"/>
      <c r="U56" s="14" t="s">
        <v>22</v>
      </c>
      <c r="V56" s="22"/>
      <c r="W56" s="45">
        <f t="shared" si="57"/>
        <v>0</v>
      </c>
      <c r="X56" s="45">
        <f t="shared" si="56"/>
        <v>0</v>
      </c>
    </row>
    <row r="57" spans="1:24">
      <c r="A57" s="9">
        <v>11</v>
      </c>
      <c r="B57" s="46"/>
      <c r="C57" s="118"/>
      <c r="D57" s="119"/>
      <c r="E57" s="21"/>
      <c r="F57" s="14" t="s">
        <v>22</v>
      </c>
      <c r="G57" s="22"/>
      <c r="H57" s="21"/>
      <c r="I57" s="14" t="s">
        <v>22</v>
      </c>
      <c r="J57" s="22"/>
      <c r="K57" s="21"/>
      <c r="L57" s="14" t="s">
        <v>22</v>
      </c>
      <c r="M57" s="22"/>
      <c r="N57" s="21"/>
      <c r="O57" s="14" t="s">
        <v>22</v>
      </c>
      <c r="P57" s="22"/>
      <c r="Q57" s="21"/>
      <c r="R57" s="14" t="s">
        <v>22</v>
      </c>
      <c r="S57" s="22"/>
      <c r="T57" s="21"/>
      <c r="U57" s="14" t="s">
        <v>22</v>
      </c>
      <c r="V57" s="22"/>
      <c r="W57" s="45">
        <f t="shared" si="57"/>
        <v>0</v>
      </c>
      <c r="X57" s="45">
        <f t="shared" si="56"/>
        <v>0</v>
      </c>
    </row>
    <row r="58" spans="1:24">
      <c r="A58" s="9">
        <v>12</v>
      </c>
      <c r="B58" s="46"/>
      <c r="C58" s="118"/>
      <c r="D58" s="119"/>
      <c r="E58" s="21"/>
      <c r="F58" s="14" t="s">
        <v>22</v>
      </c>
      <c r="G58" s="22"/>
      <c r="H58" s="21"/>
      <c r="I58" s="14" t="s">
        <v>22</v>
      </c>
      <c r="J58" s="22"/>
      <c r="K58" s="21"/>
      <c r="L58" s="14" t="s">
        <v>22</v>
      </c>
      <c r="M58" s="22"/>
      <c r="N58" s="21"/>
      <c r="O58" s="14" t="s">
        <v>22</v>
      </c>
      <c r="P58" s="22"/>
      <c r="Q58" s="21"/>
      <c r="R58" s="14" t="s">
        <v>22</v>
      </c>
      <c r="S58" s="22"/>
      <c r="T58" s="21"/>
      <c r="U58" s="14" t="s">
        <v>22</v>
      </c>
      <c r="V58" s="22"/>
      <c r="W58" s="45">
        <f t="shared" si="57"/>
        <v>0</v>
      </c>
      <c r="X58" s="45">
        <f t="shared" si="56"/>
        <v>0</v>
      </c>
    </row>
    <row r="59" spans="1:24">
      <c r="A59" s="9">
        <v>13</v>
      </c>
      <c r="B59" s="46"/>
      <c r="C59" s="118"/>
      <c r="D59" s="119"/>
      <c r="E59" s="21"/>
      <c r="F59" s="14" t="s">
        <v>22</v>
      </c>
      <c r="G59" s="22"/>
      <c r="H59" s="21"/>
      <c r="I59" s="14" t="s">
        <v>22</v>
      </c>
      <c r="J59" s="22"/>
      <c r="K59" s="21"/>
      <c r="L59" s="14" t="s">
        <v>22</v>
      </c>
      <c r="M59" s="22"/>
      <c r="N59" s="21"/>
      <c r="O59" s="14" t="s">
        <v>22</v>
      </c>
      <c r="P59" s="22"/>
      <c r="Q59" s="21"/>
      <c r="R59" s="14" t="s">
        <v>22</v>
      </c>
      <c r="S59" s="22"/>
      <c r="T59" s="21"/>
      <c r="U59" s="14" t="s">
        <v>22</v>
      </c>
      <c r="V59" s="22"/>
      <c r="W59" s="45">
        <f t="shared" si="57"/>
        <v>0</v>
      </c>
      <c r="X59" s="45">
        <f t="shared" si="56"/>
        <v>0</v>
      </c>
    </row>
    <row r="60" spans="1:24">
      <c r="A60" s="9">
        <v>14</v>
      </c>
      <c r="B60" s="46"/>
      <c r="C60" s="118"/>
      <c r="D60" s="119"/>
      <c r="E60" s="21"/>
      <c r="F60" s="14" t="s">
        <v>22</v>
      </c>
      <c r="G60" s="22"/>
      <c r="H60" s="21"/>
      <c r="I60" s="14" t="s">
        <v>22</v>
      </c>
      <c r="J60" s="22"/>
      <c r="K60" s="21"/>
      <c r="L60" s="14" t="s">
        <v>22</v>
      </c>
      <c r="M60" s="22"/>
      <c r="N60" s="21"/>
      <c r="O60" s="14" t="s">
        <v>22</v>
      </c>
      <c r="P60" s="22"/>
      <c r="Q60" s="21"/>
      <c r="R60" s="14" t="s">
        <v>22</v>
      </c>
      <c r="S60" s="22"/>
      <c r="T60" s="21"/>
      <c r="U60" s="14" t="s">
        <v>22</v>
      </c>
      <c r="V60" s="22"/>
      <c r="W60" s="45">
        <f t="shared" si="57"/>
        <v>0</v>
      </c>
      <c r="X60" s="45">
        <f t="shared" si="56"/>
        <v>0</v>
      </c>
    </row>
    <row r="61" spans="1:24">
      <c r="A61" s="9">
        <v>15</v>
      </c>
      <c r="B61" s="46"/>
      <c r="C61" s="118"/>
      <c r="D61" s="119"/>
      <c r="E61" s="21"/>
      <c r="F61" s="14" t="s">
        <v>22</v>
      </c>
      <c r="G61" s="22"/>
      <c r="H61" s="21"/>
      <c r="I61" s="14" t="s">
        <v>22</v>
      </c>
      <c r="J61" s="22"/>
      <c r="K61" s="21"/>
      <c r="L61" s="14" t="s">
        <v>22</v>
      </c>
      <c r="M61" s="22"/>
      <c r="N61" s="21"/>
      <c r="O61" s="14" t="s">
        <v>22</v>
      </c>
      <c r="P61" s="22"/>
      <c r="Q61" s="21"/>
      <c r="R61" s="14" t="s">
        <v>22</v>
      </c>
      <c r="S61" s="22"/>
      <c r="T61" s="21"/>
      <c r="U61" s="14" t="s">
        <v>22</v>
      </c>
      <c r="V61" s="22"/>
      <c r="W61" s="45">
        <f t="shared" si="57"/>
        <v>0</v>
      </c>
      <c r="X61" s="45">
        <f t="shared" si="56"/>
        <v>0</v>
      </c>
    </row>
  </sheetData>
  <mergeCells count="122">
    <mergeCell ref="BA33:BA34"/>
    <mergeCell ref="BB33:BB34"/>
    <mergeCell ref="BC33:BD33"/>
    <mergeCell ref="BE33:BE34"/>
    <mergeCell ref="AX32:BA32"/>
    <mergeCell ref="BB32:BE32"/>
    <mergeCell ref="AH33:AH34"/>
    <mergeCell ref="AI33:AJ33"/>
    <mergeCell ref="AK33:AK34"/>
    <mergeCell ref="AL33:AL34"/>
    <mergeCell ref="AM33:AN33"/>
    <mergeCell ref="AO33:AO34"/>
    <mergeCell ref="AP33:AP34"/>
    <mergeCell ref="AQ33:AR33"/>
    <mergeCell ref="AS33:AS34"/>
    <mergeCell ref="AT33:AT34"/>
    <mergeCell ref="AU33:AV33"/>
    <mergeCell ref="AW33:AW34"/>
    <mergeCell ref="AX33:AX34"/>
    <mergeCell ref="AY33:AZ33"/>
    <mergeCell ref="AF32:AG34"/>
    <mergeCell ref="AH32:AK32"/>
    <mergeCell ref="AL32:AO32"/>
    <mergeCell ref="AP32:AS32"/>
    <mergeCell ref="AT32:AW32"/>
    <mergeCell ref="C60:D60"/>
    <mergeCell ref="C61:D61"/>
    <mergeCell ref="W10:W11"/>
    <mergeCell ref="X10:X11"/>
    <mergeCell ref="W16:W17"/>
    <mergeCell ref="X16:X17"/>
    <mergeCell ref="W45:W46"/>
    <mergeCell ref="X45:X46"/>
    <mergeCell ref="C54:D54"/>
    <mergeCell ref="C55:D55"/>
    <mergeCell ref="C56:D56"/>
    <mergeCell ref="C57:D57"/>
    <mergeCell ref="C58:D58"/>
    <mergeCell ref="C59:D59"/>
    <mergeCell ref="C48:D48"/>
    <mergeCell ref="C49:D49"/>
    <mergeCell ref="C47:D47"/>
    <mergeCell ref="C50:D50"/>
    <mergeCell ref="C51:D51"/>
    <mergeCell ref="C52:D52"/>
    <mergeCell ref="C53:D53"/>
    <mergeCell ref="Q45:S45"/>
    <mergeCell ref="T45:V45"/>
    <mergeCell ref="H45:J45"/>
    <mergeCell ref="C10:C11"/>
    <mergeCell ref="D10:D11"/>
    <mergeCell ref="E10:G10"/>
    <mergeCell ref="K10:M10"/>
    <mergeCell ref="H10:J10"/>
    <mergeCell ref="T16:V16"/>
    <mergeCell ref="A45:B46"/>
    <mergeCell ref="C45:D46"/>
    <mergeCell ref="E45:G45"/>
    <mergeCell ref="K45:M45"/>
    <mergeCell ref="N45:P45"/>
    <mergeCell ref="A10:B11"/>
    <mergeCell ref="BC11:BD11"/>
    <mergeCell ref="C41:E41"/>
    <mergeCell ref="C42:E42"/>
    <mergeCell ref="C43:E43"/>
    <mergeCell ref="AS11:AS12"/>
    <mergeCell ref="BB10:BE10"/>
    <mergeCell ref="AI11:AJ11"/>
    <mergeCell ref="AK11:AK12"/>
    <mergeCell ref="AM11:AN11"/>
    <mergeCell ref="AH10:AK10"/>
    <mergeCell ref="AU11:AV11"/>
    <mergeCell ref="AL10:AO10"/>
    <mergeCell ref="AP10:AS10"/>
    <mergeCell ref="AT10:AW10"/>
    <mergeCell ref="AO11:AO12"/>
    <mergeCell ref="K16:M16"/>
    <mergeCell ref="N16:P16"/>
    <mergeCell ref="Q16:S16"/>
    <mergeCell ref="A16:B17"/>
    <mergeCell ref="C16:C17"/>
    <mergeCell ref="D16:D17"/>
    <mergeCell ref="E16:G16"/>
    <mergeCell ref="H16:J16"/>
    <mergeCell ref="T1:V1"/>
    <mergeCell ref="B5:B6"/>
    <mergeCell ref="C5:E6"/>
    <mergeCell ref="F5:H6"/>
    <mergeCell ref="I5:K5"/>
    <mergeCell ref="L5:Q5"/>
    <mergeCell ref="I6:K6"/>
    <mergeCell ref="L6:N6"/>
    <mergeCell ref="O6:Q6"/>
    <mergeCell ref="L7:N7"/>
    <mergeCell ref="AX10:BA10"/>
    <mergeCell ref="O7:Q7"/>
    <mergeCell ref="A2:K2"/>
    <mergeCell ref="O2:P2"/>
    <mergeCell ref="C7:E7"/>
    <mergeCell ref="F7:H7"/>
    <mergeCell ref="I7:K7"/>
    <mergeCell ref="O8:Q8"/>
    <mergeCell ref="N10:P10"/>
    <mergeCell ref="Q10:S10"/>
    <mergeCell ref="T10:V10"/>
    <mergeCell ref="C8:E8"/>
    <mergeCell ref="F8:H8"/>
    <mergeCell ref="I8:K8"/>
    <mergeCell ref="L8:N8"/>
    <mergeCell ref="AF10:AG12"/>
    <mergeCell ref="AQ11:AR11"/>
    <mergeCell ref="BB11:BB12"/>
    <mergeCell ref="AF28:BF31"/>
    <mergeCell ref="AH11:AH12"/>
    <mergeCell ref="AL11:AL12"/>
    <mergeCell ref="AP11:AP12"/>
    <mergeCell ref="AT11:AT12"/>
    <mergeCell ref="AX11:AX12"/>
    <mergeCell ref="BE11:BE12"/>
    <mergeCell ref="AY11:AZ11"/>
    <mergeCell ref="BA11:BA12"/>
    <mergeCell ref="AW11:AW12"/>
  </mergeCells>
  <phoneticPr fontId="2"/>
  <conditionalFormatting sqref="AI13:AI25 AM13:AM25 AQ13:AQ25 AU13:AU25 AY13:AY25 BC13:BC25">
    <cfRule type="expression" dxfId="5" priority="2">
      <formula>(AH13+AI13)&lt;(AH35+AI35)</formula>
    </cfRule>
  </conditionalFormatting>
  <conditionalFormatting sqref="BA13:BB24 AH13:AH25 AK13:AL25 AO13:AP25 AS13:AT25 AW13:AX25 BE13:BE25">
    <cfRule type="expression" dxfId="4" priority="1">
      <formula>AH13&lt;AH35</formula>
    </cfRule>
  </conditionalFormatting>
  <dataValidations count="3">
    <dataValidation type="list" allowBlank="1" showInputMessage="1" showErrorMessage="1" sqref="D12:D14 D18:D37" xr:uid="{00000000-0002-0000-0200-000000000000}">
      <formula1>"○"</formula1>
    </dataValidation>
    <dataValidation type="list" allowBlank="1" showInputMessage="1" showErrorMessage="1" sqref="Q2" xr:uid="{00000000-0002-0000-0200-000001000000}">
      <formula1>"60・65,90新,90再,180"</formula1>
    </dataValidation>
    <dataValidation type="list" allowBlank="1" showInputMessage="1" showErrorMessage="1" sqref="C12:C14 C47:C61 C18:C37" xr:uid="{00000000-0002-0000-0200-000002000000}">
      <formula1>"常勤,非常勤"</formula1>
    </dataValidation>
  </dataValidations>
  <pageMargins left="0.70866141732283472" right="0.70866141732283472" top="0.74803149606299213" bottom="0.74803149606299213" header="0.31496062992125984" footer="0.31496062992125984"/>
  <pageSetup paperSize="9" scale="61" orientation="landscape" r:id="rId1"/>
  <rowBreaks count="1" manualBreakCount="1">
    <brk id="38" max="23"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E61"/>
  <sheetViews>
    <sheetView topLeftCell="A7" zoomScale="85" zoomScaleNormal="85" workbookViewId="0">
      <selection activeCell="B20" sqref="B20"/>
    </sheetView>
  </sheetViews>
  <sheetFormatPr defaultColWidth="9" defaultRowHeight="11"/>
  <cols>
    <col min="1" max="1" width="3.25" style="8" customWidth="1"/>
    <col min="2" max="2" width="16.5" style="8" customWidth="1"/>
    <col min="3" max="3" width="6" style="8" bestFit="1" customWidth="1"/>
    <col min="4" max="4" width="6" style="8" customWidth="1"/>
    <col min="5" max="5" width="7.5" style="8" customWidth="1"/>
    <col min="6" max="6" width="2.5" style="8" customWidth="1"/>
    <col min="7" max="8" width="7.5" style="8" customWidth="1"/>
    <col min="9" max="9" width="2.5" style="8" customWidth="1"/>
    <col min="10" max="11" width="7.5" style="8" customWidth="1"/>
    <col min="12" max="12" width="2.5" style="8" customWidth="1"/>
    <col min="13" max="14" width="7.5" style="8" customWidth="1"/>
    <col min="15" max="15" width="2.5" style="8" customWidth="1"/>
    <col min="16" max="17" width="7.5" style="8" customWidth="1"/>
    <col min="18" max="18" width="2.5" style="8" customWidth="1"/>
    <col min="19" max="20" width="7.5" style="8" customWidth="1"/>
    <col min="21" max="21" width="2.5" style="8" customWidth="1"/>
    <col min="22" max="22" width="7.5" style="8" customWidth="1"/>
    <col min="23" max="24" width="4.4140625" style="8" hidden="1" customWidth="1"/>
    <col min="25" max="25" width="9" style="8"/>
    <col min="26" max="26" width="5.25" style="8" hidden="1" customWidth="1"/>
    <col min="27" max="27" width="12.25" style="8" hidden="1" customWidth="1"/>
    <col min="28" max="30" width="10.4140625" style="8" hidden="1" customWidth="1"/>
    <col min="31" max="31" width="3.83203125" style="8" hidden="1" customWidth="1"/>
    <col min="32" max="33" width="5.25" style="8" hidden="1" customWidth="1"/>
    <col min="34" max="57" width="3.5" style="8" hidden="1" customWidth="1"/>
    <col min="58" max="58" width="0" style="8" hidden="1" customWidth="1"/>
    <col min="59" max="16384" width="9" style="8"/>
  </cols>
  <sheetData>
    <row r="1" spans="1:57">
      <c r="A1" s="8" t="s">
        <v>91</v>
      </c>
      <c r="T1" s="95" t="s">
        <v>63</v>
      </c>
      <c r="U1" s="95"/>
      <c r="V1" s="95"/>
    </row>
    <row r="2" spans="1:57" ht="21">
      <c r="A2" s="100" t="s">
        <v>28</v>
      </c>
      <c r="B2" s="100"/>
      <c r="C2" s="100"/>
      <c r="D2" s="100"/>
      <c r="E2" s="100"/>
      <c r="F2" s="100"/>
      <c r="G2" s="100"/>
      <c r="H2" s="100"/>
      <c r="I2" s="100"/>
      <c r="J2" s="100"/>
      <c r="K2" s="100"/>
      <c r="O2" s="101" t="s">
        <v>44</v>
      </c>
      <c r="P2" s="101"/>
      <c r="Q2" s="12" t="s">
        <v>109</v>
      </c>
      <c r="R2" s="13" t="s">
        <v>45</v>
      </c>
      <c r="W2" s="44"/>
      <c r="X2" s="44"/>
    </row>
    <row r="3" spans="1:57">
      <c r="AA3" s="8" t="s">
        <v>31</v>
      </c>
      <c r="AC3" s="8" t="s">
        <v>37</v>
      </c>
    </row>
    <row r="4" spans="1:57" ht="13">
      <c r="A4" s="1" t="s">
        <v>27</v>
      </c>
      <c r="E4" s="8" t="s">
        <v>29</v>
      </c>
      <c r="AA4" s="8" t="s">
        <v>49</v>
      </c>
      <c r="AB4" s="8" t="s">
        <v>50</v>
      </c>
      <c r="AC4" s="8" t="s">
        <v>49</v>
      </c>
      <c r="AD4" s="8" t="s">
        <v>50</v>
      </c>
    </row>
    <row r="5" spans="1:57" ht="13">
      <c r="A5" s="1"/>
      <c r="B5" s="110"/>
      <c r="C5" s="111" t="s">
        <v>30</v>
      </c>
      <c r="D5" s="112"/>
      <c r="E5" s="104"/>
      <c r="F5" s="111" t="s">
        <v>32</v>
      </c>
      <c r="G5" s="112"/>
      <c r="H5" s="112"/>
      <c r="I5" s="114"/>
      <c r="J5" s="102"/>
      <c r="K5" s="102"/>
      <c r="L5" s="102" t="s">
        <v>48</v>
      </c>
      <c r="M5" s="102"/>
      <c r="N5" s="102"/>
      <c r="O5" s="102"/>
      <c r="P5" s="102"/>
      <c r="Q5" s="102"/>
      <c r="Z5" s="8" t="s">
        <v>97</v>
      </c>
      <c r="AA5" s="8" t="s">
        <v>52</v>
      </c>
      <c r="AB5" s="8" t="s">
        <v>51</v>
      </c>
      <c r="AC5" s="8" t="s">
        <v>51</v>
      </c>
      <c r="AD5" s="8" t="s">
        <v>51</v>
      </c>
    </row>
    <row r="6" spans="1:57" ht="13">
      <c r="A6" s="1"/>
      <c r="B6" s="108"/>
      <c r="C6" s="105"/>
      <c r="D6" s="113"/>
      <c r="E6" s="106"/>
      <c r="F6" s="105"/>
      <c r="G6" s="113"/>
      <c r="H6" s="106"/>
      <c r="I6" s="102" t="s">
        <v>33</v>
      </c>
      <c r="J6" s="102"/>
      <c r="K6" s="102"/>
      <c r="L6" s="102" t="s">
        <v>46</v>
      </c>
      <c r="M6" s="102"/>
      <c r="N6" s="102"/>
      <c r="O6" s="102" t="s">
        <v>47</v>
      </c>
      <c r="P6" s="102"/>
      <c r="Q6" s="102"/>
      <c r="Z6" s="8" t="s">
        <v>99</v>
      </c>
      <c r="AA6" s="8" t="s">
        <v>52</v>
      </c>
      <c r="AB6" s="8" t="s">
        <v>51</v>
      </c>
      <c r="AC6" s="8" t="s">
        <v>51</v>
      </c>
      <c r="AD6" s="8" t="s">
        <v>51</v>
      </c>
    </row>
    <row r="7" spans="1:57" ht="22" customHeight="1">
      <c r="A7" s="1"/>
      <c r="B7" s="10" t="s">
        <v>38</v>
      </c>
      <c r="C7" s="99" t="s">
        <v>40</v>
      </c>
      <c r="D7" s="99"/>
      <c r="E7" s="99"/>
      <c r="F7" s="99" t="s">
        <v>35</v>
      </c>
      <c r="G7" s="99"/>
      <c r="H7" s="99"/>
      <c r="I7" s="99" t="s">
        <v>34</v>
      </c>
      <c r="J7" s="99"/>
      <c r="K7" s="99"/>
      <c r="L7" s="99" t="str">
        <f>VLOOKUP($Q$2,$Z$3:$AD$8,2,FALSE)</f>
        <v>２(各45名)</v>
      </c>
      <c r="M7" s="99"/>
      <c r="N7" s="99"/>
      <c r="O7" s="99" t="str">
        <f>VLOOKUP($Q$2,$Z$3:$AD$8,3,FALSE)</f>
        <v>１(40名以下)</v>
      </c>
      <c r="P7" s="99"/>
      <c r="Q7" s="99"/>
      <c r="Z7" s="8" t="s">
        <v>100</v>
      </c>
      <c r="AA7" s="8" t="s">
        <v>53</v>
      </c>
      <c r="AB7" s="8" t="s">
        <v>51</v>
      </c>
      <c r="AC7" s="8" t="s">
        <v>51</v>
      </c>
      <c r="AD7" s="8" t="s">
        <v>51</v>
      </c>
    </row>
    <row r="8" spans="1:57" ht="22" customHeight="1">
      <c r="A8" s="1"/>
      <c r="B8" s="10" t="s">
        <v>39</v>
      </c>
      <c r="C8" s="99" t="s">
        <v>36</v>
      </c>
      <c r="D8" s="99"/>
      <c r="E8" s="99"/>
      <c r="F8" s="99" t="s">
        <v>35</v>
      </c>
      <c r="G8" s="99"/>
      <c r="H8" s="99"/>
      <c r="I8" s="99" t="s">
        <v>41</v>
      </c>
      <c r="J8" s="99"/>
      <c r="K8" s="99"/>
      <c r="L8" s="99" t="str">
        <f>VLOOKUP($Q$2,$Z$3:$AD$8,4,FALSE)</f>
        <v>１(40名以下)</v>
      </c>
      <c r="M8" s="99"/>
      <c r="N8" s="99"/>
      <c r="O8" s="99" t="str">
        <f>VLOOKUP($Q$2,$Z$3:$AD$8,5,FALSE)</f>
        <v>１(40名以下)</v>
      </c>
      <c r="P8" s="99"/>
      <c r="Q8" s="99"/>
      <c r="Z8" s="8">
        <v>180</v>
      </c>
      <c r="AA8" s="8" t="s">
        <v>93</v>
      </c>
      <c r="AB8" s="8" t="s">
        <v>51</v>
      </c>
      <c r="AC8" s="8" t="s">
        <v>51</v>
      </c>
      <c r="AD8" s="8" t="s">
        <v>51</v>
      </c>
    </row>
    <row r="9" spans="1:57" ht="13">
      <c r="A9" s="1"/>
    </row>
    <row r="10" spans="1:57" ht="18.899999999999999" customHeight="1" thickBot="1">
      <c r="A10" s="103" t="s">
        <v>79</v>
      </c>
      <c r="B10" s="104"/>
      <c r="C10" s="107" t="s">
        <v>25</v>
      </c>
      <c r="D10" s="107" t="s">
        <v>14</v>
      </c>
      <c r="E10" s="102" t="s">
        <v>16</v>
      </c>
      <c r="F10" s="102"/>
      <c r="G10" s="102"/>
      <c r="H10" s="102" t="s">
        <v>17</v>
      </c>
      <c r="I10" s="102"/>
      <c r="J10" s="102"/>
      <c r="K10" s="102" t="s">
        <v>18</v>
      </c>
      <c r="L10" s="102"/>
      <c r="M10" s="102"/>
      <c r="N10" s="102" t="s">
        <v>19</v>
      </c>
      <c r="O10" s="102"/>
      <c r="P10" s="102"/>
      <c r="Q10" s="102" t="s">
        <v>20</v>
      </c>
      <c r="R10" s="102"/>
      <c r="S10" s="102"/>
      <c r="T10" s="102" t="s">
        <v>21</v>
      </c>
      <c r="U10" s="102"/>
      <c r="V10" s="102"/>
      <c r="W10" s="110" t="s">
        <v>69</v>
      </c>
      <c r="X10" s="110" t="s">
        <v>70</v>
      </c>
      <c r="AF10" s="86" t="s">
        <v>54</v>
      </c>
      <c r="AG10" s="87"/>
      <c r="AH10" s="84" t="s">
        <v>16</v>
      </c>
      <c r="AI10" s="84"/>
      <c r="AJ10" s="84"/>
      <c r="AK10" s="92"/>
      <c r="AL10" s="84" t="s">
        <v>17</v>
      </c>
      <c r="AM10" s="84"/>
      <c r="AN10" s="84"/>
      <c r="AO10" s="92"/>
      <c r="AP10" s="84" t="s">
        <v>18</v>
      </c>
      <c r="AQ10" s="84"/>
      <c r="AR10" s="84"/>
      <c r="AS10" s="92"/>
      <c r="AT10" s="84" t="s">
        <v>19</v>
      </c>
      <c r="AU10" s="84"/>
      <c r="AV10" s="84"/>
      <c r="AW10" s="92"/>
      <c r="AX10" s="84" t="s">
        <v>20</v>
      </c>
      <c r="AY10" s="84"/>
      <c r="AZ10" s="84"/>
      <c r="BA10" s="92"/>
      <c r="BB10" s="84" t="s">
        <v>21</v>
      </c>
      <c r="BC10" s="84"/>
      <c r="BD10" s="84"/>
      <c r="BE10" s="92"/>
    </row>
    <row r="11" spans="1:57">
      <c r="A11" s="105"/>
      <c r="B11" s="106"/>
      <c r="C11" s="108"/>
      <c r="D11" s="109"/>
      <c r="E11" s="15" t="s">
        <v>23</v>
      </c>
      <c r="F11" s="16" t="s">
        <v>22</v>
      </c>
      <c r="G11" s="17" t="s">
        <v>24</v>
      </c>
      <c r="H11" s="15" t="s">
        <v>23</v>
      </c>
      <c r="I11" s="16" t="s">
        <v>22</v>
      </c>
      <c r="J11" s="17" t="s">
        <v>24</v>
      </c>
      <c r="K11" s="15" t="s">
        <v>23</v>
      </c>
      <c r="L11" s="16" t="s">
        <v>22</v>
      </c>
      <c r="M11" s="17" t="s">
        <v>24</v>
      </c>
      <c r="N11" s="15" t="s">
        <v>23</v>
      </c>
      <c r="O11" s="16" t="s">
        <v>22</v>
      </c>
      <c r="P11" s="17" t="s">
        <v>24</v>
      </c>
      <c r="Q11" s="15" t="s">
        <v>23</v>
      </c>
      <c r="R11" s="16" t="s">
        <v>22</v>
      </c>
      <c r="S11" s="17" t="s">
        <v>24</v>
      </c>
      <c r="T11" s="15" t="s">
        <v>23</v>
      </c>
      <c r="U11" s="16" t="s">
        <v>22</v>
      </c>
      <c r="V11" s="17" t="s">
        <v>24</v>
      </c>
      <c r="W11" s="108"/>
      <c r="X11" s="108"/>
      <c r="AF11" s="88"/>
      <c r="AG11" s="89"/>
      <c r="AH11" s="92" t="s">
        <v>8</v>
      </c>
      <c r="AI11" s="84" t="s">
        <v>9</v>
      </c>
      <c r="AJ11" s="85"/>
      <c r="AK11" s="97" t="s">
        <v>11</v>
      </c>
      <c r="AL11" s="93" t="s">
        <v>8</v>
      </c>
      <c r="AM11" s="84" t="s">
        <v>9</v>
      </c>
      <c r="AN11" s="85"/>
      <c r="AO11" s="97" t="s">
        <v>11</v>
      </c>
      <c r="AP11" s="93" t="s">
        <v>8</v>
      </c>
      <c r="AQ11" s="84" t="s">
        <v>9</v>
      </c>
      <c r="AR11" s="85"/>
      <c r="AS11" s="97" t="s">
        <v>11</v>
      </c>
      <c r="AT11" s="93" t="s">
        <v>8</v>
      </c>
      <c r="AU11" s="84" t="s">
        <v>9</v>
      </c>
      <c r="AV11" s="85"/>
      <c r="AW11" s="97" t="s">
        <v>11</v>
      </c>
      <c r="AX11" s="93" t="s">
        <v>8</v>
      </c>
      <c r="AY11" s="84" t="s">
        <v>9</v>
      </c>
      <c r="AZ11" s="85"/>
      <c r="BA11" s="97" t="s">
        <v>11</v>
      </c>
      <c r="BB11" s="93" t="s">
        <v>8</v>
      </c>
      <c r="BC11" s="84" t="s">
        <v>9</v>
      </c>
      <c r="BD11" s="85"/>
      <c r="BE11" s="97" t="s">
        <v>11</v>
      </c>
    </row>
    <row r="12" spans="1:57">
      <c r="A12" s="9">
        <v>1</v>
      </c>
      <c r="B12" s="47" t="s">
        <v>1</v>
      </c>
      <c r="C12" s="48" t="s">
        <v>7</v>
      </c>
      <c r="D12" s="49" t="s">
        <v>68</v>
      </c>
      <c r="E12" s="50"/>
      <c r="F12" s="51" t="s">
        <v>22</v>
      </c>
      <c r="G12" s="52"/>
      <c r="H12" s="50"/>
      <c r="I12" s="51" t="s">
        <v>22</v>
      </c>
      <c r="J12" s="52"/>
      <c r="K12" s="50"/>
      <c r="L12" s="51" t="s">
        <v>22</v>
      </c>
      <c r="M12" s="52"/>
      <c r="N12" s="50"/>
      <c r="O12" s="51" t="s">
        <v>22</v>
      </c>
      <c r="P12" s="52"/>
      <c r="Q12" s="50"/>
      <c r="R12" s="51" t="s">
        <v>22</v>
      </c>
      <c r="S12" s="52"/>
      <c r="T12" s="50"/>
      <c r="U12" s="51" t="s">
        <v>22</v>
      </c>
      <c r="V12" s="52"/>
      <c r="W12" s="45">
        <f>((G12-E12)+(J12-H12)+(M12-K12)+(P12-N12)+(S12-Q12)+(V12-T12))*24-COUNTA(E12,H12,K12,N12,Q12,T12)*1</f>
        <v>0</v>
      </c>
      <c r="X12" s="45">
        <f>W12*4</f>
        <v>0</v>
      </c>
      <c r="AF12" s="90"/>
      <c r="AG12" s="91"/>
      <c r="AH12" s="96"/>
      <c r="AI12" s="25" t="s">
        <v>55</v>
      </c>
      <c r="AJ12" s="29" t="s">
        <v>56</v>
      </c>
      <c r="AK12" s="98"/>
      <c r="AL12" s="94"/>
      <c r="AM12" s="25" t="s">
        <v>55</v>
      </c>
      <c r="AN12" s="29" t="s">
        <v>56</v>
      </c>
      <c r="AO12" s="98"/>
      <c r="AP12" s="94"/>
      <c r="AQ12" s="25" t="s">
        <v>55</v>
      </c>
      <c r="AR12" s="29" t="s">
        <v>56</v>
      </c>
      <c r="AS12" s="98"/>
      <c r="AT12" s="94"/>
      <c r="AU12" s="25" t="s">
        <v>55</v>
      </c>
      <c r="AV12" s="29" t="s">
        <v>56</v>
      </c>
      <c r="AW12" s="98"/>
      <c r="AX12" s="94"/>
      <c r="AY12" s="25" t="s">
        <v>55</v>
      </c>
      <c r="AZ12" s="29" t="s">
        <v>56</v>
      </c>
      <c r="BA12" s="98"/>
      <c r="BB12" s="94"/>
      <c r="BC12" s="25" t="s">
        <v>55</v>
      </c>
      <c r="BD12" s="29" t="s">
        <v>56</v>
      </c>
      <c r="BE12" s="98"/>
    </row>
    <row r="13" spans="1:57">
      <c r="A13" s="9">
        <v>2</v>
      </c>
      <c r="B13" s="47"/>
      <c r="C13" s="48"/>
      <c r="D13" s="49"/>
      <c r="E13" s="50"/>
      <c r="F13" s="51" t="s">
        <v>22</v>
      </c>
      <c r="G13" s="52"/>
      <c r="H13" s="50"/>
      <c r="I13" s="51" t="s">
        <v>22</v>
      </c>
      <c r="J13" s="52"/>
      <c r="K13" s="50"/>
      <c r="L13" s="51" t="s">
        <v>22</v>
      </c>
      <c r="M13" s="52"/>
      <c r="N13" s="50"/>
      <c r="O13" s="51" t="s">
        <v>22</v>
      </c>
      <c r="P13" s="52"/>
      <c r="Q13" s="50"/>
      <c r="R13" s="51" t="s">
        <v>22</v>
      </c>
      <c r="S13" s="52"/>
      <c r="T13" s="50"/>
      <c r="U13" s="51" t="s">
        <v>22</v>
      </c>
      <c r="V13" s="52"/>
      <c r="W13" s="45">
        <f t="shared" ref="W13:W14" si="0">((G13-E13)+(J13-H13)+(M13-K13)+(P13-N13)+(S13-Q13)+(V13-T13))*24-COUNTA(E13,H13,K13,N13,Q13,T13)*1</f>
        <v>0</v>
      </c>
      <c r="X13" s="45">
        <f t="shared" ref="X13:X14" si="1">W13*4</f>
        <v>0</v>
      </c>
      <c r="AF13" s="20">
        <v>0.29166666666666669</v>
      </c>
      <c r="AG13" s="20">
        <v>0.33333333333333331</v>
      </c>
      <c r="AH13" s="9">
        <f>COUNTIFS($E$18:$E$37,"&lt;="&amp;AF13+1/(24*60*60),$G$18:$G$37,"&gt;="&amp;AG13-1/(24*60*60),$C$18:$C$37,"常勤",$D$18:$D$37,"○")</f>
        <v>0</v>
      </c>
      <c r="AI13" s="9">
        <f t="shared" ref="AI13:AI25" si="2">COUNTIFS($E$18:$E$37,"&lt;="&amp;AF13+1/(24*60*60),$G$18:$G$37,"&gt;="&amp;AG13-1/(24*60*60),$C$18:$C$37,"非常勤",$D$18:$D$37,"○")</f>
        <v>0</v>
      </c>
      <c r="AJ13" s="30">
        <f t="shared" ref="AJ13:AJ25" si="3">COUNTIFS($E$18:$E$37,"&lt;="&amp;AF13+1/(24*60*60),$G$18:$G$37,"&gt;="&amp;AG13-1/(24*60*60),$C$18:$C$37,"非常勤",$D$18:$D$37,"")</f>
        <v>0</v>
      </c>
      <c r="AK13" s="34">
        <f t="shared" ref="AK13:AK25" si="4">SUM(AH13:AJ13)</f>
        <v>0</v>
      </c>
      <c r="AL13" s="40">
        <f t="shared" ref="AL13:AL25" si="5">COUNTIFS($H$18:$H$37,"&lt;="&amp;AF13+1/(24*60*60),$J$18:$J$37,"&gt;="&amp;AG13-1/(24*60*60),$C$18:$C$37,"常勤",$D$18:$D$37,"○")</f>
        <v>0</v>
      </c>
      <c r="AM13" s="9">
        <f t="shared" ref="AM13:AM25" si="6">COUNTIFS($H$18:$H$37,"&lt;="&amp;AF13+1/(24*60*60),$J$18:$J$37,"&gt;="&amp;AG13-1/(24*60*60),$C$18:$C$37,"非常勤",$D$18:$D$37,"○")</f>
        <v>0</v>
      </c>
      <c r="AN13" s="30">
        <f t="shared" ref="AN13:AN25" si="7">COUNTIFS($H$18:$H$37,"&lt;="&amp;AF13+1/(24*60*60),$J$18:$J$37,"&gt;="&amp;AG13-1/(24*60*60),$C$18:$C$37,"非常勤",$D$18:$D$37,"")</f>
        <v>0</v>
      </c>
      <c r="AO13" s="34">
        <f t="shared" ref="AO13:AO25" si="8">SUM(AL13:AN13)</f>
        <v>0</v>
      </c>
      <c r="AP13" s="40">
        <f t="shared" ref="AP13:AP25" si="9">COUNTIFS($K$18:$K$37,"&lt;="&amp;AF13+1/(24*60*60),$M$18:$M$37,"&gt;="&amp;AG13-1/(24*60*60),$C$18:$C$37,"常勤",$D$18:$D$37,"○")</f>
        <v>0</v>
      </c>
      <c r="AQ13" s="9">
        <f t="shared" ref="AQ13:AQ25" si="10">COUNTIFS($K$18:$K$37,"&lt;="&amp;AF13+1/(24*60*60),$M$18:$M$37,"&gt;="&amp;AG13-1/(24*60*60),$C$18:$C$37,"非常勤",$D$18:$D$37,"○")</f>
        <v>0</v>
      </c>
      <c r="AR13" s="30">
        <f t="shared" ref="AR13:AR25" si="11">COUNTIFS($K$18:$K$37,"&lt;="&amp;AF13+1/(24*60*60),$M$18:$M$37,"&gt;="&amp;AG13-1/(24*60*60),$C$18:$C$37,"非常勤",$D$18:$D$37,"")</f>
        <v>0</v>
      </c>
      <c r="AS13" s="34">
        <f t="shared" ref="AS13:AS25" si="12">SUM(AP13:AR13)</f>
        <v>0</v>
      </c>
      <c r="AT13" s="40">
        <f t="shared" ref="AT13:AT25" si="13">COUNTIFS($N$18:$N$37,"&lt;="&amp;AF13+1/(24*60*60),$P$18:$P$37,"&gt;="&amp;AG13-1/(24*60*60),$C$18:$C$37,"常勤",$D$18:$D$37,"○")</f>
        <v>0</v>
      </c>
      <c r="AU13" s="9">
        <f t="shared" ref="AU13:AU25" si="14">COUNTIFS($N$18:$N$37,"&lt;="&amp;AF13+1/(24*60*60),$P$18:$P$37,"&gt;="&amp;AG13-1/(24*60*60),$C$18:$C$37,"非常勤",$D$18:$D$37,"○")</f>
        <v>0</v>
      </c>
      <c r="AV13" s="30">
        <f t="shared" ref="AV13:AV25" si="15">COUNTIFS($N$18:$N$37,"&lt;="&amp;AF13+1/(24*60*60),$P$18:$P$37,"&gt;="&amp;AG13-1/(24*60*60),$C$18:$C$37,"非常勤",$D$18:$D$37,"")</f>
        <v>0</v>
      </c>
      <c r="AW13" s="34">
        <f t="shared" ref="AW13:AW25" si="16">SUM(AT13:AV13)</f>
        <v>0</v>
      </c>
      <c r="AX13" s="40">
        <f t="shared" ref="AX13:AX25" si="17">COUNTIFS($Q$18:$Q$37,"&lt;="&amp;AF13+1/(24*60*60),$S$18:$S$37,"&gt;="&amp;AG13-1/(24*60*60),$C$18:$C$37,"常勤",$D$18:$D$37,"○")</f>
        <v>0</v>
      </c>
      <c r="AY13" s="9">
        <f>COUNTIFS($Q$18:$Q$37,"&lt;="&amp;AF13+1/(24*60*60),$S$18:$S$37,"&gt;="&amp;AG13-1/(24*60*60),$C$18:$C$37,"非常勤",$D$18:$D$37,"○")</f>
        <v>0</v>
      </c>
      <c r="AZ13" s="30">
        <f t="shared" ref="AZ13:AZ25" si="18">COUNTIFS($Q$18:$Q$37,"&lt;="&amp;AF13+1/(24*60*60),$S$18:$S$37,"&gt;="&amp;AG13-1/(24*60*60),$C$18:$C$37,"非常勤",$D$18:$D$37,"")</f>
        <v>0</v>
      </c>
      <c r="BA13" s="34">
        <f t="shared" ref="BA13:BA25" si="19">SUM(AX13:AZ13)</f>
        <v>0</v>
      </c>
      <c r="BB13" s="40">
        <f t="shared" ref="BB13:BB25" si="20">COUNTIFS($T$18:$T$37,"&lt;="&amp;AF13+1/(24*60*60),$V$18:$V$37,"&gt;="&amp;AG13-1/(24*60*60),$C$18:$C$37,"常勤",$D$18:$D$37,"○")</f>
        <v>0</v>
      </c>
      <c r="BC13" s="9">
        <f t="shared" ref="BC13:BC25" si="21">COUNTIFS($T$18:$T$37,"&lt;="&amp;AF13+1/(24*60*60),$V$18:$V$37,"&gt;="&amp;AG13-1/(24*60*60),$C$18:$C$37,"非常勤",$D$18:$D$37,"○")</f>
        <v>0</v>
      </c>
      <c r="BD13" s="30">
        <f t="shared" ref="BD13:BD25" si="22">COUNTIFS($T$18:$T$37,"&lt;="&amp;AF13+1/(24*60*60),$V$18:$V$37,"&gt;="&amp;AG13-1/(24*60*60),$C$18:$C$37,"非常勤",$D$18:$D$37,"")</f>
        <v>0</v>
      </c>
      <c r="BE13" s="34">
        <f t="shared" ref="BE13:BE25" si="23">SUM(BB13:BD13)</f>
        <v>0</v>
      </c>
    </row>
    <row r="14" spans="1:57">
      <c r="A14" s="9">
        <v>3</v>
      </c>
      <c r="B14" s="47"/>
      <c r="C14" s="48"/>
      <c r="D14" s="49"/>
      <c r="E14" s="50"/>
      <c r="F14" s="51" t="s">
        <v>22</v>
      </c>
      <c r="G14" s="52"/>
      <c r="H14" s="50"/>
      <c r="I14" s="51" t="s">
        <v>22</v>
      </c>
      <c r="J14" s="52"/>
      <c r="K14" s="50"/>
      <c r="L14" s="51" t="s">
        <v>22</v>
      </c>
      <c r="M14" s="52"/>
      <c r="N14" s="50"/>
      <c r="O14" s="51" t="s">
        <v>22</v>
      </c>
      <c r="P14" s="52"/>
      <c r="Q14" s="50"/>
      <c r="R14" s="51" t="s">
        <v>22</v>
      </c>
      <c r="S14" s="52"/>
      <c r="T14" s="50"/>
      <c r="U14" s="51" t="s">
        <v>22</v>
      </c>
      <c r="V14" s="52"/>
      <c r="W14" s="45">
        <f t="shared" si="0"/>
        <v>0</v>
      </c>
      <c r="X14" s="45">
        <f t="shared" si="1"/>
        <v>0</v>
      </c>
      <c r="AF14" s="20">
        <v>0.33333333333333331</v>
      </c>
      <c r="AG14" s="20">
        <v>0.375</v>
      </c>
      <c r="AH14" s="28">
        <f>COUNTIFS($E$18:$E$37,"&lt;="&amp;AF14+1/(24*60*60),$G$18:$G$37,"&gt;="&amp;AG14-1/(24*60*60),$C$18:$C$37,"常勤",$D$18:$D$37,"○")</f>
        <v>0</v>
      </c>
      <c r="AI14" s="28">
        <f t="shared" si="2"/>
        <v>0</v>
      </c>
      <c r="AJ14" s="31">
        <f t="shared" si="3"/>
        <v>0</v>
      </c>
      <c r="AK14" s="35">
        <f t="shared" si="4"/>
        <v>0</v>
      </c>
      <c r="AL14" s="41">
        <f>COUNTIFS($H$18:$H$37,"&lt;="&amp;AF14+1/(24*60*60),$J$18:$J$37,"&gt;="&amp;AG14-1/(24*60*60),$C$18:$C$37,"常勤",$D$18:$D$37,"○")</f>
        <v>0</v>
      </c>
      <c r="AM14" s="28">
        <f t="shared" si="6"/>
        <v>0</v>
      </c>
      <c r="AN14" s="31">
        <f t="shared" si="7"/>
        <v>0</v>
      </c>
      <c r="AO14" s="35">
        <f t="shared" si="8"/>
        <v>0</v>
      </c>
      <c r="AP14" s="41">
        <f t="shared" si="9"/>
        <v>0</v>
      </c>
      <c r="AQ14" s="28">
        <f t="shared" si="10"/>
        <v>0</v>
      </c>
      <c r="AR14" s="31">
        <f t="shared" si="11"/>
        <v>0</v>
      </c>
      <c r="AS14" s="35">
        <f t="shared" si="12"/>
        <v>0</v>
      </c>
      <c r="AT14" s="41">
        <f t="shared" si="13"/>
        <v>0</v>
      </c>
      <c r="AU14" s="28">
        <f t="shared" si="14"/>
        <v>0</v>
      </c>
      <c r="AV14" s="31">
        <f t="shared" si="15"/>
        <v>0</v>
      </c>
      <c r="AW14" s="35">
        <f t="shared" si="16"/>
        <v>0</v>
      </c>
      <c r="AX14" s="41">
        <f t="shared" si="17"/>
        <v>0</v>
      </c>
      <c r="AY14" s="28">
        <f>COUNTIFS($Q$18:$Q$37,"&lt;="&amp;AF14+1/(24*60*60),$S$18:$S$37,"&gt;="&amp;AG14-1/(24*60*60),$C$18:$C$37,"非常勤",$D$18:$D$37,"○")</f>
        <v>0</v>
      </c>
      <c r="AZ14" s="31">
        <f t="shared" si="18"/>
        <v>0</v>
      </c>
      <c r="BA14" s="35">
        <f t="shared" si="19"/>
        <v>0</v>
      </c>
      <c r="BB14" s="41">
        <f t="shared" si="20"/>
        <v>0</v>
      </c>
      <c r="BC14" s="28">
        <f t="shared" si="21"/>
        <v>0</v>
      </c>
      <c r="BD14" s="31">
        <f t="shared" si="22"/>
        <v>0</v>
      </c>
      <c r="BE14" s="35">
        <f t="shared" si="23"/>
        <v>0</v>
      </c>
    </row>
    <row r="15" spans="1:57" ht="13">
      <c r="A15" s="1"/>
      <c r="AF15" s="20">
        <v>0.375</v>
      </c>
      <c r="AG15" s="20">
        <v>0.41666666666666702</v>
      </c>
      <c r="AH15" s="28">
        <f>COUNTIFS($E$18:$E$37,"&lt;="&amp;AF15+1/(24*60*60),$G$18:$G$37,"&gt;="&amp;AG15-1/(24*60*60),$C$18:$C$37,"常勤",$D$18:$D$37,"○")</f>
        <v>0</v>
      </c>
      <c r="AI15" s="28">
        <f t="shared" si="2"/>
        <v>0</v>
      </c>
      <c r="AJ15" s="31">
        <f t="shared" si="3"/>
        <v>0</v>
      </c>
      <c r="AK15" s="35">
        <f t="shared" si="4"/>
        <v>0</v>
      </c>
      <c r="AL15" s="41">
        <f t="shared" si="5"/>
        <v>0</v>
      </c>
      <c r="AM15" s="28">
        <f t="shared" si="6"/>
        <v>0</v>
      </c>
      <c r="AN15" s="31">
        <f t="shared" si="7"/>
        <v>0</v>
      </c>
      <c r="AO15" s="35">
        <f t="shared" si="8"/>
        <v>0</v>
      </c>
      <c r="AP15" s="41">
        <f t="shared" si="9"/>
        <v>0</v>
      </c>
      <c r="AQ15" s="28">
        <f t="shared" si="10"/>
        <v>0</v>
      </c>
      <c r="AR15" s="31">
        <f t="shared" si="11"/>
        <v>0</v>
      </c>
      <c r="AS15" s="35">
        <f t="shared" si="12"/>
        <v>0</v>
      </c>
      <c r="AT15" s="41">
        <f t="shared" si="13"/>
        <v>0</v>
      </c>
      <c r="AU15" s="28">
        <f t="shared" si="14"/>
        <v>0</v>
      </c>
      <c r="AV15" s="31">
        <f t="shared" si="15"/>
        <v>0</v>
      </c>
      <c r="AW15" s="35">
        <f t="shared" si="16"/>
        <v>0</v>
      </c>
      <c r="AX15" s="41">
        <f t="shared" si="17"/>
        <v>0</v>
      </c>
      <c r="AY15" s="28">
        <f t="shared" ref="AY15:AY25" si="24">COUNTIFS($Q$18:$Q$37,"&lt;="&amp;AF15+1/(24*60*60),$S$18:$S$37,"&gt;="&amp;AG15-1/(24*60*60),$C$18:$C$37,"非常勤",$D$18:$D$37,"○")</f>
        <v>0</v>
      </c>
      <c r="AZ15" s="31">
        <f t="shared" si="18"/>
        <v>0</v>
      </c>
      <c r="BA15" s="35">
        <f t="shared" si="19"/>
        <v>0</v>
      </c>
      <c r="BB15" s="41">
        <f t="shared" si="20"/>
        <v>0</v>
      </c>
      <c r="BC15" s="28">
        <f t="shared" si="21"/>
        <v>0</v>
      </c>
      <c r="BD15" s="31">
        <f t="shared" si="22"/>
        <v>0</v>
      </c>
      <c r="BE15" s="35">
        <f t="shared" si="23"/>
        <v>0</v>
      </c>
    </row>
    <row r="16" spans="1:57">
      <c r="A16" s="103" t="s">
        <v>80</v>
      </c>
      <c r="B16" s="104"/>
      <c r="C16" s="107" t="s">
        <v>25</v>
      </c>
      <c r="D16" s="107" t="s">
        <v>14</v>
      </c>
      <c r="E16" s="102" t="s">
        <v>16</v>
      </c>
      <c r="F16" s="102"/>
      <c r="G16" s="102"/>
      <c r="H16" s="102" t="s">
        <v>17</v>
      </c>
      <c r="I16" s="102"/>
      <c r="J16" s="102"/>
      <c r="K16" s="102" t="s">
        <v>18</v>
      </c>
      <c r="L16" s="102"/>
      <c r="M16" s="102"/>
      <c r="N16" s="102" t="s">
        <v>19</v>
      </c>
      <c r="O16" s="102"/>
      <c r="P16" s="102"/>
      <c r="Q16" s="102" t="s">
        <v>20</v>
      </c>
      <c r="R16" s="102"/>
      <c r="S16" s="102"/>
      <c r="T16" s="102" t="s">
        <v>21</v>
      </c>
      <c r="U16" s="102"/>
      <c r="V16" s="102"/>
      <c r="W16" s="110" t="s">
        <v>69</v>
      </c>
      <c r="X16" s="110" t="s">
        <v>70</v>
      </c>
      <c r="AF16" s="20">
        <v>0.41666666666666669</v>
      </c>
      <c r="AG16" s="20">
        <v>0.45833333333333331</v>
      </c>
      <c r="AH16" s="28">
        <f>COUNTIFS($E$18:$E$37,"&lt;="&amp;AF16+1/(24*60*60),$G$18:$G$37,"&gt;="&amp;AG16-1/(24*60*60),$C$18:$C$37,"常勤",$D$18:$D$37,"○")</f>
        <v>0</v>
      </c>
      <c r="AI16" s="28">
        <f t="shared" si="2"/>
        <v>0</v>
      </c>
      <c r="AJ16" s="31">
        <f t="shared" si="3"/>
        <v>0</v>
      </c>
      <c r="AK16" s="35">
        <f t="shared" si="4"/>
        <v>0</v>
      </c>
      <c r="AL16" s="41">
        <f t="shared" si="5"/>
        <v>0</v>
      </c>
      <c r="AM16" s="28">
        <f t="shared" si="6"/>
        <v>0</v>
      </c>
      <c r="AN16" s="31">
        <f t="shared" si="7"/>
        <v>0</v>
      </c>
      <c r="AO16" s="35">
        <f t="shared" si="8"/>
        <v>0</v>
      </c>
      <c r="AP16" s="41">
        <f t="shared" si="9"/>
        <v>0</v>
      </c>
      <c r="AQ16" s="28">
        <f t="shared" si="10"/>
        <v>0</v>
      </c>
      <c r="AR16" s="31">
        <f t="shared" si="11"/>
        <v>0</v>
      </c>
      <c r="AS16" s="35">
        <f t="shared" si="12"/>
        <v>0</v>
      </c>
      <c r="AT16" s="41">
        <f t="shared" si="13"/>
        <v>0</v>
      </c>
      <c r="AU16" s="28">
        <f t="shared" si="14"/>
        <v>0</v>
      </c>
      <c r="AV16" s="31">
        <f t="shared" si="15"/>
        <v>0</v>
      </c>
      <c r="AW16" s="35">
        <f t="shared" si="16"/>
        <v>0</v>
      </c>
      <c r="AX16" s="41">
        <f t="shared" si="17"/>
        <v>0</v>
      </c>
      <c r="AY16" s="28">
        <f t="shared" si="24"/>
        <v>0</v>
      </c>
      <c r="AZ16" s="31">
        <f t="shared" si="18"/>
        <v>0</v>
      </c>
      <c r="BA16" s="35">
        <f t="shared" si="19"/>
        <v>0</v>
      </c>
      <c r="BB16" s="41">
        <f t="shared" si="20"/>
        <v>0</v>
      </c>
      <c r="BC16" s="28">
        <f t="shared" si="21"/>
        <v>0</v>
      </c>
      <c r="BD16" s="31">
        <f t="shared" si="22"/>
        <v>0</v>
      </c>
      <c r="BE16" s="35">
        <f t="shared" si="23"/>
        <v>0</v>
      </c>
    </row>
    <row r="17" spans="1:57">
      <c r="A17" s="105"/>
      <c r="B17" s="106"/>
      <c r="C17" s="108"/>
      <c r="D17" s="109"/>
      <c r="E17" s="15" t="s">
        <v>23</v>
      </c>
      <c r="F17" s="16" t="s">
        <v>22</v>
      </c>
      <c r="G17" s="17" t="s">
        <v>24</v>
      </c>
      <c r="H17" s="15" t="s">
        <v>23</v>
      </c>
      <c r="I17" s="16" t="s">
        <v>22</v>
      </c>
      <c r="J17" s="17" t="s">
        <v>24</v>
      </c>
      <c r="K17" s="15" t="s">
        <v>23</v>
      </c>
      <c r="L17" s="16" t="s">
        <v>22</v>
      </c>
      <c r="M17" s="17" t="s">
        <v>24</v>
      </c>
      <c r="N17" s="15" t="s">
        <v>23</v>
      </c>
      <c r="O17" s="16" t="s">
        <v>22</v>
      </c>
      <c r="P17" s="17" t="s">
        <v>24</v>
      </c>
      <c r="Q17" s="15" t="s">
        <v>23</v>
      </c>
      <c r="R17" s="16" t="s">
        <v>22</v>
      </c>
      <c r="S17" s="17" t="s">
        <v>24</v>
      </c>
      <c r="T17" s="15" t="s">
        <v>23</v>
      </c>
      <c r="U17" s="16" t="s">
        <v>22</v>
      </c>
      <c r="V17" s="17" t="s">
        <v>24</v>
      </c>
      <c r="W17" s="108"/>
      <c r="X17" s="108"/>
      <c r="AF17" s="20">
        <v>0.45833333333333298</v>
      </c>
      <c r="AG17" s="20">
        <v>0.5</v>
      </c>
      <c r="AH17" s="28">
        <f t="shared" ref="AH17:AH25" si="25">COUNTIFS($E$18:$E$37,"&lt;="&amp;AF17+1/(24*60*60),$G$18:$G$37,"&gt;="&amp;AG17-1/(24*60*60),$C$18:$C$37,"常勤",$D$18:$D$37,"○")</f>
        <v>0</v>
      </c>
      <c r="AI17" s="28">
        <f t="shared" si="2"/>
        <v>0</v>
      </c>
      <c r="AJ17" s="31">
        <f t="shared" si="3"/>
        <v>0</v>
      </c>
      <c r="AK17" s="35">
        <f t="shared" si="4"/>
        <v>0</v>
      </c>
      <c r="AL17" s="41">
        <f t="shared" si="5"/>
        <v>0</v>
      </c>
      <c r="AM17" s="28">
        <f t="shared" si="6"/>
        <v>0</v>
      </c>
      <c r="AN17" s="31">
        <f t="shared" si="7"/>
        <v>0</v>
      </c>
      <c r="AO17" s="35">
        <f t="shared" si="8"/>
        <v>0</v>
      </c>
      <c r="AP17" s="41">
        <f t="shared" si="9"/>
        <v>0</v>
      </c>
      <c r="AQ17" s="28">
        <f t="shared" si="10"/>
        <v>0</v>
      </c>
      <c r="AR17" s="31">
        <f t="shared" si="11"/>
        <v>0</v>
      </c>
      <c r="AS17" s="35">
        <f t="shared" si="12"/>
        <v>0</v>
      </c>
      <c r="AT17" s="41">
        <f t="shared" si="13"/>
        <v>0</v>
      </c>
      <c r="AU17" s="28">
        <f t="shared" si="14"/>
        <v>0</v>
      </c>
      <c r="AV17" s="31">
        <f t="shared" si="15"/>
        <v>0</v>
      </c>
      <c r="AW17" s="35">
        <f t="shared" si="16"/>
        <v>0</v>
      </c>
      <c r="AX17" s="41">
        <f t="shared" si="17"/>
        <v>0</v>
      </c>
      <c r="AY17" s="28">
        <f t="shared" si="24"/>
        <v>0</v>
      </c>
      <c r="AZ17" s="31">
        <f t="shared" si="18"/>
        <v>0</v>
      </c>
      <c r="BA17" s="35">
        <f t="shared" si="19"/>
        <v>0</v>
      </c>
      <c r="BB17" s="41">
        <f t="shared" si="20"/>
        <v>0</v>
      </c>
      <c r="BC17" s="28">
        <f t="shared" si="21"/>
        <v>0</v>
      </c>
      <c r="BD17" s="31">
        <f t="shared" si="22"/>
        <v>0</v>
      </c>
      <c r="BE17" s="35">
        <f t="shared" si="23"/>
        <v>0</v>
      </c>
    </row>
    <row r="18" spans="1:57">
      <c r="A18" s="9">
        <v>1</v>
      </c>
      <c r="B18" s="47"/>
      <c r="C18" s="48"/>
      <c r="D18" s="49"/>
      <c r="E18" s="50"/>
      <c r="F18" s="51"/>
      <c r="G18" s="52"/>
      <c r="H18" s="50"/>
      <c r="I18" s="51"/>
      <c r="J18" s="52"/>
      <c r="K18" s="50"/>
      <c r="L18" s="51"/>
      <c r="M18" s="52"/>
      <c r="N18" s="50"/>
      <c r="O18" s="51"/>
      <c r="P18" s="52"/>
      <c r="Q18" s="50"/>
      <c r="R18" s="51"/>
      <c r="S18" s="52"/>
      <c r="T18" s="50"/>
      <c r="U18" s="51"/>
      <c r="V18" s="52"/>
      <c r="W18" s="45">
        <f>((G18-E18)+(J18-H18)+(M18-K18)+(P18-N18)+(S18-Q18)+(V18-T18))*24-COUNTA(E18,H18,K18,N18,Q18,T18)*1</f>
        <v>0</v>
      </c>
      <c r="X18" s="45">
        <f>W18*4</f>
        <v>0</v>
      </c>
      <c r="AF18" s="20">
        <v>0.5</v>
      </c>
      <c r="AG18" s="20">
        <v>0.54166666666666596</v>
      </c>
      <c r="AH18" s="28">
        <f t="shared" si="25"/>
        <v>0</v>
      </c>
      <c r="AI18" s="28">
        <f t="shared" si="2"/>
        <v>0</v>
      </c>
      <c r="AJ18" s="31">
        <f t="shared" si="3"/>
        <v>0</v>
      </c>
      <c r="AK18" s="35">
        <f t="shared" si="4"/>
        <v>0</v>
      </c>
      <c r="AL18" s="41">
        <f t="shared" si="5"/>
        <v>0</v>
      </c>
      <c r="AM18" s="28">
        <f t="shared" si="6"/>
        <v>0</v>
      </c>
      <c r="AN18" s="31">
        <f t="shared" si="7"/>
        <v>0</v>
      </c>
      <c r="AO18" s="35">
        <f t="shared" si="8"/>
        <v>0</v>
      </c>
      <c r="AP18" s="41">
        <f t="shared" si="9"/>
        <v>0</v>
      </c>
      <c r="AQ18" s="28">
        <f t="shared" si="10"/>
        <v>0</v>
      </c>
      <c r="AR18" s="31">
        <f t="shared" si="11"/>
        <v>0</v>
      </c>
      <c r="AS18" s="35">
        <f t="shared" si="12"/>
        <v>0</v>
      </c>
      <c r="AT18" s="41">
        <f t="shared" si="13"/>
        <v>0</v>
      </c>
      <c r="AU18" s="28">
        <f t="shared" si="14"/>
        <v>0</v>
      </c>
      <c r="AV18" s="31">
        <f t="shared" si="15"/>
        <v>0</v>
      </c>
      <c r="AW18" s="35">
        <f t="shared" si="16"/>
        <v>0</v>
      </c>
      <c r="AX18" s="41">
        <f t="shared" si="17"/>
        <v>0</v>
      </c>
      <c r="AY18" s="28">
        <f t="shared" si="24"/>
        <v>0</v>
      </c>
      <c r="AZ18" s="31">
        <f t="shared" si="18"/>
        <v>0</v>
      </c>
      <c r="BA18" s="35">
        <f t="shared" si="19"/>
        <v>0</v>
      </c>
      <c r="BB18" s="41">
        <f t="shared" si="20"/>
        <v>0</v>
      </c>
      <c r="BC18" s="28">
        <f t="shared" si="21"/>
        <v>0</v>
      </c>
      <c r="BD18" s="31">
        <f t="shared" si="22"/>
        <v>0</v>
      </c>
      <c r="BE18" s="35">
        <f t="shared" si="23"/>
        <v>0</v>
      </c>
    </row>
    <row r="19" spans="1:57">
      <c r="A19" s="9">
        <v>2</v>
      </c>
      <c r="B19" s="47"/>
      <c r="C19" s="48"/>
      <c r="D19" s="49"/>
      <c r="E19" s="50"/>
      <c r="F19" s="51"/>
      <c r="G19" s="52"/>
      <c r="H19" s="50"/>
      <c r="I19" s="51"/>
      <c r="J19" s="52"/>
      <c r="K19" s="50"/>
      <c r="L19" s="51"/>
      <c r="M19" s="52"/>
      <c r="N19" s="50"/>
      <c r="O19" s="51"/>
      <c r="P19" s="52"/>
      <c r="Q19" s="50"/>
      <c r="R19" s="51"/>
      <c r="S19" s="52"/>
      <c r="T19" s="50"/>
      <c r="U19" s="51"/>
      <c r="V19" s="52"/>
      <c r="W19" s="45">
        <f t="shared" ref="W19:W37" si="26">((G19-E19)+(J19-H19)+(M19-K19)+(P19-N19)+(S19-Q19)+(V19-T19))*24-COUNTA(E19,H19,K19,N19,Q19,T19)*1</f>
        <v>0</v>
      </c>
      <c r="X19" s="45">
        <f t="shared" ref="X19:X37" si="27">W19*4</f>
        <v>0</v>
      </c>
      <c r="AF19" s="20">
        <v>0.54166666666666596</v>
      </c>
      <c r="AG19" s="20">
        <v>0.58333333333333304</v>
      </c>
      <c r="AH19" s="18">
        <f t="shared" si="25"/>
        <v>0</v>
      </c>
      <c r="AI19" s="18">
        <f t="shared" si="2"/>
        <v>0</v>
      </c>
      <c r="AJ19" s="32">
        <f t="shared" si="3"/>
        <v>0</v>
      </c>
      <c r="AK19" s="36">
        <f t="shared" si="4"/>
        <v>0</v>
      </c>
      <c r="AL19" s="42">
        <f t="shared" si="5"/>
        <v>0</v>
      </c>
      <c r="AM19" s="18">
        <f t="shared" si="6"/>
        <v>0</v>
      </c>
      <c r="AN19" s="32">
        <f t="shared" si="7"/>
        <v>0</v>
      </c>
      <c r="AO19" s="36">
        <f t="shared" si="8"/>
        <v>0</v>
      </c>
      <c r="AP19" s="42">
        <f t="shared" si="9"/>
        <v>0</v>
      </c>
      <c r="AQ19" s="18">
        <f t="shared" si="10"/>
        <v>0</v>
      </c>
      <c r="AR19" s="32">
        <f t="shared" si="11"/>
        <v>0</v>
      </c>
      <c r="AS19" s="36">
        <f t="shared" si="12"/>
        <v>0</v>
      </c>
      <c r="AT19" s="42">
        <f t="shared" si="13"/>
        <v>0</v>
      </c>
      <c r="AU19" s="18">
        <f t="shared" si="14"/>
        <v>0</v>
      </c>
      <c r="AV19" s="32">
        <f t="shared" si="15"/>
        <v>0</v>
      </c>
      <c r="AW19" s="36">
        <f t="shared" si="16"/>
        <v>0</v>
      </c>
      <c r="AX19" s="42">
        <f t="shared" si="17"/>
        <v>0</v>
      </c>
      <c r="AY19" s="18">
        <f t="shared" si="24"/>
        <v>0</v>
      </c>
      <c r="AZ19" s="32">
        <f t="shared" si="18"/>
        <v>0</v>
      </c>
      <c r="BA19" s="36">
        <f t="shared" si="19"/>
        <v>0</v>
      </c>
      <c r="BB19" s="42">
        <f t="shared" si="20"/>
        <v>0</v>
      </c>
      <c r="BC19" s="18">
        <f t="shared" si="21"/>
        <v>0</v>
      </c>
      <c r="BD19" s="32">
        <f t="shared" si="22"/>
        <v>0</v>
      </c>
      <c r="BE19" s="36">
        <f t="shared" si="23"/>
        <v>0</v>
      </c>
    </row>
    <row r="20" spans="1:57">
      <c r="A20" s="9">
        <v>3</v>
      </c>
      <c r="B20" s="47"/>
      <c r="C20" s="48"/>
      <c r="D20" s="49"/>
      <c r="E20" s="50"/>
      <c r="F20" s="51"/>
      <c r="G20" s="52"/>
      <c r="H20" s="50"/>
      <c r="I20" s="51"/>
      <c r="J20" s="52"/>
      <c r="K20" s="50"/>
      <c r="L20" s="51"/>
      <c r="M20" s="52"/>
      <c r="N20" s="50"/>
      <c r="O20" s="51"/>
      <c r="P20" s="52"/>
      <c r="Q20" s="50"/>
      <c r="R20" s="51"/>
      <c r="S20" s="52"/>
      <c r="T20" s="50"/>
      <c r="U20" s="51"/>
      <c r="V20" s="52"/>
      <c r="W20" s="45">
        <f t="shared" si="26"/>
        <v>0</v>
      </c>
      <c r="X20" s="45">
        <f t="shared" si="27"/>
        <v>0</v>
      </c>
      <c r="AF20" s="20">
        <v>0.58333333333333304</v>
      </c>
      <c r="AG20" s="20">
        <v>0.625</v>
      </c>
      <c r="AH20" s="18">
        <f t="shared" si="25"/>
        <v>0</v>
      </c>
      <c r="AI20" s="18">
        <f t="shared" si="2"/>
        <v>0</v>
      </c>
      <c r="AJ20" s="32">
        <f t="shared" si="3"/>
        <v>0</v>
      </c>
      <c r="AK20" s="36">
        <f t="shared" si="4"/>
        <v>0</v>
      </c>
      <c r="AL20" s="42">
        <f t="shared" si="5"/>
        <v>0</v>
      </c>
      <c r="AM20" s="18">
        <f t="shared" si="6"/>
        <v>0</v>
      </c>
      <c r="AN20" s="32">
        <f t="shared" si="7"/>
        <v>0</v>
      </c>
      <c r="AO20" s="36">
        <f t="shared" si="8"/>
        <v>0</v>
      </c>
      <c r="AP20" s="42">
        <f t="shared" si="9"/>
        <v>0</v>
      </c>
      <c r="AQ20" s="18">
        <f t="shared" si="10"/>
        <v>0</v>
      </c>
      <c r="AR20" s="32">
        <f t="shared" si="11"/>
        <v>0</v>
      </c>
      <c r="AS20" s="36">
        <f t="shared" si="12"/>
        <v>0</v>
      </c>
      <c r="AT20" s="42">
        <f t="shared" si="13"/>
        <v>0</v>
      </c>
      <c r="AU20" s="18">
        <f t="shared" si="14"/>
        <v>0</v>
      </c>
      <c r="AV20" s="32">
        <f t="shared" si="15"/>
        <v>0</v>
      </c>
      <c r="AW20" s="36">
        <f t="shared" si="16"/>
        <v>0</v>
      </c>
      <c r="AX20" s="42">
        <f t="shared" si="17"/>
        <v>0</v>
      </c>
      <c r="AY20" s="18">
        <f t="shared" si="24"/>
        <v>0</v>
      </c>
      <c r="AZ20" s="32">
        <f t="shared" si="18"/>
        <v>0</v>
      </c>
      <c r="BA20" s="36">
        <f t="shared" si="19"/>
        <v>0</v>
      </c>
      <c r="BB20" s="42">
        <f t="shared" si="20"/>
        <v>0</v>
      </c>
      <c r="BC20" s="18">
        <f t="shared" si="21"/>
        <v>0</v>
      </c>
      <c r="BD20" s="32">
        <f t="shared" si="22"/>
        <v>0</v>
      </c>
      <c r="BE20" s="36">
        <f t="shared" si="23"/>
        <v>0</v>
      </c>
    </row>
    <row r="21" spans="1:57">
      <c r="A21" s="9">
        <v>4</v>
      </c>
      <c r="B21" s="47"/>
      <c r="C21" s="48"/>
      <c r="D21" s="49"/>
      <c r="E21" s="50"/>
      <c r="F21" s="51"/>
      <c r="G21" s="52"/>
      <c r="H21" s="50"/>
      <c r="I21" s="51"/>
      <c r="J21" s="52"/>
      <c r="K21" s="50"/>
      <c r="L21" s="51"/>
      <c r="M21" s="52"/>
      <c r="N21" s="50"/>
      <c r="O21" s="51"/>
      <c r="P21" s="52"/>
      <c r="Q21" s="50"/>
      <c r="R21" s="51"/>
      <c r="S21" s="52"/>
      <c r="T21" s="50"/>
      <c r="U21" s="51"/>
      <c r="V21" s="52"/>
      <c r="W21" s="45">
        <f t="shared" si="26"/>
        <v>0</v>
      </c>
      <c r="X21" s="45">
        <f t="shared" si="27"/>
        <v>0</v>
      </c>
      <c r="AF21" s="20">
        <v>0.625</v>
      </c>
      <c r="AG21" s="20">
        <v>0.66666666666666596</v>
      </c>
      <c r="AH21" s="18">
        <f t="shared" si="25"/>
        <v>0</v>
      </c>
      <c r="AI21" s="18">
        <f t="shared" si="2"/>
        <v>0</v>
      </c>
      <c r="AJ21" s="32">
        <f t="shared" si="3"/>
        <v>0</v>
      </c>
      <c r="AK21" s="36">
        <f t="shared" si="4"/>
        <v>0</v>
      </c>
      <c r="AL21" s="42">
        <f t="shared" si="5"/>
        <v>0</v>
      </c>
      <c r="AM21" s="18">
        <f t="shared" si="6"/>
        <v>0</v>
      </c>
      <c r="AN21" s="32">
        <f t="shared" si="7"/>
        <v>0</v>
      </c>
      <c r="AO21" s="36">
        <f t="shared" si="8"/>
        <v>0</v>
      </c>
      <c r="AP21" s="42">
        <f t="shared" si="9"/>
        <v>0</v>
      </c>
      <c r="AQ21" s="18">
        <f t="shared" si="10"/>
        <v>0</v>
      </c>
      <c r="AR21" s="32">
        <f t="shared" si="11"/>
        <v>0</v>
      </c>
      <c r="AS21" s="36">
        <f t="shared" si="12"/>
        <v>0</v>
      </c>
      <c r="AT21" s="42">
        <f t="shared" si="13"/>
        <v>0</v>
      </c>
      <c r="AU21" s="18">
        <f t="shared" si="14"/>
        <v>0</v>
      </c>
      <c r="AV21" s="32">
        <f t="shared" si="15"/>
        <v>0</v>
      </c>
      <c r="AW21" s="36">
        <f t="shared" si="16"/>
        <v>0</v>
      </c>
      <c r="AX21" s="42">
        <f t="shared" si="17"/>
        <v>0</v>
      </c>
      <c r="AY21" s="18">
        <f t="shared" si="24"/>
        <v>0</v>
      </c>
      <c r="AZ21" s="32">
        <f t="shared" si="18"/>
        <v>0</v>
      </c>
      <c r="BA21" s="36">
        <f t="shared" si="19"/>
        <v>0</v>
      </c>
      <c r="BB21" s="42">
        <f t="shared" si="20"/>
        <v>0</v>
      </c>
      <c r="BC21" s="18">
        <f t="shared" si="21"/>
        <v>0</v>
      </c>
      <c r="BD21" s="32">
        <f t="shared" si="22"/>
        <v>0</v>
      </c>
      <c r="BE21" s="36">
        <f t="shared" si="23"/>
        <v>0</v>
      </c>
    </row>
    <row r="22" spans="1:57">
      <c r="A22" s="9">
        <v>5</v>
      </c>
      <c r="B22" s="47"/>
      <c r="C22" s="48"/>
      <c r="D22" s="49"/>
      <c r="E22" s="50"/>
      <c r="F22" s="51"/>
      <c r="G22" s="52"/>
      <c r="H22" s="50"/>
      <c r="I22" s="51"/>
      <c r="J22" s="52"/>
      <c r="K22" s="50"/>
      <c r="L22" s="51"/>
      <c r="M22" s="52"/>
      <c r="N22" s="50"/>
      <c r="O22" s="51"/>
      <c r="P22" s="52"/>
      <c r="Q22" s="50"/>
      <c r="R22" s="51"/>
      <c r="S22" s="52"/>
      <c r="T22" s="50"/>
      <c r="U22" s="51"/>
      <c r="V22" s="52"/>
      <c r="W22" s="45">
        <f t="shared" si="26"/>
        <v>0</v>
      </c>
      <c r="X22" s="45">
        <f t="shared" si="27"/>
        <v>0</v>
      </c>
      <c r="AF22" s="20">
        <v>0.66666666666666596</v>
      </c>
      <c r="AG22" s="20">
        <v>0.70833333333333304</v>
      </c>
      <c r="AH22" s="18">
        <f t="shared" si="25"/>
        <v>0</v>
      </c>
      <c r="AI22" s="18">
        <f t="shared" si="2"/>
        <v>0</v>
      </c>
      <c r="AJ22" s="32">
        <f t="shared" si="3"/>
        <v>0</v>
      </c>
      <c r="AK22" s="36">
        <f t="shared" si="4"/>
        <v>0</v>
      </c>
      <c r="AL22" s="42">
        <f t="shared" si="5"/>
        <v>0</v>
      </c>
      <c r="AM22" s="18">
        <f t="shared" si="6"/>
        <v>0</v>
      </c>
      <c r="AN22" s="32">
        <f t="shared" si="7"/>
        <v>0</v>
      </c>
      <c r="AO22" s="36">
        <f t="shared" si="8"/>
        <v>0</v>
      </c>
      <c r="AP22" s="42">
        <f t="shared" si="9"/>
        <v>0</v>
      </c>
      <c r="AQ22" s="18">
        <f t="shared" si="10"/>
        <v>0</v>
      </c>
      <c r="AR22" s="32">
        <f t="shared" si="11"/>
        <v>0</v>
      </c>
      <c r="AS22" s="36">
        <f t="shared" si="12"/>
        <v>0</v>
      </c>
      <c r="AT22" s="42">
        <f t="shared" si="13"/>
        <v>0</v>
      </c>
      <c r="AU22" s="18">
        <f t="shared" si="14"/>
        <v>0</v>
      </c>
      <c r="AV22" s="32">
        <f t="shared" si="15"/>
        <v>0</v>
      </c>
      <c r="AW22" s="36">
        <f t="shared" si="16"/>
        <v>0</v>
      </c>
      <c r="AX22" s="42">
        <f t="shared" si="17"/>
        <v>0</v>
      </c>
      <c r="AY22" s="18">
        <f t="shared" si="24"/>
        <v>0</v>
      </c>
      <c r="AZ22" s="32">
        <f t="shared" si="18"/>
        <v>0</v>
      </c>
      <c r="BA22" s="36">
        <f t="shared" si="19"/>
        <v>0</v>
      </c>
      <c r="BB22" s="42">
        <f t="shared" si="20"/>
        <v>0</v>
      </c>
      <c r="BC22" s="18">
        <f t="shared" si="21"/>
        <v>0</v>
      </c>
      <c r="BD22" s="32">
        <f t="shared" si="22"/>
        <v>0</v>
      </c>
      <c r="BE22" s="36">
        <f t="shared" si="23"/>
        <v>0</v>
      </c>
    </row>
    <row r="23" spans="1:57">
      <c r="A23" s="9">
        <v>6</v>
      </c>
      <c r="B23" s="47"/>
      <c r="C23" s="48"/>
      <c r="D23" s="49"/>
      <c r="E23" s="50"/>
      <c r="F23" s="51"/>
      <c r="G23" s="52"/>
      <c r="H23" s="50"/>
      <c r="I23" s="51"/>
      <c r="J23" s="52"/>
      <c r="K23" s="50"/>
      <c r="L23" s="51"/>
      <c r="M23" s="52"/>
      <c r="N23" s="50"/>
      <c r="O23" s="51"/>
      <c r="P23" s="52"/>
      <c r="Q23" s="50"/>
      <c r="R23" s="51"/>
      <c r="S23" s="52"/>
      <c r="T23" s="50"/>
      <c r="U23" s="51"/>
      <c r="V23" s="52"/>
      <c r="W23" s="45">
        <f t="shared" si="26"/>
        <v>0</v>
      </c>
      <c r="X23" s="45">
        <f t="shared" si="27"/>
        <v>0</v>
      </c>
      <c r="AF23" s="20">
        <v>0.70833333333333304</v>
      </c>
      <c r="AG23" s="20">
        <v>0.75</v>
      </c>
      <c r="AH23" s="18">
        <f t="shared" si="25"/>
        <v>0</v>
      </c>
      <c r="AI23" s="18">
        <f t="shared" si="2"/>
        <v>0</v>
      </c>
      <c r="AJ23" s="32">
        <f t="shared" si="3"/>
        <v>0</v>
      </c>
      <c r="AK23" s="36">
        <f t="shared" si="4"/>
        <v>0</v>
      </c>
      <c r="AL23" s="42">
        <f t="shared" si="5"/>
        <v>0</v>
      </c>
      <c r="AM23" s="18">
        <f t="shared" si="6"/>
        <v>0</v>
      </c>
      <c r="AN23" s="32">
        <f t="shared" si="7"/>
        <v>0</v>
      </c>
      <c r="AO23" s="36">
        <f t="shared" si="8"/>
        <v>0</v>
      </c>
      <c r="AP23" s="42">
        <f t="shared" si="9"/>
        <v>0</v>
      </c>
      <c r="AQ23" s="18">
        <f t="shared" si="10"/>
        <v>0</v>
      </c>
      <c r="AR23" s="32">
        <f t="shared" si="11"/>
        <v>0</v>
      </c>
      <c r="AS23" s="36">
        <f t="shared" si="12"/>
        <v>0</v>
      </c>
      <c r="AT23" s="42">
        <f t="shared" si="13"/>
        <v>0</v>
      </c>
      <c r="AU23" s="18">
        <f t="shared" si="14"/>
        <v>0</v>
      </c>
      <c r="AV23" s="32">
        <f t="shared" si="15"/>
        <v>0</v>
      </c>
      <c r="AW23" s="36">
        <f t="shared" si="16"/>
        <v>0</v>
      </c>
      <c r="AX23" s="42">
        <f t="shared" si="17"/>
        <v>0</v>
      </c>
      <c r="AY23" s="18">
        <f t="shared" si="24"/>
        <v>0</v>
      </c>
      <c r="AZ23" s="32">
        <f t="shared" si="18"/>
        <v>0</v>
      </c>
      <c r="BA23" s="36">
        <f t="shared" si="19"/>
        <v>0</v>
      </c>
      <c r="BB23" s="43">
        <f t="shared" si="20"/>
        <v>0</v>
      </c>
      <c r="BC23" s="19">
        <f t="shared" si="21"/>
        <v>0</v>
      </c>
      <c r="BD23" s="33">
        <f t="shared" si="22"/>
        <v>0</v>
      </c>
      <c r="BE23" s="37">
        <f t="shared" si="23"/>
        <v>0</v>
      </c>
    </row>
    <row r="24" spans="1:57">
      <c r="A24" s="9">
        <v>7</v>
      </c>
      <c r="B24" s="47"/>
      <c r="C24" s="48"/>
      <c r="D24" s="49"/>
      <c r="E24" s="50"/>
      <c r="F24" s="51"/>
      <c r="G24" s="52"/>
      <c r="H24" s="50"/>
      <c r="I24" s="51"/>
      <c r="J24" s="52"/>
      <c r="K24" s="50"/>
      <c r="L24" s="51"/>
      <c r="M24" s="52"/>
      <c r="N24" s="50"/>
      <c r="O24" s="51"/>
      <c r="P24" s="52"/>
      <c r="Q24" s="50"/>
      <c r="R24" s="51"/>
      <c r="S24" s="52"/>
      <c r="T24" s="50"/>
      <c r="U24" s="51"/>
      <c r="V24" s="52"/>
      <c r="W24" s="45">
        <f t="shared" si="26"/>
        <v>0</v>
      </c>
      <c r="X24" s="45">
        <f t="shared" si="27"/>
        <v>0</v>
      </c>
      <c r="AF24" s="20">
        <v>0.75</v>
      </c>
      <c r="AG24" s="20">
        <v>0.79166666666666696</v>
      </c>
      <c r="AH24" s="19">
        <f t="shared" si="25"/>
        <v>0</v>
      </c>
      <c r="AI24" s="19">
        <f t="shared" si="2"/>
        <v>0</v>
      </c>
      <c r="AJ24" s="33">
        <f t="shared" si="3"/>
        <v>0</v>
      </c>
      <c r="AK24" s="37">
        <f t="shared" si="4"/>
        <v>0</v>
      </c>
      <c r="AL24" s="43">
        <f t="shared" si="5"/>
        <v>0</v>
      </c>
      <c r="AM24" s="19">
        <f t="shared" si="6"/>
        <v>0</v>
      </c>
      <c r="AN24" s="33">
        <f t="shared" si="7"/>
        <v>0</v>
      </c>
      <c r="AO24" s="37">
        <f t="shared" si="8"/>
        <v>0</v>
      </c>
      <c r="AP24" s="43">
        <f t="shared" si="9"/>
        <v>0</v>
      </c>
      <c r="AQ24" s="19">
        <f t="shared" si="10"/>
        <v>0</v>
      </c>
      <c r="AR24" s="33">
        <f t="shared" si="11"/>
        <v>0</v>
      </c>
      <c r="AS24" s="37">
        <f t="shared" si="12"/>
        <v>0</v>
      </c>
      <c r="AT24" s="43">
        <f t="shared" si="13"/>
        <v>0</v>
      </c>
      <c r="AU24" s="19">
        <f t="shared" si="14"/>
        <v>0</v>
      </c>
      <c r="AV24" s="33">
        <f t="shared" si="15"/>
        <v>0</v>
      </c>
      <c r="AW24" s="37">
        <f t="shared" si="16"/>
        <v>0</v>
      </c>
      <c r="AX24" s="43">
        <f t="shared" si="17"/>
        <v>0</v>
      </c>
      <c r="AY24" s="19">
        <f t="shared" si="24"/>
        <v>0</v>
      </c>
      <c r="AZ24" s="33">
        <f t="shared" si="18"/>
        <v>0</v>
      </c>
      <c r="BA24" s="37">
        <f t="shared" si="19"/>
        <v>0</v>
      </c>
      <c r="BB24" s="43">
        <f t="shared" si="20"/>
        <v>0</v>
      </c>
      <c r="BC24" s="19">
        <f t="shared" si="21"/>
        <v>0</v>
      </c>
      <c r="BD24" s="33">
        <f t="shared" si="22"/>
        <v>0</v>
      </c>
      <c r="BE24" s="37">
        <f t="shared" si="23"/>
        <v>0</v>
      </c>
    </row>
    <row r="25" spans="1:57" ht="11.5" thickBot="1">
      <c r="A25" s="9">
        <v>8</v>
      </c>
      <c r="B25" s="47"/>
      <c r="C25" s="48"/>
      <c r="D25" s="49"/>
      <c r="E25" s="50"/>
      <c r="F25" s="51"/>
      <c r="G25" s="52"/>
      <c r="H25" s="50"/>
      <c r="I25" s="51"/>
      <c r="J25" s="52"/>
      <c r="K25" s="50"/>
      <c r="L25" s="51"/>
      <c r="M25" s="52"/>
      <c r="N25" s="50"/>
      <c r="O25" s="51"/>
      <c r="P25" s="52"/>
      <c r="Q25" s="50"/>
      <c r="R25" s="51"/>
      <c r="S25" s="52"/>
      <c r="T25" s="50"/>
      <c r="U25" s="51"/>
      <c r="V25" s="52"/>
      <c r="W25" s="45">
        <f t="shared" si="26"/>
        <v>0</v>
      </c>
      <c r="X25" s="45">
        <f t="shared" si="27"/>
        <v>0</v>
      </c>
      <c r="AF25" s="20">
        <v>0.79166666666666696</v>
      </c>
      <c r="AG25" s="20">
        <v>0.83333333333333304</v>
      </c>
      <c r="AH25" s="9">
        <f t="shared" si="25"/>
        <v>0</v>
      </c>
      <c r="AI25" s="9">
        <f t="shared" si="2"/>
        <v>0</v>
      </c>
      <c r="AJ25" s="30">
        <f t="shared" si="3"/>
        <v>0</v>
      </c>
      <c r="AK25" s="38">
        <f t="shared" si="4"/>
        <v>0</v>
      </c>
      <c r="AL25" s="40">
        <f t="shared" si="5"/>
        <v>0</v>
      </c>
      <c r="AM25" s="9">
        <f t="shared" si="6"/>
        <v>0</v>
      </c>
      <c r="AN25" s="30">
        <f t="shared" si="7"/>
        <v>0</v>
      </c>
      <c r="AO25" s="38">
        <f t="shared" si="8"/>
        <v>0</v>
      </c>
      <c r="AP25" s="40">
        <f t="shared" si="9"/>
        <v>0</v>
      </c>
      <c r="AQ25" s="9">
        <f t="shared" si="10"/>
        <v>0</v>
      </c>
      <c r="AR25" s="30">
        <f t="shared" si="11"/>
        <v>0</v>
      </c>
      <c r="AS25" s="38">
        <f t="shared" si="12"/>
        <v>0</v>
      </c>
      <c r="AT25" s="40">
        <f t="shared" si="13"/>
        <v>0</v>
      </c>
      <c r="AU25" s="9">
        <f t="shared" si="14"/>
        <v>0</v>
      </c>
      <c r="AV25" s="30">
        <f t="shared" si="15"/>
        <v>0</v>
      </c>
      <c r="AW25" s="38">
        <f t="shared" si="16"/>
        <v>0</v>
      </c>
      <c r="AX25" s="40">
        <f t="shared" si="17"/>
        <v>0</v>
      </c>
      <c r="AY25" s="9">
        <f t="shared" si="24"/>
        <v>0</v>
      </c>
      <c r="AZ25" s="30">
        <f t="shared" si="18"/>
        <v>0</v>
      </c>
      <c r="BA25" s="38">
        <f t="shared" si="19"/>
        <v>0</v>
      </c>
      <c r="BB25" s="40">
        <f t="shared" si="20"/>
        <v>0</v>
      </c>
      <c r="BC25" s="9">
        <f t="shared" si="21"/>
        <v>0</v>
      </c>
      <c r="BD25" s="30">
        <f t="shared" si="22"/>
        <v>0</v>
      </c>
      <c r="BE25" s="38">
        <f t="shared" si="23"/>
        <v>0</v>
      </c>
    </row>
    <row r="26" spans="1:57">
      <c r="A26" s="9">
        <v>9</v>
      </c>
      <c r="B26" s="47"/>
      <c r="C26" s="48"/>
      <c r="D26" s="49"/>
      <c r="E26" s="50"/>
      <c r="F26" s="51"/>
      <c r="G26" s="52"/>
      <c r="H26" s="50"/>
      <c r="I26" s="51"/>
      <c r="J26" s="52"/>
      <c r="K26" s="50"/>
      <c r="L26" s="51"/>
      <c r="M26" s="52"/>
      <c r="N26" s="50"/>
      <c r="O26" s="51"/>
      <c r="P26" s="52"/>
      <c r="Q26" s="50"/>
      <c r="R26" s="51"/>
      <c r="S26" s="52"/>
      <c r="T26" s="50"/>
      <c r="U26" s="51"/>
      <c r="V26" s="52"/>
      <c r="W26" s="45">
        <f t="shared" si="26"/>
        <v>0</v>
      </c>
      <c r="X26" s="45">
        <f t="shared" si="27"/>
        <v>0</v>
      </c>
    </row>
    <row r="27" spans="1:57">
      <c r="A27" s="9">
        <v>10</v>
      </c>
      <c r="B27" s="47"/>
      <c r="C27" s="48"/>
      <c r="D27" s="49"/>
      <c r="E27" s="50"/>
      <c r="F27" s="51"/>
      <c r="G27" s="52"/>
      <c r="H27" s="50"/>
      <c r="I27" s="51"/>
      <c r="J27" s="52"/>
      <c r="K27" s="50"/>
      <c r="L27" s="51"/>
      <c r="M27" s="52"/>
      <c r="N27" s="50"/>
      <c r="O27" s="51"/>
      <c r="P27" s="52"/>
      <c r="Q27" s="50"/>
      <c r="R27" s="51"/>
      <c r="S27" s="52"/>
      <c r="T27" s="50"/>
      <c r="U27" s="51"/>
      <c r="V27" s="52"/>
      <c r="W27" s="45">
        <f t="shared" si="26"/>
        <v>0</v>
      </c>
      <c r="X27" s="45">
        <f t="shared" si="27"/>
        <v>0</v>
      </c>
    </row>
    <row r="28" spans="1:57">
      <c r="A28" s="9">
        <v>11</v>
      </c>
      <c r="B28" s="47"/>
      <c r="C28" s="48"/>
      <c r="D28" s="49"/>
      <c r="E28" s="50"/>
      <c r="F28" s="51"/>
      <c r="G28" s="52"/>
      <c r="H28" s="50"/>
      <c r="I28" s="51"/>
      <c r="J28" s="52"/>
      <c r="K28" s="50"/>
      <c r="L28" s="51"/>
      <c r="M28" s="52"/>
      <c r="N28" s="50"/>
      <c r="O28" s="51"/>
      <c r="P28" s="52"/>
      <c r="Q28" s="50"/>
      <c r="R28" s="51"/>
      <c r="S28" s="52"/>
      <c r="T28" s="50"/>
      <c r="U28" s="51"/>
      <c r="V28" s="52"/>
      <c r="W28" s="45">
        <f t="shared" si="26"/>
        <v>0</v>
      </c>
      <c r="X28" s="45">
        <f t="shared" si="27"/>
        <v>0</v>
      </c>
    </row>
    <row r="29" spans="1:57">
      <c r="A29" s="9">
        <v>12</v>
      </c>
      <c r="B29" s="47"/>
      <c r="C29" s="48"/>
      <c r="D29" s="49"/>
      <c r="E29" s="50"/>
      <c r="F29" s="51"/>
      <c r="G29" s="52"/>
      <c r="H29" s="50"/>
      <c r="I29" s="51"/>
      <c r="J29" s="52"/>
      <c r="K29" s="50"/>
      <c r="L29" s="51"/>
      <c r="M29" s="52"/>
      <c r="N29" s="50"/>
      <c r="O29" s="51"/>
      <c r="P29" s="52"/>
      <c r="Q29" s="50"/>
      <c r="R29" s="51"/>
      <c r="S29" s="52"/>
      <c r="T29" s="50"/>
      <c r="U29" s="51"/>
      <c r="V29" s="52"/>
      <c r="W29" s="45">
        <f t="shared" si="26"/>
        <v>0</v>
      </c>
      <c r="X29" s="45">
        <f t="shared" si="27"/>
        <v>0</v>
      </c>
    </row>
    <row r="30" spans="1:57">
      <c r="A30" s="9">
        <v>13</v>
      </c>
      <c r="B30" s="47"/>
      <c r="C30" s="48"/>
      <c r="D30" s="49"/>
      <c r="E30" s="50"/>
      <c r="F30" s="51" t="s">
        <v>22</v>
      </c>
      <c r="G30" s="52"/>
      <c r="H30" s="50"/>
      <c r="I30" s="51" t="s">
        <v>22</v>
      </c>
      <c r="J30" s="52"/>
      <c r="K30" s="50"/>
      <c r="L30" s="51" t="s">
        <v>22</v>
      </c>
      <c r="M30" s="52"/>
      <c r="N30" s="50"/>
      <c r="O30" s="51" t="s">
        <v>22</v>
      </c>
      <c r="P30" s="52"/>
      <c r="Q30" s="50"/>
      <c r="R30" s="51" t="s">
        <v>22</v>
      </c>
      <c r="S30" s="52"/>
      <c r="T30" s="50"/>
      <c r="U30" s="51" t="s">
        <v>22</v>
      </c>
      <c r="V30" s="52"/>
      <c r="W30" s="45">
        <f t="shared" si="26"/>
        <v>0</v>
      </c>
      <c r="X30" s="45">
        <f t="shared" si="27"/>
        <v>0</v>
      </c>
    </row>
    <row r="31" spans="1:57">
      <c r="A31" s="9">
        <v>14</v>
      </c>
      <c r="B31" s="47"/>
      <c r="C31" s="48"/>
      <c r="D31" s="49"/>
      <c r="E31" s="50"/>
      <c r="F31" s="51" t="s">
        <v>22</v>
      </c>
      <c r="G31" s="52"/>
      <c r="H31" s="50"/>
      <c r="I31" s="51" t="s">
        <v>22</v>
      </c>
      <c r="J31" s="52"/>
      <c r="K31" s="50"/>
      <c r="L31" s="51" t="s">
        <v>22</v>
      </c>
      <c r="M31" s="52"/>
      <c r="N31" s="50"/>
      <c r="O31" s="51" t="s">
        <v>22</v>
      </c>
      <c r="P31" s="52"/>
      <c r="Q31" s="50"/>
      <c r="R31" s="51" t="s">
        <v>22</v>
      </c>
      <c r="S31" s="52"/>
      <c r="T31" s="50"/>
      <c r="U31" s="51" t="s">
        <v>22</v>
      </c>
      <c r="V31" s="52"/>
      <c r="W31" s="45">
        <f t="shared" si="26"/>
        <v>0</v>
      </c>
      <c r="X31" s="45">
        <f t="shared" si="27"/>
        <v>0</v>
      </c>
    </row>
    <row r="32" spans="1:57" ht="11.5" thickBot="1">
      <c r="A32" s="9">
        <v>15</v>
      </c>
      <c r="B32" s="47"/>
      <c r="C32" s="48"/>
      <c r="D32" s="49"/>
      <c r="E32" s="50"/>
      <c r="F32" s="51" t="s">
        <v>22</v>
      </c>
      <c r="G32" s="52"/>
      <c r="H32" s="50"/>
      <c r="I32" s="51" t="s">
        <v>22</v>
      </c>
      <c r="J32" s="52"/>
      <c r="K32" s="50"/>
      <c r="L32" s="51" t="s">
        <v>22</v>
      </c>
      <c r="M32" s="52"/>
      <c r="N32" s="50"/>
      <c r="O32" s="51" t="s">
        <v>22</v>
      </c>
      <c r="P32" s="52"/>
      <c r="Q32" s="50"/>
      <c r="R32" s="51" t="s">
        <v>22</v>
      </c>
      <c r="S32" s="52"/>
      <c r="T32" s="50"/>
      <c r="U32" s="51" t="s">
        <v>22</v>
      </c>
      <c r="V32" s="52"/>
      <c r="W32" s="45">
        <f t="shared" si="26"/>
        <v>0</v>
      </c>
      <c r="X32" s="45">
        <f t="shared" si="27"/>
        <v>0</v>
      </c>
      <c r="AF32" s="86" t="s">
        <v>54</v>
      </c>
      <c r="AG32" s="87"/>
      <c r="AH32" s="84" t="s">
        <v>16</v>
      </c>
      <c r="AI32" s="84"/>
      <c r="AJ32" s="84"/>
      <c r="AK32" s="92"/>
      <c r="AL32" s="84" t="s">
        <v>17</v>
      </c>
      <c r="AM32" s="84"/>
      <c r="AN32" s="84"/>
      <c r="AO32" s="92"/>
      <c r="AP32" s="84" t="s">
        <v>18</v>
      </c>
      <c r="AQ32" s="84"/>
      <c r="AR32" s="84"/>
      <c r="AS32" s="92"/>
      <c r="AT32" s="84" t="s">
        <v>19</v>
      </c>
      <c r="AU32" s="84"/>
      <c r="AV32" s="84"/>
      <c r="AW32" s="92"/>
      <c r="AX32" s="84" t="s">
        <v>20</v>
      </c>
      <c r="AY32" s="84"/>
      <c r="AZ32" s="84"/>
      <c r="BA32" s="92"/>
      <c r="BB32" s="84" t="s">
        <v>21</v>
      </c>
      <c r="BC32" s="84"/>
      <c r="BD32" s="84"/>
      <c r="BE32" s="92"/>
    </row>
    <row r="33" spans="1:57">
      <c r="A33" s="9">
        <v>16</v>
      </c>
      <c r="B33" s="47"/>
      <c r="C33" s="48"/>
      <c r="D33" s="49"/>
      <c r="E33" s="50"/>
      <c r="F33" s="51" t="s">
        <v>22</v>
      </c>
      <c r="G33" s="52"/>
      <c r="H33" s="50"/>
      <c r="I33" s="51" t="s">
        <v>22</v>
      </c>
      <c r="J33" s="52"/>
      <c r="K33" s="50"/>
      <c r="L33" s="51" t="s">
        <v>22</v>
      </c>
      <c r="M33" s="52"/>
      <c r="N33" s="50"/>
      <c r="O33" s="51" t="s">
        <v>22</v>
      </c>
      <c r="P33" s="52"/>
      <c r="Q33" s="50"/>
      <c r="R33" s="51" t="s">
        <v>22</v>
      </c>
      <c r="S33" s="52"/>
      <c r="T33" s="50"/>
      <c r="U33" s="51" t="s">
        <v>22</v>
      </c>
      <c r="V33" s="52"/>
      <c r="W33" s="45">
        <f t="shared" si="26"/>
        <v>0</v>
      </c>
      <c r="X33" s="45">
        <f t="shared" si="27"/>
        <v>0</v>
      </c>
      <c r="AF33" s="88"/>
      <c r="AG33" s="89"/>
      <c r="AH33" s="92" t="s">
        <v>8</v>
      </c>
      <c r="AI33" s="84" t="s">
        <v>9</v>
      </c>
      <c r="AJ33" s="85"/>
      <c r="AK33" s="97" t="s">
        <v>11</v>
      </c>
      <c r="AL33" s="93" t="s">
        <v>8</v>
      </c>
      <c r="AM33" s="84" t="s">
        <v>9</v>
      </c>
      <c r="AN33" s="85"/>
      <c r="AO33" s="97" t="s">
        <v>11</v>
      </c>
      <c r="AP33" s="93" t="s">
        <v>8</v>
      </c>
      <c r="AQ33" s="84" t="s">
        <v>9</v>
      </c>
      <c r="AR33" s="85"/>
      <c r="AS33" s="97" t="s">
        <v>11</v>
      </c>
      <c r="AT33" s="93" t="s">
        <v>8</v>
      </c>
      <c r="AU33" s="84" t="s">
        <v>9</v>
      </c>
      <c r="AV33" s="85"/>
      <c r="AW33" s="97" t="s">
        <v>11</v>
      </c>
      <c r="AX33" s="93" t="s">
        <v>8</v>
      </c>
      <c r="AY33" s="84" t="s">
        <v>9</v>
      </c>
      <c r="AZ33" s="85"/>
      <c r="BA33" s="97" t="s">
        <v>11</v>
      </c>
      <c r="BB33" s="93" t="s">
        <v>8</v>
      </c>
      <c r="BC33" s="84" t="s">
        <v>9</v>
      </c>
      <c r="BD33" s="85"/>
      <c r="BE33" s="97" t="s">
        <v>11</v>
      </c>
    </row>
    <row r="34" spans="1:57">
      <c r="A34" s="9">
        <v>17</v>
      </c>
      <c r="B34" s="47"/>
      <c r="C34" s="48"/>
      <c r="D34" s="49"/>
      <c r="E34" s="50"/>
      <c r="F34" s="51" t="s">
        <v>22</v>
      </c>
      <c r="G34" s="52"/>
      <c r="H34" s="50"/>
      <c r="I34" s="51" t="s">
        <v>22</v>
      </c>
      <c r="J34" s="52"/>
      <c r="K34" s="50"/>
      <c r="L34" s="51" t="s">
        <v>22</v>
      </c>
      <c r="M34" s="52"/>
      <c r="N34" s="50"/>
      <c r="O34" s="51" t="s">
        <v>22</v>
      </c>
      <c r="P34" s="52"/>
      <c r="Q34" s="50"/>
      <c r="R34" s="51" t="s">
        <v>22</v>
      </c>
      <c r="S34" s="52"/>
      <c r="T34" s="50"/>
      <c r="U34" s="51" t="s">
        <v>22</v>
      </c>
      <c r="V34" s="52"/>
      <c r="W34" s="45">
        <f t="shared" si="26"/>
        <v>0</v>
      </c>
      <c r="X34" s="45">
        <f t="shared" si="27"/>
        <v>0</v>
      </c>
      <c r="AF34" s="90"/>
      <c r="AG34" s="91"/>
      <c r="AH34" s="96"/>
      <c r="AI34" s="25" t="s">
        <v>55</v>
      </c>
      <c r="AJ34" s="29" t="s">
        <v>56</v>
      </c>
      <c r="AK34" s="98"/>
      <c r="AL34" s="94"/>
      <c r="AM34" s="25" t="s">
        <v>55</v>
      </c>
      <c r="AN34" s="29" t="s">
        <v>56</v>
      </c>
      <c r="AO34" s="98"/>
      <c r="AP34" s="94"/>
      <c r="AQ34" s="25" t="s">
        <v>55</v>
      </c>
      <c r="AR34" s="29" t="s">
        <v>56</v>
      </c>
      <c r="AS34" s="98"/>
      <c r="AT34" s="94"/>
      <c r="AU34" s="25" t="s">
        <v>55</v>
      </c>
      <c r="AV34" s="29" t="s">
        <v>56</v>
      </c>
      <c r="AW34" s="98"/>
      <c r="AX34" s="94"/>
      <c r="AY34" s="25" t="s">
        <v>55</v>
      </c>
      <c r="AZ34" s="29" t="s">
        <v>56</v>
      </c>
      <c r="BA34" s="98"/>
      <c r="BB34" s="94"/>
      <c r="BC34" s="25" t="s">
        <v>55</v>
      </c>
      <c r="BD34" s="29" t="s">
        <v>56</v>
      </c>
      <c r="BE34" s="98"/>
    </row>
    <row r="35" spans="1:57">
      <c r="A35" s="9">
        <v>18</v>
      </c>
      <c r="B35" s="47"/>
      <c r="C35" s="48"/>
      <c r="D35" s="49"/>
      <c r="E35" s="50"/>
      <c r="F35" s="51" t="s">
        <v>22</v>
      </c>
      <c r="G35" s="52"/>
      <c r="H35" s="50"/>
      <c r="I35" s="51" t="s">
        <v>22</v>
      </c>
      <c r="J35" s="52"/>
      <c r="K35" s="50"/>
      <c r="L35" s="51" t="s">
        <v>22</v>
      </c>
      <c r="M35" s="52"/>
      <c r="N35" s="50"/>
      <c r="O35" s="51" t="s">
        <v>22</v>
      </c>
      <c r="P35" s="52"/>
      <c r="Q35" s="50"/>
      <c r="R35" s="51" t="s">
        <v>22</v>
      </c>
      <c r="S35" s="52"/>
      <c r="T35" s="50"/>
      <c r="U35" s="51" t="s">
        <v>22</v>
      </c>
      <c r="V35" s="52"/>
      <c r="W35" s="45">
        <f t="shared" si="26"/>
        <v>0</v>
      </c>
      <c r="X35" s="45">
        <f t="shared" si="27"/>
        <v>0</v>
      </c>
      <c r="AF35" s="20">
        <v>0.29166666666666669</v>
      </c>
      <c r="AG35" s="20">
        <v>0.33333333333333331</v>
      </c>
      <c r="AH35" s="9">
        <v>0</v>
      </c>
      <c r="AI35" s="9">
        <v>0</v>
      </c>
      <c r="AJ35" s="30">
        <v>0</v>
      </c>
      <c r="AK35" s="34">
        <f t="shared" ref="AK35:AK47" si="28">SUM(AH35:AJ35)</f>
        <v>0</v>
      </c>
      <c r="AL35" s="9">
        <v>0</v>
      </c>
      <c r="AM35" s="9">
        <v>0</v>
      </c>
      <c r="AN35" s="30">
        <v>0</v>
      </c>
      <c r="AO35" s="34">
        <f t="shared" ref="AO35:AO47" si="29">SUM(AL35:AN35)</f>
        <v>0</v>
      </c>
      <c r="AP35" s="9">
        <v>0</v>
      </c>
      <c r="AQ35" s="9">
        <v>0</v>
      </c>
      <c r="AR35" s="30">
        <v>0</v>
      </c>
      <c r="AS35" s="34">
        <f t="shared" ref="AS35:AS47" si="30">SUM(AP35:AR35)</f>
        <v>0</v>
      </c>
      <c r="AT35" s="9">
        <v>0</v>
      </c>
      <c r="AU35" s="9">
        <v>0</v>
      </c>
      <c r="AV35" s="30">
        <v>0</v>
      </c>
      <c r="AW35" s="34">
        <f t="shared" ref="AW35:AW47" si="31">SUM(AT35:AV35)</f>
        <v>0</v>
      </c>
      <c r="AX35" s="9">
        <v>0</v>
      </c>
      <c r="AY35" s="9">
        <v>0</v>
      </c>
      <c r="AZ35" s="30">
        <v>0</v>
      </c>
      <c r="BA35" s="34">
        <f t="shared" ref="BA35:BA47" si="32">SUM(AX35:AZ35)</f>
        <v>0</v>
      </c>
      <c r="BB35" s="9">
        <v>0</v>
      </c>
      <c r="BC35" s="9">
        <v>0</v>
      </c>
      <c r="BD35" s="30">
        <v>0</v>
      </c>
      <c r="BE35" s="34">
        <f t="shared" ref="BE35:BE40" si="33">SUM(BB35:BD35)</f>
        <v>0</v>
      </c>
    </row>
    <row r="36" spans="1:57">
      <c r="A36" s="9">
        <v>19</v>
      </c>
      <c r="B36" s="47"/>
      <c r="C36" s="48"/>
      <c r="D36" s="49"/>
      <c r="E36" s="50"/>
      <c r="F36" s="51" t="s">
        <v>22</v>
      </c>
      <c r="G36" s="52"/>
      <c r="H36" s="50"/>
      <c r="I36" s="51" t="s">
        <v>22</v>
      </c>
      <c r="J36" s="52"/>
      <c r="K36" s="50"/>
      <c r="L36" s="51" t="s">
        <v>22</v>
      </c>
      <c r="M36" s="52"/>
      <c r="N36" s="50"/>
      <c r="O36" s="51" t="s">
        <v>22</v>
      </c>
      <c r="P36" s="52"/>
      <c r="Q36" s="50"/>
      <c r="R36" s="51" t="s">
        <v>22</v>
      </c>
      <c r="S36" s="52"/>
      <c r="T36" s="50"/>
      <c r="U36" s="51" t="s">
        <v>22</v>
      </c>
      <c r="V36" s="52"/>
      <c r="W36" s="45">
        <f t="shared" si="26"/>
        <v>0</v>
      </c>
      <c r="X36" s="45">
        <f t="shared" si="27"/>
        <v>0</v>
      </c>
      <c r="AF36" s="20">
        <v>0.33333333333333331</v>
      </c>
      <c r="AG36" s="20">
        <v>0.375</v>
      </c>
      <c r="AH36" s="28">
        <v>0</v>
      </c>
      <c r="AI36" s="28">
        <v>0</v>
      </c>
      <c r="AJ36" s="28">
        <v>0</v>
      </c>
      <c r="AK36" s="35">
        <f t="shared" si="28"/>
        <v>0</v>
      </c>
      <c r="AL36" s="28">
        <v>0</v>
      </c>
      <c r="AM36" s="28">
        <v>0</v>
      </c>
      <c r="AN36" s="28">
        <v>0</v>
      </c>
      <c r="AO36" s="35">
        <f t="shared" si="29"/>
        <v>0</v>
      </c>
      <c r="AP36" s="28">
        <v>0</v>
      </c>
      <c r="AQ36" s="28">
        <v>0</v>
      </c>
      <c r="AR36" s="28">
        <v>0</v>
      </c>
      <c r="AS36" s="35">
        <f t="shared" si="30"/>
        <v>0</v>
      </c>
      <c r="AT36" s="28">
        <v>0</v>
      </c>
      <c r="AU36" s="28">
        <v>0</v>
      </c>
      <c r="AV36" s="28">
        <v>0</v>
      </c>
      <c r="AW36" s="35">
        <f t="shared" si="31"/>
        <v>0</v>
      </c>
      <c r="AX36" s="28">
        <v>0</v>
      </c>
      <c r="AY36" s="28">
        <v>0</v>
      </c>
      <c r="AZ36" s="28">
        <v>0</v>
      </c>
      <c r="BA36" s="35">
        <f t="shared" si="32"/>
        <v>0</v>
      </c>
      <c r="BB36" s="28">
        <v>0</v>
      </c>
      <c r="BC36" s="28">
        <v>0</v>
      </c>
      <c r="BD36" s="28">
        <v>0</v>
      </c>
      <c r="BE36" s="35">
        <f t="shared" si="33"/>
        <v>0</v>
      </c>
    </row>
    <row r="37" spans="1:57">
      <c r="A37" s="9">
        <v>20</v>
      </c>
      <c r="B37" s="47"/>
      <c r="C37" s="48"/>
      <c r="D37" s="49"/>
      <c r="E37" s="50"/>
      <c r="F37" s="51" t="s">
        <v>22</v>
      </c>
      <c r="G37" s="52"/>
      <c r="H37" s="50"/>
      <c r="I37" s="51" t="s">
        <v>22</v>
      </c>
      <c r="J37" s="52"/>
      <c r="K37" s="50"/>
      <c r="L37" s="51" t="s">
        <v>22</v>
      </c>
      <c r="M37" s="52"/>
      <c r="N37" s="50"/>
      <c r="O37" s="51" t="s">
        <v>22</v>
      </c>
      <c r="P37" s="52"/>
      <c r="Q37" s="50"/>
      <c r="R37" s="51" t="s">
        <v>22</v>
      </c>
      <c r="S37" s="52"/>
      <c r="T37" s="50"/>
      <c r="U37" s="51" t="s">
        <v>22</v>
      </c>
      <c r="V37" s="52"/>
      <c r="W37" s="45">
        <f t="shared" si="26"/>
        <v>0</v>
      </c>
      <c r="X37" s="45">
        <f t="shared" si="27"/>
        <v>0</v>
      </c>
      <c r="AF37" s="20">
        <v>0.375</v>
      </c>
      <c r="AG37" s="20">
        <v>0.41666666666666702</v>
      </c>
      <c r="AH37" s="28">
        <v>1</v>
      </c>
      <c r="AI37" s="28">
        <v>0</v>
      </c>
      <c r="AJ37" s="28">
        <v>0</v>
      </c>
      <c r="AK37" s="35">
        <f t="shared" si="28"/>
        <v>1</v>
      </c>
      <c r="AL37" s="28">
        <v>1</v>
      </c>
      <c r="AM37" s="28">
        <v>0</v>
      </c>
      <c r="AN37" s="28">
        <v>0</v>
      </c>
      <c r="AO37" s="35">
        <f t="shared" si="29"/>
        <v>1</v>
      </c>
      <c r="AP37" s="28">
        <v>1</v>
      </c>
      <c r="AQ37" s="28">
        <v>0</v>
      </c>
      <c r="AR37" s="28">
        <v>0</v>
      </c>
      <c r="AS37" s="35">
        <f t="shared" si="30"/>
        <v>1</v>
      </c>
      <c r="AT37" s="28">
        <v>1</v>
      </c>
      <c r="AU37" s="28">
        <v>0</v>
      </c>
      <c r="AV37" s="28">
        <v>0</v>
      </c>
      <c r="AW37" s="35">
        <f t="shared" si="31"/>
        <v>1</v>
      </c>
      <c r="AX37" s="28">
        <v>1</v>
      </c>
      <c r="AY37" s="28">
        <v>0</v>
      </c>
      <c r="AZ37" s="28">
        <v>0</v>
      </c>
      <c r="BA37" s="35">
        <f t="shared" si="32"/>
        <v>1</v>
      </c>
      <c r="BB37" s="28">
        <v>1</v>
      </c>
      <c r="BC37" s="28">
        <v>0</v>
      </c>
      <c r="BD37" s="28">
        <v>0</v>
      </c>
      <c r="BE37" s="35">
        <f t="shared" si="33"/>
        <v>1</v>
      </c>
    </row>
    <row r="38" spans="1:57">
      <c r="AF38" s="20">
        <v>0.41666666666666669</v>
      </c>
      <c r="AG38" s="20">
        <v>0.45833333333333331</v>
      </c>
      <c r="AH38" s="28">
        <v>1</v>
      </c>
      <c r="AI38" s="28">
        <v>0</v>
      </c>
      <c r="AJ38" s="28">
        <v>0</v>
      </c>
      <c r="AK38" s="35">
        <f t="shared" si="28"/>
        <v>1</v>
      </c>
      <c r="AL38" s="28">
        <v>1</v>
      </c>
      <c r="AM38" s="28">
        <v>0</v>
      </c>
      <c r="AN38" s="28">
        <v>0</v>
      </c>
      <c r="AO38" s="35">
        <f t="shared" si="29"/>
        <v>1</v>
      </c>
      <c r="AP38" s="28">
        <v>1</v>
      </c>
      <c r="AQ38" s="28">
        <v>0</v>
      </c>
      <c r="AR38" s="28">
        <v>0</v>
      </c>
      <c r="AS38" s="35">
        <f t="shared" si="30"/>
        <v>1</v>
      </c>
      <c r="AT38" s="28">
        <v>1</v>
      </c>
      <c r="AU38" s="28">
        <v>0</v>
      </c>
      <c r="AV38" s="28">
        <v>0</v>
      </c>
      <c r="AW38" s="35">
        <f t="shared" si="31"/>
        <v>1</v>
      </c>
      <c r="AX38" s="28">
        <v>1</v>
      </c>
      <c r="AY38" s="28">
        <v>0</v>
      </c>
      <c r="AZ38" s="28">
        <v>0</v>
      </c>
      <c r="BA38" s="35">
        <f t="shared" si="32"/>
        <v>1</v>
      </c>
      <c r="BB38" s="28">
        <v>1</v>
      </c>
      <c r="BC38" s="28">
        <v>0</v>
      </c>
      <c r="BD38" s="28">
        <v>0</v>
      </c>
      <c r="BE38" s="35">
        <f t="shared" si="33"/>
        <v>1</v>
      </c>
    </row>
    <row r="39" spans="1:57">
      <c r="AF39" s="20">
        <v>0.45833333333333298</v>
      </c>
      <c r="AG39" s="20">
        <v>0.5</v>
      </c>
      <c r="AH39" s="28">
        <v>1</v>
      </c>
      <c r="AI39" s="28">
        <v>0</v>
      </c>
      <c r="AJ39" s="28">
        <v>0</v>
      </c>
      <c r="AK39" s="35">
        <f t="shared" si="28"/>
        <v>1</v>
      </c>
      <c r="AL39" s="28">
        <v>1</v>
      </c>
      <c r="AM39" s="28">
        <v>0</v>
      </c>
      <c r="AN39" s="28">
        <v>0</v>
      </c>
      <c r="AO39" s="35">
        <f t="shared" si="29"/>
        <v>1</v>
      </c>
      <c r="AP39" s="28">
        <v>1</v>
      </c>
      <c r="AQ39" s="28">
        <v>0</v>
      </c>
      <c r="AR39" s="28">
        <v>0</v>
      </c>
      <c r="AS39" s="35">
        <f t="shared" si="30"/>
        <v>1</v>
      </c>
      <c r="AT39" s="28">
        <v>1</v>
      </c>
      <c r="AU39" s="28">
        <v>0</v>
      </c>
      <c r="AV39" s="28">
        <v>0</v>
      </c>
      <c r="AW39" s="35">
        <f t="shared" si="31"/>
        <v>1</v>
      </c>
      <c r="AX39" s="28">
        <v>1</v>
      </c>
      <c r="AY39" s="28">
        <v>0</v>
      </c>
      <c r="AZ39" s="28">
        <v>0</v>
      </c>
      <c r="BA39" s="35">
        <f t="shared" si="32"/>
        <v>1</v>
      </c>
      <c r="BB39" s="28">
        <v>1</v>
      </c>
      <c r="BC39" s="28">
        <v>0</v>
      </c>
      <c r="BD39" s="28">
        <v>0</v>
      </c>
      <c r="BE39" s="35">
        <f t="shared" si="33"/>
        <v>1</v>
      </c>
    </row>
    <row r="40" spans="1:57" ht="13">
      <c r="A40" s="1" t="s">
        <v>26</v>
      </c>
      <c r="AF40" s="20">
        <v>0.5</v>
      </c>
      <c r="AG40" s="20">
        <v>0.54166666666666596</v>
      </c>
      <c r="AH40" s="28">
        <v>1</v>
      </c>
      <c r="AI40" s="28">
        <v>0</v>
      </c>
      <c r="AJ40" s="28">
        <v>0</v>
      </c>
      <c r="AK40" s="35">
        <f t="shared" si="28"/>
        <v>1</v>
      </c>
      <c r="AL40" s="28">
        <v>1</v>
      </c>
      <c r="AM40" s="28">
        <v>0</v>
      </c>
      <c r="AN40" s="28">
        <v>0</v>
      </c>
      <c r="AO40" s="35">
        <f t="shared" si="29"/>
        <v>1</v>
      </c>
      <c r="AP40" s="28">
        <v>1</v>
      </c>
      <c r="AQ40" s="28">
        <v>0</v>
      </c>
      <c r="AR40" s="28">
        <v>0</v>
      </c>
      <c r="AS40" s="35">
        <f t="shared" si="30"/>
        <v>1</v>
      </c>
      <c r="AT40" s="28">
        <v>1</v>
      </c>
      <c r="AU40" s="28">
        <v>0</v>
      </c>
      <c r="AV40" s="28">
        <v>0</v>
      </c>
      <c r="AW40" s="35">
        <f t="shared" si="31"/>
        <v>1</v>
      </c>
      <c r="AX40" s="28">
        <v>1</v>
      </c>
      <c r="AY40" s="28">
        <v>0</v>
      </c>
      <c r="AZ40" s="28">
        <v>0</v>
      </c>
      <c r="BA40" s="35">
        <f t="shared" si="32"/>
        <v>1</v>
      </c>
      <c r="BB40" s="28">
        <v>1</v>
      </c>
      <c r="BC40" s="28">
        <v>0</v>
      </c>
      <c r="BD40" s="28">
        <v>0</v>
      </c>
      <c r="BE40" s="35">
        <f t="shared" si="33"/>
        <v>1</v>
      </c>
    </row>
    <row r="41" spans="1:57" ht="13">
      <c r="A41" s="1"/>
      <c r="B41" s="11"/>
      <c r="C41" s="102" t="s">
        <v>42</v>
      </c>
      <c r="D41" s="102"/>
      <c r="E41" s="102"/>
      <c r="AF41" s="20">
        <v>0.54166666666666596</v>
      </c>
      <c r="AG41" s="20">
        <v>0.58333333333333304</v>
      </c>
      <c r="AH41" s="18">
        <f>IF($Q$2=180,4,2)</f>
        <v>2</v>
      </c>
      <c r="AI41" s="18">
        <f t="shared" ref="AI41" si="34">IF($Q$2=180,4,2)</f>
        <v>2</v>
      </c>
      <c r="AJ41" s="18">
        <f>IF($Q$2=180,4,IF($Q$2="60・65",0,2))</f>
        <v>2</v>
      </c>
      <c r="AK41" s="36">
        <f t="shared" si="28"/>
        <v>6</v>
      </c>
      <c r="AL41" s="18">
        <f>IF($Q$2=180,4,2)</f>
        <v>2</v>
      </c>
      <c r="AM41" s="18">
        <f t="shared" ref="AM41" si="35">IF($Q$2=180,4,2)</f>
        <v>2</v>
      </c>
      <c r="AN41" s="18">
        <f>IF($Q$2=180,4,IF($Q$2="60・65",0,2))</f>
        <v>2</v>
      </c>
      <c r="AO41" s="36">
        <f t="shared" si="29"/>
        <v>6</v>
      </c>
      <c r="AP41" s="18">
        <f>IF($Q$2=180,4,2)</f>
        <v>2</v>
      </c>
      <c r="AQ41" s="18">
        <f t="shared" ref="AQ41" si="36">IF($Q$2=180,4,2)</f>
        <v>2</v>
      </c>
      <c r="AR41" s="18">
        <f>IF($Q$2=180,4,IF($Q$2="60・65",0,2))</f>
        <v>2</v>
      </c>
      <c r="AS41" s="36">
        <f t="shared" si="30"/>
        <v>6</v>
      </c>
      <c r="AT41" s="18">
        <f>IF($Q$2=180,4,2)</f>
        <v>2</v>
      </c>
      <c r="AU41" s="18">
        <f t="shared" ref="AU41" si="37">IF($Q$2=180,4,2)</f>
        <v>2</v>
      </c>
      <c r="AV41" s="18">
        <f>IF($Q$2=180,4,IF($Q$2="60・65",0,2))</f>
        <v>2</v>
      </c>
      <c r="AW41" s="36">
        <f t="shared" si="31"/>
        <v>6</v>
      </c>
      <c r="AX41" s="18">
        <f>IF($Q$2=180,4,2)</f>
        <v>2</v>
      </c>
      <c r="AY41" s="18">
        <f t="shared" ref="AY41" si="38">IF($Q$2=180,4,2)</f>
        <v>2</v>
      </c>
      <c r="AZ41" s="18">
        <f>IF($Q$2=180,4,IF($Q$2="60・65",0,2))</f>
        <v>2</v>
      </c>
      <c r="BA41" s="36">
        <f t="shared" si="32"/>
        <v>6</v>
      </c>
      <c r="BB41" s="42">
        <v>1</v>
      </c>
      <c r="BC41" s="18">
        <f>IF($Q$2="90新",0,1)</f>
        <v>1</v>
      </c>
      <c r="BD41" s="32">
        <f>IF($Q$2="90新",1,0)</f>
        <v>0</v>
      </c>
      <c r="BE41" s="36">
        <f t="shared" ref="BE41:BE44" si="39">SUM(BB41:BD41)</f>
        <v>2</v>
      </c>
    </row>
    <row r="42" spans="1:57" ht="22" customHeight="1">
      <c r="A42" s="1"/>
      <c r="B42" s="10" t="s">
        <v>38</v>
      </c>
      <c r="C42" s="99" t="s">
        <v>43</v>
      </c>
      <c r="D42" s="99"/>
      <c r="E42" s="99"/>
      <c r="AF42" s="20">
        <v>0.58333333333333304</v>
      </c>
      <c r="AG42" s="20">
        <v>0.625</v>
      </c>
      <c r="AH42" s="18">
        <f t="shared" ref="AH42:AI45" si="40">IF($Q$2=180,4,2)</f>
        <v>2</v>
      </c>
      <c r="AI42" s="18">
        <f t="shared" si="40"/>
        <v>2</v>
      </c>
      <c r="AJ42" s="18">
        <f t="shared" ref="AJ42:AJ45" si="41">IF($Q$2=180,4,IF($Q$2="60・65",0,2))</f>
        <v>2</v>
      </c>
      <c r="AK42" s="36">
        <f t="shared" si="28"/>
        <v>6</v>
      </c>
      <c r="AL42" s="18">
        <f t="shared" ref="AL42:AM45" si="42">IF($Q$2=180,4,2)</f>
        <v>2</v>
      </c>
      <c r="AM42" s="18">
        <f t="shared" si="42"/>
        <v>2</v>
      </c>
      <c r="AN42" s="18">
        <f t="shared" ref="AN42:AN45" si="43">IF($Q$2=180,4,IF($Q$2="60・65",0,2))</f>
        <v>2</v>
      </c>
      <c r="AO42" s="36">
        <f t="shared" si="29"/>
        <v>6</v>
      </c>
      <c r="AP42" s="18">
        <f t="shared" ref="AP42:AQ45" si="44">IF($Q$2=180,4,2)</f>
        <v>2</v>
      </c>
      <c r="AQ42" s="18">
        <f t="shared" si="44"/>
        <v>2</v>
      </c>
      <c r="AR42" s="18">
        <f t="shared" ref="AR42:AR45" si="45">IF($Q$2=180,4,IF($Q$2="60・65",0,2))</f>
        <v>2</v>
      </c>
      <c r="AS42" s="36">
        <f t="shared" si="30"/>
        <v>6</v>
      </c>
      <c r="AT42" s="18">
        <f t="shared" ref="AT42:AU45" si="46">IF($Q$2=180,4,2)</f>
        <v>2</v>
      </c>
      <c r="AU42" s="18">
        <f t="shared" si="46"/>
        <v>2</v>
      </c>
      <c r="AV42" s="18">
        <f t="shared" ref="AV42:AV45" si="47">IF($Q$2=180,4,IF($Q$2="60・65",0,2))</f>
        <v>2</v>
      </c>
      <c r="AW42" s="36">
        <f t="shared" si="31"/>
        <v>6</v>
      </c>
      <c r="AX42" s="18">
        <f t="shared" ref="AX42:AY45" si="48">IF($Q$2=180,4,2)</f>
        <v>2</v>
      </c>
      <c r="AY42" s="18">
        <f t="shared" si="48"/>
        <v>2</v>
      </c>
      <c r="AZ42" s="18">
        <f t="shared" ref="AZ42:AZ45" si="49">IF($Q$2=180,4,IF($Q$2="60・65",0,2))</f>
        <v>2</v>
      </c>
      <c r="BA42" s="36">
        <f t="shared" si="32"/>
        <v>6</v>
      </c>
      <c r="BB42" s="42">
        <v>1</v>
      </c>
      <c r="BC42" s="18">
        <f t="shared" ref="BC42:BC44" si="50">IF($Q$2="90新",0,1)</f>
        <v>1</v>
      </c>
      <c r="BD42" s="32">
        <f t="shared" ref="BD42:BD44" si="51">IF($Q$2="90新",1,0)</f>
        <v>0</v>
      </c>
      <c r="BE42" s="36">
        <f t="shared" si="39"/>
        <v>2</v>
      </c>
    </row>
    <row r="43" spans="1:57" ht="22" customHeight="1">
      <c r="A43" s="1"/>
      <c r="B43" s="10" t="s">
        <v>39</v>
      </c>
      <c r="C43" s="99" t="s">
        <v>43</v>
      </c>
      <c r="D43" s="99"/>
      <c r="E43" s="99"/>
      <c r="AF43" s="20">
        <v>0.625</v>
      </c>
      <c r="AG43" s="20">
        <v>0.66666666666666596</v>
      </c>
      <c r="AH43" s="18">
        <f t="shared" si="40"/>
        <v>2</v>
      </c>
      <c r="AI43" s="18">
        <f t="shared" si="40"/>
        <v>2</v>
      </c>
      <c r="AJ43" s="18">
        <f t="shared" si="41"/>
        <v>2</v>
      </c>
      <c r="AK43" s="36">
        <f t="shared" si="28"/>
        <v>6</v>
      </c>
      <c r="AL43" s="18">
        <f t="shared" si="42"/>
        <v>2</v>
      </c>
      <c r="AM43" s="18">
        <f t="shared" si="42"/>
        <v>2</v>
      </c>
      <c r="AN43" s="18">
        <f t="shared" si="43"/>
        <v>2</v>
      </c>
      <c r="AO43" s="36">
        <f t="shared" si="29"/>
        <v>6</v>
      </c>
      <c r="AP43" s="18">
        <f t="shared" si="44"/>
        <v>2</v>
      </c>
      <c r="AQ43" s="18">
        <f t="shared" si="44"/>
        <v>2</v>
      </c>
      <c r="AR43" s="18">
        <f t="shared" si="45"/>
        <v>2</v>
      </c>
      <c r="AS43" s="36">
        <f t="shared" si="30"/>
        <v>6</v>
      </c>
      <c r="AT43" s="18">
        <f t="shared" si="46"/>
        <v>2</v>
      </c>
      <c r="AU43" s="18">
        <f t="shared" si="46"/>
        <v>2</v>
      </c>
      <c r="AV43" s="18">
        <f t="shared" si="47"/>
        <v>2</v>
      </c>
      <c r="AW43" s="36">
        <f t="shared" si="31"/>
        <v>6</v>
      </c>
      <c r="AX43" s="18">
        <f t="shared" si="48"/>
        <v>2</v>
      </c>
      <c r="AY43" s="18">
        <f t="shared" si="48"/>
        <v>2</v>
      </c>
      <c r="AZ43" s="18">
        <f t="shared" si="49"/>
        <v>2</v>
      </c>
      <c r="BA43" s="36">
        <f t="shared" si="32"/>
        <v>6</v>
      </c>
      <c r="BB43" s="42">
        <v>1</v>
      </c>
      <c r="BC43" s="18">
        <f t="shared" si="50"/>
        <v>1</v>
      </c>
      <c r="BD43" s="32">
        <f t="shared" si="51"/>
        <v>0</v>
      </c>
      <c r="BE43" s="36">
        <f t="shared" si="39"/>
        <v>2</v>
      </c>
    </row>
    <row r="44" spans="1:57" ht="13">
      <c r="A44" s="1"/>
      <c r="AF44" s="20">
        <v>0.66666666666666596</v>
      </c>
      <c r="AG44" s="20">
        <v>0.70833333333333304</v>
      </c>
      <c r="AH44" s="18">
        <f t="shared" si="40"/>
        <v>2</v>
      </c>
      <c r="AI44" s="18">
        <f t="shared" si="40"/>
        <v>2</v>
      </c>
      <c r="AJ44" s="18">
        <f t="shared" si="41"/>
        <v>2</v>
      </c>
      <c r="AK44" s="36">
        <f t="shared" si="28"/>
        <v>6</v>
      </c>
      <c r="AL44" s="18">
        <f t="shared" si="42"/>
        <v>2</v>
      </c>
      <c r="AM44" s="18">
        <f t="shared" si="42"/>
        <v>2</v>
      </c>
      <c r="AN44" s="18">
        <f t="shared" si="43"/>
        <v>2</v>
      </c>
      <c r="AO44" s="36">
        <f t="shared" si="29"/>
        <v>6</v>
      </c>
      <c r="AP44" s="18">
        <f t="shared" si="44"/>
        <v>2</v>
      </c>
      <c r="AQ44" s="18">
        <f t="shared" si="44"/>
        <v>2</v>
      </c>
      <c r="AR44" s="18">
        <f t="shared" si="45"/>
        <v>2</v>
      </c>
      <c r="AS44" s="36">
        <f t="shared" si="30"/>
        <v>6</v>
      </c>
      <c r="AT44" s="18">
        <f t="shared" si="46"/>
        <v>2</v>
      </c>
      <c r="AU44" s="18">
        <f t="shared" si="46"/>
        <v>2</v>
      </c>
      <c r="AV44" s="18">
        <f t="shared" si="47"/>
        <v>2</v>
      </c>
      <c r="AW44" s="36">
        <f t="shared" si="31"/>
        <v>6</v>
      </c>
      <c r="AX44" s="18">
        <f t="shared" si="48"/>
        <v>2</v>
      </c>
      <c r="AY44" s="18">
        <f t="shared" si="48"/>
        <v>2</v>
      </c>
      <c r="AZ44" s="18">
        <f t="shared" si="49"/>
        <v>2</v>
      </c>
      <c r="BA44" s="36">
        <f t="shared" si="32"/>
        <v>6</v>
      </c>
      <c r="BB44" s="42">
        <v>1</v>
      </c>
      <c r="BC44" s="18">
        <f t="shared" si="50"/>
        <v>1</v>
      </c>
      <c r="BD44" s="32">
        <f t="shared" si="51"/>
        <v>0</v>
      </c>
      <c r="BE44" s="36">
        <f t="shared" si="39"/>
        <v>2</v>
      </c>
    </row>
    <row r="45" spans="1:57" ht="11.4" customHeight="1">
      <c r="A45" s="103" t="s">
        <v>81</v>
      </c>
      <c r="B45" s="104"/>
      <c r="C45" s="103" t="s">
        <v>25</v>
      </c>
      <c r="D45" s="115"/>
      <c r="E45" s="102" t="s">
        <v>16</v>
      </c>
      <c r="F45" s="102"/>
      <c r="G45" s="102"/>
      <c r="H45" s="102" t="s">
        <v>17</v>
      </c>
      <c r="I45" s="102"/>
      <c r="J45" s="102"/>
      <c r="K45" s="102" t="s">
        <v>18</v>
      </c>
      <c r="L45" s="102"/>
      <c r="M45" s="102"/>
      <c r="N45" s="102" t="s">
        <v>19</v>
      </c>
      <c r="O45" s="102"/>
      <c r="P45" s="102"/>
      <c r="Q45" s="102" t="s">
        <v>20</v>
      </c>
      <c r="R45" s="102"/>
      <c r="S45" s="102"/>
      <c r="T45" s="102" t="s">
        <v>21</v>
      </c>
      <c r="U45" s="102"/>
      <c r="V45" s="102"/>
      <c r="W45" s="110" t="s">
        <v>69</v>
      </c>
      <c r="X45" s="110" t="s">
        <v>70</v>
      </c>
      <c r="AF45" s="20">
        <v>0.70833333333333304</v>
      </c>
      <c r="AG45" s="20">
        <v>0.75</v>
      </c>
      <c r="AH45" s="18">
        <f t="shared" si="40"/>
        <v>2</v>
      </c>
      <c r="AI45" s="18">
        <f t="shared" si="40"/>
        <v>2</v>
      </c>
      <c r="AJ45" s="18">
        <f t="shared" si="41"/>
        <v>2</v>
      </c>
      <c r="AK45" s="36">
        <f t="shared" si="28"/>
        <v>6</v>
      </c>
      <c r="AL45" s="18">
        <f t="shared" si="42"/>
        <v>2</v>
      </c>
      <c r="AM45" s="18">
        <f t="shared" si="42"/>
        <v>2</v>
      </c>
      <c r="AN45" s="18">
        <f t="shared" si="43"/>
        <v>2</v>
      </c>
      <c r="AO45" s="36">
        <f t="shared" si="29"/>
        <v>6</v>
      </c>
      <c r="AP45" s="18">
        <f t="shared" si="44"/>
        <v>2</v>
      </c>
      <c r="AQ45" s="18">
        <f t="shared" si="44"/>
        <v>2</v>
      </c>
      <c r="AR45" s="18">
        <f t="shared" si="45"/>
        <v>2</v>
      </c>
      <c r="AS45" s="36">
        <f t="shared" si="30"/>
        <v>6</v>
      </c>
      <c r="AT45" s="18">
        <f t="shared" si="46"/>
        <v>2</v>
      </c>
      <c r="AU45" s="18">
        <f t="shared" si="46"/>
        <v>2</v>
      </c>
      <c r="AV45" s="18">
        <f t="shared" si="47"/>
        <v>2</v>
      </c>
      <c r="AW45" s="36">
        <f t="shared" si="31"/>
        <v>6</v>
      </c>
      <c r="AX45" s="18">
        <f t="shared" si="48"/>
        <v>2</v>
      </c>
      <c r="AY45" s="18">
        <f t="shared" si="48"/>
        <v>2</v>
      </c>
      <c r="AZ45" s="18">
        <f t="shared" si="49"/>
        <v>2</v>
      </c>
      <c r="BA45" s="36">
        <f t="shared" si="32"/>
        <v>6</v>
      </c>
      <c r="BB45" s="19">
        <f>IF(Q2="90新",1,0)</f>
        <v>0</v>
      </c>
      <c r="BC45" s="19">
        <f>IF(Q2="90新",0,1)</f>
        <v>1</v>
      </c>
      <c r="BD45" s="33">
        <v>1</v>
      </c>
      <c r="BE45" s="37">
        <f t="shared" ref="BE45:BE47" si="52">SUM(BB45:BD45)</f>
        <v>2</v>
      </c>
    </row>
    <row r="46" spans="1:57">
      <c r="A46" s="105"/>
      <c r="B46" s="106"/>
      <c r="C46" s="116"/>
      <c r="D46" s="117"/>
      <c r="E46" s="15" t="s">
        <v>23</v>
      </c>
      <c r="F46" s="16" t="s">
        <v>22</v>
      </c>
      <c r="G46" s="17" t="s">
        <v>24</v>
      </c>
      <c r="H46" s="15" t="s">
        <v>23</v>
      </c>
      <c r="I46" s="16" t="s">
        <v>22</v>
      </c>
      <c r="J46" s="17" t="s">
        <v>24</v>
      </c>
      <c r="K46" s="15" t="s">
        <v>23</v>
      </c>
      <c r="L46" s="16" t="s">
        <v>22</v>
      </c>
      <c r="M46" s="17" t="s">
        <v>24</v>
      </c>
      <c r="N46" s="15" t="s">
        <v>23</v>
      </c>
      <c r="O46" s="16" t="s">
        <v>22</v>
      </c>
      <c r="P46" s="17" t="s">
        <v>24</v>
      </c>
      <c r="Q46" s="15" t="s">
        <v>23</v>
      </c>
      <c r="R46" s="16" t="s">
        <v>22</v>
      </c>
      <c r="S46" s="17" t="s">
        <v>24</v>
      </c>
      <c r="T46" s="15" t="s">
        <v>23</v>
      </c>
      <c r="U46" s="16" t="s">
        <v>22</v>
      </c>
      <c r="V46" s="17" t="s">
        <v>24</v>
      </c>
      <c r="W46" s="108"/>
      <c r="X46" s="108"/>
      <c r="AF46" s="20">
        <v>0.75</v>
      </c>
      <c r="AG46" s="20">
        <v>0.79166666666666696</v>
      </c>
      <c r="AH46" s="19">
        <f>IF(Q2="90新",1,0)</f>
        <v>0</v>
      </c>
      <c r="AI46" s="19">
        <f>IF(Q2="90新",0,1)</f>
        <v>1</v>
      </c>
      <c r="AJ46" s="33">
        <v>1</v>
      </c>
      <c r="AK46" s="37">
        <f t="shared" si="28"/>
        <v>2</v>
      </c>
      <c r="AL46" s="19">
        <f>IF(Q2="90新",1,0)</f>
        <v>0</v>
      </c>
      <c r="AM46" s="19">
        <f>IF(Q2="90新",0,1)</f>
        <v>1</v>
      </c>
      <c r="AN46" s="33">
        <v>1</v>
      </c>
      <c r="AO46" s="37">
        <f t="shared" si="29"/>
        <v>2</v>
      </c>
      <c r="AP46" s="19">
        <f>IF(Q2="90新",1,0)</f>
        <v>0</v>
      </c>
      <c r="AQ46" s="19">
        <f>IF(Q2="90新",0,1)</f>
        <v>1</v>
      </c>
      <c r="AR46" s="33">
        <v>1</v>
      </c>
      <c r="AS46" s="37">
        <f t="shared" si="30"/>
        <v>2</v>
      </c>
      <c r="AT46" s="19">
        <f>IF(Q2="90新",1,0)</f>
        <v>0</v>
      </c>
      <c r="AU46" s="19">
        <f>IF(Q2="90新",0,1)</f>
        <v>1</v>
      </c>
      <c r="AV46" s="33">
        <v>1</v>
      </c>
      <c r="AW46" s="37">
        <f t="shared" si="31"/>
        <v>2</v>
      </c>
      <c r="AX46" s="19">
        <f>IF(Q2="90新",1,0)</f>
        <v>0</v>
      </c>
      <c r="AY46" s="19">
        <f>IF(Q2="90新",0,1)</f>
        <v>1</v>
      </c>
      <c r="AZ46" s="33">
        <v>1</v>
      </c>
      <c r="BA46" s="37">
        <f t="shared" si="32"/>
        <v>2</v>
      </c>
      <c r="BB46" s="19">
        <f>IF(Q2="90新",1,0)</f>
        <v>0</v>
      </c>
      <c r="BC46" s="19">
        <f>IF(Q2="90新",0,1)</f>
        <v>1</v>
      </c>
      <c r="BD46" s="33">
        <v>1</v>
      </c>
      <c r="BE46" s="37">
        <f t="shared" si="52"/>
        <v>2</v>
      </c>
    </row>
    <row r="47" spans="1:57" ht="11.5" thickBot="1">
      <c r="A47" s="9">
        <v>1</v>
      </c>
      <c r="B47" s="47"/>
      <c r="C47" s="120"/>
      <c r="D47" s="121"/>
      <c r="E47" s="50"/>
      <c r="F47" s="51" t="s">
        <v>22</v>
      </c>
      <c r="G47" s="52"/>
      <c r="H47" s="50"/>
      <c r="I47" s="51" t="s">
        <v>22</v>
      </c>
      <c r="J47" s="52"/>
      <c r="K47" s="50"/>
      <c r="L47" s="51" t="s">
        <v>22</v>
      </c>
      <c r="M47" s="52"/>
      <c r="N47" s="50"/>
      <c r="O47" s="51" t="s">
        <v>22</v>
      </c>
      <c r="P47" s="52"/>
      <c r="Q47" s="50"/>
      <c r="R47" s="51" t="s">
        <v>22</v>
      </c>
      <c r="S47" s="52"/>
      <c r="T47" s="50"/>
      <c r="U47" s="51" t="s">
        <v>22</v>
      </c>
      <c r="V47" s="52"/>
      <c r="W47" s="45">
        <f>((G47-E47)+(J47-H47)+(M47-K47)+(P47-N47)+(S47-Q47)+(V47-T47))*24-COUNTA(E47,H47,K47,N47,Q47,T47)*1</f>
        <v>0</v>
      </c>
      <c r="X47" s="45">
        <f>W47*4</f>
        <v>0</v>
      </c>
      <c r="AF47" s="20">
        <v>0.79166666666666696</v>
      </c>
      <c r="AG47" s="20">
        <v>0.83333333333333304</v>
      </c>
      <c r="AH47" s="9">
        <v>0</v>
      </c>
      <c r="AI47" s="9">
        <v>0</v>
      </c>
      <c r="AJ47" s="30">
        <v>0</v>
      </c>
      <c r="AK47" s="38">
        <f t="shared" si="28"/>
        <v>0</v>
      </c>
      <c r="AL47" s="9">
        <v>0</v>
      </c>
      <c r="AM47" s="9">
        <v>0</v>
      </c>
      <c r="AN47" s="30">
        <v>0</v>
      </c>
      <c r="AO47" s="38">
        <f t="shared" si="29"/>
        <v>0</v>
      </c>
      <c r="AP47" s="9">
        <v>0</v>
      </c>
      <c r="AQ47" s="9">
        <v>0</v>
      </c>
      <c r="AR47" s="30">
        <v>0</v>
      </c>
      <c r="AS47" s="38">
        <f t="shared" si="30"/>
        <v>0</v>
      </c>
      <c r="AT47" s="9">
        <v>0</v>
      </c>
      <c r="AU47" s="9">
        <v>0</v>
      </c>
      <c r="AV47" s="30">
        <v>0</v>
      </c>
      <c r="AW47" s="38">
        <f t="shared" si="31"/>
        <v>0</v>
      </c>
      <c r="AX47" s="9">
        <v>0</v>
      </c>
      <c r="AY47" s="9">
        <v>0</v>
      </c>
      <c r="AZ47" s="30">
        <v>0</v>
      </c>
      <c r="BA47" s="38">
        <f t="shared" si="32"/>
        <v>0</v>
      </c>
      <c r="BB47" s="9">
        <v>0</v>
      </c>
      <c r="BC47" s="9">
        <v>0</v>
      </c>
      <c r="BD47" s="30">
        <v>0</v>
      </c>
      <c r="BE47" s="38">
        <f t="shared" si="52"/>
        <v>0</v>
      </c>
    </row>
    <row r="48" spans="1:57">
      <c r="A48" s="9">
        <v>2</v>
      </c>
      <c r="B48" s="47"/>
      <c r="C48" s="120"/>
      <c r="D48" s="121"/>
      <c r="E48" s="50"/>
      <c r="F48" s="51" t="s">
        <v>22</v>
      </c>
      <c r="G48" s="52"/>
      <c r="H48" s="50"/>
      <c r="I48" s="51" t="s">
        <v>22</v>
      </c>
      <c r="J48" s="52"/>
      <c r="K48" s="50"/>
      <c r="L48" s="51" t="s">
        <v>22</v>
      </c>
      <c r="M48" s="52"/>
      <c r="N48" s="50"/>
      <c r="O48" s="51" t="s">
        <v>22</v>
      </c>
      <c r="P48" s="52"/>
      <c r="Q48" s="50"/>
      <c r="R48" s="51" t="s">
        <v>22</v>
      </c>
      <c r="S48" s="52"/>
      <c r="T48" s="50"/>
      <c r="U48" s="51" t="s">
        <v>22</v>
      </c>
      <c r="V48" s="52"/>
      <c r="W48" s="45">
        <f t="shared" ref="W48:W61" si="53">((G48-E48)+(J48-H48)+(M48-K48)+(P48-N48)+(S48-Q48)+(V48-T48))*24-COUNTA(E48,H48,K48,N48,Q48,T48)*1</f>
        <v>0</v>
      </c>
      <c r="X48" s="45">
        <f t="shared" ref="X48:X61" si="54">W48*4</f>
        <v>0</v>
      </c>
    </row>
    <row r="49" spans="1:24">
      <c r="A49" s="9">
        <v>3</v>
      </c>
      <c r="B49" s="47"/>
      <c r="C49" s="120"/>
      <c r="D49" s="121"/>
      <c r="E49" s="50"/>
      <c r="F49" s="51" t="s">
        <v>22</v>
      </c>
      <c r="G49" s="52"/>
      <c r="H49" s="50"/>
      <c r="I49" s="51" t="s">
        <v>22</v>
      </c>
      <c r="J49" s="52"/>
      <c r="K49" s="50"/>
      <c r="L49" s="51" t="s">
        <v>22</v>
      </c>
      <c r="M49" s="52"/>
      <c r="N49" s="50"/>
      <c r="O49" s="51" t="s">
        <v>22</v>
      </c>
      <c r="P49" s="52"/>
      <c r="Q49" s="50"/>
      <c r="R49" s="51" t="s">
        <v>22</v>
      </c>
      <c r="S49" s="52"/>
      <c r="T49" s="50"/>
      <c r="U49" s="51" t="s">
        <v>22</v>
      </c>
      <c r="V49" s="52"/>
      <c r="W49" s="45">
        <f t="shared" si="53"/>
        <v>0</v>
      </c>
      <c r="X49" s="45">
        <f t="shared" si="54"/>
        <v>0</v>
      </c>
    </row>
    <row r="50" spans="1:24">
      <c r="A50" s="9">
        <v>4</v>
      </c>
      <c r="B50" s="47"/>
      <c r="C50" s="120"/>
      <c r="D50" s="121"/>
      <c r="E50" s="50"/>
      <c r="F50" s="51" t="s">
        <v>22</v>
      </c>
      <c r="G50" s="52"/>
      <c r="H50" s="50"/>
      <c r="I50" s="51" t="s">
        <v>22</v>
      </c>
      <c r="J50" s="52"/>
      <c r="K50" s="50"/>
      <c r="L50" s="51" t="s">
        <v>22</v>
      </c>
      <c r="M50" s="52"/>
      <c r="N50" s="50"/>
      <c r="O50" s="51" t="s">
        <v>22</v>
      </c>
      <c r="P50" s="52"/>
      <c r="Q50" s="50"/>
      <c r="R50" s="51" t="s">
        <v>22</v>
      </c>
      <c r="S50" s="52"/>
      <c r="T50" s="50"/>
      <c r="U50" s="51" t="s">
        <v>22</v>
      </c>
      <c r="V50" s="52"/>
      <c r="W50" s="45">
        <f t="shared" si="53"/>
        <v>0</v>
      </c>
      <c r="X50" s="45">
        <f t="shared" si="54"/>
        <v>0</v>
      </c>
    </row>
    <row r="51" spans="1:24">
      <c r="A51" s="9">
        <v>5</v>
      </c>
      <c r="B51" s="47"/>
      <c r="C51" s="120"/>
      <c r="D51" s="121"/>
      <c r="E51" s="50"/>
      <c r="F51" s="51" t="s">
        <v>22</v>
      </c>
      <c r="G51" s="52"/>
      <c r="H51" s="50"/>
      <c r="I51" s="51" t="s">
        <v>22</v>
      </c>
      <c r="J51" s="52"/>
      <c r="K51" s="50"/>
      <c r="L51" s="51" t="s">
        <v>22</v>
      </c>
      <c r="M51" s="52"/>
      <c r="N51" s="50"/>
      <c r="O51" s="51" t="s">
        <v>22</v>
      </c>
      <c r="P51" s="52"/>
      <c r="Q51" s="50"/>
      <c r="R51" s="51" t="s">
        <v>22</v>
      </c>
      <c r="S51" s="52"/>
      <c r="T51" s="50"/>
      <c r="U51" s="51" t="s">
        <v>22</v>
      </c>
      <c r="V51" s="52"/>
      <c r="W51" s="45">
        <f t="shared" si="53"/>
        <v>0</v>
      </c>
      <c r="X51" s="45">
        <f t="shared" si="54"/>
        <v>0</v>
      </c>
    </row>
    <row r="52" spans="1:24">
      <c r="A52" s="9">
        <v>6</v>
      </c>
      <c r="B52" s="47"/>
      <c r="C52" s="120"/>
      <c r="D52" s="121"/>
      <c r="E52" s="50"/>
      <c r="F52" s="51" t="s">
        <v>22</v>
      </c>
      <c r="G52" s="52"/>
      <c r="H52" s="50"/>
      <c r="I52" s="51" t="s">
        <v>22</v>
      </c>
      <c r="J52" s="52"/>
      <c r="K52" s="50"/>
      <c r="L52" s="51" t="s">
        <v>22</v>
      </c>
      <c r="M52" s="52"/>
      <c r="N52" s="50"/>
      <c r="O52" s="51" t="s">
        <v>22</v>
      </c>
      <c r="P52" s="52"/>
      <c r="Q52" s="50"/>
      <c r="R52" s="51" t="s">
        <v>22</v>
      </c>
      <c r="S52" s="52"/>
      <c r="T52" s="50"/>
      <c r="U52" s="51" t="s">
        <v>22</v>
      </c>
      <c r="V52" s="52"/>
      <c r="W52" s="45">
        <f t="shared" si="53"/>
        <v>0</v>
      </c>
      <c r="X52" s="45">
        <f t="shared" si="54"/>
        <v>0</v>
      </c>
    </row>
    <row r="53" spans="1:24">
      <c r="A53" s="9">
        <v>7</v>
      </c>
      <c r="B53" s="47"/>
      <c r="C53" s="120"/>
      <c r="D53" s="121"/>
      <c r="E53" s="50"/>
      <c r="F53" s="51" t="s">
        <v>22</v>
      </c>
      <c r="G53" s="52"/>
      <c r="H53" s="50"/>
      <c r="I53" s="51" t="s">
        <v>22</v>
      </c>
      <c r="J53" s="52"/>
      <c r="K53" s="50"/>
      <c r="L53" s="51" t="s">
        <v>22</v>
      </c>
      <c r="M53" s="52"/>
      <c r="N53" s="50"/>
      <c r="O53" s="51" t="s">
        <v>22</v>
      </c>
      <c r="P53" s="52"/>
      <c r="Q53" s="50"/>
      <c r="R53" s="51" t="s">
        <v>22</v>
      </c>
      <c r="S53" s="52"/>
      <c r="T53" s="50"/>
      <c r="U53" s="51" t="s">
        <v>22</v>
      </c>
      <c r="V53" s="52"/>
      <c r="W53" s="45">
        <f t="shared" si="53"/>
        <v>0</v>
      </c>
      <c r="X53" s="45">
        <f t="shared" si="54"/>
        <v>0</v>
      </c>
    </row>
    <row r="54" spans="1:24">
      <c r="A54" s="9">
        <v>8</v>
      </c>
      <c r="B54" s="47"/>
      <c r="C54" s="120"/>
      <c r="D54" s="121"/>
      <c r="E54" s="50"/>
      <c r="F54" s="51" t="s">
        <v>22</v>
      </c>
      <c r="G54" s="52"/>
      <c r="H54" s="50"/>
      <c r="I54" s="51" t="s">
        <v>22</v>
      </c>
      <c r="J54" s="52"/>
      <c r="K54" s="50"/>
      <c r="L54" s="51" t="s">
        <v>22</v>
      </c>
      <c r="M54" s="52"/>
      <c r="N54" s="50"/>
      <c r="O54" s="51" t="s">
        <v>22</v>
      </c>
      <c r="P54" s="52"/>
      <c r="Q54" s="50"/>
      <c r="R54" s="51" t="s">
        <v>22</v>
      </c>
      <c r="S54" s="52"/>
      <c r="T54" s="50"/>
      <c r="U54" s="51" t="s">
        <v>22</v>
      </c>
      <c r="V54" s="52"/>
      <c r="W54" s="45">
        <f t="shared" si="53"/>
        <v>0</v>
      </c>
      <c r="X54" s="45">
        <f t="shared" si="54"/>
        <v>0</v>
      </c>
    </row>
    <row r="55" spans="1:24">
      <c r="A55" s="9">
        <v>9</v>
      </c>
      <c r="B55" s="47"/>
      <c r="C55" s="120"/>
      <c r="D55" s="121"/>
      <c r="E55" s="50"/>
      <c r="F55" s="51" t="s">
        <v>22</v>
      </c>
      <c r="G55" s="52"/>
      <c r="H55" s="50"/>
      <c r="I55" s="51" t="s">
        <v>22</v>
      </c>
      <c r="J55" s="52"/>
      <c r="K55" s="50"/>
      <c r="L55" s="51" t="s">
        <v>22</v>
      </c>
      <c r="M55" s="52"/>
      <c r="N55" s="50"/>
      <c r="O55" s="51" t="s">
        <v>22</v>
      </c>
      <c r="P55" s="52"/>
      <c r="Q55" s="50"/>
      <c r="R55" s="51" t="s">
        <v>22</v>
      </c>
      <c r="S55" s="52"/>
      <c r="T55" s="50"/>
      <c r="U55" s="51" t="s">
        <v>22</v>
      </c>
      <c r="V55" s="52"/>
      <c r="W55" s="45">
        <f t="shared" si="53"/>
        <v>0</v>
      </c>
      <c r="X55" s="45">
        <f t="shared" si="54"/>
        <v>0</v>
      </c>
    </row>
    <row r="56" spans="1:24">
      <c r="A56" s="9">
        <v>10</v>
      </c>
      <c r="B56" s="47"/>
      <c r="C56" s="120"/>
      <c r="D56" s="121"/>
      <c r="E56" s="50"/>
      <c r="F56" s="51" t="s">
        <v>22</v>
      </c>
      <c r="G56" s="52"/>
      <c r="H56" s="50"/>
      <c r="I56" s="51" t="s">
        <v>22</v>
      </c>
      <c r="J56" s="52"/>
      <c r="K56" s="50"/>
      <c r="L56" s="51" t="s">
        <v>22</v>
      </c>
      <c r="M56" s="52"/>
      <c r="N56" s="50"/>
      <c r="O56" s="51" t="s">
        <v>22</v>
      </c>
      <c r="P56" s="52"/>
      <c r="Q56" s="50"/>
      <c r="R56" s="51" t="s">
        <v>22</v>
      </c>
      <c r="S56" s="52"/>
      <c r="T56" s="50"/>
      <c r="U56" s="51" t="s">
        <v>22</v>
      </c>
      <c r="V56" s="52"/>
      <c r="W56" s="45">
        <f t="shared" si="53"/>
        <v>0</v>
      </c>
      <c r="X56" s="45">
        <f t="shared" si="54"/>
        <v>0</v>
      </c>
    </row>
    <row r="57" spans="1:24">
      <c r="A57" s="9">
        <v>11</v>
      </c>
      <c r="B57" s="47"/>
      <c r="C57" s="120"/>
      <c r="D57" s="121"/>
      <c r="E57" s="50"/>
      <c r="F57" s="51" t="s">
        <v>22</v>
      </c>
      <c r="G57" s="52"/>
      <c r="H57" s="50"/>
      <c r="I57" s="51" t="s">
        <v>22</v>
      </c>
      <c r="J57" s="52"/>
      <c r="K57" s="50"/>
      <c r="L57" s="51" t="s">
        <v>22</v>
      </c>
      <c r="M57" s="52"/>
      <c r="N57" s="50"/>
      <c r="O57" s="51" t="s">
        <v>22</v>
      </c>
      <c r="P57" s="52"/>
      <c r="Q57" s="50"/>
      <c r="R57" s="51" t="s">
        <v>22</v>
      </c>
      <c r="S57" s="52"/>
      <c r="T57" s="50"/>
      <c r="U57" s="51" t="s">
        <v>22</v>
      </c>
      <c r="V57" s="52"/>
      <c r="W57" s="45">
        <f t="shared" si="53"/>
        <v>0</v>
      </c>
      <c r="X57" s="45">
        <f t="shared" si="54"/>
        <v>0</v>
      </c>
    </row>
    <row r="58" spans="1:24">
      <c r="A58" s="9">
        <v>12</v>
      </c>
      <c r="B58" s="47"/>
      <c r="C58" s="120"/>
      <c r="D58" s="121"/>
      <c r="E58" s="50"/>
      <c r="F58" s="51" t="s">
        <v>22</v>
      </c>
      <c r="G58" s="52"/>
      <c r="H58" s="50"/>
      <c r="I58" s="51" t="s">
        <v>22</v>
      </c>
      <c r="J58" s="52"/>
      <c r="K58" s="50"/>
      <c r="L58" s="51" t="s">
        <v>22</v>
      </c>
      <c r="M58" s="52"/>
      <c r="N58" s="50"/>
      <c r="O58" s="51" t="s">
        <v>22</v>
      </c>
      <c r="P58" s="52"/>
      <c r="Q58" s="50"/>
      <c r="R58" s="51" t="s">
        <v>22</v>
      </c>
      <c r="S58" s="52"/>
      <c r="T58" s="50"/>
      <c r="U58" s="51" t="s">
        <v>22</v>
      </c>
      <c r="V58" s="52"/>
      <c r="W58" s="45">
        <f t="shared" si="53"/>
        <v>0</v>
      </c>
      <c r="X58" s="45">
        <f t="shared" si="54"/>
        <v>0</v>
      </c>
    </row>
    <row r="59" spans="1:24">
      <c r="A59" s="9">
        <v>13</v>
      </c>
      <c r="B59" s="47"/>
      <c r="C59" s="120"/>
      <c r="D59" s="121"/>
      <c r="E59" s="50"/>
      <c r="F59" s="51" t="s">
        <v>22</v>
      </c>
      <c r="G59" s="52"/>
      <c r="H59" s="50"/>
      <c r="I59" s="51" t="s">
        <v>22</v>
      </c>
      <c r="J59" s="52"/>
      <c r="K59" s="50"/>
      <c r="L59" s="51" t="s">
        <v>22</v>
      </c>
      <c r="M59" s="52"/>
      <c r="N59" s="50"/>
      <c r="O59" s="51" t="s">
        <v>22</v>
      </c>
      <c r="P59" s="52"/>
      <c r="Q59" s="50"/>
      <c r="R59" s="51" t="s">
        <v>22</v>
      </c>
      <c r="S59" s="52"/>
      <c r="T59" s="50"/>
      <c r="U59" s="51" t="s">
        <v>22</v>
      </c>
      <c r="V59" s="52"/>
      <c r="W59" s="45">
        <f t="shared" si="53"/>
        <v>0</v>
      </c>
      <c r="X59" s="45">
        <f t="shared" si="54"/>
        <v>0</v>
      </c>
    </row>
    <row r="60" spans="1:24">
      <c r="A60" s="9">
        <v>14</v>
      </c>
      <c r="B60" s="47"/>
      <c r="C60" s="120"/>
      <c r="D60" s="121"/>
      <c r="E60" s="50"/>
      <c r="F60" s="51" t="s">
        <v>22</v>
      </c>
      <c r="G60" s="52"/>
      <c r="H60" s="50"/>
      <c r="I60" s="51" t="s">
        <v>22</v>
      </c>
      <c r="J60" s="52"/>
      <c r="K60" s="50"/>
      <c r="L60" s="51" t="s">
        <v>22</v>
      </c>
      <c r="M60" s="52"/>
      <c r="N60" s="50"/>
      <c r="O60" s="51" t="s">
        <v>22</v>
      </c>
      <c r="P60" s="52"/>
      <c r="Q60" s="50"/>
      <c r="R60" s="51" t="s">
        <v>22</v>
      </c>
      <c r="S60" s="52"/>
      <c r="T60" s="50"/>
      <c r="U60" s="51" t="s">
        <v>22</v>
      </c>
      <c r="V60" s="52"/>
      <c r="W60" s="45">
        <f t="shared" si="53"/>
        <v>0</v>
      </c>
      <c r="X60" s="45">
        <f t="shared" si="54"/>
        <v>0</v>
      </c>
    </row>
    <row r="61" spans="1:24">
      <c r="A61" s="9">
        <v>15</v>
      </c>
      <c r="B61" s="47"/>
      <c r="C61" s="120"/>
      <c r="D61" s="121"/>
      <c r="E61" s="50"/>
      <c r="F61" s="51" t="s">
        <v>22</v>
      </c>
      <c r="G61" s="52"/>
      <c r="H61" s="50"/>
      <c r="I61" s="51" t="s">
        <v>22</v>
      </c>
      <c r="J61" s="52"/>
      <c r="K61" s="50"/>
      <c r="L61" s="51" t="s">
        <v>22</v>
      </c>
      <c r="M61" s="52"/>
      <c r="N61" s="50"/>
      <c r="O61" s="51" t="s">
        <v>22</v>
      </c>
      <c r="P61" s="52"/>
      <c r="Q61" s="50"/>
      <c r="R61" s="51" t="s">
        <v>22</v>
      </c>
      <c r="S61" s="52"/>
      <c r="T61" s="50"/>
      <c r="U61" s="51" t="s">
        <v>22</v>
      </c>
      <c r="V61" s="52"/>
      <c r="W61" s="45">
        <f t="shared" si="53"/>
        <v>0</v>
      </c>
      <c r="X61" s="45">
        <f t="shared" si="54"/>
        <v>0</v>
      </c>
    </row>
  </sheetData>
  <sheetProtection selectLockedCells="1"/>
  <mergeCells count="121">
    <mergeCell ref="BA33:BA34"/>
    <mergeCell ref="BB33:BB34"/>
    <mergeCell ref="BC33:BD33"/>
    <mergeCell ref="BE33:BE34"/>
    <mergeCell ref="AX32:BA32"/>
    <mergeCell ref="BB32:BE32"/>
    <mergeCell ref="AH33:AH34"/>
    <mergeCell ref="AI33:AJ33"/>
    <mergeCell ref="AK33:AK34"/>
    <mergeCell ref="AL33:AL34"/>
    <mergeCell ref="AM33:AN33"/>
    <mergeCell ref="AO33:AO34"/>
    <mergeCell ref="AP33:AP34"/>
    <mergeCell ref="AQ33:AR33"/>
    <mergeCell ref="AS33:AS34"/>
    <mergeCell ref="AT33:AT34"/>
    <mergeCell ref="AU33:AV33"/>
    <mergeCell ref="AW33:AW34"/>
    <mergeCell ref="AX33:AX34"/>
    <mergeCell ref="AY33:AZ33"/>
    <mergeCell ref="AT32:AW32"/>
    <mergeCell ref="C49:D49"/>
    <mergeCell ref="D16:D17"/>
    <mergeCell ref="X16:X17"/>
    <mergeCell ref="W45:W46"/>
    <mergeCell ref="X45:X46"/>
    <mergeCell ref="Q45:S45"/>
    <mergeCell ref="T45:V45"/>
    <mergeCell ref="Q16:S16"/>
    <mergeCell ref="T16:V16"/>
    <mergeCell ref="W16:W17"/>
    <mergeCell ref="C48:D48"/>
    <mergeCell ref="E45:G45"/>
    <mergeCell ref="H45:J45"/>
    <mergeCell ref="K45:M45"/>
    <mergeCell ref="N45:P45"/>
    <mergeCell ref="K16:M16"/>
    <mergeCell ref="C47:D47"/>
    <mergeCell ref="A16:B17"/>
    <mergeCell ref="C16:C17"/>
    <mergeCell ref="A45:B46"/>
    <mergeCell ref="C43:E43"/>
    <mergeCell ref="C42:E42"/>
    <mergeCell ref="AF32:AG34"/>
    <mergeCell ref="AH32:AK32"/>
    <mergeCell ref="AL32:AO32"/>
    <mergeCell ref="AP32:AS32"/>
    <mergeCell ref="C45:D46"/>
    <mergeCell ref="C41:E41"/>
    <mergeCell ref="E16:G16"/>
    <mergeCell ref="H16:J16"/>
    <mergeCell ref="C61:D61"/>
    <mergeCell ref="C50:D50"/>
    <mergeCell ref="C51:D51"/>
    <mergeCell ref="C52:D52"/>
    <mergeCell ref="C53:D53"/>
    <mergeCell ref="C54:D54"/>
    <mergeCell ref="C55:D55"/>
    <mergeCell ref="C56:D56"/>
    <mergeCell ref="C57:D57"/>
    <mergeCell ref="C58:D58"/>
    <mergeCell ref="C59:D59"/>
    <mergeCell ref="C60:D60"/>
    <mergeCell ref="N16:P16"/>
    <mergeCell ref="O8:Q8"/>
    <mergeCell ref="Q10:S10"/>
    <mergeCell ref="L5:Q5"/>
    <mergeCell ref="L6:N6"/>
    <mergeCell ref="O6:Q6"/>
    <mergeCell ref="L7:N7"/>
    <mergeCell ref="O7:Q7"/>
    <mergeCell ref="N10:P10"/>
    <mergeCell ref="A2:K2"/>
    <mergeCell ref="O2:P2"/>
    <mergeCell ref="B5:B6"/>
    <mergeCell ref="C5:E6"/>
    <mergeCell ref="I5:K5"/>
    <mergeCell ref="I6:K6"/>
    <mergeCell ref="F5:H6"/>
    <mergeCell ref="I7:K7"/>
    <mergeCell ref="C8:E8"/>
    <mergeCell ref="F8:H8"/>
    <mergeCell ref="I8:K8"/>
    <mergeCell ref="L8:N8"/>
    <mergeCell ref="A10:B11"/>
    <mergeCell ref="C7:E7"/>
    <mergeCell ref="F7:H7"/>
    <mergeCell ref="C10:C11"/>
    <mergeCell ref="D10:D11"/>
    <mergeCell ref="BB10:BE10"/>
    <mergeCell ref="BC11:BD11"/>
    <mergeCell ref="BE11:BE12"/>
    <mergeCell ref="AP10:AS10"/>
    <mergeCell ref="AQ11:AR11"/>
    <mergeCell ref="AS11:AS12"/>
    <mergeCell ref="AT10:AW10"/>
    <mergeCell ref="AU11:AV11"/>
    <mergeCell ref="AW11:AW12"/>
    <mergeCell ref="BB11:BB12"/>
    <mergeCell ref="AX11:AX12"/>
    <mergeCell ref="AT11:AT12"/>
    <mergeCell ref="AP11:AP12"/>
    <mergeCell ref="E10:G10"/>
    <mergeCell ref="H10:J10"/>
    <mergeCell ref="K10:M10"/>
    <mergeCell ref="T1:V1"/>
    <mergeCell ref="AX10:BA10"/>
    <mergeCell ref="AY11:AZ11"/>
    <mergeCell ref="BA11:BA12"/>
    <mergeCell ref="AL10:AO10"/>
    <mergeCell ref="AM11:AN11"/>
    <mergeCell ref="AO11:AO12"/>
    <mergeCell ref="T10:V10"/>
    <mergeCell ref="AF10:AG12"/>
    <mergeCell ref="AI11:AJ11"/>
    <mergeCell ref="AH10:AK10"/>
    <mergeCell ref="AK11:AK12"/>
    <mergeCell ref="W10:W11"/>
    <mergeCell ref="X10:X11"/>
    <mergeCell ref="AH11:AH12"/>
    <mergeCell ref="AL11:AL12"/>
  </mergeCells>
  <phoneticPr fontId="2"/>
  <conditionalFormatting sqref="AI13:AI25 AM13:AM25 AQ13:AQ25 AU13:AU25 AY13:AY25 BC13:BC25">
    <cfRule type="expression" dxfId="3" priority="2">
      <formula>(AH13+AI13)&lt;(AH35+AI35)</formula>
    </cfRule>
  </conditionalFormatting>
  <conditionalFormatting sqref="BA13:BB24 AH13:AH25 AK13:AL25 AO13:AP25 AS13:AT25 AW13:AX25 BE13:BE25">
    <cfRule type="expression" dxfId="2" priority="1">
      <formula>AH13&lt;AH35</formula>
    </cfRule>
  </conditionalFormatting>
  <dataValidations count="3">
    <dataValidation type="list" allowBlank="1" showInputMessage="1" showErrorMessage="1" sqref="C12:C14 C47:C61 C18:C37" xr:uid="{00000000-0002-0000-0300-000000000000}">
      <formula1>"常勤,非常勤"</formula1>
    </dataValidation>
    <dataValidation type="list" allowBlank="1" showInputMessage="1" showErrorMessage="1" sqref="D12:D14 D18:D37" xr:uid="{00000000-0002-0000-0300-000002000000}">
      <formula1>"○"</formula1>
    </dataValidation>
    <dataValidation type="list" allowBlank="1" showInputMessage="1" showErrorMessage="1" sqref="Q2" xr:uid="{15A34AD6-9A5A-4039-B800-7D9A15F7DDF1}">
      <formula1>"60・65,90(新),90(再),180"</formula1>
    </dataValidation>
  </dataValidations>
  <pageMargins left="0.70866141732283472" right="0.70866141732283472" top="0.74803149606299213" bottom="0.74803149606299213" header="0.31496062992125984" footer="0.31496062992125984"/>
  <pageSetup paperSize="9" scale="58" orientation="portrait" r:id="rId1"/>
  <rowBreaks count="1" manualBreakCount="1">
    <brk id="38" max="2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E61"/>
  <sheetViews>
    <sheetView zoomScale="85" zoomScaleNormal="85" workbookViewId="0">
      <selection activeCell="Y5" sqref="Y5"/>
    </sheetView>
  </sheetViews>
  <sheetFormatPr defaultColWidth="9" defaultRowHeight="11"/>
  <cols>
    <col min="1" max="1" width="3.25" style="8" customWidth="1"/>
    <col min="2" max="2" width="16.5" style="8" customWidth="1"/>
    <col min="3" max="3" width="6" style="8" bestFit="1" customWidth="1"/>
    <col min="4" max="4" width="6" style="8" customWidth="1"/>
    <col min="5" max="5" width="7.5" style="8" customWidth="1"/>
    <col min="6" max="6" width="2.5" style="8" customWidth="1"/>
    <col min="7" max="8" width="7.5" style="8" customWidth="1"/>
    <col min="9" max="9" width="2.5" style="8" customWidth="1"/>
    <col min="10" max="11" width="7.5" style="8" customWidth="1"/>
    <col min="12" max="12" width="2.5" style="8" customWidth="1"/>
    <col min="13" max="14" width="7.5" style="8" customWidth="1"/>
    <col min="15" max="15" width="2.5" style="8" customWidth="1"/>
    <col min="16" max="17" width="7.5" style="8" customWidth="1"/>
    <col min="18" max="18" width="2.5" style="8" customWidth="1"/>
    <col min="19" max="20" width="7.5" style="8" customWidth="1"/>
    <col min="21" max="21" width="2.5" style="8" customWidth="1"/>
    <col min="22" max="22" width="7.5" style="8" customWidth="1"/>
    <col min="23" max="24" width="4.4140625" style="8" hidden="1" customWidth="1"/>
    <col min="25" max="25" width="9" style="8"/>
    <col min="26" max="26" width="5.25" style="8" hidden="1" customWidth="1"/>
    <col min="27" max="27" width="12.25" style="8" hidden="1" customWidth="1"/>
    <col min="28" max="30" width="10.4140625" style="8" hidden="1" customWidth="1"/>
    <col min="31" max="31" width="2.4140625" style="8" hidden="1" customWidth="1"/>
    <col min="32" max="33" width="5.25" style="8" hidden="1" customWidth="1"/>
    <col min="34" max="57" width="3.5" style="8" hidden="1" customWidth="1"/>
    <col min="58" max="58" width="0" style="8" hidden="1" customWidth="1"/>
    <col min="59" max="16384" width="9" style="8"/>
  </cols>
  <sheetData>
    <row r="1" spans="1:57">
      <c r="A1" s="8" t="s">
        <v>91</v>
      </c>
      <c r="T1" s="95" t="s">
        <v>65</v>
      </c>
      <c r="U1" s="95"/>
      <c r="V1" s="95"/>
    </row>
    <row r="2" spans="1:57" ht="21">
      <c r="A2" s="100" t="s">
        <v>57</v>
      </c>
      <c r="B2" s="100"/>
      <c r="C2" s="100"/>
      <c r="D2" s="100"/>
      <c r="E2" s="100"/>
      <c r="F2" s="100"/>
      <c r="G2" s="100"/>
      <c r="H2" s="100"/>
      <c r="I2" s="100"/>
      <c r="J2" s="100"/>
      <c r="K2" s="100"/>
      <c r="O2" s="101" t="s">
        <v>44</v>
      </c>
      <c r="P2" s="101"/>
      <c r="Q2" s="12" t="s">
        <v>108</v>
      </c>
      <c r="R2" s="13" t="s">
        <v>45</v>
      </c>
      <c r="W2" s="44"/>
      <c r="X2" s="44"/>
    </row>
    <row r="3" spans="1:57">
      <c r="AA3" s="8" t="s">
        <v>31</v>
      </c>
      <c r="AC3" s="8" t="s">
        <v>37</v>
      </c>
    </row>
    <row r="4" spans="1:57" ht="13">
      <c r="A4" s="1" t="s">
        <v>27</v>
      </c>
      <c r="E4" s="8" t="s">
        <v>29</v>
      </c>
      <c r="AA4" s="8" t="s">
        <v>49</v>
      </c>
      <c r="AB4" s="8" t="s">
        <v>50</v>
      </c>
      <c r="AC4" s="8" t="s">
        <v>49</v>
      </c>
      <c r="AD4" s="8" t="s">
        <v>50</v>
      </c>
    </row>
    <row r="5" spans="1:57" ht="13">
      <c r="A5" s="1"/>
      <c r="B5" s="110"/>
      <c r="C5" s="111" t="s">
        <v>30</v>
      </c>
      <c r="D5" s="112"/>
      <c r="E5" s="104"/>
      <c r="F5" s="111" t="s">
        <v>32</v>
      </c>
      <c r="G5" s="112"/>
      <c r="H5" s="112"/>
      <c r="I5" s="114"/>
      <c r="J5" s="102"/>
      <c r="K5" s="102"/>
      <c r="L5" s="102" t="s">
        <v>48</v>
      </c>
      <c r="M5" s="102"/>
      <c r="N5" s="102"/>
      <c r="O5" s="102"/>
      <c r="P5" s="102"/>
      <c r="Q5" s="102"/>
      <c r="Z5" s="8" t="s">
        <v>97</v>
      </c>
      <c r="AA5" s="8" t="s">
        <v>52</v>
      </c>
      <c r="AB5" s="8" t="s">
        <v>51</v>
      </c>
      <c r="AC5" s="8" t="s">
        <v>51</v>
      </c>
      <c r="AD5" s="8" t="s">
        <v>51</v>
      </c>
    </row>
    <row r="6" spans="1:57" ht="13">
      <c r="A6" s="1"/>
      <c r="B6" s="108"/>
      <c r="C6" s="105"/>
      <c r="D6" s="113"/>
      <c r="E6" s="106"/>
      <c r="F6" s="105"/>
      <c r="G6" s="113"/>
      <c r="H6" s="106"/>
      <c r="I6" s="102" t="s">
        <v>33</v>
      </c>
      <c r="J6" s="102"/>
      <c r="K6" s="102"/>
      <c r="L6" s="102" t="s">
        <v>46</v>
      </c>
      <c r="M6" s="102"/>
      <c r="N6" s="102"/>
      <c r="O6" s="102" t="s">
        <v>47</v>
      </c>
      <c r="P6" s="102"/>
      <c r="Q6" s="102"/>
      <c r="Z6" s="8" t="s">
        <v>106</v>
      </c>
      <c r="AA6" s="8" t="s">
        <v>52</v>
      </c>
      <c r="AB6" s="8" t="s">
        <v>51</v>
      </c>
      <c r="AC6" s="8" t="s">
        <v>51</v>
      </c>
      <c r="AD6" s="8" t="s">
        <v>51</v>
      </c>
    </row>
    <row r="7" spans="1:57" ht="22" customHeight="1">
      <c r="A7" s="1"/>
      <c r="B7" s="10" t="s">
        <v>38</v>
      </c>
      <c r="C7" s="99" t="s">
        <v>58</v>
      </c>
      <c r="D7" s="99"/>
      <c r="E7" s="99"/>
      <c r="F7" s="99" t="s">
        <v>58</v>
      </c>
      <c r="G7" s="99"/>
      <c r="H7" s="99"/>
      <c r="I7" s="122" t="s">
        <v>59</v>
      </c>
      <c r="J7" s="99"/>
      <c r="K7" s="99"/>
      <c r="L7" s="99" t="str">
        <f>VLOOKUP($Q$2,$Z$3:$AD$8,2,FALSE)</f>
        <v>２(各45名)</v>
      </c>
      <c r="M7" s="99"/>
      <c r="N7" s="99"/>
      <c r="O7" s="99" t="str">
        <f>VLOOKUP($Q$2,$Z$3:$AD$8,3,FALSE)</f>
        <v>１(40名以下)</v>
      </c>
      <c r="P7" s="99"/>
      <c r="Q7" s="99"/>
      <c r="Z7" s="8" t="s">
        <v>107</v>
      </c>
      <c r="AA7" s="8" t="s">
        <v>53</v>
      </c>
      <c r="AB7" s="8" t="s">
        <v>51</v>
      </c>
      <c r="AC7" s="8" t="s">
        <v>51</v>
      </c>
      <c r="AD7" s="8" t="s">
        <v>51</v>
      </c>
    </row>
    <row r="8" spans="1:57" ht="22" customHeight="1">
      <c r="A8" s="1"/>
      <c r="B8" s="10" t="s">
        <v>39</v>
      </c>
      <c r="C8" s="99" t="s">
        <v>58</v>
      </c>
      <c r="D8" s="99"/>
      <c r="E8" s="99"/>
      <c r="F8" s="99" t="s">
        <v>58</v>
      </c>
      <c r="G8" s="99"/>
      <c r="H8" s="99"/>
      <c r="I8" s="122" t="s">
        <v>60</v>
      </c>
      <c r="J8" s="99"/>
      <c r="K8" s="99"/>
      <c r="L8" s="99" t="str">
        <f>VLOOKUP($Q$2,$Z$3:$AD$8,4,FALSE)</f>
        <v>１(40名以下)</v>
      </c>
      <c r="M8" s="99"/>
      <c r="N8" s="99"/>
      <c r="O8" s="99" t="str">
        <f>VLOOKUP($Q$2,$Z$3:$AD$8,5,FALSE)</f>
        <v>１(40名以下)</v>
      </c>
      <c r="P8" s="99"/>
      <c r="Q8" s="99"/>
      <c r="Z8" s="8">
        <v>180</v>
      </c>
      <c r="AA8" s="8" t="s">
        <v>93</v>
      </c>
      <c r="AB8" s="8" t="s">
        <v>51</v>
      </c>
      <c r="AC8" s="8" t="s">
        <v>51</v>
      </c>
      <c r="AD8" s="8" t="s">
        <v>51</v>
      </c>
    </row>
    <row r="9" spans="1:57" ht="13">
      <c r="A9" s="1"/>
    </row>
    <row r="10" spans="1:57" ht="18.899999999999999" customHeight="1" thickBot="1">
      <c r="A10" s="103" t="s">
        <v>79</v>
      </c>
      <c r="B10" s="104"/>
      <c r="C10" s="107" t="s">
        <v>25</v>
      </c>
      <c r="D10" s="107" t="s">
        <v>14</v>
      </c>
      <c r="E10" s="102" t="s">
        <v>16</v>
      </c>
      <c r="F10" s="102"/>
      <c r="G10" s="102"/>
      <c r="H10" s="102" t="s">
        <v>17</v>
      </c>
      <c r="I10" s="102"/>
      <c r="J10" s="102"/>
      <c r="K10" s="102" t="s">
        <v>18</v>
      </c>
      <c r="L10" s="102"/>
      <c r="M10" s="102"/>
      <c r="N10" s="102" t="s">
        <v>19</v>
      </c>
      <c r="O10" s="102"/>
      <c r="P10" s="102"/>
      <c r="Q10" s="102" t="s">
        <v>20</v>
      </c>
      <c r="R10" s="102"/>
      <c r="S10" s="102"/>
      <c r="T10" s="102" t="s">
        <v>21</v>
      </c>
      <c r="U10" s="102"/>
      <c r="V10" s="102"/>
      <c r="W10" s="110" t="s">
        <v>69</v>
      </c>
      <c r="X10" s="110" t="s">
        <v>70</v>
      </c>
      <c r="AF10" s="86" t="s">
        <v>54</v>
      </c>
      <c r="AG10" s="87"/>
      <c r="AH10" s="84" t="s">
        <v>16</v>
      </c>
      <c r="AI10" s="84"/>
      <c r="AJ10" s="84"/>
      <c r="AK10" s="92"/>
      <c r="AL10" s="84" t="s">
        <v>17</v>
      </c>
      <c r="AM10" s="84"/>
      <c r="AN10" s="84"/>
      <c r="AO10" s="92"/>
      <c r="AP10" s="84" t="s">
        <v>18</v>
      </c>
      <c r="AQ10" s="84"/>
      <c r="AR10" s="84"/>
      <c r="AS10" s="92"/>
      <c r="AT10" s="84" t="s">
        <v>19</v>
      </c>
      <c r="AU10" s="84"/>
      <c r="AV10" s="84"/>
      <c r="AW10" s="92"/>
      <c r="AX10" s="84" t="s">
        <v>20</v>
      </c>
      <c r="AY10" s="84"/>
      <c r="AZ10" s="84"/>
      <c r="BA10" s="92"/>
      <c r="BB10" s="84" t="s">
        <v>21</v>
      </c>
      <c r="BC10" s="84"/>
      <c r="BD10" s="84"/>
      <c r="BE10" s="92"/>
    </row>
    <row r="11" spans="1:57">
      <c r="A11" s="105"/>
      <c r="B11" s="106"/>
      <c r="C11" s="108"/>
      <c r="D11" s="109"/>
      <c r="E11" s="15" t="s">
        <v>23</v>
      </c>
      <c r="F11" s="16" t="s">
        <v>22</v>
      </c>
      <c r="G11" s="17" t="s">
        <v>24</v>
      </c>
      <c r="H11" s="15" t="s">
        <v>23</v>
      </c>
      <c r="I11" s="16" t="s">
        <v>22</v>
      </c>
      <c r="J11" s="17" t="s">
        <v>24</v>
      </c>
      <c r="K11" s="15" t="s">
        <v>23</v>
      </c>
      <c r="L11" s="16" t="s">
        <v>22</v>
      </c>
      <c r="M11" s="17" t="s">
        <v>24</v>
      </c>
      <c r="N11" s="15" t="s">
        <v>23</v>
      </c>
      <c r="O11" s="16" t="s">
        <v>22</v>
      </c>
      <c r="P11" s="17" t="s">
        <v>24</v>
      </c>
      <c r="Q11" s="15" t="s">
        <v>23</v>
      </c>
      <c r="R11" s="16" t="s">
        <v>22</v>
      </c>
      <c r="S11" s="17" t="s">
        <v>24</v>
      </c>
      <c r="T11" s="15" t="s">
        <v>23</v>
      </c>
      <c r="U11" s="16" t="s">
        <v>22</v>
      </c>
      <c r="V11" s="17" t="s">
        <v>24</v>
      </c>
      <c r="W11" s="108"/>
      <c r="X11" s="108"/>
      <c r="AF11" s="88"/>
      <c r="AG11" s="89"/>
      <c r="AH11" s="92" t="s">
        <v>8</v>
      </c>
      <c r="AI11" s="84" t="s">
        <v>9</v>
      </c>
      <c r="AJ11" s="85"/>
      <c r="AK11" s="82" t="s">
        <v>11</v>
      </c>
      <c r="AL11" s="93" t="s">
        <v>8</v>
      </c>
      <c r="AM11" s="84" t="s">
        <v>9</v>
      </c>
      <c r="AN11" s="85"/>
      <c r="AO11" s="82" t="s">
        <v>11</v>
      </c>
      <c r="AP11" s="93" t="s">
        <v>8</v>
      </c>
      <c r="AQ11" s="84" t="s">
        <v>9</v>
      </c>
      <c r="AR11" s="85"/>
      <c r="AS11" s="82" t="s">
        <v>11</v>
      </c>
      <c r="AT11" s="93" t="s">
        <v>8</v>
      </c>
      <c r="AU11" s="84" t="s">
        <v>9</v>
      </c>
      <c r="AV11" s="85"/>
      <c r="AW11" s="82" t="s">
        <v>11</v>
      </c>
      <c r="AX11" s="93" t="s">
        <v>8</v>
      </c>
      <c r="AY11" s="84" t="s">
        <v>9</v>
      </c>
      <c r="AZ11" s="85"/>
      <c r="BA11" s="82" t="s">
        <v>11</v>
      </c>
      <c r="BB11" s="93" t="s">
        <v>8</v>
      </c>
      <c r="BC11" s="84" t="s">
        <v>9</v>
      </c>
      <c r="BD11" s="85"/>
      <c r="BE11" s="82" t="s">
        <v>11</v>
      </c>
    </row>
    <row r="12" spans="1:57">
      <c r="A12" s="9">
        <v>1</v>
      </c>
      <c r="B12" s="47" t="s">
        <v>1</v>
      </c>
      <c r="C12" s="48" t="s">
        <v>7</v>
      </c>
      <c r="D12" s="49" t="s">
        <v>68</v>
      </c>
      <c r="E12" s="50">
        <v>0.35416666666666669</v>
      </c>
      <c r="F12" s="51" t="s">
        <v>110</v>
      </c>
      <c r="G12" s="52">
        <v>0.72916666666666663</v>
      </c>
      <c r="H12" s="50">
        <v>0.35416666666666669</v>
      </c>
      <c r="I12" s="51" t="s">
        <v>110</v>
      </c>
      <c r="J12" s="52">
        <v>0.72916666666666663</v>
      </c>
      <c r="K12" s="50">
        <v>0.35416666666666669</v>
      </c>
      <c r="L12" s="51" t="s">
        <v>110</v>
      </c>
      <c r="M12" s="52">
        <v>0.72916666666666663</v>
      </c>
      <c r="N12" s="50">
        <v>0.35416666666666669</v>
      </c>
      <c r="O12" s="51" t="s">
        <v>110</v>
      </c>
      <c r="P12" s="52">
        <v>0.72916666666666663</v>
      </c>
      <c r="Q12" s="50">
        <v>0.35416666666666669</v>
      </c>
      <c r="R12" s="51" t="s">
        <v>110</v>
      </c>
      <c r="S12" s="52">
        <v>0.72916666666666663</v>
      </c>
      <c r="T12" s="50"/>
      <c r="U12" s="51" t="s">
        <v>22</v>
      </c>
      <c r="V12" s="52"/>
      <c r="W12" s="45">
        <f>((G12-E12)+(J12-H12)+(M12-K12)+(P12-N12)+(S12-Q12)+(V12-T12))*24-COUNTA(E12,H12,K12,N12,Q12,T12)*1</f>
        <v>39.999999999999993</v>
      </c>
      <c r="X12" s="45">
        <f>W12*4</f>
        <v>159.99999999999997</v>
      </c>
      <c r="AF12" s="90"/>
      <c r="AG12" s="91"/>
      <c r="AH12" s="96"/>
      <c r="AI12" s="25" t="s">
        <v>55</v>
      </c>
      <c r="AJ12" s="29" t="s">
        <v>56</v>
      </c>
      <c r="AK12" s="83"/>
      <c r="AL12" s="94"/>
      <c r="AM12" s="25" t="s">
        <v>55</v>
      </c>
      <c r="AN12" s="29" t="s">
        <v>56</v>
      </c>
      <c r="AO12" s="83"/>
      <c r="AP12" s="94"/>
      <c r="AQ12" s="25" t="s">
        <v>55</v>
      </c>
      <c r="AR12" s="29" t="s">
        <v>56</v>
      </c>
      <c r="AS12" s="83"/>
      <c r="AT12" s="94"/>
      <c r="AU12" s="25" t="s">
        <v>55</v>
      </c>
      <c r="AV12" s="29" t="s">
        <v>56</v>
      </c>
      <c r="AW12" s="83"/>
      <c r="AX12" s="94"/>
      <c r="AY12" s="25" t="s">
        <v>55</v>
      </c>
      <c r="AZ12" s="29" t="s">
        <v>56</v>
      </c>
      <c r="BA12" s="83"/>
      <c r="BB12" s="94"/>
      <c r="BC12" s="25" t="s">
        <v>55</v>
      </c>
      <c r="BD12" s="29" t="s">
        <v>56</v>
      </c>
      <c r="BE12" s="83"/>
    </row>
    <row r="13" spans="1:57">
      <c r="A13" s="9">
        <v>2</v>
      </c>
      <c r="B13" s="47"/>
      <c r="C13" s="48"/>
      <c r="D13" s="49"/>
      <c r="E13" s="50"/>
      <c r="F13" s="51" t="s">
        <v>22</v>
      </c>
      <c r="G13" s="52"/>
      <c r="H13" s="50"/>
      <c r="I13" s="51" t="s">
        <v>22</v>
      </c>
      <c r="J13" s="52"/>
      <c r="K13" s="50"/>
      <c r="L13" s="51" t="s">
        <v>22</v>
      </c>
      <c r="M13" s="52"/>
      <c r="N13" s="50"/>
      <c r="O13" s="51" t="s">
        <v>22</v>
      </c>
      <c r="P13" s="52"/>
      <c r="Q13" s="50"/>
      <c r="R13" s="51" t="s">
        <v>22</v>
      </c>
      <c r="S13" s="52"/>
      <c r="T13" s="50"/>
      <c r="U13" s="51" t="s">
        <v>22</v>
      </c>
      <c r="V13" s="52"/>
      <c r="W13" s="45">
        <f t="shared" ref="W13:W14" si="0">((G13-E13)+(J13-H13)+(M13-K13)+(P13-N13)+(S13-Q13)+(V13-T13))*24-COUNTA(E13,H13,K13,N13,Q13,T13)*1</f>
        <v>0</v>
      </c>
      <c r="X13" s="45">
        <f t="shared" ref="X13:X14" si="1">W13*4</f>
        <v>0</v>
      </c>
      <c r="AF13" s="20">
        <v>0.29166666666666669</v>
      </c>
      <c r="AG13" s="20">
        <v>0.33333333333333331</v>
      </c>
      <c r="AH13" s="9">
        <f>COUNTIFS($E$18:$E$37,"&lt;="&amp;AF13+1/(24*60*60),$G$18:$G$37,"&gt;="&amp;AG13-1/(24*60*60),$C$18:$C$37,"常勤",$D$18:$D$37,"○")</f>
        <v>0</v>
      </c>
      <c r="AI13" s="9">
        <f t="shared" ref="AI13:AI24" si="2">COUNTIFS($E$18:$E$37,"&lt;="&amp;AF13+1/(24*60*60),$G$18:$G$37,"&gt;="&amp;AG13-1/(24*60*60),$C$18:$C$37,"非常勤",$D$18:$D$37,"○")</f>
        <v>0</v>
      </c>
      <c r="AJ13" s="30">
        <f t="shared" ref="AJ13:AJ25" si="3">COUNTIFS($E$18:$E$37,"&lt;="&amp;AF13+1/(24*60*60),$G$18:$G$37,"&gt;="&amp;AG13-1/(24*60*60),$C$18:$C$37,"非常勤",$D$18:$D$37,"")</f>
        <v>0</v>
      </c>
      <c r="AK13" s="34">
        <f t="shared" ref="AK13:AK25" si="4">SUM(AH13:AJ13)</f>
        <v>0</v>
      </c>
      <c r="AL13" s="40">
        <f t="shared" ref="AL13:AL25" si="5">COUNTIFS($H$18:$H$37,"&lt;="&amp;AF13+1/(24*60*60),$J$18:$J$37,"&gt;="&amp;AG13-1/(24*60*60),$C$18:$C$37,"常勤",$D$18:$D$37,"○")</f>
        <v>0</v>
      </c>
      <c r="AM13" s="9">
        <f t="shared" ref="AM13:AM25" si="6">COUNTIFS($H$18:$H$37,"&lt;="&amp;AF13+1/(24*60*60),$J$18:$J$37,"&gt;="&amp;AG13-1/(24*60*60),$C$18:$C$37,"非常勤",$D$18:$D$37,"○")</f>
        <v>0</v>
      </c>
      <c r="AN13" s="30">
        <f t="shared" ref="AN13:AN25" si="7">COUNTIFS($H$18:$H$37,"&lt;="&amp;AF13+1/(24*60*60),$J$18:$J$37,"&gt;="&amp;AG13-1/(24*60*60),$C$18:$C$37,"非常勤",$D$18:$D$37,"")</f>
        <v>0</v>
      </c>
      <c r="AO13" s="34">
        <f t="shared" ref="AO13:AO25" si="8">SUM(AL13:AN13)</f>
        <v>0</v>
      </c>
      <c r="AP13" s="40">
        <f t="shared" ref="AP13:AP25" si="9">COUNTIFS($K$18:$K$37,"&lt;="&amp;AF13+1/(24*60*60),$M$18:$M$37,"&gt;="&amp;AG13-1/(24*60*60),$C$18:$C$37,"常勤",$D$18:$D$37,"○")</f>
        <v>0</v>
      </c>
      <c r="AQ13" s="9">
        <f t="shared" ref="AQ13:AQ25" si="10">COUNTIFS($K$18:$K$37,"&lt;="&amp;AF13+1/(24*60*60),$M$18:$M$37,"&gt;="&amp;AG13-1/(24*60*60),$C$18:$C$37,"非常勤",$D$18:$D$37,"○")</f>
        <v>0</v>
      </c>
      <c r="AR13" s="30">
        <f t="shared" ref="AR13:AR25" si="11">COUNTIFS($K$18:$K$37,"&lt;="&amp;AF13+1/(24*60*60),$M$18:$M$37,"&gt;="&amp;AG13-1/(24*60*60),$C$18:$C$37,"非常勤",$D$18:$D$37,"")</f>
        <v>0</v>
      </c>
      <c r="AS13" s="34">
        <f t="shared" ref="AS13:AS25" si="12">SUM(AP13:AR13)</f>
        <v>0</v>
      </c>
      <c r="AT13" s="40">
        <f t="shared" ref="AT13:AT25" si="13">COUNTIFS($N$18:$N$37,"&lt;="&amp;AF13+1/(24*60*60),$P$18:$P$37,"&gt;="&amp;AG13-1/(24*60*60),$C$18:$C$37,"常勤",$D$18:$D$37,"○")</f>
        <v>0</v>
      </c>
      <c r="AU13" s="9">
        <f t="shared" ref="AU13:AU25" si="14">COUNTIFS($N$18:$N$37,"&lt;="&amp;AF13+1/(24*60*60),$P$18:$P$37,"&gt;="&amp;AG13-1/(24*60*60),$C$18:$C$37,"非常勤",$D$18:$D$37,"○")</f>
        <v>0</v>
      </c>
      <c r="AV13" s="30">
        <f t="shared" ref="AV13:AV25" si="15">COUNTIFS($N$18:$N$37,"&lt;="&amp;AF13+1/(24*60*60),$P$18:$P$37,"&gt;="&amp;AG13-1/(24*60*60),$C$18:$C$37,"非常勤",$D$18:$D$37,"")</f>
        <v>0</v>
      </c>
      <c r="AW13" s="34">
        <f t="shared" ref="AW13:AW25" si="16">SUM(AT13:AV13)</f>
        <v>0</v>
      </c>
      <c r="AX13" s="40">
        <f t="shared" ref="AX13:AX25" si="17">COUNTIFS($Q$18:$Q$37,"&lt;="&amp;AF13+1/(24*60*60),$S$18:$S$37,"&gt;="&amp;AG13-1/(24*60*60),$C$18:$C$37,"常勤",$D$18:$D$37,"○")</f>
        <v>0</v>
      </c>
      <c r="AY13" s="9">
        <f>COUNTIFS($Q$18:$Q$37,"&lt;="&amp;AF13+1/(24*60*60),$S$18:$S$37,"&gt;="&amp;AG13-1/(24*60*60),$C$18:$C$37,"非常勤",$D$18:$D$37,"○")</f>
        <v>0</v>
      </c>
      <c r="AZ13" s="30">
        <f t="shared" ref="AZ13:AZ25" si="18">COUNTIFS($Q$18:$Q$37,"&lt;="&amp;AF13+1/(24*60*60),$S$18:$S$37,"&gt;="&amp;AG13-1/(24*60*60),$C$18:$C$37,"非常勤",$D$18:$D$37,"")</f>
        <v>0</v>
      </c>
      <c r="BA13" s="34">
        <f t="shared" ref="BA13:BA25" si="19">SUM(AX13:AZ13)</f>
        <v>0</v>
      </c>
      <c r="BB13" s="40">
        <f t="shared" ref="BB13:BB25" si="20">COUNTIFS($T$18:$T$37,"&lt;="&amp;AF13+1/(24*60*60),$V$18:$V$37,"&gt;="&amp;AG13-1/(24*60*60),$C$18:$C$37,"常勤",$D$18:$D$37,"○")</f>
        <v>0</v>
      </c>
      <c r="BC13" s="9">
        <f t="shared" ref="BC13:BC25" si="21">COUNTIFS($T$18:$T$37,"&lt;="&amp;AF13+1/(24*60*60),$V$18:$V$37,"&gt;="&amp;AG13-1/(24*60*60),$C$18:$C$37,"非常勤",$D$18:$D$37,"○")</f>
        <v>0</v>
      </c>
      <c r="BD13" s="30">
        <f t="shared" ref="BD13:BD25" si="22">COUNTIFS($T$18:$T$37,"&lt;="&amp;AF13+1/(24*60*60),$V$18:$V$37,"&gt;="&amp;AG13-1/(24*60*60),$C$18:$C$37,"非常勤",$D$18:$D$37,"")</f>
        <v>0</v>
      </c>
      <c r="BE13" s="34">
        <f t="shared" ref="BE13:BE25" si="23">SUM(BB13:BD13)</f>
        <v>0</v>
      </c>
    </row>
    <row r="14" spans="1:57">
      <c r="A14" s="9">
        <v>3</v>
      </c>
      <c r="B14" s="47"/>
      <c r="C14" s="48"/>
      <c r="D14" s="49"/>
      <c r="E14" s="50"/>
      <c r="F14" s="51" t="s">
        <v>22</v>
      </c>
      <c r="G14" s="52"/>
      <c r="H14" s="50"/>
      <c r="I14" s="51" t="s">
        <v>22</v>
      </c>
      <c r="J14" s="52"/>
      <c r="K14" s="50"/>
      <c r="L14" s="51" t="s">
        <v>22</v>
      </c>
      <c r="M14" s="52"/>
      <c r="N14" s="50"/>
      <c r="O14" s="51" t="s">
        <v>22</v>
      </c>
      <c r="P14" s="52"/>
      <c r="Q14" s="50"/>
      <c r="R14" s="51" t="s">
        <v>22</v>
      </c>
      <c r="S14" s="52"/>
      <c r="T14" s="50"/>
      <c r="U14" s="51" t="s">
        <v>22</v>
      </c>
      <c r="V14" s="52"/>
      <c r="W14" s="45">
        <f t="shared" si="0"/>
        <v>0</v>
      </c>
      <c r="X14" s="45">
        <f t="shared" si="1"/>
        <v>0</v>
      </c>
      <c r="AF14" s="20">
        <v>0.33333333333333331</v>
      </c>
      <c r="AG14" s="20">
        <v>0.375</v>
      </c>
      <c r="AH14" s="19">
        <f t="shared" ref="AH14:AH25" si="24">COUNTIFS($E$18:$E$37,"&lt;="&amp;AF14+1/(24*60*60),$G$18:$G$37,"&gt;="&amp;AG14-1/(24*60*60),$C$18:$C$37,"常勤",$D$18:$D$37,"○")</f>
        <v>0</v>
      </c>
      <c r="AI14" s="19">
        <f t="shared" si="2"/>
        <v>0</v>
      </c>
      <c r="AJ14" s="33">
        <f>COUNTIFS($E$18:$E$37,"&lt;="&amp;AF14+1/(24*60*60),$G$18:$G$37,"&gt;="&amp;AG14-1/(24*60*60),$C$18:$C$37,"非常勤",$D$18:$D$37,"")</f>
        <v>0</v>
      </c>
      <c r="AK14" s="37">
        <f t="shared" si="4"/>
        <v>0</v>
      </c>
      <c r="AL14" s="43">
        <f t="shared" si="5"/>
        <v>0</v>
      </c>
      <c r="AM14" s="19">
        <f t="shared" si="6"/>
        <v>0</v>
      </c>
      <c r="AN14" s="33">
        <f t="shared" si="7"/>
        <v>0</v>
      </c>
      <c r="AO14" s="37">
        <f t="shared" si="8"/>
        <v>0</v>
      </c>
      <c r="AP14" s="43">
        <f t="shared" si="9"/>
        <v>0</v>
      </c>
      <c r="AQ14" s="19">
        <f t="shared" si="10"/>
        <v>0</v>
      </c>
      <c r="AR14" s="33">
        <f t="shared" si="11"/>
        <v>0</v>
      </c>
      <c r="AS14" s="37">
        <f t="shared" si="12"/>
        <v>0</v>
      </c>
      <c r="AT14" s="43">
        <f t="shared" si="13"/>
        <v>0</v>
      </c>
      <c r="AU14" s="19">
        <f t="shared" si="14"/>
        <v>0</v>
      </c>
      <c r="AV14" s="33">
        <f t="shared" si="15"/>
        <v>0</v>
      </c>
      <c r="AW14" s="37">
        <f t="shared" si="16"/>
        <v>0</v>
      </c>
      <c r="AX14" s="43">
        <f t="shared" si="17"/>
        <v>0</v>
      </c>
      <c r="AY14" s="19">
        <f>COUNTIFS($Q$18:$Q$37,"&lt;="&amp;AF14+1/(24*60*60),$S$18:$S$37,"&gt;="&amp;AG14-1/(24*60*60),$C$18:$C$37,"非常勤",$D$18:$D$37,"○")</f>
        <v>0</v>
      </c>
      <c r="AZ14" s="33">
        <f t="shared" si="18"/>
        <v>0</v>
      </c>
      <c r="BA14" s="37">
        <f t="shared" si="19"/>
        <v>0</v>
      </c>
      <c r="BB14" s="43">
        <f t="shared" si="20"/>
        <v>0</v>
      </c>
      <c r="BC14" s="19">
        <f t="shared" si="21"/>
        <v>0</v>
      </c>
      <c r="BD14" s="33">
        <f t="shared" si="22"/>
        <v>0</v>
      </c>
      <c r="BE14" s="37">
        <f t="shared" si="23"/>
        <v>0</v>
      </c>
    </row>
    <row r="15" spans="1:57" ht="13">
      <c r="A15" s="1"/>
      <c r="AF15" s="20">
        <v>0.375</v>
      </c>
      <c r="AG15" s="20">
        <v>0.41666666666666702</v>
      </c>
      <c r="AH15" s="18">
        <f t="shared" si="24"/>
        <v>0</v>
      </c>
      <c r="AI15" s="18">
        <f>COUNTIFS($E$18:$E$37,"&lt;="&amp;AF15+1/(24*60*60),$G$18:$G$37,"&gt;="&amp;AG15-1/(24*60*60),$C$18:$C$37,"非常勤",$D$18:$D$37,"○")</f>
        <v>0</v>
      </c>
      <c r="AJ15" s="32">
        <f t="shared" si="3"/>
        <v>0</v>
      </c>
      <c r="AK15" s="36">
        <f t="shared" si="4"/>
        <v>0</v>
      </c>
      <c r="AL15" s="42">
        <f t="shared" si="5"/>
        <v>0</v>
      </c>
      <c r="AM15" s="18">
        <f t="shared" si="6"/>
        <v>0</v>
      </c>
      <c r="AN15" s="32">
        <f t="shared" si="7"/>
        <v>0</v>
      </c>
      <c r="AO15" s="36">
        <f t="shared" si="8"/>
        <v>0</v>
      </c>
      <c r="AP15" s="42">
        <f t="shared" si="9"/>
        <v>0</v>
      </c>
      <c r="AQ15" s="18">
        <f t="shared" si="10"/>
        <v>0</v>
      </c>
      <c r="AR15" s="32">
        <f t="shared" si="11"/>
        <v>0</v>
      </c>
      <c r="AS15" s="36">
        <f t="shared" si="12"/>
        <v>0</v>
      </c>
      <c r="AT15" s="42">
        <f t="shared" si="13"/>
        <v>0</v>
      </c>
      <c r="AU15" s="18">
        <f t="shared" si="14"/>
        <v>0</v>
      </c>
      <c r="AV15" s="32">
        <f t="shared" si="15"/>
        <v>0</v>
      </c>
      <c r="AW15" s="36">
        <f t="shared" si="16"/>
        <v>0</v>
      </c>
      <c r="AX15" s="42">
        <f t="shared" si="17"/>
        <v>0</v>
      </c>
      <c r="AY15" s="18">
        <f t="shared" ref="AY15:AY25" si="25">COUNTIFS($Q$18:$Q$37,"&lt;="&amp;AF15+1/(24*60*60),$S$18:$S$37,"&gt;="&amp;AG15-1/(24*60*60),$C$18:$C$37,"非常勤",$D$18:$D$37,"○")</f>
        <v>0</v>
      </c>
      <c r="AZ15" s="32">
        <f t="shared" si="18"/>
        <v>0</v>
      </c>
      <c r="BA15" s="36">
        <f t="shared" si="19"/>
        <v>0</v>
      </c>
      <c r="BB15" s="42">
        <f t="shared" si="20"/>
        <v>0</v>
      </c>
      <c r="BC15" s="18">
        <f t="shared" si="21"/>
        <v>0</v>
      </c>
      <c r="BD15" s="32">
        <f t="shared" si="22"/>
        <v>0</v>
      </c>
      <c r="BE15" s="36">
        <f t="shared" si="23"/>
        <v>0</v>
      </c>
    </row>
    <row r="16" spans="1:57">
      <c r="A16" s="103" t="s">
        <v>80</v>
      </c>
      <c r="B16" s="104"/>
      <c r="C16" s="107" t="s">
        <v>25</v>
      </c>
      <c r="D16" s="107" t="s">
        <v>14</v>
      </c>
      <c r="E16" s="102" t="s">
        <v>16</v>
      </c>
      <c r="F16" s="102"/>
      <c r="G16" s="102"/>
      <c r="H16" s="102" t="s">
        <v>17</v>
      </c>
      <c r="I16" s="102"/>
      <c r="J16" s="102"/>
      <c r="K16" s="102" t="s">
        <v>18</v>
      </c>
      <c r="L16" s="102"/>
      <c r="M16" s="102"/>
      <c r="N16" s="102" t="s">
        <v>19</v>
      </c>
      <c r="O16" s="102"/>
      <c r="P16" s="102"/>
      <c r="Q16" s="102" t="s">
        <v>20</v>
      </c>
      <c r="R16" s="102"/>
      <c r="S16" s="102"/>
      <c r="T16" s="102" t="s">
        <v>21</v>
      </c>
      <c r="U16" s="102"/>
      <c r="V16" s="102"/>
      <c r="W16" s="110" t="s">
        <v>69</v>
      </c>
      <c r="X16" s="110" t="s">
        <v>70</v>
      </c>
      <c r="AF16" s="20">
        <v>0.41666666666666702</v>
      </c>
      <c r="AG16" s="20">
        <v>0.45833333333333298</v>
      </c>
      <c r="AH16" s="18">
        <f t="shared" si="24"/>
        <v>0</v>
      </c>
      <c r="AI16" s="18">
        <f>COUNTIFS($E$18:$E$37,"&lt;="&amp;AF16+1/(24*60*60),$G$18:$G$37,"&gt;="&amp;AG16-1/(24*60*60),$C$18:$C$37,"非常勤",$D$18:$D$37,"○")</f>
        <v>0</v>
      </c>
      <c r="AJ16" s="32">
        <f t="shared" si="3"/>
        <v>0</v>
      </c>
      <c r="AK16" s="36">
        <f t="shared" si="4"/>
        <v>0</v>
      </c>
      <c r="AL16" s="42">
        <f t="shared" si="5"/>
        <v>0</v>
      </c>
      <c r="AM16" s="18">
        <f t="shared" si="6"/>
        <v>0</v>
      </c>
      <c r="AN16" s="32">
        <f t="shared" si="7"/>
        <v>0</v>
      </c>
      <c r="AO16" s="36">
        <f t="shared" si="8"/>
        <v>0</v>
      </c>
      <c r="AP16" s="42">
        <f t="shared" si="9"/>
        <v>0</v>
      </c>
      <c r="AQ16" s="18">
        <f t="shared" si="10"/>
        <v>0</v>
      </c>
      <c r="AR16" s="32">
        <f t="shared" si="11"/>
        <v>0</v>
      </c>
      <c r="AS16" s="36">
        <f t="shared" si="12"/>
        <v>0</v>
      </c>
      <c r="AT16" s="42">
        <f t="shared" si="13"/>
        <v>0</v>
      </c>
      <c r="AU16" s="18">
        <f t="shared" si="14"/>
        <v>0</v>
      </c>
      <c r="AV16" s="32">
        <f t="shared" si="15"/>
        <v>0</v>
      </c>
      <c r="AW16" s="36">
        <f t="shared" si="16"/>
        <v>0</v>
      </c>
      <c r="AX16" s="42">
        <f t="shared" si="17"/>
        <v>0</v>
      </c>
      <c r="AY16" s="18">
        <f t="shared" si="25"/>
        <v>0</v>
      </c>
      <c r="AZ16" s="32">
        <f t="shared" si="18"/>
        <v>0</v>
      </c>
      <c r="BA16" s="36">
        <f t="shared" si="19"/>
        <v>0</v>
      </c>
      <c r="BB16" s="42">
        <f t="shared" si="20"/>
        <v>0</v>
      </c>
      <c r="BC16" s="18">
        <f t="shared" si="21"/>
        <v>0</v>
      </c>
      <c r="BD16" s="32">
        <f t="shared" si="22"/>
        <v>0</v>
      </c>
      <c r="BE16" s="36">
        <f t="shared" si="23"/>
        <v>0</v>
      </c>
    </row>
    <row r="17" spans="1:57">
      <c r="A17" s="105"/>
      <c r="B17" s="106"/>
      <c r="C17" s="108"/>
      <c r="D17" s="109"/>
      <c r="E17" s="15" t="s">
        <v>23</v>
      </c>
      <c r="F17" s="16" t="s">
        <v>22</v>
      </c>
      <c r="G17" s="17" t="s">
        <v>24</v>
      </c>
      <c r="H17" s="15" t="s">
        <v>23</v>
      </c>
      <c r="I17" s="16" t="s">
        <v>22</v>
      </c>
      <c r="J17" s="17" t="s">
        <v>24</v>
      </c>
      <c r="K17" s="15" t="s">
        <v>23</v>
      </c>
      <c r="L17" s="16" t="s">
        <v>22</v>
      </c>
      <c r="M17" s="17" t="s">
        <v>24</v>
      </c>
      <c r="N17" s="15" t="s">
        <v>23</v>
      </c>
      <c r="O17" s="16" t="s">
        <v>22</v>
      </c>
      <c r="P17" s="17" t="s">
        <v>24</v>
      </c>
      <c r="Q17" s="15" t="s">
        <v>23</v>
      </c>
      <c r="R17" s="16" t="s">
        <v>22</v>
      </c>
      <c r="S17" s="17" t="s">
        <v>24</v>
      </c>
      <c r="T17" s="15" t="s">
        <v>23</v>
      </c>
      <c r="U17" s="16" t="s">
        <v>22</v>
      </c>
      <c r="V17" s="17" t="s">
        <v>24</v>
      </c>
      <c r="W17" s="108"/>
      <c r="X17" s="108"/>
      <c r="AF17" s="20">
        <v>0.45833333333333298</v>
      </c>
      <c r="AG17" s="20">
        <v>0.5</v>
      </c>
      <c r="AH17" s="18">
        <f t="shared" si="24"/>
        <v>0</v>
      </c>
      <c r="AI17" s="18">
        <f t="shared" si="2"/>
        <v>0</v>
      </c>
      <c r="AJ17" s="32">
        <f t="shared" si="3"/>
        <v>0</v>
      </c>
      <c r="AK17" s="36">
        <f t="shared" si="4"/>
        <v>0</v>
      </c>
      <c r="AL17" s="42">
        <f t="shared" si="5"/>
        <v>0</v>
      </c>
      <c r="AM17" s="18">
        <f t="shared" si="6"/>
        <v>0</v>
      </c>
      <c r="AN17" s="32">
        <f t="shared" si="7"/>
        <v>0</v>
      </c>
      <c r="AO17" s="36">
        <f t="shared" si="8"/>
        <v>0</v>
      </c>
      <c r="AP17" s="42">
        <f t="shared" si="9"/>
        <v>0</v>
      </c>
      <c r="AQ17" s="18">
        <f t="shared" si="10"/>
        <v>0</v>
      </c>
      <c r="AR17" s="32">
        <f t="shared" si="11"/>
        <v>0</v>
      </c>
      <c r="AS17" s="36">
        <f t="shared" si="12"/>
        <v>0</v>
      </c>
      <c r="AT17" s="42">
        <f t="shared" si="13"/>
        <v>0</v>
      </c>
      <c r="AU17" s="18">
        <f t="shared" si="14"/>
        <v>0</v>
      </c>
      <c r="AV17" s="32">
        <f t="shared" si="15"/>
        <v>0</v>
      </c>
      <c r="AW17" s="36">
        <f t="shared" si="16"/>
        <v>0</v>
      </c>
      <c r="AX17" s="42">
        <f t="shared" si="17"/>
        <v>0</v>
      </c>
      <c r="AY17" s="18">
        <f t="shared" si="25"/>
        <v>0</v>
      </c>
      <c r="AZ17" s="32">
        <f t="shared" si="18"/>
        <v>0</v>
      </c>
      <c r="BA17" s="36">
        <f t="shared" si="19"/>
        <v>0</v>
      </c>
      <c r="BB17" s="42">
        <f t="shared" si="20"/>
        <v>0</v>
      </c>
      <c r="BC17" s="18">
        <f t="shared" si="21"/>
        <v>0</v>
      </c>
      <c r="BD17" s="32">
        <f t="shared" si="22"/>
        <v>0</v>
      </c>
      <c r="BE17" s="36">
        <f t="shared" si="23"/>
        <v>0</v>
      </c>
    </row>
    <row r="18" spans="1:57">
      <c r="A18" s="9">
        <v>1</v>
      </c>
      <c r="B18" s="47"/>
      <c r="C18" s="48"/>
      <c r="D18" s="49"/>
      <c r="E18" s="50"/>
      <c r="F18" s="51"/>
      <c r="G18" s="52"/>
      <c r="H18" s="50"/>
      <c r="I18" s="51"/>
      <c r="J18" s="52"/>
      <c r="K18" s="50"/>
      <c r="L18" s="51"/>
      <c r="M18" s="52"/>
      <c r="N18" s="50"/>
      <c r="O18" s="51"/>
      <c r="P18" s="52"/>
      <c r="Q18" s="50"/>
      <c r="R18" s="51"/>
      <c r="S18" s="52"/>
      <c r="T18" s="50"/>
      <c r="U18" s="51"/>
      <c r="V18" s="52"/>
      <c r="W18" s="45">
        <f>((G18-E18)+(J18-H18)+(M18-K18)+(P18-N18)+(S18-Q18)+(V18-T18))*24-COUNTA(E18,H18,K18,N18,Q18,T18)*1</f>
        <v>0</v>
      </c>
      <c r="X18" s="45">
        <f>W18*4</f>
        <v>0</v>
      </c>
      <c r="AF18" s="20">
        <v>0.5</v>
      </c>
      <c r="AG18" s="20">
        <v>0.54166666666666596</v>
      </c>
      <c r="AH18" s="18">
        <f t="shared" si="24"/>
        <v>0</v>
      </c>
      <c r="AI18" s="18">
        <f t="shared" si="2"/>
        <v>0</v>
      </c>
      <c r="AJ18" s="32">
        <f t="shared" si="3"/>
        <v>0</v>
      </c>
      <c r="AK18" s="36">
        <f t="shared" si="4"/>
        <v>0</v>
      </c>
      <c r="AL18" s="42">
        <f t="shared" si="5"/>
        <v>0</v>
      </c>
      <c r="AM18" s="18">
        <f t="shared" si="6"/>
        <v>0</v>
      </c>
      <c r="AN18" s="32">
        <f t="shared" si="7"/>
        <v>0</v>
      </c>
      <c r="AO18" s="36">
        <f t="shared" si="8"/>
        <v>0</v>
      </c>
      <c r="AP18" s="42">
        <f t="shared" si="9"/>
        <v>0</v>
      </c>
      <c r="AQ18" s="18">
        <f t="shared" si="10"/>
        <v>0</v>
      </c>
      <c r="AR18" s="32">
        <f t="shared" si="11"/>
        <v>0</v>
      </c>
      <c r="AS18" s="36">
        <f t="shared" si="12"/>
        <v>0</v>
      </c>
      <c r="AT18" s="42">
        <f t="shared" si="13"/>
        <v>0</v>
      </c>
      <c r="AU18" s="18">
        <f t="shared" si="14"/>
        <v>0</v>
      </c>
      <c r="AV18" s="32">
        <f t="shared" si="15"/>
        <v>0</v>
      </c>
      <c r="AW18" s="36">
        <f t="shared" si="16"/>
        <v>0</v>
      </c>
      <c r="AX18" s="42">
        <f t="shared" si="17"/>
        <v>0</v>
      </c>
      <c r="AY18" s="18">
        <f t="shared" si="25"/>
        <v>0</v>
      </c>
      <c r="AZ18" s="32">
        <f t="shared" si="18"/>
        <v>0</v>
      </c>
      <c r="BA18" s="36">
        <f t="shared" si="19"/>
        <v>0</v>
      </c>
      <c r="BB18" s="42">
        <f t="shared" si="20"/>
        <v>0</v>
      </c>
      <c r="BC18" s="18">
        <f t="shared" si="21"/>
        <v>0</v>
      </c>
      <c r="BD18" s="32">
        <f t="shared" si="22"/>
        <v>0</v>
      </c>
      <c r="BE18" s="36">
        <f t="shared" si="23"/>
        <v>0</v>
      </c>
    </row>
    <row r="19" spans="1:57">
      <c r="A19" s="9">
        <v>2</v>
      </c>
      <c r="B19" s="47"/>
      <c r="C19" s="48"/>
      <c r="D19" s="49"/>
      <c r="E19" s="50"/>
      <c r="F19" s="51"/>
      <c r="G19" s="52"/>
      <c r="H19" s="50"/>
      <c r="I19" s="51"/>
      <c r="J19" s="52"/>
      <c r="K19" s="50"/>
      <c r="L19" s="51"/>
      <c r="M19" s="52"/>
      <c r="N19" s="50"/>
      <c r="O19" s="51"/>
      <c r="P19" s="52"/>
      <c r="Q19" s="50"/>
      <c r="R19" s="51"/>
      <c r="S19" s="52"/>
      <c r="T19" s="50"/>
      <c r="U19" s="51"/>
      <c r="V19" s="52"/>
      <c r="W19" s="45">
        <f t="shared" ref="W19:W37" si="26">((G19-E19)+(J19-H19)+(M19-K19)+(P19-N19)+(S19-Q19)+(V19-T19))*24-COUNTA(E19,H19,K19,N19,Q19,T19)*1</f>
        <v>0</v>
      </c>
      <c r="X19" s="45">
        <f t="shared" ref="X19:X37" si="27">W19*4</f>
        <v>0</v>
      </c>
      <c r="AF19" s="20">
        <v>0.54166666666666596</v>
      </c>
      <c r="AG19" s="20">
        <v>0.58333333333333304</v>
      </c>
      <c r="AH19" s="18">
        <f t="shared" si="24"/>
        <v>0</v>
      </c>
      <c r="AI19" s="18">
        <f>COUNTIFS($E$18:$E$37,"&lt;="&amp;AF19+1/(24*60*60),$G$18:$G$37,"&gt;="&amp;AG19-1/(24*60*60),$C$18:$C$37,"非常勤",$D$18:$D$37,"○")</f>
        <v>0</v>
      </c>
      <c r="AJ19" s="32">
        <f t="shared" si="3"/>
        <v>0</v>
      </c>
      <c r="AK19" s="36">
        <f t="shared" si="4"/>
        <v>0</v>
      </c>
      <c r="AL19" s="42">
        <f t="shared" si="5"/>
        <v>0</v>
      </c>
      <c r="AM19" s="18">
        <f t="shared" si="6"/>
        <v>0</v>
      </c>
      <c r="AN19" s="32">
        <f t="shared" si="7"/>
        <v>0</v>
      </c>
      <c r="AO19" s="36">
        <f t="shared" si="8"/>
        <v>0</v>
      </c>
      <c r="AP19" s="42">
        <f t="shared" si="9"/>
        <v>0</v>
      </c>
      <c r="AQ19" s="18">
        <f t="shared" si="10"/>
        <v>0</v>
      </c>
      <c r="AR19" s="32">
        <f t="shared" si="11"/>
        <v>0</v>
      </c>
      <c r="AS19" s="36">
        <f t="shared" si="12"/>
        <v>0</v>
      </c>
      <c r="AT19" s="42">
        <f t="shared" si="13"/>
        <v>0</v>
      </c>
      <c r="AU19" s="18">
        <f t="shared" si="14"/>
        <v>0</v>
      </c>
      <c r="AV19" s="32">
        <f t="shared" si="15"/>
        <v>0</v>
      </c>
      <c r="AW19" s="36">
        <f t="shared" si="16"/>
        <v>0</v>
      </c>
      <c r="AX19" s="42">
        <f t="shared" si="17"/>
        <v>0</v>
      </c>
      <c r="AY19" s="18">
        <f t="shared" si="25"/>
        <v>0</v>
      </c>
      <c r="AZ19" s="32">
        <f t="shared" si="18"/>
        <v>0</v>
      </c>
      <c r="BA19" s="36">
        <f t="shared" si="19"/>
        <v>0</v>
      </c>
      <c r="BB19" s="42">
        <f t="shared" si="20"/>
        <v>0</v>
      </c>
      <c r="BC19" s="18">
        <f t="shared" si="21"/>
        <v>0</v>
      </c>
      <c r="BD19" s="32">
        <f t="shared" si="22"/>
        <v>0</v>
      </c>
      <c r="BE19" s="36">
        <f t="shared" si="23"/>
        <v>0</v>
      </c>
    </row>
    <row r="20" spans="1:57">
      <c r="A20" s="9">
        <v>3</v>
      </c>
      <c r="B20" s="47"/>
      <c r="C20" s="48"/>
      <c r="D20" s="49"/>
      <c r="E20" s="50"/>
      <c r="F20" s="51"/>
      <c r="G20" s="52"/>
      <c r="H20" s="50"/>
      <c r="I20" s="51"/>
      <c r="J20" s="52"/>
      <c r="K20" s="50"/>
      <c r="L20" s="51"/>
      <c r="M20" s="52"/>
      <c r="N20" s="50"/>
      <c r="O20" s="51"/>
      <c r="P20" s="52"/>
      <c r="Q20" s="50"/>
      <c r="R20" s="51"/>
      <c r="S20" s="52"/>
      <c r="T20" s="50"/>
      <c r="U20" s="51"/>
      <c r="V20" s="52"/>
      <c r="W20" s="45">
        <f t="shared" si="26"/>
        <v>0</v>
      </c>
      <c r="X20" s="45">
        <f t="shared" si="27"/>
        <v>0</v>
      </c>
      <c r="AF20" s="20">
        <v>0.58333333333333304</v>
      </c>
      <c r="AG20" s="20">
        <v>0.625</v>
      </c>
      <c r="AH20" s="18">
        <f t="shared" si="24"/>
        <v>0</v>
      </c>
      <c r="AI20" s="18">
        <f t="shared" si="2"/>
        <v>0</v>
      </c>
      <c r="AJ20" s="32">
        <f t="shared" si="3"/>
        <v>0</v>
      </c>
      <c r="AK20" s="36">
        <f t="shared" si="4"/>
        <v>0</v>
      </c>
      <c r="AL20" s="42">
        <f t="shared" si="5"/>
        <v>0</v>
      </c>
      <c r="AM20" s="18">
        <f t="shared" si="6"/>
        <v>0</v>
      </c>
      <c r="AN20" s="32">
        <f t="shared" si="7"/>
        <v>0</v>
      </c>
      <c r="AO20" s="36">
        <f t="shared" si="8"/>
        <v>0</v>
      </c>
      <c r="AP20" s="42">
        <f t="shared" si="9"/>
        <v>0</v>
      </c>
      <c r="AQ20" s="18">
        <f t="shared" si="10"/>
        <v>0</v>
      </c>
      <c r="AR20" s="32">
        <f t="shared" si="11"/>
        <v>0</v>
      </c>
      <c r="AS20" s="36">
        <f t="shared" si="12"/>
        <v>0</v>
      </c>
      <c r="AT20" s="42">
        <f t="shared" si="13"/>
        <v>0</v>
      </c>
      <c r="AU20" s="18">
        <f t="shared" si="14"/>
        <v>0</v>
      </c>
      <c r="AV20" s="32">
        <f t="shared" si="15"/>
        <v>0</v>
      </c>
      <c r="AW20" s="36">
        <f t="shared" si="16"/>
        <v>0</v>
      </c>
      <c r="AX20" s="42">
        <f t="shared" si="17"/>
        <v>0</v>
      </c>
      <c r="AY20" s="18">
        <f t="shared" si="25"/>
        <v>0</v>
      </c>
      <c r="AZ20" s="32">
        <f t="shared" si="18"/>
        <v>0</v>
      </c>
      <c r="BA20" s="36">
        <f t="shared" si="19"/>
        <v>0</v>
      </c>
      <c r="BB20" s="42">
        <f t="shared" si="20"/>
        <v>0</v>
      </c>
      <c r="BC20" s="18">
        <f t="shared" si="21"/>
        <v>0</v>
      </c>
      <c r="BD20" s="32">
        <f t="shared" si="22"/>
        <v>0</v>
      </c>
      <c r="BE20" s="36">
        <f t="shared" si="23"/>
        <v>0</v>
      </c>
    </row>
    <row r="21" spans="1:57">
      <c r="A21" s="9">
        <v>4</v>
      </c>
      <c r="B21" s="47"/>
      <c r="C21" s="48"/>
      <c r="D21" s="49"/>
      <c r="E21" s="50"/>
      <c r="F21" s="51"/>
      <c r="G21" s="52"/>
      <c r="H21" s="50"/>
      <c r="I21" s="51"/>
      <c r="J21" s="52"/>
      <c r="K21" s="50"/>
      <c r="L21" s="51"/>
      <c r="M21" s="52"/>
      <c r="N21" s="50"/>
      <c r="O21" s="51"/>
      <c r="P21" s="52"/>
      <c r="Q21" s="50"/>
      <c r="R21" s="51"/>
      <c r="S21" s="52"/>
      <c r="T21" s="50"/>
      <c r="U21" s="51"/>
      <c r="V21" s="52"/>
      <c r="W21" s="45">
        <f t="shared" si="26"/>
        <v>0</v>
      </c>
      <c r="X21" s="45">
        <f t="shared" si="27"/>
        <v>0</v>
      </c>
      <c r="AF21" s="20">
        <v>0.625</v>
      </c>
      <c r="AG21" s="20">
        <v>0.66666666666666596</v>
      </c>
      <c r="AH21" s="18">
        <f t="shared" si="24"/>
        <v>0</v>
      </c>
      <c r="AI21" s="18">
        <f t="shared" si="2"/>
        <v>0</v>
      </c>
      <c r="AJ21" s="32">
        <f t="shared" si="3"/>
        <v>0</v>
      </c>
      <c r="AK21" s="36">
        <f t="shared" si="4"/>
        <v>0</v>
      </c>
      <c r="AL21" s="42">
        <f t="shared" si="5"/>
        <v>0</v>
      </c>
      <c r="AM21" s="18">
        <f t="shared" si="6"/>
        <v>0</v>
      </c>
      <c r="AN21" s="32">
        <f t="shared" si="7"/>
        <v>0</v>
      </c>
      <c r="AO21" s="36">
        <f t="shared" si="8"/>
        <v>0</v>
      </c>
      <c r="AP21" s="42">
        <f t="shared" si="9"/>
        <v>0</v>
      </c>
      <c r="AQ21" s="18">
        <f t="shared" si="10"/>
        <v>0</v>
      </c>
      <c r="AR21" s="32">
        <f t="shared" si="11"/>
        <v>0</v>
      </c>
      <c r="AS21" s="36">
        <f t="shared" si="12"/>
        <v>0</v>
      </c>
      <c r="AT21" s="42">
        <f t="shared" si="13"/>
        <v>0</v>
      </c>
      <c r="AU21" s="18">
        <f t="shared" si="14"/>
        <v>0</v>
      </c>
      <c r="AV21" s="32">
        <f t="shared" si="15"/>
        <v>0</v>
      </c>
      <c r="AW21" s="36">
        <f t="shared" si="16"/>
        <v>0</v>
      </c>
      <c r="AX21" s="42">
        <f t="shared" si="17"/>
        <v>0</v>
      </c>
      <c r="AY21" s="18">
        <f t="shared" si="25"/>
        <v>0</v>
      </c>
      <c r="AZ21" s="32">
        <f t="shared" si="18"/>
        <v>0</v>
      </c>
      <c r="BA21" s="36">
        <f t="shared" si="19"/>
        <v>0</v>
      </c>
      <c r="BB21" s="42">
        <f t="shared" si="20"/>
        <v>0</v>
      </c>
      <c r="BC21" s="18">
        <f t="shared" si="21"/>
        <v>0</v>
      </c>
      <c r="BD21" s="32">
        <f t="shared" si="22"/>
        <v>0</v>
      </c>
      <c r="BE21" s="36">
        <f t="shared" si="23"/>
        <v>0</v>
      </c>
    </row>
    <row r="22" spans="1:57">
      <c r="A22" s="9">
        <v>5</v>
      </c>
      <c r="B22" s="47"/>
      <c r="C22" s="48"/>
      <c r="D22" s="49"/>
      <c r="E22" s="50"/>
      <c r="F22" s="51"/>
      <c r="G22" s="52"/>
      <c r="H22" s="50"/>
      <c r="I22" s="51"/>
      <c r="J22" s="52"/>
      <c r="K22" s="50"/>
      <c r="L22" s="51"/>
      <c r="M22" s="52"/>
      <c r="N22" s="50"/>
      <c r="O22" s="51"/>
      <c r="P22" s="52"/>
      <c r="Q22" s="50"/>
      <c r="R22" s="51"/>
      <c r="S22" s="52"/>
      <c r="T22" s="50"/>
      <c r="U22" s="51"/>
      <c r="V22" s="52"/>
      <c r="W22" s="45">
        <f t="shared" si="26"/>
        <v>0</v>
      </c>
      <c r="X22" s="45">
        <f t="shared" si="27"/>
        <v>0</v>
      </c>
      <c r="AF22" s="20">
        <v>0.66666666666666596</v>
      </c>
      <c r="AG22" s="20">
        <v>0.70833333333333304</v>
      </c>
      <c r="AH22" s="18">
        <f t="shared" si="24"/>
        <v>0</v>
      </c>
      <c r="AI22" s="18">
        <f t="shared" si="2"/>
        <v>0</v>
      </c>
      <c r="AJ22" s="32">
        <f t="shared" si="3"/>
        <v>0</v>
      </c>
      <c r="AK22" s="36">
        <f t="shared" si="4"/>
        <v>0</v>
      </c>
      <c r="AL22" s="42">
        <f t="shared" si="5"/>
        <v>0</v>
      </c>
      <c r="AM22" s="18">
        <f t="shared" si="6"/>
        <v>0</v>
      </c>
      <c r="AN22" s="32">
        <f t="shared" si="7"/>
        <v>0</v>
      </c>
      <c r="AO22" s="36">
        <f t="shared" si="8"/>
        <v>0</v>
      </c>
      <c r="AP22" s="42">
        <f t="shared" si="9"/>
        <v>0</v>
      </c>
      <c r="AQ22" s="18">
        <f t="shared" si="10"/>
        <v>0</v>
      </c>
      <c r="AR22" s="32">
        <f t="shared" si="11"/>
        <v>0</v>
      </c>
      <c r="AS22" s="36">
        <f t="shared" si="12"/>
        <v>0</v>
      </c>
      <c r="AT22" s="42">
        <f t="shared" si="13"/>
        <v>0</v>
      </c>
      <c r="AU22" s="18">
        <f t="shared" si="14"/>
        <v>0</v>
      </c>
      <c r="AV22" s="32">
        <f t="shared" si="15"/>
        <v>0</v>
      </c>
      <c r="AW22" s="36">
        <f t="shared" si="16"/>
        <v>0</v>
      </c>
      <c r="AX22" s="42">
        <f t="shared" si="17"/>
        <v>0</v>
      </c>
      <c r="AY22" s="18">
        <f t="shared" si="25"/>
        <v>0</v>
      </c>
      <c r="AZ22" s="32">
        <f t="shared" si="18"/>
        <v>0</v>
      </c>
      <c r="BA22" s="36">
        <f t="shared" si="19"/>
        <v>0</v>
      </c>
      <c r="BB22" s="42">
        <f t="shared" si="20"/>
        <v>0</v>
      </c>
      <c r="BC22" s="18">
        <f t="shared" si="21"/>
        <v>0</v>
      </c>
      <c r="BD22" s="32">
        <f t="shared" si="22"/>
        <v>0</v>
      </c>
      <c r="BE22" s="36">
        <f t="shared" si="23"/>
        <v>0</v>
      </c>
    </row>
    <row r="23" spans="1:57">
      <c r="A23" s="9">
        <v>6</v>
      </c>
      <c r="B23" s="47"/>
      <c r="C23" s="48"/>
      <c r="D23" s="49"/>
      <c r="E23" s="50"/>
      <c r="F23" s="51"/>
      <c r="G23" s="52"/>
      <c r="H23" s="50"/>
      <c r="I23" s="51"/>
      <c r="J23" s="52"/>
      <c r="K23" s="50"/>
      <c r="L23" s="51"/>
      <c r="M23" s="52"/>
      <c r="N23" s="50"/>
      <c r="O23" s="51"/>
      <c r="P23" s="52"/>
      <c r="Q23" s="50"/>
      <c r="R23" s="51"/>
      <c r="S23" s="52"/>
      <c r="T23" s="50"/>
      <c r="U23" s="51"/>
      <c r="V23" s="52"/>
      <c r="W23" s="45">
        <f t="shared" si="26"/>
        <v>0</v>
      </c>
      <c r="X23" s="45">
        <f t="shared" si="27"/>
        <v>0</v>
      </c>
      <c r="AF23" s="20">
        <v>0.70833333333333304</v>
      </c>
      <c r="AG23" s="20">
        <v>0.75</v>
      </c>
      <c r="AH23" s="18">
        <f t="shared" si="24"/>
        <v>0</v>
      </c>
      <c r="AI23" s="18">
        <f t="shared" si="2"/>
        <v>0</v>
      </c>
      <c r="AJ23" s="32">
        <f t="shared" si="3"/>
        <v>0</v>
      </c>
      <c r="AK23" s="36">
        <f t="shared" si="4"/>
        <v>0</v>
      </c>
      <c r="AL23" s="42">
        <f t="shared" si="5"/>
        <v>0</v>
      </c>
      <c r="AM23" s="18">
        <f t="shared" si="6"/>
        <v>0</v>
      </c>
      <c r="AN23" s="32">
        <f t="shared" si="7"/>
        <v>0</v>
      </c>
      <c r="AO23" s="36">
        <f t="shared" si="8"/>
        <v>0</v>
      </c>
      <c r="AP23" s="42">
        <f t="shared" si="9"/>
        <v>0</v>
      </c>
      <c r="AQ23" s="18">
        <f t="shared" si="10"/>
        <v>0</v>
      </c>
      <c r="AR23" s="32">
        <f t="shared" si="11"/>
        <v>0</v>
      </c>
      <c r="AS23" s="36">
        <f t="shared" si="12"/>
        <v>0</v>
      </c>
      <c r="AT23" s="42">
        <f t="shared" si="13"/>
        <v>0</v>
      </c>
      <c r="AU23" s="18">
        <f t="shared" si="14"/>
        <v>0</v>
      </c>
      <c r="AV23" s="32">
        <f t="shared" si="15"/>
        <v>0</v>
      </c>
      <c r="AW23" s="36">
        <f t="shared" si="16"/>
        <v>0</v>
      </c>
      <c r="AX23" s="42">
        <f t="shared" si="17"/>
        <v>0</v>
      </c>
      <c r="AY23" s="18">
        <f t="shared" si="25"/>
        <v>0</v>
      </c>
      <c r="AZ23" s="32">
        <f t="shared" si="18"/>
        <v>0</v>
      </c>
      <c r="BA23" s="36">
        <f t="shared" si="19"/>
        <v>0</v>
      </c>
      <c r="BB23" s="43">
        <f t="shared" si="20"/>
        <v>0</v>
      </c>
      <c r="BC23" s="19">
        <f t="shared" si="21"/>
        <v>0</v>
      </c>
      <c r="BD23" s="33">
        <f t="shared" si="22"/>
        <v>0</v>
      </c>
      <c r="BE23" s="37">
        <f t="shared" si="23"/>
        <v>0</v>
      </c>
    </row>
    <row r="24" spans="1:57">
      <c r="A24" s="9">
        <v>7</v>
      </c>
      <c r="B24" s="47"/>
      <c r="C24" s="48"/>
      <c r="D24" s="49"/>
      <c r="E24" s="50"/>
      <c r="F24" s="51"/>
      <c r="G24" s="52"/>
      <c r="H24" s="50"/>
      <c r="I24" s="51"/>
      <c r="J24" s="52"/>
      <c r="K24" s="50"/>
      <c r="L24" s="51"/>
      <c r="M24" s="52"/>
      <c r="N24" s="50"/>
      <c r="O24" s="51"/>
      <c r="P24" s="52"/>
      <c r="Q24" s="50"/>
      <c r="R24" s="51"/>
      <c r="S24" s="52"/>
      <c r="T24" s="50"/>
      <c r="U24" s="51"/>
      <c r="V24" s="52"/>
      <c r="W24" s="45">
        <f t="shared" si="26"/>
        <v>0</v>
      </c>
      <c r="X24" s="45">
        <f t="shared" si="27"/>
        <v>0</v>
      </c>
      <c r="AF24" s="20">
        <v>0.75</v>
      </c>
      <c r="AG24" s="20">
        <v>0.79166666666666696</v>
      </c>
      <c r="AH24" s="19">
        <f t="shared" si="24"/>
        <v>0</v>
      </c>
      <c r="AI24" s="18">
        <f t="shared" si="2"/>
        <v>0</v>
      </c>
      <c r="AJ24" s="33">
        <f t="shared" si="3"/>
        <v>0</v>
      </c>
      <c r="AK24" s="37">
        <f t="shared" si="4"/>
        <v>0</v>
      </c>
      <c r="AL24" s="43">
        <f t="shared" si="5"/>
        <v>0</v>
      </c>
      <c r="AM24" s="19">
        <f t="shared" si="6"/>
        <v>0</v>
      </c>
      <c r="AN24" s="33">
        <f t="shared" si="7"/>
        <v>0</v>
      </c>
      <c r="AO24" s="37">
        <f t="shared" si="8"/>
        <v>0</v>
      </c>
      <c r="AP24" s="43">
        <f t="shared" si="9"/>
        <v>0</v>
      </c>
      <c r="AQ24" s="19">
        <f t="shared" si="10"/>
        <v>0</v>
      </c>
      <c r="AR24" s="33">
        <f t="shared" si="11"/>
        <v>0</v>
      </c>
      <c r="AS24" s="37">
        <f t="shared" si="12"/>
        <v>0</v>
      </c>
      <c r="AT24" s="43">
        <f t="shared" si="13"/>
        <v>0</v>
      </c>
      <c r="AU24" s="19">
        <f t="shared" si="14"/>
        <v>0</v>
      </c>
      <c r="AV24" s="33">
        <f t="shared" si="15"/>
        <v>0</v>
      </c>
      <c r="AW24" s="37">
        <f t="shared" si="16"/>
        <v>0</v>
      </c>
      <c r="AX24" s="43">
        <f t="shared" si="17"/>
        <v>0</v>
      </c>
      <c r="AY24" s="19">
        <f t="shared" si="25"/>
        <v>0</v>
      </c>
      <c r="AZ24" s="33">
        <f t="shared" si="18"/>
        <v>0</v>
      </c>
      <c r="BA24" s="37">
        <f t="shared" si="19"/>
        <v>0</v>
      </c>
      <c r="BB24" s="43">
        <f t="shared" si="20"/>
        <v>0</v>
      </c>
      <c r="BC24" s="19">
        <f t="shared" si="21"/>
        <v>0</v>
      </c>
      <c r="BD24" s="33">
        <f t="shared" si="22"/>
        <v>0</v>
      </c>
      <c r="BE24" s="37">
        <f t="shared" si="23"/>
        <v>0</v>
      </c>
    </row>
    <row r="25" spans="1:57" ht="11.5" thickBot="1">
      <c r="A25" s="9">
        <v>8</v>
      </c>
      <c r="B25" s="47"/>
      <c r="C25" s="48"/>
      <c r="D25" s="49"/>
      <c r="E25" s="50"/>
      <c r="F25" s="51"/>
      <c r="G25" s="52"/>
      <c r="H25" s="50"/>
      <c r="I25" s="51"/>
      <c r="J25" s="52"/>
      <c r="K25" s="50"/>
      <c r="L25" s="51"/>
      <c r="M25" s="52"/>
      <c r="N25" s="50"/>
      <c r="O25" s="51"/>
      <c r="P25" s="52"/>
      <c r="Q25" s="50"/>
      <c r="R25" s="51"/>
      <c r="S25" s="52"/>
      <c r="T25" s="50"/>
      <c r="U25" s="51"/>
      <c r="V25" s="52"/>
      <c r="W25" s="45">
        <f t="shared" si="26"/>
        <v>0</v>
      </c>
      <c r="X25" s="45">
        <f t="shared" si="27"/>
        <v>0</v>
      </c>
      <c r="AF25" s="20">
        <v>0.79166666666666696</v>
      </c>
      <c r="AG25" s="20">
        <v>0.83333333333333304</v>
      </c>
      <c r="AH25" s="9">
        <f t="shared" si="24"/>
        <v>0</v>
      </c>
      <c r="AI25" s="57">
        <f>COUNTIFS($E$18:$E$37,"&lt;="&amp;AF25+1/(24*60*60),$G$18:$G$37,"&gt;="&amp;AG25-1/(24*60*60),$C$18:$C$37,"非常勤",$D$18:$D$37,"○")</f>
        <v>0</v>
      </c>
      <c r="AJ25" s="30">
        <f t="shared" si="3"/>
        <v>0</v>
      </c>
      <c r="AK25" s="38">
        <f t="shared" si="4"/>
        <v>0</v>
      </c>
      <c r="AL25" s="40">
        <f t="shared" si="5"/>
        <v>0</v>
      </c>
      <c r="AM25" s="9">
        <f t="shared" si="6"/>
        <v>0</v>
      </c>
      <c r="AN25" s="30">
        <f t="shared" si="7"/>
        <v>0</v>
      </c>
      <c r="AO25" s="38">
        <f t="shared" si="8"/>
        <v>0</v>
      </c>
      <c r="AP25" s="40">
        <f t="shared" si="9"/>
        <v>0</v>
      </c>
      <c r="AQ25" s="9">
        <f t="shared" si="10"/>
        <v>0</v>
      </c>
      <c r="AR25" s="30">
        <f t="shared" si="11"/>
        <v>0</v>
      </c>
      <c r="AS25" s="38">
        <f t="shared" si="12"/>
        <v>0</v>
      </c>
      <c r="AT25" s="40">
        <f t="shared" si="13"/>
        <v>0</v>
      </c>
      <c r="AU25" s="9">
        <f t="shared" si="14"/>
        <v>0</v>
      </c>
      <c r="AV25" s="30">
        <f t="shared" si="15"/>
        <v>0</v>
      </c>
      <c r="AW25" s="38">
        <f t="shared" si="16"/>
        <v>0</v>
      </c>
      <c r="AX25" s="40">
        <f t="shared" si="17"/>
        <v>0</v>
      </c>
      <c r="AY25" s="9">
        <f t="shared" si="25"/>
        <v>0</v>
      </c>
      <c r="AZ25" s="30">
        <f t="shared" si="18"/>
        <v>0</v>
      </c>
      <c r="BA25" s="38">
        <f t="shared" si="19"/>
        <v>0</v>
      </c>
      <c r="BB25" s="40">
        <f t="shared" si="20"/>
        <v>0</v>
      </c>
      <c r="BC25" s="9">
        <f t="shared" si="21"/>
        <v>0</v>
      </c>
      <c r="BD25" s="30">
        <f t="shared" si="22"/>
        <v>0</v>
      </c>
      <c r="BE25" s="38">
        <f t="shared" si="23"/>
        <v>0</v>
      </c>
    </row>
    <row r="26" spans="1:57">
      <c r="A26" s="9">
        <v>9</v>
      </c>
      <c r="B26" s="47"/>
      <c r="C26" s="48"/>
      <c r="D26" s="49"/>
      <c r="E26" s="50"/>
      <c r="F26" s="51"/>
      <c r="G26" s="52"/>
      <c r="H26" s="50"/>
      <c r="I26" s="51"/>
      <c r="J26" s="52"/>
      <c r="K26" s="50"/>
      <c r="L26" s="51"/>
      <c r="M26" s="52"/>
      <c r="N26" s="50"/>
      <c r="O26" s="51"/>
      <c r="P26" s="52"/>
      <c r="Q26" s="50"/>
      <c r="R26" s="51"/>
      <c r="S26" s="52"/>
      <c r="T26" s="50"/>
      <c r="U26" s="51"/>
      <c r="V26" s="52"/>
      <c r="W26" s="45">
        <f t="shared" si="26"/>
        <v>0</v>
      </c>
      <c r="X26" s="45">
        <f t="shared" si="27"/>
        <v>0</v>
      </c>
    </row>
    <row r="27" spans="1:57">
      <c r="A27" s="9">
        <v>10</v>
      </c>
      <c r="B27" s="47"/>
      <c r="C27" s="48"/>
      <c r="D27" s="49"/>
      <c r="E27" s="50"/>
      <c r="F27" s="51"/>
      <c r="G27" s="52"/>
      <c r="H27" s="50"/>
      <c r="I27" s="51"/>
      <c r="J27" s="52"/>
      <c r="K27" s="50"/>
      <c r="L27" s="51"/>
      <c r="M27" s="52"/>
      <c r="N27" s="50"/>
      <c r="O27" s="51"/>
      <c r="P27" s="52"/>
      <c r="Q27" s="50"/>
      <c r="R27" s="51"/>
      <c r="S27" s="52"/>
      <c r="T27" s="50"/>
      <c r="U27" s="51"/>
      <c r="V27" s="52"/>
      <c r="W27" s="45">
        <f t="shared" si="26"/>
        <v>0</v>
      </c>
      <c r="X27" s="45">
        <f t="shared" si="27"/>
        <v>0</v>
      </c>
    </row>
    <row r="28" spans="1:57">
      <c r="A28" s="9">
        <v>11</v>
      </c>
      <c r="B28" s="47"/>
      <c r="C28" s="48"/>
      <c r="D28" s="49"/>
      <c r="E28" s="50"/>
      <c r="F28" s="51"/>
      <c r="G28" s="52"/>
      <c r="H28" s="50"/>
      <c r="I28" s="51"/>
      <c r="J28" s="52"/>
      <c r="K28" s="50"/>
      <c r="L28" s="51"/>
      <c r="M28" s="52"/>
      <c r="N28" s="50"/>
      <c r="O28" s="51"/>
      <c r="P28" s="52"/>
      <c r="Q28" s="50"/>
      <c r="R28" s="51"/>
      <c r="S28" s="52"/>
      <c r="T28" s="50"/>
      <c r="U28" s="51"/>
      <c r="V28" s="52"/>
      <c r="W28" s="45">
        <f t="shared" si="26"/>
        <v>0</v>
      </c>
      <c r="X28" s="45">
        <f t="shared" si="27"/>
        <v>0</v>
      </c>
    </row>
    <row r="29" spans="1:57">
      <c r="A29" s="9">
        <v>12</v>
      </c>
      <c r="B29" s="47"/>
      <c r="C29" s="48"/>
      <c r="D29" s="49"/>
      <c r="E29" s="50"/>
      <c r="F29" s="51"/>
      <c r="G29" s="52"/>
      <c r="H29" s="50"/>
      <c r="I29" s="51"/>
      <c r="J29" s="52"/>
      <c r="K29" s="50"/>
      <c r="L29" s="51"/>
      <c r="M29" s="52"/>
      <c r="N29" s="50"/>
      <c r="O29" s="51"/>
      <c r="P29" s="52"/>
      <c r="Q29" s="50"/>
      <c r="R29" s="51"/>
      <c r="S29" s="52"/>
      <c r="T29" s="50"/>
      <c r="U29" s="51"/>
      <c r="V29" s="52"/>
      <c r="W29" s="45">
        <f t="shared" si="26"/>
        <v>0</v>
      </c>
      <c r="X29" s="45">
        <f t="shared" si="27"/>
        <v>0</v>
      </c>
    </row>
    <row r="30" spans="1:57">
      <c r="A30" s="9">
        <v>13</v>
      </c>
      <c r="B30" s="47"/>
      <c r="C30" s="48"/>
      <c r="D30" s="49"/>
      <c r="E30" s="50"/>
      <c r="F30" s="51"/>
      <c r="G30" s="52"/>
      <c r="H30" s="50"/>
      <c r="I30" s="51"/>
      <c r="J30" s="52"/>
      <c r="K30" s="50"/>
      <c r="L30" s="51"/>
      <c r="M30" s="52"/>
      <c r="N30" s="50"/>
      <c r="O30" s="51"/>
      <c r="P30" s="52"/>
      <c r="Q30" s="50"/>
      <c r="R30" s="51"/>
      <c r="S30" s="52"/>
      <c r="T30" s="50"/>
      <c r="U30" s="51"/>
      <c r="V30" s="52"/>
      <c r="W30" s="45">
        <f t="shared" si="26"/>
        <v>0</v>
      </c>
      <c r="X30" s="45">
        <f t="shared" si="27"/>
        <v>0</v>
      </c>
    </row>
    <row r="31" spans="1:57">
      <c r="A31" s="9">
        <v>14</v>
      </c>
      <c r="B31" s="47"/>
      <c r="C31" s="48"/>
      <c r="D31" s="49"/>
      <c r="E31" s="50"/>
      <c r="F31" s="51" t="s">
        <v>22</v>
      </c>
      <c r="G31" s="52"/>
      <c r="H31" s="50"/>
      <c r="I31" s="51" t="s">
        <v>22</v>
      </c>
      <c r="J31" s="52"/>
      <c r="K31" s="50"/>
      <c r="L31" s="51" t="s">
        <v>22</v>
      </c>
      <c r="M31" s="52"/>
      <c r="N31" s="50"/>
      <c r="O31" s="51" t="s">
        <v>22</v>
      </c>
      <c r="P31" s="52"/>
      <c r="Q31" s="50"/>
      <c r="R31" s="51" t="s">
        <v>22</v>
      </c>
      <c r="S31" s="52"/>
      <c r="T31" s="50"/>
      <c r="U31" s="51" t="s">
        <v>22</v>
      </c>
      <c r="V31" s="52"/>
      <c r="W31" s="45">
        <f t="shared" si="26"/>
        <v>0</v>
      </c>
      <c r="X31" s="45">
        <f t="shared" si="27"/>
        <v>0</v>
      </c>
    </row>
    <row r="32" spans="1:57" ht="11.5" thickBot="1">
      <c r="A32" s="9">
        <v>15</v>
      </c>
      <c r="B32" s="47"/>
      <c r="C32" s="48"/>
      <c r="D32" s="49"/>
      <c r="E32" s="50"/>
      <c r="F32" s="51" t="s">
        <v>22</v>
      </c>
      <c r="G32" s="52"/>
      <c r="H32" s="50"/>
      <c r="I32" s="51" t="s">
        <v>22</v>
      </c>
      <c r="J32" s="52"/>
      <c r="K32" s="50"/>
      <c r="L32" s="51" t="s">
        <v>22</v>
      </c>
      <c r="M32" s="52"/>
      <c r="N32" s="50"/>
      <c r="O32" s="51" t="s">
        <v>22</v>
      </c>
      <c r="P32" s="52"/>
      <c r="Q32" s="50"/>
      <c r="R32" s="51" t="s">
        <v>22</v>
      </c>
      <c r="S32" s="52"/>
      <c r="T32" s="50"/>
      <c r="U32" s="51" t="s">
        <v>22</v>
      </c>
      <c r="V32" s="52"/>
      <c r="W32" s="45">
        <f t="shared" si="26"/>
        <v>0</v>
      </c>
      <c r="X32" s="45">
        <f t="shared" si="27"/>
        <v>0</v>
      </c>
      <c r="AF32" s="86" t="s">
        <v>54</v>
      </c>
      <c r="AG32" s="87"/>
      <c r="AH32" s="84" t="s">
        <v>16</v>
      </c>
      <c r="AI32" s="84"/>
      <c r="AJ32" s="84"/>
      <c r="AK32" s="92"/>
      <c r="AL32" s="84" t="s">
        <v>17</v>
      </c>
      <c r="AM32" s="84"/>
      <c r="AN32" s="84"/>
      <c r="AO32" s="92"/>
      <c r="AP32" s="84" t="s">
        <v>18</v>
      </c>
      <c r="AQ32" s="84"/>
      <c r="AR32" s="84"/>
      <c r="AS32" s="92"/>
      <c r="AT32" s="84" t="s">
        <v>19</v>
      </c>
      <c r="AU32" s="84"/>
      <c r="AV32" s="84"/>
      <c r="AW32" s="92"/>
      <c r="AX32" s="84" t="s">
        <v>20</v>
      </c>
      <c r="AY32" s="84"/>
      <c r="AZ32" s="84"/>
      <c r="BA32" s="92"/>
      <c r="BB32" s="84" t="s">
        <v>21</v>
      </c>
      <c r="BC32" s="84"/>
      <c r="BD32" s="84"/>
      <c r="BE32" s="92"/>
    </row>
    <row r="33" spans="1:57">
      <c r="A33" s="9">
        <v>16</v>
      </c>
      <c r="B33" s="47"/>
      <c r="C33" s="48"/>
      <c r="D33" s="49"/>
      <c r="E33" s="50"/>
      <c r="F33" s="51" t="s">
        <v>22</v>
      </c>
      <c r="G33" s="52"/>
      <c r="H33" s="50"/>
      <c r="I33" s="51" t="s">
        <v>22</v>
      </c>
      <c r="J33" s="52"/>
      <c r="K33" s="50"/>
      <c r="L33" s="51" t="s">
        <v>22</v>
      </c>
      <c r="M33" s="52"/>
      <c r="N33" s="50"/>
      <c r="O33" s="51" t="s">
        <v>22</v>
      </c>
      <c r="P33" s="52"/>
      <c r="Q33" s="50"/>
      <c r="R33" s="51" t="s">
        <v>22</v>
      </c>
      <c r="S33" s="52"/>
      <c r="T33" s="50"/>
      <c r="U33" s="51" t="s">
        <v>22</v>
      </c>
      <c r="V33" s="52"/>
      <c r="W33" s="45">
        <f t="shared" si="26"/>
        <v>0</v>
      </c>
      <c r="X33" s="45">
        <f t="shared" si="27"/>
        <v>0</v>
      </c>
      <c r="AF33" s="88"/>
      <c r="AG33" s="89"/>
      <c r="AH33" s="92" t="s">
        <v>8</v>
      </c>
      <c r="AI33" s="84" t="s">
        <v>9</v>
      </c>
      <c r="AJ33" s="85"/>
      <c r="AK33" s="97" t="s">
        <v>11</v>
      </c>
      <c r="AL33" s="93" t="s">
        <v>8</v>
      </c>
      <c r="AM33" s="84" t="s">
        <v>9</v>
      </c>
      <c r="AN33" s="85"/>
      <c r="AO33" s="97" t="s">
        <v>11</v>
      </c>
      <c r="AP33" s="93" t="s">
        <v>8</v>
      </c>
      <c r="AQ33" s="84" t="s">
        <v>9</v>
      </c>
      <c r="AR33" s="85"/>
      <c r="AS33" s="97" t="s">
        <v>11</v>
      </c>
      <c r="AT33" s="93" t="s">
        <v>8</v>
      </c>
      <c r="AU33" s="84" t="s">
        <v>9</v>
      </c>
      <c r="AV33" s="85"/>
      <c r="AW33" s="97" t="s">
        <v>11</v>
      </c>
      <c r="AX33" s="93" t="s">
        <v>8</v>
      </c>
      <c r="AY33" s="84" t="s">
        <v>9</v>
      </c>
      <c r="AZ33" s="85"/>
      <c r="BA33" s="97" t="s">
        <v>11</v>
      </c>
      <c r="BB33" s="93" t="s">
        <v>8</v>
      </c>
      <c r="BC33" s="84" t="s">
        <v>9</v>
      </c>
      <c r="BD33" s="85"/>
      <c r="BE33" s="97" t="s">
        <v>11</v>
      </c>
    </row>
    <row r="34" spans="1:57">
      <c r="A34" s="9">
        <v>17</v>
      </c>
      <c r="B34" s="47"/>
      <c r="C34" s="48"/>
      <c r="D34" s="49"/>
      <c r="E34" s="50"/>
      <c r="F34" s="51" t="s">
        <v>22</v>
      </c>
      <c r="G34" s="52"/>
      <c r="H34" s="50"/>
      <c r="I34" s="51" t="s">
        <v>22</v>
      </c>
      <c r="J34" s="52"/>
      <c r="K34" s="50"/>
      <c r="L34" s="51" t="s">
        <v>22</v>
      </c>
      <c r="M34" s="52"/>
      <c r="N34" s="50"/>
      <c r="O34" s="51" t="s">
        <v>22</v>
      </c>
      <c r="P34" s="52"/>
      <c r="Q34" s="50"/>
      <c r="R34" s="51" t="s">
        <v>22</v>
      </c>
      <c r="S34" s="52"/>
      <c r="T34" s="50"/>
      <c r="U34" s="51" t="s">
        <v>22</v>
      </c>
      <c r="V34" s="52"/>
      <c r="W34" s="45">
        <f t="shared" si="26"/>
        <v>0</v>
      </c>
      <c r="X34" s="45">
        <f t="shared" si="27"/>
        <v>0</v>
      </c>
      <c r="AF34" s="90"/>
      <c r="AG34" s="91"/>
      <c r="AH34" s="96"/>
      <c r="AI34" s="25" t="s">
        <v>55</v>
      </c>
      <c r="AJ34" s="29" t="s">
        <v>56</v>
      </c>
      <c r="AK34" s="98"/>
      <c r="AL34" s="94"/>
      <c r="AM34" s="25" t="s">
        <v>55</v>
      </c>
      <c r="AN34" s="29" t="s">
        <v>56</v>
      </c>
      <c r="AO34" s="98"/>
      <c r="AP34" s="94"/>
      <c r="AQ34" s="25" t="s">
        <v>55</v>
      </c>
      <c r="AR34" s="29" t="s">
        <v>56</v>
      </c>
      <c r="AS34" s="98"/>
      <c r="AT34" s="94"/>
      <c r="AU34" s="25" t="s">
        <v>55</v>
      </c>
      <c r="AV34" s="29" t="s">
        <v>56</v>
      </c>
      <c r="AW34" s="98"/>
      <c r="AX34" s="94"/>
      <c r="AY34" s="25" t="s">
        <v>55</v>
      </c>
      <c r="AZ34" s="29" t="s">
        <v>56</v>
      </c>
      <c r="BA34" s="98"/>
      <c r="BB34" s="94"/>
      <c r="BC34" s="25" t="s">
        <v>55</v>
      </c>
      <c r="BD34" s="29" t="s">
        <v>56</v>
      </c>
      <c r="BE34" s="98"/>
    </row>
    <row r="35" spans="1:57">
      <c r="A35" s="9">
        <v>18</v>
      </c>
      <c r="B35" s="47"/>
      <c r="C35" s="48"/>
      <c r="D35" s="49"/>
      <c r="E35" s="50"/>
      <c r="F35" s="51" t="s">
        <v>22</v>
      </c>
      <c r="G35" s="52"/>
      <c r="H35" s="50"/>
      <c r="I35" s="51" t="s">
        <v>22</v>
      </c>
      <c r="J35" s="52"/>
      <c r="K35" s="50"/>
      <c r="L35" s="51" t="s">
        <v>22</v>
      </c>
      <c r="M35" s="52"/>
      <c r="N35" s="50"/>
      <c r="O35" s="51" t="s">
        <v>22</v>
      </c>
      <c r="P35" s="52"/>
      <c r="Q35" s="50"/>
      <c r="R35" s="51" t="s">
        <v>22</v>
      </c>
      <c r="S35" s="52"/>
      <c r="T35" s="50"/>
      <c r="U35" s="51" t="s">
        <v>22</v>
      </c>
      <c r="V35" s="52"/>
      <c r="W35" s="45">
        <f t="shared" si="26"/>
        <v>0</v>
      </c>
      <c r="X35" s="45">
        <f t="shared" si="27"/>
        <v>0</v>
      </c>
      <c r="AF35" s="20">
        <v>0.29166666666666669</v>
      </c>
      <c r="AG35" s="20">
        <v>0.33333333333333331</v>
      </c>
      <c r="AH35" s="9">
        <v>0</v>
      </c>
      <c r="AI35" s="9">
        <v>0</v>
      </c>
      <c r="AJ35" s="30">
        <v>0</v>
      </c>
      <c r="AK35" s="34">
        <f t="shared" ref="AK35:AK47" si="28">SUM(AH35:AJ35)</f>
        <v>0</v>
      </c>
      <c r="AL35" s="9">
        <v>0</v>
      </c>
      <c r="AM35" s="9">
        <v>0</v>
      </c>
      <c r="AN35" s="30">
        <v>0</v>
      </c>
      <c r="AO35" s="34">
        <f t="shared" ref="AO35:AO47" si="29">SUM(AL35:AN35)</f>
        <v>0</v>
      </c>
      <c r="AP35" s="9">
        <v>0</v>
      </c>
      <c r="AQ35" s="9">
        <v>0</v>
      </c>
      <c r="AR35" s="30">
        <v>0</v>
      </c>
      <c r="AS35" s="34">
        <f t="shared" ref="AS35:AS47" si="30">SUM(AP35:AR35)</f>
        <v>0</v>
      </c>
      <c r="AT35" s="9">
        <v>0</v>
      </c>
      <c r="AU35" s="9">
        <v>0</v>
      </c>
      <c r="AV35" s="30">
        <v>0</v>
      </c>
      <c r="AW35" s="34">
        <f t="shared" ref="AW35:AW47" si="31">SUM(AT35:AV35)</f>
        <v>0</v>
      </c>
      <c r="AX35" s="9">
        <v>0</v>
      </c>
      <c r="AY35" s="9">
        <v>0</v>
      </c>
      <c r="AZ35" s="30">
        <v>0</v>
      </c>
      <c r="BA35" s="34">
        <f t="shared" ref="BA35:BA47" si="32">SUM(AX35:AZ35)</f>
        <v>0</v>
      </c>
      <c r="BB35" s="9">
        <v>0</v>
      </c>
      <c r="BC35" s="9">
        <v>0</v>
      </c>
      <c r="BD35" s="30">
        <v>0</v>
      </c>
      <c r="BE35" s="34">
        <f t="shared" ref="BE35:BE40" si="33">SUM(BB35:BD35)</f>
        <v>0</v>
      </c>
    </row>
    <row r="36" spans="1:57">
      <c r="A36" s="9">
        <v>19</v>
      </c>
      <c r="B36" s="47"/>
      <c r="C36" s="48"/>
      <c r="D36" s="49"/>
      <c r="E36" s="50"/>
      <c r="F36" s="51" t="s">
        <v>22</v>
      </c>
      <c r="G36" s="52"/>
      <c r="H36" s="50"/>
      <c r="I36" s="51" t="s">
        <v>22</v>
      </c>
      <c r="J36" s="52"/>
      <c r="K36" s="50"/>
      <c r="L36" s="51" t="s">
        <v>22</v>
      </c>
      <c r="M36" s="52"/>
      <c r="N36" s="50"/>
      <c r="O36" s="51" t="s">
        <v>22</v>
      </c>
      <c r="P36" s="52"/>
      <c r="Q36" s="50"/>
      <c r="R36" s="51" t="s">
        <v>22</v>
      </c>
      <c r="S36" s="52"/>
      <c r="T36" s="50"/>
      <c r="U36" s="51" t="s">
        <v>22</v>
      </c>
      <c r="V36" s="52"/>
      <c r="W36" s="45">
        <f t="shared" si="26"/>
        <v>0</v>
      </c>
      <c r="X36" s="45">
        <f t="shared" si="27"/>
        <v>0</v>
      </c>
      <c r="AF36" s="20">
        <v>0.33333333333333331</v>
      </c>
      <c r="AG36" s="20">
        <v>0.375</v>
      </c>
      <c r="AH36" s="19">
        <f>IF($Q$2="90新",1,0)</f>
        <v>0</v>
      </c>
      <c r="AI36" s="19">
        <f>IF($Q$2="90新",0,1)</f>
        <v>1</v>
      </c>
      <c r="AJ36" s="19">
        <v>1</v>
      </c>
      <c r="AK36" s="37">
        <f t="shared" si="28"/>
        <v>2</v>
      </c>
      <c r="AL36" s="19">
        <f>IF($Q$2="90新",1,0)</f>
        <v>0</v>
      </c>
      <c r="AM36" s="19">
        <f>IF($Q$2="90新",0,1)</f>
        <v>1</v>
      </c>
      <c r="AN36" s="19">
        <v>1</v>
      </c>
      <c r="AO36" s="37">
        <f t="shared" si="29"/>
        <v>2</v>
      </c>
      <c r="AP36" s="19">
        <f>IF($Q$2="90新",1,0)</f>
        <v>0</v>
      </c>
      <c r="AQ36" s="19">
        <f>IF($Q$2="90新",0,1)</f>
        <v>1</v>
      </c>
      <c r="AR36" s="19">
        <v>1</v>
      </c>
      <c r="AS36" s="37">
        <f t="shared" si="30"/>
        <v>2</v>
      </c>
      <c r="AT36" s="19">
        <f>IF($Q$2="90新",1,0)</f>
        <v>0</v>
      </c>
      <c r="AU36" s="19">
        <f>IF($Q$2="90新",0,1)</f>
        <v>1</v>
      </c>
      <c r="AV36" s="19">
        <v>1</v>
      </c>
      <c r="AW36" s="37">
        <f t="shared" si="31"/>
        <v>2</v>
      </c>
      <c r="AX36" s="19">
        <f>IF($Q$2="90新",1,0)</f>
        <v>0</v>
      </c>
      <c r="AY36" s="19">
        <f>IF($Q$2="90新",0,1)</f>
        <v>1</v>
      </c>
      <c r="AZ36" s="19">
        <v>1</v>
      </c>
      <c r="BA36" s="37">
        <f t="shared" si="32"/>
        <v>2</v>
      </c>
      <c r="BB36" s="19">
        <f>IF($Q$2="90新",1,0)</f>
        <v>0</v>
      </c>
      <c r="BC36" s="19">
        <f>IF($Q$2="90新",0,1)</f>
        <v>1</v>
      </c>
      <c r="BD36" s="19">
        <v>1</v>
      </c>
      <c r="BE36" s="37">
        <f t="shared" si="33"/>
        <v>2</v>
      </c>
    </row>
    <row r="37" spans="1:57">
      <c r="A37" s="9">
        <v>20</v>
      </c>
      <c r="B37" s="47"/>
      <c r="C37" s="48"/>
      <c r="D37" s="49"/>
      <c r="E37" s="50"/>
      <c r="F37" s="51" t="s">
        <v>22</v>
      </c>
      <c r="G37" s="52"/>
      <c r="H37" s="50"/>
      <c r="I37" s="51" t="s">
        <v>22</v>
      </c>
      <c r="J37" s="52"/>
      <c r="K37" s="50"/>
      <c r="L37" s="51" t="s">
        <v>22</v>
      </c>
      <c r="M37" s="52"/>
      <c r="N37" s="50"/>
      <c r="O37" s="51" t="s">
        <v>22</v>
      </c>
      <c r="P37" s="52"/>
      <c r="Q37" s="50"/>
      <c r="R37" s="51" t="s">
        <v>22</v>
      </c>
      <c r="S37" s="52"/>
      <c r="T37" s="50"/>
      <c r="U37" s="51" t="s">
        <v>22</v>
      </c>
      <c r="V37" s="52"/>
      <c r="W37" s="45">
        <f t="shared" si="26"/>
        <v>0</v>
      </c>
      <c r="X37" s="45">
        <f t="shared" si="27"/>
        <v>0</v>
      </c>
      <c r="AF37" s="20">
        <v>0.375</v>
      </c>
      <c r="AG37" s="20">
        <v>0.41666666666666702</v>
      </c>
      <c r="AH37" s="18">
        <f>IF($Q$2="90新",2,1)</f>
        <v>1</v>
      </c>
      <c r="AI37" s="18">
        <f>IF($Q$2=180,7,IF($Q$2="90新",2,3))</f>
        <v>3</v>
      </c>
      <c r="AJ37" s="18">
        <f>IF($Q$2=180,4,IF($Q$2="60・65",0,2))</f>
        <v>2</v>
      </c>
      <c r="AK37" s="36">
        <f t="shared" si="28"/>
        <v>6</v>
      </c>
      <c r="AL37" s="18">
        <f>IF($Q$2="90新",2,1)</f>
        <v>1</v>
      </c>
      <c r="AM37" s="18">
        <f>IF($Q$2=180,7,IF($Q$2="90新",2,3))</f>
        <v>3</v>
      </c>
      <c r="AN37" s="18">
        <f>IF($Q$2=180,4,IF($Q$2="60・65",0,2))</f>
        <v>2</v>
      </c>
      <c r="AO37" s="36">
        <f t="shared" si="29"/>
        <v>6</v>
      </c>
      <c r="AP37" s="18">
        <f>IF($Q$2="90新",2,1)</f>
        <v>1</v>
      </c>
      <c r="AQ37" s="18">
        <f>IF($Q$2=180,7,IF($Q$2="90新",2,3))</f>
        <v>3</v>
      </c>
      <c r="AR37" s="18">
        <f>IF($Q$2=180,4,IF($Q$2="60・65",0,2))</f>
        <v>2</v>
      </c>
      <c r="AS37" s="36">
        <f t="shared" si="30"/>
        <v>6</v>
      </c>
      <c r="AT37" s="18">
        <f>IF($Q$2="90新",2,1)</f>
        <v>1</v>
      </c>
      <c r="AU37" s="18">
        <f>IF($Q$2=180,7,IF($Q$2="90新",2,3))</f>
        <v>3</v>
      </c>
      <c r="AV37" s="18">
        <f>IF($Q$2=180,4,IF($Q$2="60・65",0,2))</f>
        <v>2</v>
      </c>
      <c r="AW37" s="36">
        <f t="shared" si="31"/>
        <v>6</v>
      </c>
      <c r="AX37" s="18">
        <f>IF($Q$2="90新",2,1)</f>
        <v>1</v>
      </c>
      <c r="AY37" s="18">
        <f>IF($Q$2=180,7,IF($Q$2="90新",2,3))</f>
        <v>3</v>
      </c>
      <c r="AZ37" s="18">
        <f>IF($Q$2=180,4,IF($Q$2="60・65",0,2))</f>
        <v>2</v>
      </c>
      <c r="BA37" s="36">
        <f t="shared" si="32"/>
        <v>6</v>
      </c>
      <c r="BB37" s="18">
        <v>1</v>
      </c>
      <c r="BC37" s="18">
        <f>IF($Q$2="90新",0,1)</f>
        <v>1</v>
      </c>
      <c r="BD37" s="18">
        <f t="shared" ref="BD37:BD44" si="34">IF($Q$2="90新",1,0)</f>
        <v>0</v>
      </c>
      <c r="BE37" s="36">
        <f t="shared" si="33"/>
        <v>2</v>
      </c>
    </row>
    <row r="38" spans="1:57">
      <c r="AF38" s="20">
        <v>0.41666666666666669</v>
      </c>
      <c r="AG38" s="20">
        <v>0.45833333333333331</v>
      </c>
      <c r="AH38" s="18">
        <f t="shared" ref="AH38:AH45" si="35">IF($Q$2="90新",2,1)</f>
        <v>1</v>
      </c>
      <c r="AI38" s="18">
        <f t="shared" ref="AI38:AI45" si="36">IF($Q$2=180,7,IF($Q$2="90新",2,3))</f>
        <v>3</v>
      </c>
      <c r="AJ38" s="18">
        <f>IF($Q$2=180,4,IF($Q$2="60・65",0,2))</f>
        <v>2</v>
      </c>
      <c r="AK38" s="36">
        <f t="shared" si="28"/>
        <v>6</v>
      </c>
      <c r="AL38" s="18">
        <f t="shared" ref="AL38:AL45" si="37">IF($Q$2="90新",2,1)</f>
        <v>1</v>
      </c>
      <c r="AM38" s="18">
        <f t="shared" ref="AM38:AM45" si="38">IF($Q$2=180,7,IF($Q$2="90新",2,3))</f>
        <v>3</v>
      </c>
      <c r="AN38" s="18">
        <f t="shared" ref="AN38:AN45" si="39">IF($Q$2=180,4,IF($Q$2="60・65",0,2))</f>
        <v>2</v>
      </c>
      <c r="AO38" s="36">
        <f t="shared" si="29"/>
        <v>6</v>
      </c>
      <c r="AP38" s="18">
        <f t="shared" ref="AP38:AP45" si="40">IF($Q$2="90新",2,1)</f>
        <v>1</v>
      </c>
      <c r="AQ38" s="18">
        <f t="shared" ref="AQ38:AQ45" si="41">IF($Q$2=180,7,IF($Q$2="90新",2,3))</f>
        <v>3</v>
      </c>
      <c r="AR38" s="18">
        <f t="shared" ref="AR38:AR45" si="42">IF($Q$2=180,4,IF($Q$2="60・65",0,2))</f>
        <v>2</v>
      </c>
      <c r="AS38" s="36">
        <f t="shared" si="30"/>
        <v>6</v>
      </c>
      <c r="AT38" s="18">
        <f t="shared" ref="AT38:AT45" si="43">IF($Q$2="90新",2,1)</f>
        <v>1</v>
      </c>
      <c r="AU38" s="18">
        <f t="shared" ref="AU38:AU45" si="44">IF($Q$2=180,7,IF($Q$2="90新",2,3))</f>
        <v>3</v>
      </c>
      <c r="AV38" s="18">
        <f t="shared" ref="AV38:AV45" si="45">IF($Q$2=180,4,IF($Q$2="60・65",0,2))</f>
        <v>2</v>
      </c>
      <c r="AW38" s="36">
        <f t="shared" si="31"/>
        <v>6</v>
      </c>
      <c r="AX38" s="18">
        <f t="shared" ref="AX38:AX45" si="46">IF($Q$2="90新",2,1)</f>
        <v>1</v>
      </c>
      <c r="AY38" s="18">
        <f t="shared" ref="AY38:AY45" si="47">IF($Q$2=180,7,IF($Q$2="90新",2,3))</f>
        <v>3</v>
      </c>
      <c r="AZ38" s="18">
        <f t="shared" ref="AZ38:AZ45" si="48">IF($Q$2=180,4,IF($Q$2="60・65",0,2))</f>
        <v>2</v>
      </c>
      <c r="BA38" s="36">
        <f t="shared" si="32"/>
        <v>6</v>
      </c>
      <c r="BB38" s="18">
        <v>1</v>
      </c>
      <c r="BC38" s="18">
        <f t="shared" ref="BC38:BC43" si="49">IF($Q$2="90新",0,1)</f>
        <v>1</v>
      </c>
      <c r="BD38" s="18">
        <f t="shared" si="34"/>
        <v>0</v>
      </c>
      <c r="BE38" s="36">
        <f t="shared" si="33"/>
        <v>2</v>
      </c>
    </row>
    <row r="39" spans="1:57">
      <c r="AF39" s="20">
        <v>0.45833333333333298</v>
      </c>
      <c r="AG39" s="20">
        <v>0.5</v>
      </c>
      <c r="AH39" s="18">
        <f t="shared" si="35"/>
        <v>1</v>
      </c>
      <c r="AI39" s="18">
        <f t="shared" si="36"/>
        <v>3</v>
      </c>
      <c r="AJ39" s="18">
        <f t="shared" ref="AJ39:AJ45" si="50">IF($Q$2=180,4,IF($Q$2="60・65",0,2))</f>
        <v>2</v>
      </c>
      <c r="AK39" s="36">
        <f t="shared" si="28"/>
        <v>6</v>
      </c>
      <c r="AL39" s="18">
        <f t="shared" si="37"/>
        <v>1</v>
      </c>
      <c r="AM39" s="18">
        <f t="shared" si="38"/>
        <v>3</v>
      </c>
      <c r="AN39" s="18">
        <f t="shared" si="39"/>
        <v>2</v>
      </c>
      <c r="AO39" s="36">
        <f t="shared" si="29"/>
        <v>6</v>
      </c>
      <c r="AP39" s="18">
        <f t="shared" si="40"/>
        <v>1</v>
      </c>
      <c r="AQ39" s="18">
        <f t="shared" si="41"/>
        <v>3</v>
      </c>
      <c r="AR39" s="18">
        <f t="shared" si="42"/>
        <v>2</v>
      </c>
      <c r="AS39" s="36">
        <f t="shared" si="30"/>
        <v>6</v>
      </c>
      <c r="AT39" s="18">
        <f t="shared" si="43"/>
        <v>1</v>
      </c>
      <c r="AU39" s="18">
        <f t="shared" si="44"/>
        <v>3</v>
      </c>
      <c r="AV39" s="18">
        <f t="shared" si="45"/>
        <v>2</v>
      </c>
      <c r="AW39" s="36">
        <f t="shared" si="31"/>
        <v>6</v>
      </c>
      <c r="AX39" s="18">
        <f t="shared" si="46"/>
        <v>1</v>
      </c>
      <c r="AY39" s="18">
        <f t="shared" si="47"/>
        <v>3</v>
      </c>
      <c r="AZ39" s="18">
        <f t="shared" si="48"/>
        <v>2</v>
      </c>
      <c r="BA39" s="36">
        <f t="shared" si="32"/>
        <v>6</v>
      </c>
      <c r="BB39" s="18">
        <v>1</v>
      </c>
      <c r="BC39" s="18">
        <f t="shared" si="49"/>
        <v>1</v>
      </c>
      <c r="BD39" s="18">
        <f t="shared" si="34"/>
        <v>0</v>
      </c>
      <c r="BE39" s="36">
        <f t="shared" si="33"/>
        <v>2</v>
      </c>
    </row>
    <row r="40" spans="1:57" ht="13">
      <c r="A40" s="1" t="s">
        <v>26</v>
      </c>
      <c r="AF40" s="20">
        <v>0.5</v>
      </c>
      <c r="AG40" s="20">
        <v>0.54166666666666596</v>
      </c>
      <c r="AH40" s="18">
        <f t="shared" si="35"/>
        <v>1</v>
      </c>
      <c r="AI40" s="18">
        <f t="shared" si="36"/>
        <v>3</v>
      </c>
      <c r="AJ40" s="18">
        <f t="shared" si="50"/>
        <v>2</v>
      </c>
      <c r="AK40" s="36">
        <f t="shared" si="28"/>
        <v>6</v>
      </c>
      <c r="AL40" s="18">
        <f t="shared" si="37"/>
        <v>1</v>
      </c>
      <c r="AM40" s="18">
        <f t="shared" si="38"/>
        <v>3</v>
      </c>
      <c r="AN40" s="18">
        <f t="shared" si="39"/>
        <v>2</v>
      </c>
      <c r="AO40" s="36">
        <f t="shared" si="29"/>
        <v>6</v>
      </c>
      <c r="AP40" s="18">
        <f t="shared" si="40"/>
        <v>1</v>
      </c>
      <c r="AQ40" s="18">
        <f t="shared" si="41"/>
        <v>3</v>
      </c>
      <c r="AR40" s="18">
        <f t="shared" si="42"/>
        <v>2</v>
      </c>
      <c r="AS40" s="36">
        <f t="shared" si="30"/>
        <v>6</v>
      </c>
      <c r="AT40" s="18">
        <f t="shared" si="43"/>
        <v>1</v>
      </c>
      <c r="AU40" s="18">
        <f t="shared" si="44"/>
        <v>3</v>
      </c>
      <c r="AV40" s="18">
        <f t="shared" si="45"/>
        <v>2</v>
      </c>
      <c r="AW40" s="36">
        <f t="shared" si="31"/>
        <v>6</v>
      </c>
      <c r="AX40" s="18">
        <f t="shared" si="46"/>
        <v>1</v>
      </c>
      <c r="AY40" s="18">
        <f t="shared" si="47"/>
        <v>3</v>
      </c>
      <c r="AZ40" s="18">
        <f t="shared" si="48"/>
        <v>2</v>
      </c>
      <c r="BA40" s="36">
        <f t="shared" si="32"/>
        <v>6</v>
      </c>
      <c r="BB40" s="18">
        <v>1</v>
      </c>
      <c r="BC40" s="18">
        <f t="shared" si="49"/>
        <v>1</v>
      </c>
      <c r="BD40" s="18">
        <f t="shared" si="34"/>
        <v>0</v>
      </c>
      <c r="BE40" s="36">
        <f t="shared" si="33"/>
        <v>2</v>
      </c>
    </row>
    <row r="41" spans="1:57" ht="13">
      <c r="A41" s="1"/>
      <c r="B41" s="11"/>
      <c r="C41" s="102" t="s">
        <v>42</v>
      </c>
      <c r="D41" s="102"/>
      <c r="E41" s="102"/>
      <c r="AF41" s="20">
        <v>0.54166666666666596</v>
      </c>
      <c r="AG41" s="20">
        <v>0.58333333333333304</v>
      </c>
      <c r="AH41" s="18">
        <f t="shared" si="35"/>
        <v>1</v>
      </c>
      <c r="AI41" s="18">
        <f t="shared" si="36"/>
        <v>3</v>
      </c>
      <c r="AJ41" s="18">
        <f t="shared" si="50"/>
        <v>2</v>
      </c>
      <c r="AK41" s="36">
        <f t="shared" si="28"/>
        <v>6</v>
      </c>
      <c r="AL41" s="18">
        <f t="shared" si="37"/>
        <v>1</v>
      </c>
      <c r="AM41" s="18">
        <f t="shared" si="38"/>
        <v>3</v>
      </c>
      <c r="AN41" s="18">
        <f t="shared" si="39"/>
        <v>2</v>
      </c>
      <c r="AO41" s="36">
        <f t="shared" si="29"/>
        <v>6</v>
      </c>
      <c r="AP41" s="18">
        <f t="shared" si="40"/>
        <v>1</v>
      </c>
      <c r="AQ41" s="18">
        <f t="shared" si="41"/>
        <v>3</v>
      </c>
      <c r="AR41" s="18">
        <f t="shared" si="42"/>
        <v>2</v>
      </c>
      <c r="AS41" s="36">
        <f t="shared" si="30"/>
        <v>6</v>
      </c>
      <c r="AT41" s="18">
        <f t="shared" si="43"/>
        <v>1</v>
      </c>
      <c r="AU41" s="18">
        <f t="shared" si="44"/>
        <v>3</v>
      </c>
      <c r="AV41" s="18">
        <f t="shared" si="45"/>
        <v>2</v>
      </c>
      <c r="AW41" s="36">
        <f t="shared" si="31"/>
        <v>6</v>
      </c>
      <c r="AX41" s="18">
        <f t="shared" si="46"/>
        <v>1</v>
      </c>
      <c r="AY41" s="18">
        <f t="shared" si="47"/>
        <v>3</v>
      </c>
      <c r="AZ41" s="18">
        <f t="shared" si="48"/>
        <v>2</v>
      </c>
      <c r="BA41" s="36">
        <f t="shared" si="32"/>
        <v>6</v>
      </c>
      <c r="BB41" s="18">
        <v>1</v>
      </c>
      <c r="BC41" s="18">
        <f t="shared" si="49"/>
        <v>1</v>
      </c>
      <c r="BD41" s="18">
        <f t="shared" si="34"/>
        <v>0</v>
      </c>
      <c r="BE41" s="36">
        <f t="shared" ref="BE41:BE44" si="51">SUM(BB41:BD41)</f>
        <v>2</v>
      </c>
    </row>
    <row r="42" spans="1:57" ht="22" customHeight="1">
      <c r="A42" s="1"/>
      <c r="B42" s="10" t="s">
        <v>38</v>
      </c>
      <c r="C42" s="99" t="s">
        <v>61</v>
      </c>
      <c r="D42" s="99"/>
      <c r="E42" s="99"/>
      <c r="AF42" s="20">
        <v>0.58333333333333304</v>
      </c>
      <c r="AG42" s="20">
        <v>0.625</v>
      </c>
      <c r="AH42" s="18">
        <f t="shared" si="35"/>
        <v>1</v>
      </c>
      <c r="AI42" s="18">
        <f t="shared" si="36"/>
        <v>3</v>
      </c>
      <c r="AJ42" s="18">
        <f t="shared" si="50"/>
        <v>2</v>
      </c>
      <c r="AK42" s="36">
        <f t="shared" si="28"/>
        <v>6</v>
      </c>
      <c r="AL42" s="18">
        <f t="shared" si="37"/>
        <v>1</v>
      </c>
      <c r="AM42" s="18">
        <f t="shared" si="38"/>
        <v>3</v>
      </c>
      <c r="AN42" s="18">
        <f t="shared" si="39"/>
        <v>2</v>
      </c>
      <c r="AO42" s="36">
        <f t="shared" si="29"/>
        <v>6</v>
      </c>
      <c r="AP42" s="18">
        <f t="shared" si="40"/>
        <v>1</v>
      </c>
      <c r="AQ42" s="18">
        <f t="shared" si="41"/>
        <v>3</v>
      </c>
      <c r="AR42" s="18">
        <f t="shared" si="42"/>
        <v>2</v>
      </c>
      <c r="AS42" s="36">
        <f t="shared" si="30"/>
        <v>6</v>
      </c>
      <c r="AT42" s="18">
        <f t="shared" si="43"/>
        <v>1</v>
      </c>
      <c r="AU42" s="18">
        <f t="shared" si="44"/>
        <v>3</v>
      </c>
      <c r="AV42" s="18">
        <f t="shared" si="45"/>
        <v>2</v>
      </c>
      <c r="AW42" s="36">
        <f t="shared" si="31"/>
        <v>6</v>
      </c>
      <c r="AX42" s="18">
        <f t="shared" si="46"/>
        <v>1</v>
      </c>
      <c r="AY42" s="18">
        <f t="shared" si="47"/>
        <v>3</v>
      </c>
      <c r="AZ42" s="18">
        <f t="shared" si="48"/>
        <v>2</v>
      </c>
      <c r="BA42" s="36">
        <f t="shared" si="32"/>
        <v>6</v>
      </c>
      <c r="BB42" s="18">
        <v>1</v>
      </c>
      <c r="BC42" s="18">
        <f t="shared" si="49"/>
        <v>1</v>
      </c>
      <c r="BD42" s="18">
        <f t="shared" si="34"/>
        <v>0</v>
      </c>
      <c r="BE42" s="36">
        <f t="shared" si="51"/>
        <v>2</v>
      </c>
    </row>
    <row r="43" spans="1:57" ht="22" customHeight="1">
      <c r="A43" s="1"/>
      <c r="B43" s="10" t="s">
        <v>39</v>
      </c>
      <c r="C43" s="99" t="s">
        <v>22</v>
      </c>
      <c r="D43" s="99"/>
      <c r="E43" s="99"/>
      <c r="AF43" s="20">
        <v>0.625</v>
      </c>
      <c r="AG43" s="20">
        <v>0.66666666666666596</v>
      </c>
      <c r="AH43" s="18">
        <f t="shared" si="35"/>
        <v>1</v>
      </c>
      <c r="AI43" s="18">
        <f t="shared" si="36"/>
        <v>3</v>
      </c>
      <c r="AJ43" s="18">
        <f t="shared" si="50"/>
        <v>2</v>
      </c>
      <c r="AK43" s="36">
        <f t="shared" si="28"/>
        <v>6</v>
      </c>
      <c r="AL43" s="18">
        <f t="shared" si="37"/>
        <v>1</v>
      </c>
      <c r="AM43" s="18">
        <f t="shared" si="38"/>
        <v>3</v>
      </c>
      <c r="AN43" s="18">
        <f t="shared" si="39"/>
        <v>2</v>
      </c>
      <c r="AO43" s="36">
        <f t="shared" si="29"/>
        <v>6</v>
      </c>
      <c r="AP43" s="18">
        <f t="shared" si="40"/>
        <v>1</v>
      </c>
      <c r="AQ43" s="18">
        <f t="shared" si="41"/>
        <v>3</v>
      </c>
      <c r="AR43" s="18">
        <f t="shared" si="42"/>
        <v>2</v>
      </c>
      <c r="AS43" s="36">
        <f t="shared" si="30"/>
        <v>6</v>
      </c>
      <c r="AT43" s="18">
        <f t="shared" si="43"/>
        <v>1</v>
      </c>
      <c r="AU43" s="18">
        <f t="shared" si="44"/>
        <v>3</v>
      </c>
      <c r="AV43" s="18">
        <f t="shared" si="45"/>
        <v>2</v>
      </c>
      <c r="AW43" s="36">
        <f t="shared" si="31"/>
        <v>6</v>
      </c>
      <c r="AX43" s="18">
        <f t="shared" si="46"/>
        <v>1</v>
      </c>
      <c r="AY43" s="18">
        <f t="shared" si="47"/>
        <v>3</v>
      </c>
      <c r="AZ43" s="18">
        <f t="shared" si="48"/>
        <v>2</v>
      </c>
      <c r="BA43" s="36">
        <f t="shared" si="32"/>
        <v>6</v>
      </c>
      <c r="BB43" s="18">
        <v>1</v>
      </c>
      <c r="BC43" s="18">
        <f t="shared" si="49"/>
        <v>1</v>
      </c>
      <c r="BD43" s="18">
        <f t="shared" si="34"/>
        <v>0</v>
      </c>
      <c r="BE43" s="36">
        <f t="shared" si="51"/>
        <v>2</v>
      </c>
    </row>
    <row r="44" spans="1:57" ht="13">
      <c r="A44" s="1"/>
      <c r="AF44" s="20">
        <v>0.66666666666666596</v>
      </c>
      <c r="AG44" s="20">
        <v>0.70833333333333304</v>
      </c>
      <c r="AH44" s="18">
        <f t="shared" si="35"/>
        <v>1</v>
      </c>
      <c r="AI44" s="18">
        <f t="shared" si="36"/>
        <v>3</v>
      </c>
      <c r="AJ44" s="18">
        <f t="shared" si="50"/>
        <v>2</v>
      </c>
      <c r="AK44" s="36">
        <f t="shared" si="28"/>
        <v>6</v>
      </c>
      <c r="AL44" s="18">
        <f t="shared" si="37"/>
        <v>1</v>
      </c>
      <c r="AM44" s="18">
        <f t="shared" si="38"/>
        <v>3</v>
      </c>
      <c r="AN44" s="18">
        <f t="shared" si="39"/>
        <v>2</v>
      </c>
      <c r="AO44" s="36">
        <f t="shared" si="29"/>
        <v>6</v>
      </c>
      <c r="AP44" s="18">
        <f t="shared" si="40"/>
        <v>1</v>
      </c>
      <c r="AQ44" s="18">
        <f t="shared" si="41"/>
        <v>3</v>
      </c>
      <c r="AR44" s="18">
        <f t="shared" si="42"/>
        <v>2</v>
      </c>
      <c r="AS44" s="36">
        <f t="shared" si="30"/>
        <v>6</v>
      </c>
      <c r="AT44" s="18">
        <f t="shared" si="43"/>
        <v>1</v>
      </c>
      <c r="AU44" s="18">
        <f t="shared" si="44"/>
        <v>3</v>
      </c>
      <c r="AV44" s="18">
        <f t="shared" si="45"/>
        <v>2</v>
      </c>
      <c r="AW44" s="36">
        <f t="shared" si="31"/>
        <v>6</v>
      </c>
      <c r="AX44" s="18">
        <f t="shared" si="46"/>
        <v>1</v>
      </c>
      <c r="AY44" s="18">
        <f t="shared" si="47"/>
        <v>3</v>
      </c>
      <c r="AZ44" s="18">
        <f t="shared" si="48"/>
        <v>2</v>
      </c>
      <c r="BA44" s="36">
        <f t="shared" si="32"/>
        <v>6</v>
      </c>
      <c r="BB44" s="18">
        <v>1</v>
      </c>
      <c r="BC44" s="18">
        <f>IF($Q$2="90新",0,1)</f>
        <v>1</v>
      </c>
      <c r="BD44" s="18">
        <f t="shared" si="34"/>
        <v>0</v>
      </c>
      <c r="BE44" s="36">
        <f t="shared" si="51"/>
        <v>2</v>
      </c>
    </row>
    <row r="45" spans="1:57" ht="11.4" customHeight="1">
      <c r="A45" s="103" t="s">
        <v>81</v>
      </c>
      <c r="B45" s="104"/>
      <c r="C45" s="103" t="s">
        <v>25</v>
      </c>
      <c r="D45" s="115"/>
      <c r="E45" s="102" t="s">
        <v>16</v>
      </c>
      <c r="F45" s="102"/>
      <c r="G45" s="102"/>
      <c r="H45" s="102" t="s">
        <v>17</v>
      </c>
      <c r="I45" s="102"/>
      <c r="J45" s="102"/>
      <c r="K45" s="102" t="s">
        <v>18</v>
      </c>
      <c r="L45" s="102"/>
      <c r="M45" s="102"/>
      <c r="N45" s="102" t="s">
        <v>19</v>
      </c>
      <c r="O45" s="102"/>
      <c r="P45" s="102"/>
      <c r="Q45" s="102" t="s">
        <v>20</v>
      </c>
      <c r="R45" s="102"/>
      <c r="S45" s="102"/>
      <c r="T45" s="102" t="s">
        <v>21</v>
      </c>
      <c r="U45" s="102"/>
      <c r="V45" s="102"/>
      <c r="W45" s="110" t="s">
        <v>69</v>
      </c>
      <c r="X45" s="110" t="s">
        <v>70</v>
      </c>
      <c r="AF45" s="20">
        <v>0.70833333333333304</v>
      </c>
      <c r="AG45" s="20">
        <v>0.75</v>
      </c>
      <c r="AH45" s="18">
        <f t="shared" si="35"/>
        <v>1</v>
      </c>
      <c r="AI45" s="18">
        <f t="shared" si="36"/>
        <v>3</v>
      </c>
      <c r="AJ45" s="18">
        <f t="shared" si="50"/>
        <v>2</v>
      </c>
      <c r="AK45" s="36">
        <f t="shared" si="28"/>
        <v>6</v>
      </c>
      <c r="AL45" s="18">
        <f t="shared" si="37"/>
        <v>1</v>
      </c>
      <c r="AM45" s="18">
        <f t="shared" si="38"/>
        <v>3</v>
      </c>
      <c r="AN45" s="18">
        <f t="shared" si="39"/>
        <v>2</v>
      </c>
      <c r="AO45" s="36">
        <f t="shared" si="29"/>
        <v>6</v>
      </c>
      <c r="AP45" s="18">
        <f t="shared" si="40"/>
        <v>1</v>
      </c>
      <c r="AQ45" s="18">
        <f t="shared" si="41"/>
        <v>3</v>
      </c>
      <c r="AR45" s="18">
        <f t="shared" si="42"/>
        <v>2</v>
      </c>
      <c r="AS45" s="36">
        <f t="shared" si="30"/>
        <v>6</v>
      </c>
      <c r="AT45" s="18">
        <f t="shared" si="43"/>
        <v>1</v>
      </c>
      <c r="AU45" s="18">
        <f t="shared" si="44"/>
        <v>3</v>
      </c>
      <c r="AV45" s="18">
        <f t="shared" si="45"/>
        <v>2</v>
      </c>
      <c r="AW45" s="36">
        <f t="shared" si="31"/>
        <v>6</v>
      </c>
      <c r="AX45" s="18">
        <f t="shared" si="46"/>
        <v>1</v>
      </c>
      <c r="AY45" s="18">
        <f t="shared" si="47"/>
        <v>3</v>
      </c>
      <c r="AZ45" s="18">
        <f t="shared" si="48"/>
        <v>2</v>
      </c>
      <c r="BA45" s="36">
        <f t="shared" si="32"/>
        <v>6</v>
      </c>
      <c r="BB45" s="19">
        <f>IF($Q$2="90新",1,0)</f>
        <v>0</v>
      </c>
      <c r="BC45" s="19">
        <f>IF($Q$2="90新",0,1)</f>
        <v>1</v>
      </c>
      <c r="BD45" s="19">
        <v>1</v>
      </c>
      <c r="BE45" s="37">
        <f t="shared" ref="BE45:BE46" si="52">SUM(BB45:BD45)</f>
        <v>2</v>
      </c>
    </row>
    <row r="46" spans="1:57">
      <c r="A46" s="105"/>
      <c r="B46" s="106"/>
      <c r="C46" s="116"/>
      <c r="D46" s="117"/>
      <c r="E46" s="15" t="s">
        <v>23</v>
      </c>
      <c r="F46" s="16" t="s">
        <v>22</v>
      </c>
      <c r="G46" s="17" t="s">
        <v>24</v>
      </c>
      <c r="H46" s="15" t="s">
        <v>23</v>
      </c>
      <c r="I46" s="16" t="s">
        <v>22</v>
      </c>
      <c r="J46" s="17" t="s">
        <v>24</v>
      </c>
      <c r="K46" s="15" t="s">
        <v>23</v>
      </c>
      <c r="L46" s="16" t="s">
        <v>22</v>
      </c>
      <c r="M46" s="17" t="s">
        <v>24</v>
      </c>
      <c r="N46" s="15" t="s">
        <v>23</v>
      </c>
      <c r="O46" s="16" t="s">
        <v>22</v>
      </c>
      <c r="P46" s="17" t="s">
        <v>24</v>
      </c>
      <c r="Q46" s="15" t="s">
        <v>23</v>
      </c>
      <c r="R46" s="16" t="s">
        <v>22</v>
      </c>
      <c r="S46" s="17" t="s">
        <v>24</v>
      </c>
      <c r="T46" s="15" t="s">
        <v>23</v>
      </c>
      <c r="U46" s="16" t="s">
        <v>22</v>
      </c>
      <c r="V46" s="17" t="s">
        <v>24</v>
      </c>
      <c r="W46" s="108"/>
      <c r="X46" s="108"/>
      <c r="AF46" s="20">
        <v>0.75</v>
      </c>
      <c r="AG46" s="20">
        <v>0.79166666666666696</v>
      </c>
      <c r="AH46" s="19">
        <f>IF($Q$2="90新",1,0)</f>
        <v>0</v>
      </c>
      <c r="AI46" s="19">
        <f>IF($Q$2="90新",0,1)</f>
        <v>1</v>
      </c>
      <c r="AJ46" s="19">
        <v>1</v>
      </c>
      <c r="AK46" s="37">
        <f t="shared" si="28"/>
        <v>2</v>
      </c>
      <c r="AL46" s="19">
        <f>IF($Q$2="90新",1,0)</f>
        <v>0</v>
      </c>
      <c r="AM46" s="19">
        <f>IF($Q$2="90新",0,1)</f>
        <v>1</v>
      </c>
      <c r="AN46" s="19">
        <v>1</v>
      </c>
      <c r="AO46" s="37">
        <f t="shared" ref="AO46" si="53">SUM(AL46:AN46)</f>
        <v>2</v>
      </c>
      <c r="AP46" s="19">
        <f>IF($Q$2="90新",1,0)</f>
        <v>0</v>
      </c>
      <c r="AQ46" s="19">
        <f>IF($Q$2="90新",0,1)</f>
        <v>1</v>
      </c>
      <c r="AR46" s="19">
        <v>1</v>
      </c>
      <c r="AS46" s="37">
        <f t="shared" si="30"/>
        <v>2</v>
      </c>
      <c r="AT46" s="19">
        <f>IF($Q$2="90新",1,0)</f>
        <v>0</v>
      </c>
      <c r="AU46" s="19">
        <f>IF($Q$2="90新",0,1)</f>
        <v>1</v>
      </c>
      <c r="AV46" s="19">
        <v>1</v>
      </c>
      <c r="AW46" s="37">
        <f t="shared" si="31"/>
        <v>2</v>
      </c>
      <c r="AX46" s="19">
        <f>IF($Q$2="90新",1,0)</f>
        <v>0</v>
      </c>
      <c r="AY46" s="19">
        <f>IF($Q$2="90新",0,1)</f>
        <v>1</v>
      </c>
      <c r="AZ46" s="19">
        <v>1</v>
      </c>
      <c r="BA46" s="37">
        <f t="shared" si="32"/>
        <v>2</v>
      </c>
      <c r="BB46" s="19">
        <f>IF($Q$2="90新",1,0)</f>
        <v>0</v>
      </c>
      <c r="BC46" s="19">
        <f>IF($Q$2="90新",0,1)</f>
        <v>1</v>
      </c>
      <c r="BD46" s="19">
        <v>1</v>
      </c>
      <c r="BE46" s="37">
        <f t="shared" si="52"/>
        <v>2</v>
      </c>
    </row>
    <row r="47" spans="1:57" ht="11.5" thickBot="1">
      <c r="A47" s="9">
        <v>1</v>
      </c>
      <c r="B47" s="47"/>
      <c r="C47" s="120"/>
      <c r="D47" s="121"/>
      <c r="E47" s="50"/>
      <c r="F47" s="51" t="s">
        <v>22</v>
      </c>
      <c r="G47" s="52"/>
      <c r="H47" s="50"/>
      <c r="I47" s="51" t="s">
        <v>22</v>
      </c>
      <c r="J47" s="52"/>
      <c r="K47" s="50"/>
      <c r="L47" s="51" t="s">
        <v>22</v>
      </c>
      <c r="M47" s="52"/>
      <c r="N47" s="50"/>
      <c r="O47" s="51" t="s">
        <v>22</v>
      </c>
      <c r="P47" s="52"/>
      <c r="Q47" s="50"/>
      <c r="R47" s="51" t="s">
        <v>22</v>
      </c>
      <c r="S47" s="52"/>
      <c r="T47" s="50"/>
      <c r="U47" s="51" t="s">
        <v>22</v>
      </c>
      <c r="V47" s="52"/>
      <c r="W47" s="45">
        <f>((G47-E47)+(J47-H47)+(M47-K47)+(P47-N47)+(S47-Q47)+(V47-T47))*24-COUNTA(E47,H47,K47,N47,Q47,T47)*1</f>
        <v>0</v>
      </c>
      <c r="X47" s="45">
        <f>W47*4</f>
        <v>0</v>
      </c>
      <c r="AF47" s="20">
        <v>0.79166666666666696</v>
      </c>
      <c r="AG47" s="20">
        <v>0.83333333333333304</v>
      </c>
      <c r="AH47" s="9">
        <v>0</v>
      </c>
      <c r="AI47" s="9">
        <v>0</v>
      </c>
      <c r="AJ47" s="30">
        <v>0</v>
      </c>
      <c r="AK47" s="38">
        <f t="shared" si="28"/>
        <v>0</v>
      </c>
      <c r="AL47" s="9">
        <v>0</v>
      </c>
      <c r="AM47" s="9">
        <v>0</v>
      </c>
      <c r="AN47" s="30">
        <v>0</v>
      </c>
      <c r="AO47" s="38">
        <f t="shared" si="29"/>
        <v>0</v>
      </c>
      <c r="AP47" s="9">
        <v>0</v>
      </c>
      <c r="AQ47" s="9">
        <v>0</v>
      </c>
      <c r="AR47" s="30">
        <v>0</v>
      </c>
      <c r="AS47" s="38">
        <f t="shared" si="30"/>
        <v>0</v>
      </c>
      <c r="AT47" s="9">
        <v>0</v>
      </c>
      <c r="AU47" s="9">
        <v>0</v>
      </c>
      <c r="AV47" s="30">
        <v>0</v>
      </c>
      <c r="AW47" s="38">
        <f t="shared" si="31"/>
        <v>0</v>
      </c>
      <c r="AX47" s="9">
        <v>0</v>
      </c>
      <c r="AY47" s="9">
        <v>0</v>
      </c>
      <c r="AZ47" s="30">
        <v>0</v>
      </c>
      <c r="BA47" s="38">
        <f t="shared" si="32"/>
        <v>0</v>
      </c>
      <c r="BB47" s="9">
        <v>0</v>
      </c>
      <c r="BC47" s="9">
        <v>0</v>
      </c>
      <c r="BD47" s="30">
        <v>0</v>
      </c>
      <c r="BE47" s="38">
        <f t="shared" ref="BE47" si="54">SUM(BB47:BD47)</f>
        <v>0</v>
      </c>
    </row>
    <row r="48" spans="1:57">
      <c r="A48" s="9">
        <v>2</v>
      </c>
      <c r="B48" s="47"/>
      <c r="C48" s="120"/>
      <c r="D48" s="121"/>
      <c r="E48" s="50"/>
      <c r="F48" s="51" t="s">
        <v>22</v>
      </c>
      <c r="G48" s="52"/>
      <c r="H48" s="50"/>
      <c r="I48" s="51" t="s">
        <v>22</v>
      </c>
      <c r="J48" s="52"/>
      <c r="K48" s="50"/>
      <c r="L48" s="51" t="s">
        <v>22</v>
      </c>
      <c r="M48" s="52"/>
      <c r="N48" s="50"/>
      <c r="O48" s="51" t="s">
        <v>22</v>
      </c>
      <c r="P48" s="52"/>
      <c r="Q48" s="50"/>
      <c r="R48" s="51" t="s">
        <v>22</v>
      </c>
      <c r="S48" s="52"/>
      <c r="T48" s="50"/>
      <c r="U48" s="51" t="s">
        <v>22</v>
      </c>
      <c r="V48" s="52"/>
      <c r="W48" s="45">
        <f t="shared" ref="W48:W61" si="55">((G48-E48)+(J48-H48)+(M48-K48)+(P48-N48)+(S48-Q48)+(V48-T48))*24-COUNTA(E48,H48,K48,N48,Q48,T48)*1</f>
        <v>0</v>
      </c>
      <c r="X48" s="45">
        <f t="shared" ref="X48:X61" si="56">W48*4</f>
        <v>0</v>
      </c>
    </row>
    <row r="49" spans="1:24">
      <c r="A49" s="9">
        <v>3</v>
      </c>
      <c r="B49" s="47"/>
      <c r="C49" s="120"/>
      <c r="D49" s="121"/>
      <c r="E49" s="50"/>
      <c r="F49" s="51" t="s">
        <v>22</v>
      </c>
      <c r="G49" s="52"/>
      <c r="H49" s="50"/>
      <c r="I49" s="51" t="s">
        <v>22</v>
      </c>
      <c r="J49" s="52"/>
      <c r="K49" s="50"/>
      <c r="L49" s="51" t="s">
        <v>22</v>
      </c>
      <c r="M49" s="52"/>
      <c r="N49" s="50"/>
      <c r="O49" s="51" t="s">
        <v>22</v>
      </c>
      <c r="P49" s="52"/>
      <c r="Q49" s="50"/>
      <c r="R49" s="51" t="s">
        <v>22</v>
      </c>
      <c r="S49" s="52"/>
      <c r="T49" s="50"/>
      <c r="U49" s="51" t="s">
        <v>22</v>
      </c>
      <c r="V49" s="52"/>
      <c r="W49" s="45">
        <f t="shared" si="55"/>
        <v>0</v>
      </c>
      <c r="X49" s="45">
        <f t="shared" si="56"/>
        <v>0</v>
      </c>
    </row>
    <row r="50" spans="1:24">
      <c r="A50" s="9">
        <v>4</v>
      </c>
      <c r="B50" s="47"/>
      <c r="C50" s="120"/>
      <c r="D50" s="121"/>
      <c r="E50" s="50"/>
      <c r="F50" s="51" t="s">
        <v>22</v>
      </c>
      <c r="G50" s="52"/>
      <c r="H50" s="50"/>
      <c r="I50" s="51" t="s">
        <v>22</v>
      </c>
      <c r="J50" s="52"/>
      <c r="K50" s="50"/>
      <c r="L50" s="51" t="s">
        <v>22</v>
      </c>
      <c r="M50" s="52"/>
      <c r="N50" s="50"/>
      <c r="O50" s="51" t="s">
        <v>22</v>
      </c>
      <c r="P50" s="52"/>
      <c r="Q50" s="50"/>
      <c r="R50" s="51" t="s">
        <v>22</v>
      </c>
      <c r="S50" s="52"/>
      <c r="T50" s="50"/>
      <c r="U50" s="51" t="s">
        <v>22</v>
      </c>
      <c r="V50" s="52"/>
      <c r="W50" s="45">
        <f t="shared" si="55"/>
        <v>0</v>
      </c>
      <c r="X50" s="45">
        <f t="shared" si="56"/>
        <v>0</v>
      </c>
    </row>
    <row r="51" spans="1:24">
      <c r="A51" s="9">
        <v>5</v>
      </c>
      <c r="B51" s="47"/>
      <c r="C51" s="120"/>
      <c r="D51" s="121"/>
      <c r="E51" s="50"/>
      <c r="F51" s="51" t="s">
        <v>22</v>
      </c>
      <c r="G51" s="52"/>
      <c r="H51" s="50"/>
      <c r="I51" s="51" t="s">
        <v>22</v>
      </c>
      <c r="J51" s="52"/>
      <c r="K51" s="50"/>
      <c r="L51" s="51" t="s">
        <v>22</v>
      </c>
      <c r="M51" s="52"/>
      <c r="N51" s="50"/>
      <c r="O51" s="51" t="s">
        <v>22</v>
      </c>
      <c r="P51" s="52"/>
      <c r="Q51" s="50"/>
      <c r="R51" s="51" t="s">
        <v>22</v>
      </c>
      <c r="S51" s="52"/>
      <c r="T51" s="50"/>
      <c r="U51" s="51" t="s">
        <v>22</v>
      </c>
      <c r="V51" s="52"/>
      <c r="W51" s="45">
        <f t="shared" si="55"/>
        <v>0</v>
      </c>
      <c r="X51" s="45">
        <f t="shared" si="56"/>
        <v>0</v>
      </c>
    </row>
    <row r="52" spans="1:24">
      <c r="A52" s="9">
        <v>6</v>
      </c>
      <c r="B52" s="47"/>
      <c r="C52" s="120"/>
      <c r="D52" s="121"/>
      <c r="E52" s="50"/>
      <c r="F52" s="51" t="s">
        <v>22</v>
      </c>
      <c r="G52" s="52"/>
      <c r="H52" s="50"/>
      <c r="I52" s="51" t="s">
        <v>22</v>
      </c>
      <c r="J52" s="52"/>
      <c r="K52" s="50"/>
      <c r="L52" s="51" t="s">
        <v>22</v>
      </c>
      <c r="M52" s="52"/>
      <c r="N52" s="50"/>
      <c r="O52" s="51" t="s">
        <v>22</v>
      </c>
      <c r="P52" s="52"/>
      <c r="Q52" s="50"/>
      <c r="R52" s="51" t="s">
        <v>22</v>
      </c>
      <c r="S52" s="52"/>
      <c r="T52" s="50"/>
      <c r="U52" s="51" t="s">
        <v>22</v>
      </c>
      <c r="V52" s="52"/>
      <c r="W52" s="45">
        <f t="shared" si="55"/>
        <v>0</v>
      </c>
      <c r="X52" s="45">
        <f t="shared" si="56"/>
        <v>0</v>
      </c>
    </row>
    <row r="53" spans="1:24">
      <c r="A53" s="9">
        <v>7</v>
      </c>
      <c r="B53" s="47"/>
      <c r="C53" s="120"/>
      <c r="D53" s="121"/>
      <c r="E53" s="50"/>
      <c r="F53" s="51" t="s">
        <v>22</v>
      </c>
      <c r="G53" s="52"/>
      <c r="H53" s="50"/>
      <c r="I53" s="51" t="s">
        <v>22</v>
      </c>
      <c r="J53" s="52"/>
      <c r="K53" s="50"/>
      <c r="L53" s="51" t="s">
        <v>22</v>
      </c>
      <c r="M53" s="52"/>
      <c r="N53" s="50"/>
      <c r="O53" s="51" t="s">
        <v>22</v>
      </c>
      <c r="P53" s="52"/>
      <c r="Q53" s="50"/>
      <c r="R53" s="51" t="s">
        <v>22</v>
      </c>
      <c r="S53" s="52"/>
      <c r="T53" s="50"/>
      <c r="U53" s="51" t="s">
        <v>22</v>
      </c>
      <c r="V53" s="52"/>
      <c r="W53" s="45">
        <f t="shared" si="55"/>
        <v>0</v>
      </c>
      <c r="X53" s="45">
        <f t="shared" si="56"/>
        <v>0</v>
      </c>
    </row>
    <row r="54" spans="1:24">
      <c r="A54" s="9">
        <v>8</v>
      </c>
      <c r="B54" s="47"/>
      <c r="C54" s="120"/>
      <c r="D54" s="121"/>
      <c r="E54" s="50"/>
      <c r="F54" s="51" t="s">
        <v>22</v>
      </c>
      <c r="G54" s="52"/>
      <c r="H54" s="50"/>
      <c r="I54" s="51" t="s">
        <v>22</v>
      </c>
      <c r="J54" s="52"/>
      <c r="K54" s="50"/>
      <c r="L54" s="51" t="s">
        <v>22</v>
      </c>
      <c r="M54" s="52"/>
      <c r="N54" s="50"/>
      <c r="O54" s="51" t="s">
        <v>22</v>
      </c>
      <c r="P54" s="52"/>
      <c r="Q54" s="50"/>
      <c r="R54" s="51" t="s">
        <v>22</v>
      </c>
      <c r="S54" s="52"/>
      <c r="T54" s="50"/>
      <c r="U54" s="51" t="s">
        <v>22</v>
      </c>
      <c r="V54" s="52"/>
      <c r="W54" s="45">
        <f t="shared" si="55"/>
        <v>0</v>
      </c>
      <c r="X54" s="45">
        <f t="shared" si="56"/>
        <v>0</v>
      </c>
    </row>
    <row r="55" spans="1:24">
      <c r="A55" s="9">
        <v>9</v>
      </c>
      <c r="B55" s="47"/>
      <c r="C55" s="120"/>
      <c r="D55" s="121"/>
      <c r="E55" s="50"/>
      <c r="F55" s="51" t="s">
        <v>22</v>
      </c>
      <c r="G55" s="52"/>
      <c r="H55" s="50"/>
      <c r="I55" s="51" t="s">
        <v>22</v>
      </c>
      <c r="J55" s="52"/>
      <c r="K55" s="50"/>
      <c r="L55" s="51" t="s">
        <v>22</v>
      </c>
      <c r="M55" s="52"/>
      <c r="N55" s="50"/>
      <c r="O55" s="51" t="s">
        <v>22</v>
      </c>
      <c r="P55" s="52"/>
      <c r="Q55" s="50"/>
      <c r="R55" s="51" t="s">
        <v>22</v>
      </c>
      <c r="S55" s="52"/>
      <c r="T55" s="50"/>
      <c r="U55" s="51" t="s">
        <v>22</v>
      </c>
      <c r="V55" s="52"/>
      <c r="W55" s="45">
        <f t="shared" si="55"/>
        <v>0</v>
      </c>
      <c r="X55" s="45">
        <f t="shared" si="56"/>
        <v>0</v>
      </c>
    </row>
    <row r="56" spans="1:24">
      <c r="A56" s="9">
        <v>10</v>
      </c>
      <c r="B56" s="47"/>
      <c r="C56" s="120"/>
      <c r="D56" s="121"/>
      <c r="E56" s="50"/>
      <c r="F56" s="51" t="s">
        <v>22</v>
      </c>
      <c r="G56" s="52"/>
      <c r="H56" s="50"/>
      <c r="I56" s="51" t="s">
        <v>22</v>
      </c>
      <c r="J56" s="52"/>
      <c r="K56" s="50"/>
      <c r="L56" s="51" t="s">
        <v>22</v>
      </c>
      <c r="M56" s="52"/>
      <c r="N56" s="50"/>
      <c r="O56" s="51" t="s">
        <v>22</v>
      </c>
      <c r="P56" s="52"/>
      <c r="Q56" s="50"/>
      <c r="R56" s="51" t="s">
        <v>22</v>
      </c>
      <c r="S56" s="52"/>
      <c r="T56" s="50"/>
      <c r="U56" s="51" t="s">
        <v>22</v>
      </c>
      <c r="V56" s="52"/>
      <c r="W56" s="45">
        <f t="shared" si="55"/>
        <v>0</v>
      </c>
      <c r="X56" s="45">
        <f t="shared" si="56"/>
        <v>0</v>
      </c>
    </row>
    <row r="57" spans="1:24">
      <c r="A57" s="9">
        <v>11</v>
      </c>
      <c r="B57" s="47"/>
      <c r="C57" s="120"/>
      <c r="D57" s="121"/>
      <c r="E57" s="50"/>
      <c r="F57" s="51" t="s">
        <v>22</v>
      </c>
      <c r="G57" s="52"/>
      <c r="H57" s="50"/>
      <c r="I57" s="51" t="s">
        <v>22</v>
      </c>
      <c r="J57" s="52"/>
      <c r="K57" s="50"/>
      <c r="L57" s="51" t="s">
        <v>22</v>
      </c>
      <c r="M57" s="52"/>
      <c r="N57" s="50"/>
      <c r="O57" s="51" t="s">
        <v>22</v>
      </c>
      <c r="P57" s="52"/>
      <c r="Q57" s="50"/>
      <c r="R57" s="51" t="s">
        <v>22</v>
      </c>
      <c r="S57" s="52"/>
      <c r="T57" s="50"/>
      <c r="U57" s="51" t="s">
        <v>22</v>
      </c>
      <c r="V57" s="52"/>
      <c r="W57" s="45">
        <f t="shared" si="55"/>
        <v>0</v>
      </c>
      <c r="X57" s="45">
        <f t="shared" si="56"/>
        <v>0</v>
      </c>
    </row>
    <row r="58" spans="1:24">
      <c r="A58" s="9">
        <v>12</v>
      </c>
      <c r="B58" s="47"/>
      <c r="C58" s="120"/>
      <c r="D58" s="121"/>
      <c r="E58" s="50"/>
      <c r="F58" s="51" t="s">
        <v>22</v>
      </c>
      <c r="G58" s="52"/>
      <c r="H58" s="50"/>
      <c r="I58" s="51" t="s">
        <v>22</v>
      </c>
      <c r="J58" s="52"/>
      <c r="K58" s="50"/>
      <c r="L58" s="51" t="s">
        <v>22</v>
      </c>
      <c r="M58" s="52"/>
      <c r="N58" s="50"/>
      <c r="O58" s="51" t="s">
        <v>22</v>
      </c>
      <c r="P58" s="52"/>
      <c r="Q58" s="50"/>
      <c r="R58" s="51" t="s">
        <v>22</v>
      </c>
      <c r="S58" s="52"/>
      <c r="T58" s="50"/>
      <c r="U58" s="51" t="s">
        <v>22</v>
      </c>
      <c r="V58" s="52"/>
      <c r="W58" s="45">
        <f t="shared" si="55"/>
        <v>0</v>
      </c>
      <c r="X58" s="45">
        <f t="shared" si="56"/>
        <v>0</v>
      </c>
    </row>
    <row r="59" spans="1:24">
      <c r="A59" s="9">
        <v>13</v>
      </c>
      <c r="B59" s="47"/>
      <c r="C59" s="120"/>
      <c r="D59" s="121"/>
      <c r="E59" s="50"/>
      <c r="F59" s="51" t="s">
        <v>22</v>
      </c>
      <c r="G59" s="52"/>
      <c r="H59" s="50"/>
      <c r="I59" s="51" t="s">
        <v>22</v>
      </c>
      <c r="J59" s="52"/>
      <c r="K59" s="50"/>
      <c r="L59" s="51" t="s">
        <v>22</v>
      </c>
      <c r="M59" s="52"/>
      <c r="N59" s="50"/>
      <c r="O59" s="51" t="s">
        <v>22</v>
      </c>
      <c r="P59" s="52"/>
      <c r="Q59" s="50"/>
      <c r="R59" s="51" t="s">
        <v>22</v>
      </c>
      <c r="S59" s="52"/>
      <c r="T59" s="50"/>
      <c r="U59" s="51" t="s">
        <v>22</v>
      </c>
      <c r="V59" s="52"/>
      <c r="W59" s="45">
        <f t="shared" si="55"/>
        <v>0</v>
      </c>
      <c r="X59" s="45">
        <f t="shared" si="56"/>
        <v>0</v>
      </c>
    </row>
    <row r="60" spans="1:24">
      <c r="A60" s="9">
        <v>14</v>
      </c>
      <c r="B60" s="47"/>
      <c r="C60" s="120"/>
      <c r="D60" s="121"/>
      <c r="E60" s="50"/>
      <c r="F60" s="51" t="s">
        <v>22</v>
      </c>
      <c r="G60" s="52"/>
      <c r="H60" s="50"/>
      <c r="I60" s="51" t="s">
        <v>22</v>
      </c>
      <c r="J60" s="52"/>
      <c r="K60" s="50"/>
      <c r="L60" s="51" t="s">
        <v>22</v>
      </c>
      <c r="M60" s="52"/>
      <c r="N60" s="50"/>
      <c r="O60" s="51" t="s">
        <v>22</v>
      </c>
      <c r="P60" s="52"/>
      <c r="Q60" s="50"/>
      <c r="R60" s="51" t="s">
        <v>22</v>
      </c>
      <c r="S60" s="52"/>
      <c r="T60" s="50"/>
      <c r="U60" s="51" t="s">
        <v>22</v>
      </c>
      <c r="V60" s="52"/>
      <c r="W60" s="45">
        <f t="shared" si="55"/>
        <v>0</v>
      </c>
      <c r="X60" s="45">
        <f t="shared" si="56"/>
        <v>0</v>
      </c>
    </row>
    <row r="61" spans="1:24">
      <c r="A61" s="9">
        <v>15</v>
      </c>
      <c r="B61" s="47"/>
      <c r="C61" s="120"/>
      <c r="D61" s="121"/>
      <c r="E61" s="50"/>
      <c r="F61" s="51" t="s">
        <v>22</v>
      </c>
      <c r="G61" s="52"/>
      <c r="H61" s="50"/>
      <c r="I61" s="51" t="s">
        <v>22</v>
      </c>
      <c r="J61" s="52"/>
      <c r="K61" s="50"/>
      <c r="L61" s="51" t="s">
        <v>22</v>
      </c>
      <c r="M61" s="52"/>
      <c r="N61" s="50"/>
      <c r="O61" s="51" t="s">
        <v>22</v>
      </c>
      <c r="P61" s="52"/>
      <c r="Q61" s="50"/>
      <c r="R61" s="51" t="s">
        <v>22</v>
      </c>
      <c r="S61" s="52"/>
      <c r="T61" s="50"/>
      <c r="U61" s="51" t="s">
        <v>22</v>
      </c>
      <c r="V61" s="52"/>
      <c r="W61" s="45">
        <f t="shared" si="55"/>
        <v>0</v>
      </c>
      <c r="X61" s="45">
        <f t="shared" si="56"/>
        <v>0</v>
      </c>
    </row>
  </sheetData>
  <sheetProtection selectLockedCells="1"/>
  <mergeCells count="121">
    <mergeCell ref="BC33:BD33"/>
    <mergeCell ref="BE33:BE34"/>
    <mergeCell ref="AX32:BA32"/>
    <mergeCell ref="BB32:BE32"/>
    <mergeCell ref="AH33:AH34"/>
    <mergeCell ref="AI33:AJ33"/>
    <mergeCell ref="AK33:AK34"/>
    <mergeCell ref="AL33:AL34"/>
    <mergeCell ref="AM33:AN33"/>
    <mergeCell ref="AO33:AO34"/>
    <mergeCell ref="AP33:AP34"/>
    <mergeCell ref="AQ33:AR33"/>
    <mergeCell ref="AS33:AS34"/>
    <mergeCell ref="AT33:AT34"/>
    <mergeCell ref="AU33:AV33"/>
    <mergeCell ref="AW33:AW34"/>
    <mergeCell ref="AX33:AX34"/>
    <mergeCell ref="AY33:AZ33"/>
    <mergeCell ref="C7:E7"/>
    <mergeCell ref="F7:H7"/>
    <mergeCell ref="I7:K7"/>
    <mergeCell ref="L7:N7"/>
    <mergeCell ref="O7:Q7"/>
    <mergeCell ref="A10:B11"/>
    <mergeCell ref="C10:C11"/>
    <mergeCell ref="BA33:BA34"/>
    <mergeCell ref="BB33:BB34"/>
    <mergeCell ref="AF10:AG12"/>
    <mergeCell ref="AI11:AJ11"/>
    <mergeCell ref="AK11:AK12"/>
    <mergeCell ref="AF32:AG34"/>
    <mergeCell ref="AH32:AK32"/>
    <mergeCell ref="AL32:AO32"/>
    <mergeCell ref="AP32:AS32"/>
    <mergeCell ref="AT32:AW32"/>
    <mergeCell ref="AX10:BA10"/>
    <mergeCell ref="BB10:BE10"/>
    <mergeCell ref="BA11:BA12"/>
    <mergeCell ref="BC11:BD11"/>
    <mergeCell ref="BE11:BE12"/>
    <mergeCell ref="AY11:AZ11"/>
    <mergeCell ref="AX11:AX12"/>
    <mergeCell ref="A2:K2"/>
    <mergeCell ref="O2:P2"/>
    <mergeCell ref="B5:B6"/>
    <mergeCell ref="C5:E6"/>
    <mergeCell ref="F5:H6"/>
    <mergeCell ref="I5:K5"/>
    <mergeCell ref="L5:Q5"/>
    <mergeCell ref="I6:K6"/>
    <mergeCell ref="L6:N6"/>
    <mergeCell ref="O6:Q6"/>
    <mergeCell ref="W45:W46"/>
    <mergeCell ref="X45:X46"/>
    <mergeCell ref="AL10:AO10"/>
    <mergeCell ref="AP10:AS10"/>
    <mergeCell ref="AT10:AW10"/>
    <mergeCell ref="AO11:AO12"/>
    <mergeCell ref="AQ11:AR11"/>
    <mergeCell ref="AS11:AS12"/>
    <mergeCell ref="AU11:AV11"/>
    <mergeCell ref="BB11:BB12"/>
    <mergeCell ref="AW11:AW12"/>
    <mergeCell ref="AM11:AN11"/>
    <mergeCell ref="W16:W17"/>
    <mergeCell ref="X16:X17"/>
    <mergeCell ref="AH11:AH12"/>
    <mergeCell ref="AL11:AL12"/>
    <mergeCell ref="AP11:AP12"/>
    <mergeCell ref="AT11:AT12"/>
    <mergeCell ref="C41:E41"/>
    <mergeCell ref="C42:E42"/>
    <mergeCell ref="C43:E43"/>
    <mergeCell ref="C16:C17"/>
    <mergeCell ref="D16:D17"/>
    <mergeCell ref="E16:G16"/>
    <mergeCell ref="H16:J16"/>
    <mergeCell ref="K16:M16"/>
    <mergeCell ref="N16:P16"/>
    <mergeCell ref="Q16:S16"/>
    <mergeCell ref="T16:V16"/>
    <mergeCell ref="D10:D11"/>
    <mergeCell ref="E10:G10"/>
    <mergeCell ref="H10:J10"/>
    <mergeCell ref="AH10:AK10"/>
    <mergeCell ref="W10:W11"/>
    <mergeCell ref="X10:X11"/>
    <mergeCell ref="K10:M10"/>
    <mergeCell ref="A45:B46"/>
    <mergeCell ref="C45:D46"/>
    <mergeCell ref="E45:G45"/>
    <mergeCell ref="C50:D50"/>
    <mergeCell ref="C51:D51"/>
    <mergeCell ref="C52:D52"/>
    <mergeCell ref="T45:V45"/>
    <mergeCell ref="C47:D47"/>
    <mergeCell ref="T1:V1"/>
    <mergeCell ref="H45:J45"/>
    <mergeCell ref="K45:M45"/>
    <mergeCell ref="N45:P45"/>
    <mergeCell ref="Q45:S45"/>
    <mergeCell ref="C48:D48"/>
    <mergeCell ref="C49:D49"/>
    <mergeCell ref="A16:B17"/>
    <mergeCell ref="C8:E8"/>
    <mergeCell ref="F8:H8"/>
    <mergeCell ref="I8:K8"/>
    <mergeCell ref="L8:N8"/>
    <mergeCell ref="O8:Q8"/>
    <mergeCell ref="N10:P10"/>
    <mergeCell ref="Q10:S10"/>
    <mergeCell ref="T10:V10"/>
    <mergeCell ref="C60:D60"/>
    <mergeCell ref="C61:D61"/>
    <mergeCell ref="C54:D54"/>
    <mergeCell ref="C55:D55"/>
    <mergeCell ref="C56:D56"/>
    <mergeCell ref="C57:D57"/>
    <mergeCell ref="C58:D58"/>
    <mergeCell ref="C59:D59"/>
    <mergeCell ref="C53:D53"/>
  </mergeCells>
  <phoneticPr fontId="2"/>
  <conditionalFormatting sqref="AH13:AH25 AK13:AL25 AO13:AP25 AS13:AT25 AW13:AX25 BA13:BB25 BE13:BE25">
    <cfRule type="expression" dxfId="1" priority="1">
      <formula>AH13&lt;AH35</formula>
    </cfRule>
  </conditionalFormatting>
  <conditionalFormatting sqref="AI13:AI25 AM13:AM25 AQ13:AQ25 AU13:AU25 AY13:AY25 BC13:BC25">
    <cfRule type="expression" dxfId="0" priority="4">
      <formula>(AH13+AI13)&lt;(AH35+AI35)</formula>
    </cfRule>
  </conditionalFormatting>
  <dataValidations count="3">
    <dataValidation type="list" allowBlank="1" showInputMessage="1" showErrorMessage="1" sqref="D12:D14 D18:D37" xr:uid="{00000000-0002-0000-0400-000000000000}">
      <formula1>"○"</formula1>
    </dataValidation>
    <dataValidation type="list" allowBlank="1" showInputMessage="1" showErrorMessage="1" sqref="C12:C14 C47:C61 C18:C37" xr:uid="{00000000-0002-0000-0400-000002000000}">
      <formula1>"常勤,非常勤"</formula1>
    </dataValidation>
    <dataValidation type="list" allowBlank="1" showInputMessage="1" showErrorMessage="1" sqref="Q2" xr:uid="{421E7C09-D0F7-429D-BEEA-DDD885106F8A}">
      <formula1>"60・65,90新,90再,180"</formula1>
    </dataValidation>
  </dataValidations>
  <pageMargins left="0.70866141732283472" right="0.70866141732283472" top="0.74803149606299213" bottom="0.74803149606299213" header="0.31496062992125984" footer="0.31496062992125984"/>
  <pageSetup paperSize="9" scale="58" orientation="portrait" r:id="rId1"/>
  <rowBreaks count="1" manualBreakCount="1">
    <brk id="38"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様式７(人員配置計画書・記載例)</vt:lpstr>
      <vt:lpstr>様式７(人員配置計画書) </vt:lpstr>
      <vt:lpstr>休業日</vt:lpstr>
      <vt:lpstr>授業日</vt:lpstr>
      <vt:lpstr>様式８-1(勤務予定表・記載例)</vt:lpstr>
      <vt:lpstr>様式８-1(勤務予定表・授業日)</vt:lpstr>
      <vt:lpstr>様式８-2(勤務予定表・休業日)</vt:lpstr>
      <vt:lpstr>'様式７(人員配置計画書) '!Print_Area</vt:lpstr>
      <vt:lpstr>'様式７(人員配置計画書・記載例)'!Print_Area</vt:lpstr>
      <vt:lpstr>'様式８-1(勤務予定表・記載例)'!Print_Area</vt:lpstr>
      <vt:lpstr>'様式８-1(勤務予定表・授業日)'!Print_Area</vt:lpstr>
      <vt:lpstr>'様式８-2(勤務予定表・休業日)'!Print_Area</vt:lpstr>
      <vt:lpstr>'様式８-1(勤務予定表・記載例)'!Print_Titles</vt:lpstr>
      <vt:lpstr>'様式８-1(勤務予定表・授業日)'!Print_Titles</vt:lpstr>
      <vt:lpstr>'様式８-2(勤務予定表・休業日)'!Print_Titles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2025-07-07T02:38:12Z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2025-02-12T05:05:04Z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3b488c16-2e78-4f47-bc17-3396ddb344f3</vt:lpwstr>
  </property>
  <property fmtid="{D5CDD505-2E9C-101B-9397-08002B2CF9AE}" pid="8" name="MSIP_Label_defa4170-0d19-0005-0004-bc88714345d2_ContentBits">
    <vt:lpwstr>0</vt:lpwstr>
  </property>
</Properties>
</file>